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hidePivotFieldList="1" defaultThemeVersion="166925"/>
  <mc:AlternateContent xmlns:mc="http://schemas.openxmlformats.org/markup-compatibility/2006">
    <mc:Choice Requires="x15">
      <x15ac:absPath xmlns:x15ac="http://schemas.microsoft.com/office/spreadsheetml/2010/11/ac" url="C:\Users\Hridik\Desktop\Project\Excel\Northwind Traders\"/>
    </mc:Choice>
  </mc:AlternateContent>
  <xr:revisionPtr revIDLastSave="0" documentId="13_ncr:1_{E58695E3-B278-4255-A824-B2875E538FF4}" xr6:coauthVersionLast="47" xr6:coauthVersionMax="47" xr10:uidLastSave="{00000000-0000-0000-0000-000000000000}"/>
  <bookViews>
    <workbookView xWindow="-120" yWindow="480" windowWidth="20730" windowHeight="11160" firstSheet="5" activeTab="9" xr2:uid="{BB3A3352-47DD-4C29-859A-B870C00B0B4C}"/>
  </bookViews>
  <sheets>
    <sheet name="Categories" sheetId="1" r:id="rId1"/>
    <sheet name="Customers" sheetId="2" r:id="rId2"/>
    <sheet name="Employees" sheetId="3" r:id="rId3"/>
    <sheet name="Orders" sheetId="5" r:id="rId4"/>
    <sheet name="Products" sheetId="6" r:id="rId5"/>
    <sheet name="Shippers" sheetId="7" r:id="rId6"/>
    <sheet name="Details" sheetId="4" r:id="rId7"/>
    <sheet name="Count of Product" sheetId="12" r:id="rId8"/>
    <sheet name="Pivot" sheetId="17" r:id="rId9"/>
    <sheet name="Dashboard" sheetId="11" r:id="rId10"/>
  </sheets>
  <definedNames>
    <definedName name="ExternalData_1" localSheetId="0" hidden="1">'Categories'!$A$1:$C$9</definedName>
    <definedName name="ExternalData_1" localSheetId="1" hidden="1">'Customers'!$A$1:$F$92</definedName>
    <definedName name="ExternalData_1" localSheetId="6" hidden="1">Details!$A$1:$L$2156</definedName>
    <definedName name="ExternalData_1" localSheetId="2" hidden="1">Employees!$A$1:$F$10</definedName>
    <definedName name="ExternalData_1" localSheetId="3" hidden="1">Orders!$A$1:$I$831</definedName>
    <definedName name="ExternalData_1" localSheetId="4" hidden="1">Products!$A$1:$G$78</definedName>
    <definedName name="ExternalData_1" localSheetId="5" hidden="1">Shippers!$A$1:$B$4</definedName>
    <definedName name="NativeTimeline_Order_Date">#N/A</definedName>
    <definedName name="Slicer_Category_Name1">#N/A</definedName>
    <definedName name="Slicer_Product_Name">#N/A</definedName>
  </definedNames>
  <calcPr calcId="191029"/>
  <pivotCaches>
    <pivotCache cacheId="2" r:id="rId11"/>
    <pivotCache cacheId="10"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tegories_d2c6ffa9-8647-4b09-966b-efcbebfd3323" name="categories" connection="Query - categories"/>
          <x15:modelTable id="customers_e9d49e98-42ee-46aa-9638-624da2af8016" name="customers" connection="Query - customers"/>
          <x15:modelTable id="employees_de3e569e-86be-4012-b061-9f86a7162674" name="employees" connection="Query - employees"/>
          <x15:modelTable id="order_details_918f5833-f87b-4054-9d9e-6a7ef5074c18" name="order_details" connection="Query - order_details"/>
          <x15:modelTable id="orders_334ed9f1-efb0-460e-8865-2b9b3851b5ff" name="orders" connection="Query - orders"/>
          <x15:modelTable id="products_c7693a23-f0c0-4c56-9a05-041fcb60f3c2" name="products" connection="Query - produc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27" i="4" l="1"/>
  <c r="I699" i="4"/>
  <c r="I771" i="4"/>
  <c r="I835" i="4"/>
  <c r="I899" i="4"/>
  <c r="I963" i="4"/>
  <c r="I1027" i="4"/>
  <c r="I1091" i="4"/>
  <c r="I1151" i="4"/>
  <c r="I1226" i="4"/>
  <c r="I1354" i="4"/>
  <c r="I1482" i="4"/>
  <c r="I1560" i="4"/>
  <c r="I1581" i="4"/>
  <c r="I1645" i="4"/>
  <c r="I1709" i="4"/>
  <c r="I1773" i="4"/>
  <c r="I1837" i="4"/>
  <c r="I1901" i="4"/>
  <c r="I1965" i="4"/>
  <c r="I2029" i="4"/>
  <c r="I2093" i="4"/>
  <c r="C2" i="4"/>
  <c r="E2" i="4" s="1"/>
  <c r="C3" i="4"/>
  <c r="C4" i="4"/>
  <c r="C5" i="4"/>
  <c r="E5" i="4" s="1"/>
  <c r="C6" i="4"/>
  <c r="E6" i="4" s="1"/>
  <c r="C7" i="4"/>
  <c r="C8" i="4"/>
  <c r="C9" i="4"/>
  <c r="E9" i="4" s="1"/>
  <c r="C10" i="4"/>
  <c r="C11" i="4"/>
  <c r="C12" i="4"/>
  <c r="C13" i="4"/>
  <c r="E13" i="4" s="1"/>
  <c r="C14" i="4"/>
  <c r="E14" i="4" s="1"/>
  <c r="C15" i="4"/>
  <c r="C16" i="4"/>
  <c r="C17" i="4"/>
  <c r="E17" i="4" s="1"/>
  <c r="C18" i="4"/>
  <c r="E18" i="4" s="1"/>
  <c r="C19" i="4"/>
  <c r="C20" i="4"/>
  <c r="C21" i="4"/>
  <c r="E21" i="4" s="1"/>
  <c r="C22" i="4"/>
  <c r="E22" i="4" s="1"/>
  <c r="C23" i="4"/>
  <c r="C24" i="4"/>
  <c r="C25" i="4"/>
  <c r="E25" i="4" s="1"/>
  <c r="C26" i="4"/>
  <c r="E26" i="4" s="1"/>
  <c r="C27" i="4"/>
  <c r="C28" i="4"/>
  <c r="C29" i="4"/>
  <c r="E29" i="4" s="1"/>
  <c r="C30" i="4"/>
  <c r="E30" i="4" s="1"/>
  <c r="C31" i="4"/>
  <c r="C32" i="4"/>
  <c r="C33" i="4"/>
  <c r="E33" i="4" s="1"/>
  <c r="C34" i="4"/>
  <c r="E34" i="4" s="1"/>
  <c r="C35" i="4"/>
  <c r="C36" i="4"/>
  <c r="C37" i="4"/>
  <c r="E37" i="4" s="1"/>
  <c r="C38" i="4"/>
  <c r="E38" i="4" s="1"/>
  <c r="C39" i="4"/>
  <c r="C40" i="4"/>
  <c r="C41" i="4"/>
  <c r="E41" i="4" s="1"/>
  <c r="C42" i="4"/>
  <c r="C43" i="4"/>
  <c r="C44" i="4"/>
  <c r="C45" i="4"/>
  <c r="E45" i="4" s="1"/>
  <c r="C46" i="4"/>
  <c r="E46" i="4" s="1"/>
  <c r="C47" i="4"/>
  <c r="C48" i="4"/>
  <c r="C49" i="4"/>
  <c r="E49" i="4" s="1"/>
  <c r="C50" i="4"/>
  <c r="E50" i="4" s="1"/>
  <c r="C51" i="4"/>
  <c r="C52" i="4"/>
  <c r="C53" i="4"/>
  <c r="E53" i="4" s="1"/>
  <c r="C54" i="4"/>
  <c r="E54" i="4" s="1"/>
  <c r="C55" i="4"/>
  <c r="C56" i="4"/>
  <c r="C57" i="4"/>
  <c r="E57" i="4" s="1"/>
  <c r="C58" i="4"/>
  <c r="E58" i="4" s="1"/>
  <c r="C59" i="4"/>
  <c r="C60" i="4"/>
  <c r="C61" i="4"/>
  <c r="E61" i="4" s="1"/>
  <c r="C62" i="4"/>
  <c r="E62" i="4" s="1"/>
  <c r="C63" i="4"/>
  <c r="C64" i="4"/>
  <c r="C65" i="4"/>
  <c r="E65" i="4" s="1"/>
  <c r="C66" i="4"/>
  <c r="E66" i="4" s="1"/>
  <c r="C67" i="4"/>
  <c r="C68" i="4"/>
  <c r="C69" i="4"/>
  <c r="C70" i="4"/>
  <c r="E70" i="4" s="1"/>
  <c r="C71" i="4"/>
  <c r="C72" i="4"/>
  <c r="C73" i="4"/>
  <c r="E73" i="4" s="1"/>
  <c r="C74" i="4"/>
  <c r="E74" i="4" s="1"/>
  <c r="C75" i="4"/>
  <c r="C76" i="4"/>
  <c r="C77" i="4"/>
  <c r="E77" i="4" s="1"/>
  <c r="C78" i="4"/>
  <c r="E78" i="4" s="1"/>
  <c r="C79" i="4"/>
  <c r="C80" i="4"/>
  <c r="C81" i="4"/>
  <c r="E81" i="4" s="1"/>
  <c r="C82" i="4"/>
  <c r="E82" i="4" s="1"/>
  <c r="C83" i="4"/>
  <c r="C84" i="4"/>
  <c r="C85" i="4"/>
  <c r="C86" i="4"/>
  <c r="E86" i="4" s="1"/>
  <c r="C87" i="4"/>
  <c r="C88" i="4"/>
  <c r="C89" i="4"/>
  <c r="E89" i="4" s="1"/>
  <c r="C90" i="4"/>
  <c r="E90" i="4" s="1"/>
  <c r="C91" i="4"/>
  <c r="C92" i="4"/>
  <c r="C93" i="4"/>
  <c r="E93" i="4" s="1"/>
  <c r="C94" i="4"/>
  <c r="E94" i="4" s="1"/>
  <c r="C95" i="4"/>
  <c r="C96" i="4"/>
  <c r="C97" i="4"/>
  <c r="E97" i="4" s="1"/>
  <c r="C98" i="4"/>
  <c r="E98" i="4" s="1"/>
  <c r="C99" i="4"/>
  <c r="C100" i="4"/>
  <c r="C101" i="4"/>
  <c r="E101" i="4" s="1"/>
  <c r="C102" i="4"/>
  <c r="E102" i="4" s="1"/>
  <c r="C103" i="4"/>
  <c r="C104" i="4"/>
  <c r="C105" i="4"/>
  <c r="E105" i="4" s="1"/>
  <c r="C106" i="4"/>
  <c r="E106" i="4" s="1"/>
  <c r="C107" i="4"/>
  <c r="C108" i="4"/>
  <c r="C109" i="4"/>
  <c r="E109" i="4" s="1"/>
  <c r="C110" i="4"/>
  <c r="E110" i="4" s="1"/>
  <c r="C111" i="4"/>
  <c r="C112" i="4"/>
  <c r="C113" i="4"/>
  <c r="E113" i="4" s="1"/>
  <c r="C114" i="4"/>
  <c r="E114" i="4" s="1"/>
  <c r="C115" i="4"/>
  <c r="C116" i="4"/>
  <c r="C117" i="4"/>
  <c r="E117" i="4" s="1"/>
  <c r="C118" i="4"/>
  <c r="E118" i="4" s="1"/>
  <c r="C119" i="4"/>
  <c r="C120" i="4"/>
  <c r="C121" i="4"/>
  <c r="E121" i="4" s="1"/>
  <c r="C122" i="4"/>
  <c r="E122" i="4" s="1"/>
  <c r="C123" i="4"/>
  <c r="C124" i="4"/>
  <c r="C125" i="4"/>
  <c r="E125" i="4" s="1"/>
  <c r="C126" i="4"/>
  <c r="E126" i="4" s="1"/>
  <c r="C127" i="4"/>
  <c r="C128" i="4"/>
  <c r="C129" i="4"/>
  <c r="E129" i="4" s="1"/>
  <c r="C130" i="4"/>
  <c r="E130" i="4" s="1"/>
  <c r="C131" i="4"/>
  <c r="C132" i="4"/>
  <c r="C133" i="4"/>
  <c r="E133" i="4" s="1"/>
  <c r="C134" i="4"/>
  <c r="E134" i="4" s="1"/>
  <c r="C135" i="4"/>
  <c r="C136" i="4"/>
  <c r="C137" i="4"/>
  <c r="E137" i="4" s="1"/>
  <c r="C138" i="4"/>
  <c r="E138" i="4" s="1"/>
  <c r="C139" i="4"/>
  <c r="C140" i="4"/>
  <c r="C141" i="4"/>
  <c r="E141" i="4" s="1"/>
  <c r="C142" i="4"/>
  <c r="E142" i="4" s="1"/>
  <c r="C143" i="4"/>
  <c r="C144" i="4"/>
  <c r="C145" i="4"/>
  <c r="E145" i="4" s="1"/>
  <c r="C146" i="4"/>
  <c r="E146" i="4" s="1"/>
  <c r="C147" i="4"/>
  <c r="C148" i="4"/>
  <c r="C149" i="4"/>
  <c r="E149" i="4" s="1"/>
  <c r="C150" i="4"/>
  <c r="E150" i="4" s="1"/>
  <c r="C151" i="4"/>
  <c r="C152" i="4"/>
  <c r="C153" i="4"/>
  <c r="E153" i="4" s="1"/>
  <c r="C154" i="4"/>
  <c r="E154" i="4" s="1"/>
  <c r="C155" i="4"/>
  <c r="C156" i="4"/>
  <c r="C157" i="4"/>
  <c r="E157" i="4" s="1"/>
  <c r="C158" i="4"/>
  <c r="E158" i="4" s="1"/>
  <c r="C159" i="4"/>
  <c r="C160" i="4"/>
  <c r="C161" i="4"/>
  <c r="E161" i="4" s="1"/>
  <c r="C162" i="4"/>
  <c r="E162" i="4" s="1"/>
  <c r="C163" i="4"/>
  <c r="C164" i="4"/>
  <c r="C165" i="4"/>
  <c r="E165" i="4" s="1"/>
  <c r="C166" i="4"/>
  <c r="E166" i="4" s="1"/>
  <c r="C167" i="4"/>
  <c r="C168" i="4"/>
  <c r="C169" i="4"/>
  <c r="E169" i="4" s="1"/>
  <c r="C170" i="4"/>
  <c r="E170" i="4" s="1"/>
  <c r="C171" i="4"/>
  <c r="C172" i="4"/>
  <c r="C173" i="4"/>
  <c r="E173" i="4" s="1"/>
  <c r="C174" i="4"/>
  <c r="E174" i="4" s="1"/>
  <c r="C175" i="4"/>
  <c r="C176" i="4"/>
  <c r="C177" i="4"/>
  <c r="E177" i="4" s="1"/>
  <c r="C178" i="4"/>
  <c r="E178" i="4" s="1"/>
  <c r="C179" i="4"/>
  <c r="C180" i="4"/>
  <c r="C181" i="4"/>
  <c r="E181" i="4" s="1"/>
  <c r="C182" i="4"/>
  <c r="E182" i="4" s="1"/>
  <c r="C183" i="4"/>
  <c r="C184" i="4"/>
  <c r="C185" i="4"/>
  <c r="E185" i="4" s="1"/>
  <c r="C186" i="4"/>
  <c r="E186" i="4" s="1"/>
  <c r="C187" i="4"/>
  <c r="C188" i="4"/>
  <c r="C189" i="4"/>
  <c r="E189" i="4" s="1"/>
  <c r="C190" i="4"/>
  <c r="E190" i="4" s="1"/>
  <c r="C191" i="4"/>
  <c r="C192" i="4"/>
  <c r="C193" i="4"/>
  <c r="E193" i="4" s="1"/>
  <c r="C194" i="4"/>
  <c r="E194" i="4" s="1"/>
  <c r="C195" i="4"/>
  <c r="C196" i="4"/>
  <c r="C197" i="4"/>
  <c r="E197" i="4" s="1"/>
  <c r="C198" i="4"/>
  <c r="E198" i="4" s="1"/>
  <c r="C199" i="4"/>
  <c r="C200" i="4"/>
  <c r="C201" i="4"/>
  <c r="E201" i="4" s="1"/>
  <c r="C202" i="4"/>
  <c r="E202" i="4" s="1"/>
  <c r="C203" i="4"/>
  <c r="C204" i="4"/>
  <c r="C205" i="4"/>
  <c r="E205" i="4" s="1"/>
  <c r="C206" i="4"/>
  <c r="E206" i="4" s="1"/>
  <c r="C207" i="4"/>
  <c r="C208" i="4"/>
  <c r="C209" i="4"/>
  <c r="E209" i="4" s="1"/>
  <c r="C210" i="4"/>
  <c r="E210" i="4" s="1"/>
  <c r="C211" i="4"/>
  <c r="C212" i="4"/>
  <c r="C213" i="4"/>
  <c r="E213" i="4" s="1"/>
  <c r="C214" i="4"/>
  <c r="E214" i="4" s="1"/>
  <c r="C215" i="4"/>
  <c r="C216" i="4"/>
  <c r="C217" i="4"/>
  <c r="E217" i="4" s="1"/>
  <c r="C218" i="4"/>
  <c r="E218" i="4" s="1"/>
  <c r="C219" i="4"/>
  <c r="C220" i="4"/>
  <c r="C221" i="4"/>
  <c r="E221" i="4" s="1"/>
  <c r="C222" i="4"/>
  <c r="E222" i="4" s="1"/>
  <c r="C223" i="4"/>
  <c r="C224" i="4"/>
  <c r="C225" i="4"/>
  <c r="E225" i="4" s="1"/>
  <c r="C226" i="4"/>
  <c r="E226" i="4" s="1"/>
  <c r="C227" i="4"/>
  <c r="C228" i="4"/>
  <c r="C229" i="4"/>
  <c r="E229" i="4" s="1"/>
  <c r="C230" i="4"/>
  <c r="E230" i="4" s="1"/>
  <c r="C231" i="4"/>
  <c r="C232" i="4"/>
  <c r="C233" i="4"/>
  <c r="E233" i="4" s="1"/>
  <c r="C234" i="4"/>
  <c r="E234" i="4" s="1"/>
  <c r="C235" i="4"/>
  <c r="C236" i="4"/>
  <c r="C237" i="4"/>
  <c r="E237" i="4" s="1"/>
  <c r="C238" i="4"/>
  <c r="E238" i="4" s="1"/>
  <c r="C239" i="4"/>
  <c r="C240" i="4"/>
  <c r="C241" i="4"/>
  <c r="E241" i="4" s="1"/>
  <c r="C242" i="4"/>
  <c r="E242" i="4" s="1"/>
  <c r="C243" i="4"/>
  <c r="C244" i="4"/>
  <c r="C245" i="4"/>
  <c r="C246" i="4"/>
  <c r="E246" i="4" s="1"/>
  <c r="C247" i="4"/>
  <c r="C248" i="4"/>
  <c r="C249" i="4"/>
  <c r="E249" i="4" s="1"/>
  <c r="C250" i="4"/>
  <c r="E250" i="4" s="1"/>
  <c r="C251" i="4"/>
  <c r="C252" i="4"/>
  <c r="C253" i="4"/>
  <c r="E253" i="4" s="1"/>
  <c r="C254" i="4"/>
  <c r="E254" i="4" s="1"/>
  <c r="C255" i="4"/>
  <c r="C256" i="4"/>
  <c r="C257" i="4"/>
  <c r="E257" i="4" s="1"/>
  <c r="C258" i="4"/>
  <c r="E258" i="4" s="1"/>
  <c r="C259" i="4"/>
  <c r="C260" i="4"/>
  <c r="C261" i="4"/>
  <c r="C262" i="4"/>
  <c r="E262" i="4" s="1"/>
  <c r="C263" i="4"/>
  <c r="C264" i="4"/>
  <c r="C265" i="4"/>
  <c r="E265" i="4" s="1"/>
  <c r="C266" i="4"/>
  <c r="E266" i="4" s="1"/>
  <c r="C267" i="4"/>
  <c r="C268" i="4"/>
  <c r="C269" i="4"/>
  <c r="E269" i="4" s="1"/>
  <c r="C270" i="4"/>
  <c r="E270" i="4" s="1"/>
  <c r="C271" i="4"/>
  <c r="C272" i="4"/>
  <c r="C273" i="4"/>
  <c r="E273" i="4" s="1"/>
  <c r="C274" i="4"/>
  <c r="E274" i="4" s="1"/>
  <c r="C275" i="4"/>
  <c r="C276" i="4"/>
  <c r="C277" i="4"/>
  <c r="E277" i="4" s="1"/>
  <c r="C278" i="4"/>
  <c r="E278" i="4" s="1"/>
  <c r="C279" i="4"/>
  <c r="C280" i="4"/>
  <c r="C281" i="4"/>
  <c r="E281" i="4" s="1"/>
  <c r="C282" i="4"/>
  <c r="E282" i="4" s="1"/>
  <c r="C283" i="4"/>
  <c r="C284" i="4"/>
  <c r="C285" i="4"/>
  <c r="E285" i="4" s="1"/>
  <c r="C286" i="4"/>
  <c r="E286" i="4" s="1"/>
  <c r="C287" i="4"/>
  <c r="C288" i="4"/>
  <c r="C289" i="4"/>
  <c r="E289" i="4" s="1"/>
  <c r="C290" i="4"/>
  <c r="E290" i="4" s="1"/>
  <c r="C291" i="4"/>
  <c r="C292" i="4"/>
  <c r="C293" i="4"/>
  <c r="E293" i="4" s="1"/>
  <c r="C294" i="4"/>
  <c r="E294" i="4" s="1"/>
  <c r="C295" i="4"/>
  <c r="C296" i="4"/>
  <c r="C297" i="4"/>
  <c r="E297" i="4" s="1"/>
  <c r="C298" i="4"/>
  <c r="E298" i="4" s="1"/>
  <c r="C299" i="4"/>
  <c r="C300" i="4"/>
  <c r="C301" i="4"/>
  <c r="E301" i="4" s="1"/>
  <c r="C302" i="4"/>
  <c r="E302" i="4" s="1"/>
  <c r="C303" i="4"/>
  <c r="C304" i="4"/>
  <c r="C305" i="4"/>
  <c r="E305" i="4" s="1"/>
  <c r="C306" i="4"/>
  <c r="E306" i="4" s="1"/>
  <c r="C307" i="4"/>
  <c r="C308" i="4"/>
  <c r="C309" i="4"/>
  <c r="E309" i="4" s="1"/>
  <c r="C310" i="4"/>
  <c r="E310" i="4" s="1"/>
  <c r="C311" i="4"/>
  <c r="C312" i="4"/>
  <c r="C313" i="4"/>
  <c r="E313" i="4" s="1"/>
  <c r="C314" i="4"/>
  <c r="E314" i="4" s="1"/>
  <c r="C315" i="4"/>
  <c r="C316" i="4"/>
  <c r="C317" i="4"/>
  <c r="E317" i="4" s="1"/>
  <c r="C318" i="4"/>
  <c r="E318" i="4" s="1"/>
  <c r="C319" i="4"/>
  <c r="C320" i="4"/>
  <c r="C321" i="4"/>
  <c r="E321" i="4" s="1"/>
  <c r="C322" i="4"/>
  <c r="E322" i="4" s="1"/>
  <c r="C323" i="4"/>
  <c r="C324" i="4"/>
  <c r="C325" i="4"/>
  <c r="E325" i="4" s="1"/>
  <c r="C326" i="4"/>
  <c r="E326" i="4" s="1"/>
  <c r="C327" i="4"/>
  <c r="C328" i="4"/>
  <c r="C329" i="4"/>
  <c r="E329" i="4" s="1"/>
  <c r="C330" i="4"/>
  <c r="E330" i="4" s="1"/>
  <c r="C331" i="4"/>
  <c r="C332" i="4"/>
  <c r="C333" i="4"/>
  <c r="E333" i="4" s="1"/>
  <c r="C334" i="4"/>
  <c r="E334" i="4" s="1"/>
  <c r="C335" i="4"/>
  <c r="C336" i="4"/>
  <c r="C337" i="4"/>
  <c r="E337" i="4" s="1"/>
  <c r="C338" i="4"/>
  <c r="E338" i="4" s="1"/>
  <c r="C339" i="4"/>
  <c r="C340" i="4"/>
  <c r="C341" i="4"/>
  <c r="E341" i="4" s="1"/>
  <c r="C342" i="4"/>
  <c r="E342" i="4" s="1"/>
  <c r="C343" i="4"/>
  <c r="C344" i="4"/>
  <c r="C345" i="4"/>
  <c r="E345" i="4" s="1"/>
  <c r="C346" i="4"/>
  <c r="E346" i="4" s="1"/>
  <c r="C347" i="4"/>
  <c r="C348" i="4"/>
  <c r="C349" i="4"/>
  <c r="E349" i="4" s="1"/>
  <c r="C350" i="4"/>
  <c r="E350" i="4" s="1"/>
  <c r="C351" i="4"/>
  <c r="C352" i="4"/>
  <c r="C353" i="4"/>
  <c r="E353" i="4" s="1"/>
  <c r="C354" i="4"/>
  <c r="E354" i="4" s="1"/>
  <c r="C355" i="4"/>
  <c r="C356" i="4"/>
  <c r="C357" i="4"/>
  <c r="E357" i="4" s="1"/>
  <c r="C358" i="4"/>
  <c r="E358" i="4" s="1"/>
  <c r="C359" i="4"/>
  <c r="C360" i="4"/>
  <c r="C361" i="4"/>
  <c r="E361" i="4" s="1"/>
  <c r="C362" i="4"/>
  <c r="E362" i="4" s="1"/>
  <c r="C363" i="4"/>
  <c r="C364" i="4"/>
  <c r="C365" i="4"/>
  <c r="E365" i="4" s="1"/>
  <c r="C366" i="4"/>
  <c r="E366" i="4" s="1"/>
  <c r="C367" i="4"/>
  <c r="C368" i="4"/>
  <c r="C369" i="4"/>
  <c r="E369" i="4" s="1"/>
  <c r="C370" i="4"/>
  <c r="E370" i="4" s="1"/>
  <c r="C371" i="4"/>
  <c r="C372" i="4"/>
  <c r="C373" i="4"/>
  <c r="E373" i="4" s="1"/>
  <c r="C374" i="4"/>
  <c r="E374" i="4" s="1"/>
  <c r="C375" i="4"/>
  <c r="C376" i="4"/>
  <c r="C377" i="4"/>
  <c r="E377" i="4" s="1"/>
  <c r="C378" i="4"/>
  <c r="E378" i="4" s="1"/>
  <c r="C379" i="4"/>
  <c r="C380" i="4"/>
  <c r="C381" i="4"/>
  <c r="E381" i="4" s="1"/>
  <c r="C382" i="4"/>
  <c r="E382" i="4" s="1"/>
  <c r="C383" i="4"/>
  <c r="C384" i="4"/>
  <c r="C385" i="4"/>
  <c r="E385" i="4" s="1"/>
  <c r="C386" i="4"/>
  <c r="E386" i="4" s="1"/>
  <c r="C387" i="4"/>
  <c r="C388" i="4"/>
  <c r="C389" i="4"/>
  <c r="E389" i="4" s="1"/>
  <c r="C390" i="4"/>
  <c r="E390" i="4" s="1"/>
  <c r="C391" i="4"/>
  <c r="C392" i="4"/>
  <c r="C393" i="4"/>
  <c r="E393" i="4" s="1"/>
  <c r="C394" i="4"/>
  <c r="E394" i="4" s="1"/>
  <c r="C395" i="4"/>
  <c r="C396" i="4"/>
  <c r="C397" i="4"/>
  <c r="E397" i="4" s="1"/>
  <c r="C398" i="4"/>
  <c r="E398" i="4" s="1"/>
  <c r="C399" i="4"/>
  <c r="C400" i="4"/>
  <c r="C401" i="4"/>
  <c r="E401" i="4" s="1"/>
  <c r="C402" i="4"/>
  <c r="E402" i="4" s="1"/>
  <c r="C403" i="4"/>
  <c r="C404" i="4"/>
  <c r="C405" i="4"/>
  <c r="C406" i="4"/>
  <c r="E406" i="4" s="1"/>
  <c r="C407" i="4"/>
  <c r="C408" i="4"/>
  <c r="C409" i="4"/>
  <c r="E409" i="4" s="1"/>
  <c r="C410" i="4"/>
  <c r="E410" i="4" s="1"/>
  <c r="C411" i="4"/>
  <c r="C412" i="4"/>
  <c r="C413" i="4"/>
  <c r="E413" i="4" s="1"/>
  <c r="C414" i="4"/>
  <c r="E414" i="4" s="1"/>
  <c r="C415" i="4"/>
  <c r="C416" i="4"/>
  <c r="C417" i="4"/>
  <c r="E417" i="4" s="1"/>
  <c r="C418" i="4"/>
  <c r="E418" i="4" s="1"/>
  <c r="C419" i="4"/>
  <c r="C420" i="4"/>
  <c r="C421" i="4"/>
  <c r="E421" i="4" s="1"/>
  <c r="C422" i="4"/>
  <c r="E422" i="4" s="1"/>
  <c r="C423" i="4"/>
  <c r="C424" i="4"/>
  <c r="C425" i="4"/>
  <c r="E425" i="4" s="1"/>
  <c r="C426" i="4"/>
  <c r="E426" i="4" s="1"/>
  <c r="C427" i="4"/>
  <c r="C428" i="4"/>
  <c r="C429" i="4"/>
  <c r="E429" i="4" s="1"/>
  <c r="C430" i="4"/>
  <c r="E430" i="4" s="1"/>
  <c r="C431" i="4"/>
  <c r="C432" i="4"/>
  <c r="C433" i="4"/>
  <c r="E433" i="4" s="1"/>
  <c r="C434" i="4"/>
  <c r="E434" i="4" s="1"/>
  <c r="C435" i="4"/>
  <c r="C436" i="4"/>
  <c r="C437" i="4"/>
  <c r="C438" i="4"/>
  <c r="E438" i="4" s="1"/>
  <c r="C439" i="4"/>
  <c r="C440" i="4"/>
  <c r="C441" i="4"/>
  <c r="E441" i="4" s="1"/>
  <c r="C442" i="4"/>
  <c r="E442" i="4" s="1"/>
  <c r="C443" i="4"/>
  <c r="C444" i="4"/>
  <c r="C445" i="4"/>
  <c r="E445" i="4" s="1"/>
  <c r="C446" i="4"/>
  <c r="E446" i="4" s="1"/>
  <c r="C447" i="4"/>
  <c r="C448" i="4"/>
  <c r="C449" i="4"/>
  <c r="E449" i="4" s="1"/>
  <c r="C450" i="4"/>
  <c r="E450" i="4" s="1"/>
  <c r="C451" i="4"/>
  <c r="C452" i="4"/>
  <c r="C453" i="4"/>
  <c r="E453" i="4" s="1"/>
  <c r="C454" i="4"/>
  <c r="E454" i="4" s="1"/>
  <c r="C455" i="4"/>
  <c r="C456" i="4"/>
  <c r="C457" i="4"/>
  <c r="E457" i="4" s="1"/>
  <c r="C458" i="4"/>
  <c r="E458" i="4" s="1"/>
  <c r="C459" i="4"/>
  <c r="C460" i="4"/>
  <c r="C461" i="4"/>
  <c r="E461" i="4" s="1"/>
  <c r="C462" i="4"/>
  <c r="E462" i="4" s="1"/>
  <c r="C463" i="4"/>
  <c r="C464" i="4"/>
  <c r="C465" i="4"/>
  <c r="E465" i="4" s="1"/>
  <c r="C466" i="4"/>
  <c r="E466" i="4" s="1"/>
  <c r="C467" i="4"/>
  <c r="C468" i="4"/>
  <c r="C469" i="4"/>
  <c r="E469" i="4" s="1"/>
  <c r="C470" i="4"/>
  <c r="E470" i="4" s="1"/>
  <c r="C471" i="4"/>
  <c r="C472" i="4"/>
  <c r="C473" i="4"/>
  <c r="E473" i="4" s="1"/>
  <c r="C474" i="4"/>
  <c r="E474" i="4" s="1"/>
  <c r="C475" i="4"/>
  <c r="C476" i="4"/>
  <c r="C477" i="4"/>
  <c r="E477" i="4" s="1"/>
  <c r="C478" i="4"/>
  <c r="E478" i="4" s="1"/>
  <c r="C479" i="4"/>
  <c r="C480" i="4"/>
  <c r="C481" i="4"/>
  <c r="E481" i="4" s="1"/>
  <c r="C482" i="4"/>
  <c r="E482" i="4" s="1"/>
  <c r="C483" i="4"/>
  <c r="C484" i="4"/>
  <c r="C485" i="4"/>
  <c r="E485" i="4" s="1"/>
  <c r="C486" i="4"/>
  <c r="E486" i="4" s="1"/>
  <c r="C487" i="4"/>
  <c r="C488" i="4"/>
  <c r="C489" i="4"/>
  <c r="E489" i="4" s="1"/>
  <c r="C490" i="4"/>
  <c r="E490" i="4" s="1"/>
  <c r="C491" i="4"/>
  <c r="C492" i="4"/>
  <c r="C493" i="4"/>
  <c r="E493" i="4" s="1"/>
  <c r="C494" i="4"/>
  <c r="E494" i="4" s="1"/>
  <c r="C495" i="4"/>
  <c r="C496" i="4"/>
  <c r="C497" i="4"/>
  <c r="E497" i="4" s="1"/>
  <c r="C498" i="4"/>
  <c r="E498" i="4" s="1"/>
  <c r="C499" i="4"/>
  <c r="C500" i="4"/>
  <c r="C501" i="4"/>
  <c r="E501" i="4" s="1"/>
  <c r="C502" i="4"/>
  <c r="E502" i="4" s="1"/>
  <c r="C503" i="4"/>
  <c r="C504" i="4"/>
  <c r="C505" i="4"/>
  <c r="E505" i="4" s="1"/>
  <c r="C506" i="4"/>
  <c r="E506" i="4" s="1"/>
  <c r="C507" i="4"/>
  <c r="C508" i="4"/>
  <c r="C509" i="4"/>
  <c r="E509" i="4" s="1"/>
  <c r="C510" i="4"/>
  <c r="E510" i="4" s="1"/>
  <c r="C511" i="4"/>
  <c r="C512" i="4"/>
  <c r="C513" i="4"/>
  <c r="E513" i="4" s="1"/>
  <c r="C514" i="4"/>
  <c r="E514" i="4" s="1"/>
  <c r="C515" i="4"/>
  <c r="C516" i="4"/>
  <c r="C517" i="4"/>
  <c r="E517" i="4" s="1"/>
  <c r="C518" i="4"/>
  <c r="E518" i="4" s="1"/>
  <c r="C519" i="4"/>
  <c r="C520" i="4"/>
  <c r="C521" i="4"/>
  <c r="E521" i="4" s="1"/>
  <c r="C522" i="4"/>
  <c r="E522" i="4" s="1"/>
  <c r="C523" i="4"/>
  <c r="C524" i="4"/>
  <c r="C525" i="4"/>
  <c r="E525" i="4" s="1"/>
  <c r="C526" i="4"/>
  <c r="E526" i="4" s="1"/>
  <c r="C527" i="4"/>
  <c r="C528" i="4"/>
  <c r="C529" i="4"/>
  <c r="E529" i="4" s="1"/>
  <c r="C530" i="4"/>
  <c r="E530" i="4" s="1"/>
  <c r="C531" i="4"/>
  <c r="C532" i="4"/>
  <c r="C533" i="4"/>
  <c r="E533" i="4" s="1"/>
  <c r="C534" i="4"/>
  <c r="E534" i="4" s="1"/>
  <c r="C535" i="4"/>
  <c r="C536" i="4"/>
  <c r="C537" i="4"/>
  <c r="E537" i="4" s="1"/>
  <c r="C538" i="4"/>
  <c r="E538" i="4" s="1"/>
  <c r="C539" i="4"/>
  <c r="C540" i="4"/>
  <c r="C541" i="4"/>
  <c r="E541" i="4" s="1"/>
  <c r="C542" i="4"/>
  <c r="E542" i="4" s="1"/>
  <c r="C543" i="4"/>
  <c r="C544" i="4"/>
  <c r="C545" i="4"/>
  <c r="E545" i="4" s="1"/>
  <c r="C546" i="4"/>
  <c r="E546" i="4" s="1"/>
  <c r="C547" i="4"/>
  <c r="C548" i="4"/>
  <c r="C549" i="4"/>
  <c r="E549" i="4" s="1"/>
  <c r="C550" i="4"/>
  <c r="E550" i="4" s="1"/>
  <c r="C551" i="4"/>
  <c r="C552" i="4"/>
  <c r="C553" i="4"/>
  <c r="E553" i="4" s="1"/>
  <c r="C554" i="4"/>
  <c r="E554" i="4" s="1"/>
  <c r="C555" i="4"/>
  <c r="C556" i="4"/>
  <c r="C557" i="4"/>
  <c r="E557" i="4" s="1"/>
  <c r="C558" i="4"/>
  <c r="E558" i="4" s="1"/>
  <c r="C559" i="4"/>
  <c r="C560" i="4"/>
  <c r="C561" i="4"/>
  <c r="E561" i="4" s="1"/>
  <c r="C562" i="4"/>
  <c r="E562" i="4" s="1"/>
  <c r="C563" i="4"/>
  <c r="C564" i="4"/>
  <c r="C565" i="4"/>
  <c r="E565" i="4" s="1"/>
  <c r="C566" i="4"/>
  <c r="E566" i="4" s="1"/>
  <c r="C567" i="4"/>
  <c r="C568" i="4"/>
  <c r="C569" i="4"/>
  <c r="E569" i="4" s="1"/>
  <c r="C570" i="4"/>
  <c r="E570" i="4" s="1"/>
  <c r="C571" i="4"/>
  <c r="C572" i="4"/>
  <c r="C573" i="4"/>
  <c r="E573" i="4" s="1"/>
  <c r="C574" i="4"/>
  <c r="E574" i="4" s="1"/>
  <c r="C575" i="4"/>
  <c r="C576" i="4"/>
  <c r="C577" i="4"/>
  <c r="E577" i="4" s="1"/>
  <c r="C578" i="4"/>
  <c r="E578" i="4" s="1"/>
  <c r="C579" i="4"/>
  <c r="C580" i="4"/>
  <c r="C581" i="4"/>
  <c r="C582" i="4"/>
  <c r="E582" i="4" s="1"/>
  <c r="C583" i="4"/>
  <c r="C584" i="4"/>
  <c r="C585" i="4"/>
  <c r="E585" i="4" s="1"/>
  <c r="C586" i="4"/>
  <c r="E586" i="4" s="1"/>
  <c r="C587" i="4"/>
  <c r="C588" i="4"/>
  <c r="C589" i="4"/>
  <c r="E589" i="4" s="1"/>
  <c r="C590" i="4"/>
  <c r="E590" i="4" s="1"/>
  <c r="C591" i="4"/>
  <c r="C592" i="4"/>
  <c r="C593" i="4"/>
  <c r="E593" i="4" s="1"/>
  <c r="C594" i="4"/>
  <c r="E594" i="4" s="1"/>
  <c r="C595" i="4"/>
  <c r="C596" i="4"/>
  <c r="C597" i="4"/>
  <c r="C598" i="4"/>
  <c r="E598" i="4" s="1"/>
  <c r="C599" i="4"/>
  <c r="C600" i="4"/>
  <c r="C601" i="4"/>
  <c r="E601" i="4" s="1"/>
  <c r="C602" i="4"/>
  <c r="E602" i="4" s="1"/>
  <c r="C603" i="4"/>
  <c r="C604" i="4"/>
  <c r="C605" i="4"/>
  <c r="E605" i="4" s="1"/>
  <c r="C606" i="4"/>
  <c r="E606" i="4" s="1"/>
  <c r="C607" i="4"/>
  <c r="C608" i="4"/>
  <c r="C609" i="4"/>
  <c r="E609" i="4" s="1"/>
  <c r="C610" i="4"/>
  <c r="E610" i="4" s="1"/>
  <c r="C611" i="4"/>
  <c r="C612" i="4"/>
  <c r="C613" i="4"/>
  <c r="E613" i="4" s="1"/>
  <c r="C614" i="4"/>
  <c r="E614" i="4" s="1"/>
  <c r="C615" i="4"/>
  <c r="C616" i="4"/>
  <c r="C617" i="4"/>
  <c r="E617" i="4" s="1"/>
  <c r="C618" i="4"/>
  <c r="E618" i="4" s="1"/>
  <c r="C619" i="4"/>
  <c r="C620" i="4"/>
  <c r="C621" i="4"/>
  <c r="E621" i="4" s="1"/>
  <c r="C622" i="4"/>
  <c r="E622" i="4" s="1"/>
  <c r="C623" i="4"/>
  <c r="C624" i="4"/>
  <c r="C625" i="4"/>
  <c r="E625" i="4" s="1"/>
  <c r="C626" i="4"/>
  <c r="E626" i="4" s="1"/>
  <c r="C627" i="4"/>
  <c r="C628" i="4"/>
  <c r="C629" i="4"/>
  <c r="E629" i="4" s="1"/>
  <c r="C630" i="4"/>
  <c r="E630" i="4" s="1"/>
  <c r="C631" i="4"/>
  <c r="C632" i="4"/>
  <c r="C633" i="4"/>
  <c r="E633" i="4" s="1"/>
  <c r="C634" i="4"/>
  <c r="E634" i="4" s="1"/>
  <c r="C635" i="4"/>
  <c r="C636" i="4"/>
  <c r="C637" i="4"/>
  <c r="E637" i="4" s="1"/>
  <c r="C638" i="4"/>
  <c r="E638" i="4" s="1"/>
  <c r="C639" i="4"/>
  <c r="C640" i="4"/>
  <c r="C641" i="4"/>
  <c r="E641" i="4" s="1"/>
  <c r="C642" i="4"/>
  <c r="E642" i="4" s="1"/>
  <c r="C643" i="4"/>
  <c r="C644" i="4"/>
  <c r="C645" i="4"/>
  <c r="E645" i="4" s="1"/>
  <c r="C646" i="4"/>
  <c r="E646" i="4" s="1"/>
  <c r="C647" i="4"/>
  <c r="C648" i="4"/>
  <c r="C649" i="4"/>
  <c r="E649" i="4" s="1"/>
  <c r="C650" i="4"/>
  <c r="E650" i="4" s="1"/>
  <c r="C651" i="4"/>
  <c r="C652" i="4"/>
  <c r="C653" i="4"/>
  <c r="E653" i="4" s="1"/>
  <c r="C654" i="4"/>
  <c r="E654" i="4" s="1"/>
  <c r="C655" i="4"/>
  <c r="C656" i="4"/>
  <c r="C657" i="4"/>
  <c r="E657" i="4" s="1"/>
  <c r="C658" i="4"/>
  <c r="E658" i="4" s="1"/>
  <c r="C659" i="4"/>
  <c r="C660" i="4"/>
  <c r="C661" i="4"/>
  <c r="E661" i="4" s="1"/>
  <c r="C662" i="4"/>
  <c r="E662" i="4" s="1"/>
  <c r="C663" i="4"/>
  <c r="C664" i="4"/>
  <c r="C665" i="4"/>
  <c r="E665" i="4" s="1"/>
  <c r="C666" i="4"/>
  <c r="E666" i="4" s="1"/>
  <c r="C667" i="4"/>
  <c r="C668" i="4"/>
  <c r="C669" i="4"/>
  <c r="E669" i="4" s="1"/>
  <c r="C670" i="4"/>
  <c r="E670" i="4" s="1"/>
  <c r="C671" i="4"/>
  <c r="C672" i="4"/>
  <c r="C673" i="4"/>
  <c r="E673" i="4" s="1"/>
  <c r="C674" i="4"/>
  <c r="E674" i="4" s="1"/>
  <c r="C675" i="4"/>
  <c r="C676" i="4"/>
  <c r="C677" i="4"/>
  <c r="E677" i="4" s="1"/>
  <c r="C678" i="4"/>
  <c r="E678" i="4" s="1"/>
  <c r="C679" i="4"/>
  <c r="C680" i="4"/>
  <c r="C681" i="4"/>
  <c r="E681" i="4" s="1"/>
  <c r="C682" i="4"/>
  <c r="E682" i="4" s="1"/>
  <c r="C683" i="4"/>
  <c r="C684" i="4"/>
  <c r="C685" i="4"/>
  <c r="E685" i="4" s="1"/>
  <c r="C686" i="4"/>
  <c r="E686" i="4" s="1"/>
  <c r="C687" i="4"/>
  <c r="C688" i="4"/>
  <c r="C689" i="4"/>
  <c r="E689" i="4" s="1"/>
  <c r="C690" i="4"/>
  <c r="E690" i="4" s="1"/>
  <c r="C691" i="4"/>
  <c r="C692" i="4"/>
  <c r="C693" i="4"/>
  <c r="E693" i="4" s="1"/>
  <c r="C694" i="4"/>
  <c r="E694" i="4" s="1"/>
  <c r="C695" i="4"/>
  <c r="C696" i="4"/>
  <c r="C697" i="4"/>
  <c r="E697" i="4" s="1"/>
  <c r="C698" i="4"/>
  <c r="E698" i="4" s="1"/>
  <c r="C699" i="4"/>
  <c r="C700" i="4"/>
  <c r="C701" i="4"/>
  <c r="E701" i="4" s="1"/>
  <c r="C702" i="4"/>
  <c r="E702" i="4" s="1"/>
  <c r="C703" i="4"/>
  <c r="C704" i="4"/>
  <c r="C705" i="4"/>
  <c r="E705" i="4" s="1"/>
  <c r="C706" i="4"/>
  <c r="E706" i="4" s="1"/>
  <c r="C707" i="4"/>
  <c r="C708" i="4"/>
  <c r="C709" i="4"/>
  <c r="E709" i="4" s="1"/>
  <c r="C710" i="4"/>
  <c r="E710" i="4" s="1"/>
  <c r="C711" i="4"/>
  <c r="C712" i="4"/>
  <c r="C713" i="4"/>
  <c r="E713" i="4" s="1"/>
  <c r="C714" i="4"/>
  <c r="E714" i="4" s="1"/>
  <c r="C715" i="4"/>
  <c r="C716" i="4"/>
  <c r="C717" i="4"/>
  <c r="E717" i="4" s="1"/>
  <c r="C718" i="4"/>
  <c r="E718" i="4" s="1"/>
  <c r="C719" i="4"/>
  <c r="C720" i="4"/>
  <c r="C721" i="4"/>
  <c r="E721" i="4" s="1"/>
  <c r="C722" i="4"/>
  <c r="E722" i="4" s="1"/>
  <c r="C723" i="4"/>
  <c r="C724" i="4"/>
  <c r="C725" i="4"/>
  <c r="E725" i="4" s="1"/>
  <c r="C726" i="4"/>
  <c r="E726" i="4" s="1"/>
  <c r="C727" i="4"/>
  <c r="C728" i="4"/>
  <c r="C729" i="4"/>
  <c r="E729" i="4" s="1"/>
  <c r="C730" i="4"/>
  <c r="E730" i="4" s="1"/>
  <c r="C731" i="4"/>
  <c r="C732" i="4"/>
  <c r="C733" i="4"/>
  <c r="E733" i="4" s="1"/>
  <c r="C734" i="4"/>
  <c r="E734" i="4" s="1"/>
  <c r="C735" i="4"/>
  <c r="C736" i="4"/>
  <c r="C737" i="4"/>
  <c r="E737" i="4" s="1"/>
  <c r="C738" i="4"/>
  <c r="E738" i="4" s="1"/>
  <c r="C739" i="4"/>
  <c r="C740" i="4"/>
  <c r="C741" i="4"/>
  <c r="E741" i="4" s="1"/>
  <c r="C742" i="4"/>
  <c r="E742" i="4" s="1"/>
  <c r="C743" i="4"/>
  <c r="C744" i="4"/>
  <c r="C745" i="4"/>
  <c r="E745" i="4" s="1"/>
  <c r="C746" i="4"/>
  <c r="E746" i="4" s="1"/>
  <c r="C747" i="4"/>
  <c r="C748" i="4"/>
  <c r="C749" i="4"/>
  <c r="E749" i="4" s="1"/>
  <c r="C750" i="4"/>
  <c r="E750" i="4" s="1"/>
  <c r="C751" i="4"/>
  <c r="C752" i="4"/>
  <c r="C753" i="4"/>
  <c r="E753" i="4" s="1"/>
  <c r="C754" i="4"/>
  <c r="C755" i="4"/>
  <c r="C756" i="4"/>
  <c r="C757" i="4"/>
  <c r="E757" i="4" s="1"/>
  <c r="C758" i="4"/>
  <c r="E758" i="4" s="1"/>
  <c r="C759" i="4"/>
  <c r="C760" i="4"/>
  <c r="C761" i="4"/>
  <c r="E761" i="4" s="1"/>
  <c r="C762" i="4"/>
  <c r="E762" i="4" s="1"/>
  <c r="C763" i="4"/>
  <c r="C764" i="4"/>
  <c r="C765" i="4"/>
  <c r="E765" i="4" s="1"/>
  <c r="C766" i="4"/>
  <c r="E766" i="4" s="1"/>
  <c r="C767" i="4"/>
  <c r="C768" i="4"/>
  <c r="C769" i="4"/>
  <c r="E769" i="4" s="1"/>
  <c r="C770" i="4"/>
  <c r="E770" i="4" s="1"/>
  <c r="C771" i="4"/>
  <c r="C772" i="4"/>
  <c r="C773" i="4"/>
  <c r="E773" i="4" s="1"/>
  <c r="C774" i="4"/>
  <c r="E774" i="4" s="1"/>
  <c r="C775" i="4"/>
  <c r="C776" i="4"/>
  <c r="C777" i="4"/>
  <c r="E777" i="4" s="1"/>
  <c r="C778" i="4"/>
  <c r="E778" i="4" s="1"/>
  <c r="C779" i="4"/>
  <c r="C780" i="4"/>
  <c r="C781" i="4"/>
  <c r="E781" i="4" s="1"/>
  <c r="C782" i="4"/>
  <c r="E782" i="4" s="1"/>
  <c r="C783" i="4"/>
  <c r="C784" i="4"/>
  <c r="C785" i="4"/>
  <c r="E785" i="4" s="1"/>
  <c r="C786" i="4"/>
  <c r="C787" i="4"/>
  <c r="C788" i="4"/>
  <c r="C789" i="4"/>
  <c r="E789" i="4" s="1"/>
  <c r="C790" i="4"/>
  <c r="E790" i="4" s="1"/>
  <c r="C791" i="4"/>
  <c r="C792" i="4"/>
  <c r="C793" i="4"/>
  <c r="E793" i="4" s="1"/>
  <c r="C794" i="4"/>
  <c r="E794" i="4" s="1"/>
  <c r="C795" i="4"/>
  <c r="C796" i="4"/>
  <c r="C797" i="4"/>
  <c r="E797" i="4" s="1"/>
  <c r="C798" i="4"/>
  <c r="E798" i="4" s="1"/>
  <c r="C799" i="4"/>
  <c r="C800" i="4"/>
  <c r="C801" i="4"/>
  <c r="E801" i="4" s="1"/>
  <c r="C802" i="4"/>
  <c r="E802" i="4" s="1"/>
  <c r="C803" i="4"/>
  <c r="C804" i="4"/>
  <c r="C805" i="4"/>
  <c r="E805" i="4" s="1"/>
  <c r="C806" i="4"/>
  <c r="E806" i="4" s="1"/>
  <c r="C807" i="4"/>
  <c r="C808" i="4"/>
  <c r="C809" i="4"/>
  <c r="E809" i="4" s="1"/>
  <c r="C810" i="4"/>
  <c r="E810" i="4" s="1"/>
  <c r="C811" i="4"/>
  <c r="C812" i="4"/>
  <c r="C813" i="4"/>
  <c r="E813" i="4" s="1"/>
  <c r="C814" i="4"/>
  <c r="E814" i="4" s="1"/>
  <c r="C815" i="4"/>
  <c r="C816" i="4"/>
  <c r="C817" i="4"/>
  <c r="E817" i="4" s="1"/>
  <c r="C818" i="4"/>
  <c r="C819" i="4"/>
  <c r="C820" i="4"/>
  <c r="C821" i="4"/>
  <c r="E821" i="4" s="1"/>
  <c r="C822" i="4"/>
  <c r="E822" i="4" s="1"/>
  <c r="C823" i="4"/>
  <c r="C824" i="4"/>
  <c r="C825" i="4"/>
  <c r="E825" i="4" s="1"/>
  <c r="C826" i="4"/>
  <c r="E826" i="4" s="1"/>
  <c r="C827" i="4"/>
  <c r="C828" i="4"/>
  <c r="C829" i="4"/>
  <c r="E829" i="4" s="1"/>
  <c r="C830" i="4"/>
  <c r="E830" i="4" s="1"/>
  <c r="C831" i="4"/>
  <c r="C832" i="4"/>
  <c r="C833" i="4"/>
  <c r="E833" i="4" s="1"/>
  <c r="C834" i="4"/>
  <c r="E834" i="4" s="1"/>
  <c r="C835" i="4"/>
  <c r="C836" i="4"/>
  <c r="C837" i="4"/>
  <c r="E837" i="4" s="1"/>
  <c r="C838" i="4"/>
  <c r="E838" i="4" s="1"/>
  <c r="C839" i="4"/>
  <c r="C840" i="4"/>
  <c r="C841" i="4"/>
  <c r="E841" i="4" s="1"/>
  <c r="C842" i="4"/>
  <c r="E842" i="4" s="1"/>
  <c r="C843" i="4"/>
  <c r="C844" i="4"/>
  <c r="C845" i="4"/>
  <c r="E845" i="4" s="1"/>
  <c r="C846" i="4"/>
  <c r="E846" i="4" s="1"/>
  <c r="C847" i="4"/>
  <c r="C848" i="4"/>
  <c r="C849" i="4"/>
  <c r="E849" i="4" s="1"/>
  <c r="C850" i="4"/>
  <c r="C851" i="4"/>
  <c r="C852" i="4"/>
  <c r="C853" i="4"/>
  <c r="E853" i="4" s="1"/>
  <c r="C854" i="4"/>
  <c r="E854" i="4" s="1"/>
  <c r="C855" i="4"/>
  <c r="C856" i="4"/>
  <c r="C857" i="4"/>
  <c r="E857" i="4" s="1"/>
  <c r="C858" i="4"/>
  <c r="E858" i="4" s="1"/>
  <c r="C859" i="4"/>
  <c r="C860" i="4"/>
  <c r="C861" i="4"/>
  <c r="E861" i="4" s="1"/>
  <c r="C862" i="4"/>
  <c r="E862" i="4" s="1"/>
  <c r="C863" i="4"/>
  <c r="C864" i="4"/>
  <c r="C865" i="4"/>
  <c r="E865" i="4" s="1"/>
  <c r="C866" i="4"/>
  <c r="E866" i="4" s="1"/>
  <c r="C867" i="4"/>
  <c r="C868" i="4"/>
  <c r="C869" i="4"/>
  <c r="E869" i="4" s="1"/>
  <c r="C870" i="4"/>
  <c r="E870" i="4" s="1"/>
  <c r="C871" i="4"/>
  <c r="C872" i="4"/>
  <c r="C873" i="4"/>
  <c r="E873" i="4" s="1"/>
  <c r="C874" i="4"/>
  <c r="E874" i="4" s="1"/>
  <c r="C875" i="4"/>
  <c r="C876" i="4"/>
  <c r="C877" i="4"/>
  <c r="E877" i="4" s="1"/>
  <c r="C878" i="4"/>
  <c r="E878" i="4" s="1"/>
  <c r="C879" i="4"/>
  <c r="C880" i="4"/>
  <c r="C881" i="4"/>
  <c r="E881" i="4" s="1"/>
  <c r="C882" i="4"/>
  <c r="C883" i="4"/>
  <c r="C884" i="4"/>
  <c r="C885" i="4"/>
  <c r="E885" i="4" s="1"/>
  <c r="C886" i="4"/>
  <c r="E886" i="4" s="1"/>
  <c r="C887" i="4"/>
  <c r="C888" i="4"/>
  <c r="C889" i="4"/>
  <c r="E889" i="4" s="1"/>
  <c r="C890" i="4"/>
  <c r="E890" i="4" s="1"/>
  <c r="C891" i="4"/>
  <c r="C892" i="4"/>
  <c r="C893" i="4"/>
  <c r="E893" i="4" s="1"/>
  <c r="C894" i="4"/>
  <c r="E894" i="4" s="1"/>
  <c r="C895" i="4"/>
  <c r="C896" i="4"/>
  <c r="C897" i="4"/>
  <c r="E897" i="4" s="1"/>
  <c r="C898" i="4"/>
  <c r="E898" i="4" s="1"/>
  <c r="C899" i="4"/>
  <c r="C900" i="4"/>
  <c r="C901" i="4"/>
  <c r="E901" i="4" s="1"/>
  <c r="C902" i="4"/>
  <c r="E902" i="4" s="1"/>
  <c r="C903" i="4"/>
  <c r="C904" i="4"/>
  <c r="C905" i="4"/>
  <c r="E905" i="4" s="1"/>
  <c r="C906" i="4"/>
  <c r="E906" i="4" s="1"/>
  <c r="C907" i="4"/>
  <c r="C908" i="4"/>
  <c r="C909" i="4"/>
  <c r="E909" i="4" s="1"/>
  <c r="C910" i="4"/>
  <c r="E910" i="4" s="1"/>
  <c r="C911" i="4"/>
  <c r="C912" i="4"/>
  <c r="C913" i="4"/>
  <c r="E913" i="4" s="1"/>
  <c r="C914" i="4"/>
  <c r="C915" i="4"/>
  <c r="C916" i="4"/>
  <c r="C917" i="4"/>
  <c r="E917" i="4" s="1"/>
  <c r="C918" i="4"/>
  <c r="E918" i="4" s="1"/>
  <c r="C919" i="4"/>
  <c r="C920" i="4"/>
  <c r="C921" i="4"/>
  <c r="E921" i="4" s="1"/>
  <c r="C922" i="4"/>
  <c r="E922" i="4" s="1"/>
  <c r="C923" i="4"/>
  <c r="C924" i="4"/>
  <c r="C925" i="4"/>
  <c r="E925" i="4" s="1"/>
  <c r="C926" i="4"/>
  <c r="E926" i="4" s="1"/>
  <c r="C927" i="4"/>
  <c r="C928" i="4"/>
  <c r="C929" i="4"/>
  <c r="E929" i="4" s="1"/>
  <c r="C930" i="4"/>
  <c r="E930" i="4" s="1"/>
  <c r="C931" i="4"/>
  <c r="C932" i="4"/>
  <c r="C933" i="4"/>
  <c r="E933" i="4" s="1"/>
  <c r="C934" i="4"/>
  <c r="E934" i="4" s="1"/>
  <c r="C935" i="4"/>
  <c r="C936" i="4"/>
  <c r="C937" i="4"/>
  <c r="E937" i="4" s="1"/>
  <c r="C938" i="4"/>
  <c r="E938" i="4" s="1"/>
  <c r="C939" i="4"/>
  <c r="C940" i="4"/>
  <c r="C941" i="4"/>
  <c r="E941" i="4" s="1"/>
  <c r="C942" i="4"/>
  <c r="E942" i="4" s="1"/>
  <c r="C943" i="4"/>
  <c r="C944" i="4"/>
  <c r="C945" i="4"/>
  <c r="E945" i="4" s="1"/>
  <c r="C946" i="4"/>
  <c r="C947" i="4"/>
  <c r="C948" i="4"/>
  <c r="C949" i="4"/>
  <c r="E949" i="4" s="1"/>
  <c r="C950" i="4"/>
  <c r="E950" i="4" s="1"/>
  <c r="C951" i="4"/>
  <c r="C952" i="4"/>
  <c r="C953" i="4"/>
  <c r="E953" i="4" s="1"/>
  <c r="C954" i="4"/>
  <c r="E954" i="4" s="1"/>
  <c r="C955" i="4"/>
  <c r="C956" i="4"/>
  <c r="C957" i="4"/>
  <c r="E957" i="4" s="1"/>
  <c r="C958" i="4"/>
  <c r="E958" i="4" s="1"/>
  <c r="C959" i="4"/>
  <c r="C960" i="4"/>
  <c r="C961" i="4"/>
  <c r="E961" i="4" s="1"/>
  <c r="C962" i="4"/>
  <c r="E962" i="4" s="1"/>
  <c r="C963" i="4"/>
  <c r="C964" i="4"/>
  <c r="C965" i="4"/>
  <c r="E965" i="4" s="1"/>
  <c r="C966" i="4"/>
  <c r="E966" i="4" s="1"/>
  <c r="C967" i="4"/>
  <c r="C968" i="4"/>
  <c r="C969" i="4"/>
  <c r="E969" i="4" s="1"/>
  <c r="C970" i="4"/>
  <c r="E970" i="4" s="1"/>
  <c r="C971" i="4"/>
  <c r="C972" i="4"/>
  <c r="C973" i="4"/>
  <c r="E973" i="4" s="1"/>
  <c r="C974" i="4"/>
  <c r="E974" i="4" s="1"/>
  <c r="C975" i="4"/>
  <c r="C976" i="4"/>
  <c r="C977" i="4"/>
  <c r="E977" i="4" s="1"/>
  <c r="C978" i="4"/>
  <c r="C979" i="4"/>
  <c r="C980" i="4"/>
  <c r="C981" i="4"/>
  <c r="E981" i="4" s="1"/>
  <c r="C982" i="4"/>
  <c r="E982" i="4" s="1"/>
  <c r="C983" i="4"/>
  <c r="C984" i="4"/>
  <c r="C985" i="4"/>
  <c r="E985" i="4" s="1"/>
  <c r="C986" i="4"/>
  <c r="E986" i="4" s="1"/>
  <c r="C987" i="4"/>
  <c r="C988" i="4"/>
  <c r="C989" i="4"/>
  <c r="E989" i="4" s="1"/>
  <c r="C990" i="4"/>
  <c r="E990" i="4" s="1"/>
  <c r="C991" i="4"/>
  <c r="C992" i="4"/>
  <c r="C993" i="4"/>
  <c r="E993" i="4" s="1"/>
  <c r="C994" i="4"/>
  <c r="E994" i="4" s="1"/>
  <c r="C995" i="4"/>
  <c r="C996" i="4"/>
  <c r="C997" i="4"/>
  <c r="E997" i="4" s="1"/>
  <c r="C998" i="4"/>
  <c r="E998" i="4" s="1"/>
  <c r="C999" i="4"/>
  <c r="C1000" i="4"/>
  <c r="C1001" i="4"/>
  <c r="E1001" i="4" s="1"/>
  <c r="C1002" i="4"/>
  <c r="E1002" i="4" s="1"/>
  <c r="C1003" i="4"/>
  <c r="C1004" i="4"/>
  <c r="C1005" i="4"/>
  <c r="E1005" i="4" s="1"/>
  <c r="C1006" i="4"/>
  <c r="E1006" i="4" s="1"/>
  <c r="C1007" i="4"/>
  <c r="C1008" i="4"/>
  <c r="C1009" i="4"/>
  <c r="E1009" i="4" s="1"/>
  <c r="C1010" i="4"/>
  <c r="C1011" i="4"/>
  <c r="C1012" i="4"/>
  <c r="C1013" i="4"/>
  <c r="E1013" i="4" s="1"/>
  <c r="C1014" i="4"/>
  <c r="E1014" i="4" s="1"/>
  <c r="C1015" i="4"/>
  <c r="C1016" i="4"/>
  <c r="C1017" i="4"/>
  <c r="E1017" i="4" s="1"/>
  <c r="C1018" i="4"/>
  <c r="E1018" i="4" s="1"/>
  <c r="C1019" i="4"/>
  <c r="C1020" i="4"/>
  <c r="C1021" i="4"/>
  <c r="E1021" i="4" s="1"/>
  <c r="C1022" i="4"/>
  <c r="E1022" i="4" s="1"/>
  <c r="C1023" i="4"/>
  <c r="C1024" i="4"/>
  <c r="C1025" i="4"/>
  <c r="E1025" i="4" s="1"/>
  <c r="C1026" i="4"/>
  <c r="E1026" i="4" s="1"/>
  <c r="C1027" i="4"/>
  <c r="C1028" i="4"/>
  <c r="C1029" i="4"/>
  <c r="E1029" i="4" s="1"/>
  <c r="C1030" i="4"/>
  <c r="E1030" i="4" s="1"/>
  <c r="C1031" i="4"/>
  <c r="C1032" i="4"/>
  <c r="C1033" i="4"/>
  <c r="E1033" i="4" s="1"/>
  <c r="C1034" i="4"/>
  <c r="E1034" i="4" s="1"/>
  <c r="C1035" i="4"/>
  <c r="C1036" i="4"/>
  <c r="C1037" i="4"/>
  <c r="E1037" i="4" s="1"/>
  <c r="C1038" i="4"/>
  <c r="E1038" i="4" s="1"/>
  <c r="C1039" i="4"/>
  <c r="C1040" i="4"/>
  <c r="C1041" i="4"/>
  <c r="E1041" i="4" s="1"/>
  <c r="C1042" i="4"/>
  <c r="C1043" i="4"/>
  <c r="C1044" i="4"/>
  <c r="C1045" i="4"/>
  <c r="E1045" i="4" s="1"/>
  <c r="C1046" i="4"/>
  <c r="E1046" i="4" s="1"/>
  <c r="C1047" i="4"/>
  <c r="C1048" i="4"/>
  <c r="C1049" i="4"/>
  <c r="E1049" i="4" s="1"/>
  <c r="C1050" i="4"/>
  <c r="E1050" i="4" s="1"/>
  <c r="C1051" i="4"/>
  <c r="C1052" i="4"/>
  <c r="C1053" i="4"/>
  <c r="E1053" i="4" s="1"/>
  <c r="C1054" i="4"/>
  <c r="E1054" i="4" s="1"/>
  <c r="C1055" i="4"/>
  <c r="C1056" i="4"/>
  <c r="C1057" i="4"/>
  <c r="E1057" i="4" s="1"/>
  <c r="C1058" i="4"/>
  <c r="E1058" i="4" s="1"/>
  <c r="C1059" i="4"/>
  <c r="C1060" i="4"/>
  <c r="C1061" i="4"/>
  <c r="E1061" i="4" s="1"/>
  <c r="C1062" i="4"/>
  <c r="E1062" i="4" s="1"/>
  <c r="C1063" i="4"/>
  <c r="C1064" i="4"/>
  <c r="C1065" i="4"/>
  <c r="E1065" i="4" s="1"/>
  <c r="C1066" i="4"/>
  <c r="E1066" i="4" s="1"/>
  <c r="C1067" i="4"/>
  <c r="C1068" i="4"/>
  <c r="C1069" i="4"/>
  <c r="E1069" i="4" s="1"/>
  <c r="C1070" i="4"/>
  <c r="E1070" i="4" s="1"/>
  <c r="C1071" i="4"/>
  <c r="C1072" i="4"/>
  <c r="C1073" i="4"/>
  <c r="E1073" i="4" s="1"/>
  <c r="C1074" i="4"/>
  <c r="C1075" i="4"/>
  <c r="C1076" i="4"/>
  <c r="C1077" i="4"/>
  <c r="E1077" i="4" s="1"/>
  <c r="C1078" i="4"/>
  <c r="E1078" i="4" s="1"/>
  <c r="C1079" i="4"/>
  <c r="C1080" i="4"/>
  <c r="C1081" i="4"/>
  <c r="E1081" i="4" s="1"/>
  <c r="C1082" i="4"/>
  <c r="E1082" i="4" s="1"/>
  <c r="C1083" i="4"/>
  <c r="C1084" i="4"/>
  <c r="C1085" i="4"/>
  <c r="E1085" i="4" s="1"/>
  <c r="C1086" i="4"/>
  <c r="E1086" i="4" s="1"/>
  <c r="C1087" i="4"/>
  <c r="C1088" i="4"/>
  <c r="C1089" i="4"/>
  <c r="E1089" i="4" s="1"/>
  <c r="C1090" i="4"/>
  <c r="E1090" i="4" s="1"/>
  <c r="C1091" i="4"/>
  <c r="C1092" i="4"/>
  <c r="C1093" i="4"/>
  <c r="E1093" i="4" s="1"/>
  <c r="C1094" i="4"/>
  <c r="E1094" i="4" s="1"/>
  <c r="C1095" i="4"/>
  <c r="C1096" i="4"/>
  <c r="C1097" i="4"/>
  <c r="E1097" i="4" s="1"/>
  <c r="C1098" i="4"/>
  <c r="E1098" i="4" s="1"/>
  <c r="C1099" i="4"/>
  <c r="C1100" i="4"/>
  <c r="C1101" i="4"/>
  <c r="E1101" i="4" s="1"/>
  <c r="C1102" i="4"/>
  <c r="E1102" i="4" s="1"/>
  <c r="C1103" i="4"/>
  <c r="C1104" i="4"/>
  <c r="C1105" i="4"/>
  <c r="E1105" i="4" s="1"/>
  <c r="C1106" i="4"/>
  <c r="C1107" i="4"/>
  <c r="C1108" i="4"/>
  <c r="C1109" i="4"/>
  <c r="E1109" i="4" s="1"/>
  <c r="C1110" i="4"/>
  <c r="E1110" i="4" s="1"/>
  <c r="C1111" i="4"/>
  <c r="C1112" i="4"/>
  <c r="C1113" i="4"/>
  <c r="E1113" i="4" s="1"/>
  <c r="C1114" i="4"/>
  <c r="E1114" i="4" s="1"/>
  <c r="C1115" i="4"/>
  <c r="C1116" i="4"/>
  <c r="C1117" i="4"/>
  <c r="E1117" i="4" s="1"/>
  <c r="C1118" i="4"/>
  <c r="E1118" i="4" s="1"/>
  <c r="C1119" i="4"/>
  <c r="C1120" i="4"/>
  <c r="C1121" i="4"/>
  <c r="E1121" i="4" s="1"/>
  <c r="C1122" i="4"/>
  <c r="E1122" i="4" s="1"/>
  <c r="C1123" i="4"/>
  <c r="C1124" i="4"/>
  <c r="C1125" i="4"/>
  <c r="E1125" i="4" s="1"/>
  <c r="C1126" i="4"/>
  <c r="E1126" i="4" s="1"/>
  <c r="C1127" i="4"/>
  <c r="C1128" i="4"/>
  <c r="C1129" i="4"/>
  <c r="E1129" i="4" s="1"/>
  <c r="C1130" i="4"/>
  <c r="E1130" i="4" s="1"/>
  <c r="C1131" i="4"/>
  <c r="C1132" i="4"/>
  <c r="C1133" i="4"/>
  <c r="E1133" i="4" s="1"/>
  <c r="C1134" i="4"/>
  <c r="E1134" i="4" s="1"/>
  <c r="C1135" i="4"/>
  <c r="C1136" i="4"/>
  <c r="C1137" i="4"/>
  <c r="E1137" i="4" s="1"/>
  <c r="C1138" i="4"/>
  <c r="C1139" i="4"/>
  <c r="C1140" i="4"/>
  <c r="C1141" i="4"/>
  <c r="E1141" i="4" s="1"/>
  <c r="C1142" i="4"/>
  <c r="E1142" i="4" s="1"/>
  <c r="C1143" i="4"/>
  <c r="C1144" i="4"/>
  <c r="C1145" i="4"/>
  <c r="E1145" i="4" s="1"/>
  <c r="C1146" i="4"/>
  <c r="E1146" i="4" s="1"/>
  <c r="C1147" i="4"/>
  <c r="C1148" i="4"/>
  <c r="C1149" i="4"/>
  <c r="E1149" i="4" s="1"/>
  <c r="C1150" i="4"/>
  <c r="E1150" i="4" s="1"/>
  <c r="C1151" i="4"/>
  <c r="C1152" i="4"/>
  <c r="C1153" i="4"/>
  <c r="E1153" i="4" s="1"/>
  <c r="C1154" i="4"/>
  <c r="E1154" i="4" s="1"/>
  <c r="C1155" i="4"/>
  <c r="C1156" i="4"/>
  <c r="C1157" i="4"/>
  <c r="E1157" i="4" s="1"/>
  <c r="C1158" i="4"/>
  <c r="E1158" i="4" s="1"/>
  <c r="C1159" i="4"/>
  <c r="C1160" i="4"/>
  <c r="C1161" i="4"/>
  <c r="E1161" i="4" s="1"/>
  <c r="C1162" i="4"/>
  <c r="E1162" i="4" s="1"/>
  <c r="C1163" i="4"/>
  <c r="C1164" i="4"/>
  <c r="C1165" i="4"/>
  <c r="E1165" i="4" s="1"/>
  <c r="C1166" i="4"/>
  <c r="E1166" i="4" s="1"/>
  <c r="C1167" i="4"/>
  <c r="C1168" i="4"/>
  <c r="C1169" i="4"/>
  <c r="E1169" i="4" s="1"/>
  <c r="C1170" i="4"/>
  <c r="C1171" i="4"/>
  <c r="C1172" i="4"/>
  <c r="C1173" i="4"/>
  <c r="E1173" i="4" s="1"/>
  <c r="C1174" i="4"/>
  <c r="E1174" i="4" s="1"/>
  <c r="C1175" i="4"/>
  <c r="C1176" i="4"/>
  <c r="C1177" i="4"/>
  <c r="E1177" i="4" s="1"/>
  <c r="C1178" i="4"/>
  <c r="E1178" i="4" s="1"/>
  <c r="C1179" i="4"/>
  <c r="C1180" i="4"/>
  <c r="C1181" i="4"/>
  <c r="E1181" i="4" s="1"/>
  <c r="C1182" i="4"/>
  <c r="E1182" i="4" s="1"/>
  <c r="C1183" i="4"/>
  <c r="C1184" i="4"/>
  <c r="C1185" i="4"/>
  <c r="E1185" i="4" s="1"/>
  <c r="C1186" i="4"/>
  <c r="E1186" i="4" s="1"/>
  <c r="C1187" i="4"/>
  <c r="C1188" i="4"/>
  <c r="C1189" i="4"/>
  <c r="E1189" i="4" s="1"/>
  <c r="C1190" i="4"/>
  <c r="E1190" i="4" s="1"/>
  <c r="C1191" i="4"/>
  <c r="C1192" i="4"/>
  <c r="C1193" i="4"/>
  <c r="E1193" i="4" s="1"/>
  <c r="C1194" i="4"/>
  <c r="E1194" i="4" s="1"/>
  <c r="C1195" i="4"/>
  <c r="C1196" i="4"/>
  <c r="C1197" i="4"/>
  <c r="E1197" i="4" s="1"/>
  <c r="C1198" i="4"/>
  <c r="E1198" i="4" s="1"/>
  <c r="C1199" i="4"/>
  <c r="C1200" i="4"/>
  <c r="C1201" i="4"/>
  <c r="E1201" i="4" s="1"/>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E1269" i="4" s="1"/>
  <c r="C1270" i="4"/>
  <c r="E1270" i="4" s="1"/>
  <c r="C1271" i="4"/>
  <c r="C1272" i="4"/>
  <c r="C1273" i="4"/>
  <c r="E1273" i="4" s="1"/>
  <c r="C1274" i="4"/>
  <c r="E1274" i="4" s="1"/>
  <c r="C1275" i="4"/>
  <c r="C1276" i="4"/>
  <c r="C1277" i="4"/>
  <c r="E1277" i="4" s="1"/>
  <c r="C1278" i="4"/>
  <c r="E1278" i="4" s="1"/>
  <c r="C1279" i="4"/>
  <c r="C1280" i="4"/>
  <c r="C1281" i="4"/>
  <c r="E1281" i="4" s="1"/>
  <c r="C1282" i="4"/>
  <c r="E1282" i="4" s="1"/>
  <c r="C1283" i="4"/>
  <c r="C1284" i="4"/>
  <c r="C1285" i="4"/>
  <c r="E1285" i="4" s="1"/>
  <c r="C1286" i="4"/>
  <c r="E1286" i="4" s="1"/>
  <c r="C1287" i="4"/>
  <c r="C1288" i="4"/>
  <c r="C1289" i="4"/>
  <c r="E1289" i="4" s="1"/>
  <c r="C1290" i="4"/>
  <c r="E1290" i="4" s="1"/>
  <c r="C1291" i="4"/>
  <c r="C1292" i="4"/>
  <c r="C1293" i="4"/>
  <c r="E1293" i="4" s="1"/>
  <c r="C1294" i="4"/>
  <c r="E1294" i="4" s="1"/>
  <c r="C1295" i="4"/>
  <c r="C1296" i="4"/>
  <c r="C1297" i="4"/>
  <c r="E1297" i="4" s="1"/>
  <c r="C1298" i="4"/>
  <c r="E1298" i="4" s="1"/>
  <c r="C1299" i="4"/>
  <c r="C1300" i="4"/>
  <c r="C1301" i="4"/>
  <c r="E1301" i="4" s="1"/>
  <c r="C1302" i="4"/>
  <c r="E1302" i="4" s="1"/>
  <c r="C1303" i="4"/>
  <c r="C1304" i="4"/>
  <c r="C1305" i="4"/>
  <c r="E1305" i="4" s="1"/>
  <c r="C1306" i="4"/>
  <c r="E1306" i="4" s="1"/>
  <c r="C1307" i="4"/>
  <c r="C1308" i="4"/>
  <c r="C1309" i="4"/>
  <c r="E1309" i="4" s="1"/>
  <c r="C1310" i="4"/>
  <c r="E1310" i="4" s="1"/>
  <c r="C1311" i="4"/>
  <c r="C1312" i="4"/>
  <c r="C1313" i="4"/>
  <c r="E1313" i="4" s="1"/>
  <c r="C1314" i="4"/>
  <c r="E1314" i="4" s="1"/>
  <c r="C1315" i="4"/>
  <c r="C1316" i="4"/>
  <c r="C1317" i="4"/>
  <c r="E1317" i="4" s="1"/>
  <c r="C1318" i="4"/>
  <c r="E1318" i="4" s="1"/>
  <c r="C1319" i="4"/>
  <c r="C1320" i="4"/>
  <c r="C1321" i="4"/>
  <c r="E1321" i="4" s="1"/>
  <c r="C1322" i="4"/>
  <c r="E1322" i="4" s="1"/>
  <c r="C1323" i="4"/>
  <c r="C1324" i="4"/>
  <c r="C1325" i="4"/>
  <c r="E1325" i="4" s="1"/>
  <c r="C1326" i="4"/>
  <c r="E1326" i="4" s="1"/>
  <c r="C1327" i="4"/>
  <c r="C1328" i="4"/>
  <c r="C1329" i="4"/>
  <c r="E1329" i="4" s="1"/>
  <c r="C1330" i="4"/>
  <c r="C1331" i="4"/>
  <c r="C1332" i="4"/>
  <c r="C1333" i="4"/>
  <c r="E1333" i="4" s="1"/>
  <c r="C1334" i="4"/>
  <c r="E1334" i="4" s="1"/>
  <c r="C1335" i="4"/>
  <c r="C1336" i="4"/>
  <c r="C1337" i="4"/>
  <c r="E1337" i="4" s="1"/>
  <c r="C1338" i="4"/>
  <c r="E1338" i="4" s="1"/>
  <c r="C1339" i="4"/>
  <c r="C1340" i="4"/>
  <c r="C1341" i="4"/>
  <c r="E1341" i="4" s="1"/>
  <c r="C1342" i="4"/>
  <c r="E1342" i="4" s="1"/>
  <c r="C1343" i="4"/>
  <c r="C1344" i="4"/>
  <c r="C1345" i="4"/>
  <c r="E1345" i="4" s="1"/>
  <c r="C1346" i="4"/>
  <c r="E1346" i="4" s="1"/>
  <c r="C1347" i="4"/>
  <c r="C1348" i="4"/>
  <c r="C1349" i="4"/>
  <c r="E1349" i="4" s="1"/>
  <c r="C1350" i="4"/>
  <c r="E1350" i="4" s="1"/>
  <c r="C1351" i="4"/>
  <c r="C1352" i="4"/>
  <c r="C1353" i="4"/>
  <c r="E1353" i="4" s="1"/>
  <c r="C1354" i="4"/>
  <c r="E1354" i="4" s="1"/>
  <c r="C1355" i="4"/>
  <c r="C1356" i="4"/>
  <c r="C1357" i="4"/>
  <c r="E1357" i="4" s="1"/>
  <c r="C1358" i="4"/>
  <c r="E1358" i="4" s="1"/>
  <c r="C1359" i="4"/>
  <c r="C1360" i="4"/>
  <c r="C1361" i="4"/>
  <c r="E1361" i="4" s="1"/>
  <c r="C1362" i="4"/>
  <c r="E1362" i="4" s="1"/>
  <c r="C1363" i="4"/>
  <c r="C1364" i="4"/>
  <c r="C1365" i="4"/>
  <c r="E1365" i="4" s="1"/>
  <c r="C1366" i="4"/>
  <c r="E1366" i="4" s="1"/>
  <c r="C1367" i="4"/>
  <c r="C1368" i="4"/>
  <c r="C1369" i="4"/>
  <c r="E1369" i="4" s="1"/>
  <c r="C1370" i="4"/>
  <c r="E1370" i="4" s="1"/>
  <c r="C1371" i="4"/>
  <c r="C1372" i="4"/>
  <c r="C1373" i="4"/>
  <c r="E1373" i="4" s="1"/>
  <c r="C1374" i="4"/>
  <c r="E1374" i="4" s="1"/>
  <c r="C1375" i="4"/>
  <c r="C1376" i="4"/>
  <c r="C1377" i="4"/>
  <c r="E1377" i="4" s="1"/>
  <c r="C1378" i="4"/>
  <c r="E1378" i="4" s="1"/>
  <c r="C1379" i="4"/>
  <c r="C1380" i="4"/>
  <c r="C1381" i="4"/>
  <c r="E1381" i="4" s="1"/>
  <c r="C1382" i="4"/>
  <c r="E1382" i="4" s="1"/>
  <c r="C1383" i="4"/>
  <c r="C1384" i="4"/>
  <c r="C1385" i="4"/>
  <c r="E1385" i="4" s="1"/>
  <c r="C1386" i="4"/>
  <c r="E1386" i="4" s="1"/>
  <c r="C1387" i="4"/>
  <c r="C1388" i="4"/>
  <c r="C1389" i="4"/>
  <c r="E1389" i="4" s="1"/>
  <c r="C1390" i="4"/>
  <c r="E1390" i="4" s="1"/>
  <c r="C1391" i="4"/>
  <c r="C1392" i="4"/>
  <c r="C1393" i="4"/>
  <c r="E1393" i="4" s="1"/>
  <c r="C1394" i="4"/>
  <c r="C1395" i="4"/>
  <c r="C1396" i="4"/>
  <c r="C1397" i="4"/>
  <c r="E1397" i="4" s="1"/>
  <c r="C1398" i="4"/>
  <c r="E1398" i="4" s="1"/>
  <c r="C1399" i="4"/>
  <c r="C1400" i="4"/>
  <c r="C1401" i="4"/>
  <c r="E1401" i="4" s="1"/>
  <c r="C1402" i="4"/>
  <c r="E1402" i="4" s="1"/>
  <c r="C1403" i="4"/>
  <c r="C1404" i="4"/>
  <c r="C1405" i="4"/>
  <c r="E1405" i="4" s="1"/>
  <c r="C1406" i="4"/>
  <c r="E1406" i="4" s="1"/>
  <c r="C1407" i="4"/>
  <c r="C1408" i="4"/>
  <c r="C1409" i="4"/>
  <c r="E1409" i="4" s="1"/>
  <c r="C1410" i="4"/>
  <c r="E1410" i="4" s="1"/>
  <c r="C1411" i="4"/>
  <c r="C1412" i="4"/>
  <c r="C1413" i="4"/>
  <c r="E1413" i="4" s="1"/>
  <c r="C1414" i="4"/>
  <c r="E1414" i="4" s="1"/>
  <c r="C1415" i="4"/>
  <c r="C1416" i="4"/>
  <c r="C1417" i="4"/>
  <c r="E1417" i="4" s="1"/>
  <c r="C1418" i="4"/>
  <c r="E1418" i="4" s="1"/>
  <c r="C1419" i="4"/>
  <c r="C1420" i="4"/>
  <c r="C1421" i="4"/>
  <c r="E1421" i="4" s="1"/>
  <c r="C1422" i="4"/>
  <c r="E1422" i="4" s="1"/>
  <c r="C1423" i="4"/>
  <c r="C1424" i="4"/>
  <c r="C1425" i="4"/>
  <c r="E1425" i="4" s="1"/>
  <c r="C1426" i="4"/>
  <c r="E1426" i="4" s="1"/>
  <c r="C1427" i="4"/>
  <c r="C1428" i="4"/>
  <c r="C1429" i="4"/>
  <c r="E1429" i="4" s="1"/>
  <c r="C1430" i="4"/>
  <c r="E1430" i="4" s="1"/>
  <c r="C1431" i="4"/>
  <c r="C1432" i="4"/>
  <c r="C1433" i="4"/>
  <c r="E1433" i="4" s="1"/>
  <c r="C1434" i="4"/>
  <c r="E1434" i="4" s="1"/>
  <c r="C1435" i="4"/>
  <c r="C1436" i="4"/>
  <c r="C1437" i="4"/>
  <c r="E1437" i="4" s="1"/>
  <c r="C1438" i="4"/>
  <c r="E1438" i="4" s="1"/>
  <c r="C1439" i="4"/>
  <c r="C1440" i="4"/>
  <c r="C1441" i="4"/>
  <c r="E1441" i="4" s="1"/>
  <c r="C1442" i="4"/>
  <c r="E1442" i="4" s="1"/>
  <c r="C1443" i="4"/>
  <c r="C1444" i="4"/>
  <c r="C1445" i="4"/>
  <c r="E1445" i="4" s="1"/>
  <c r="C1446" i="4"/>
  <c r="E1446" i="4" s="1"/>
  <c r="C1447" i="4"/>
  <c r="C1448" i="4"/>
  <c r="C1449" i="4"/>
  <c r="E1449" i="4" s="1"/>
  <c r="C1450" i="4"/>
  <c r="E1450" i="4" s="1"/>
  <c r="C1451" i="4"/>
  <c r="C1452" i="4"/>
  <c r="C1453" i="4"/>
  <c r="E1453" i="4" s="1"/>
  <c r="C1454" i="4"/>
  <c r="E1454" i="4" s="1"/>
  <c r="C1455" i="4"/>
  <c r="C1456" i="4"/>
  <c r="C1457" i="4"/>
  <c r="E1457" i="4" s="1"/>
  <c r="C1458" i="4"/>
  <c r="C1459" i="4"/>
  <c r="C1460" i="4"/>
  <c r="C1461" i="4"/>
  <c r="E1461" i="4" s="1"/>
  <c r="C1462" i="4"/>
  <c r="E1462" i="4" s="1"/>
  <c r="C1463" i="4"/>
  <c r="C1464" i="4"/>
  <c r="C1465" i="4"/>
  <c r="E1465" i="4" s="1"/>
  <c r="C1466" i="4"/>
  <c r="E1466" i="4" s="1"/>
  <c r="C1467" i="4"/>
  <c r="C1468" i="4"/>
  <c r="C1469" i="4"/>
  <c r="E1469" i="4" s="1"/>
  <c r="C1470" i="4"/>
  <c r="E1470" i="4" s="1"/>
  <c r="C1471" i="4"/>
  <c r="C1472" i="4"/>
  <c r="C1473" i="4"/>
  <c r="E1473" i="4" s="1"/>
  <c r="C1474" i="4"/>
  <c r="E1474" i="4" s="1"/>
  <c r="C1475" i="4"/>
  <c r="C1476" i="4"/>
  <c r="C1477" i="4"/>
  <c r="E1477" i="4" s="1"/>
  <c r="C1478" i="4"/>
  <c r="E1478" i="4" s="1"/>
  <c r="C1479" i="4"/>
  <c r="C1480" i="4"/>
  <c r="C1481" i="4"/>
  <c r="E1481" i="4" s="1"/>
  <c r="C1482" i="4"/>
  <c r="E1482" i="4" s="1"/>
  <c r="C1483" i="4"/>
  <c r="C1484" i="4"/>
  <c r="C1485" i="4"/>
  <c r="E1485" i="4" s="1"/>
  <c r="C1486" i="4"/>
  <c r="E1486" i="4" s="1"/>
  <c r="C1487" i="4"/>
  <c r="C1488" i="4"/>
  <c r="C1489" i="4"/>
  <c r="E1489" i="4" s="1"/>
  <c r="C1490" i="4"/>
  <c r="E1490" i="4" s="1"/>
  <c r="C1491" i="4"/>
  <c r="C1492" i="4"/>
  <c r="C1493" i="4"/>
  <c r="E1493" i="4" s="1"/>
  <c r="C1494" i="4"/>
  <c r="E1494" i="4" s="1"/>
  <c r="C1495" i="4"/>
  <c r="C1496" i="4"/>
  <c r="C1497" i="4"/>
  <c r="E1497" i="4" s="1"/>
  <c r="C1498" i="4"/>
  <c r="E1498" i="4" s="1"/>
  <c r="C1499" i="4"/>
  <c r="C1500" i="4"/>
  <c r="C1501" i="4"/>
  <c r="E1501" i="4" s="1"/>
  <c r="C1502" i="4"/>
  <c r="E1502" i="4" s="1"/>
  <c r="C1503" i="4"/>
  <c r="C1504" i="4"/>
  <c r="C1505" i="4"/>
  <c r="E1505" i="4" s="1"/>
  <c r="C1506" i="4"/>
  <c r="E1506" i="4" s="1"/>
  <c r="C1507" i="4"/>
  <c r="C1508" i="4"/>
  <c r="C1509" i="4"/>
  <c r="E1509" i="4" s="1"/>
  <c r="C1510" i="4"/>
  <c r="E1510" i="4" s="1"/>
  <c r="C1511" i="4"/>
  <c r="C1512" i="4"/>
  <c r="C1513" i="4"/>
  <c r="E1513" i="4" s="1"/>
  <c r="C1514" i="4"/>
  <c r="E1514" i="4" s="1"/>
  <c r="C1515" i="4"/>
  <c r="C1516" i="4"/>
  <c r="C1517" i="4"/>
  <c r="E1517" i="4" s="1"/>
  <c r="C1518" i="4"/>
  <c r="E1518" i="4" s="1"/>
  <c r="C1519" i="4"/>
  <c r="C1520" i="4"/>
  <c r="C1521" i="4"/>
  <c r="E1521" i="4" s="1"/>
  <c r="C1522" i="4"/>
  <c r="C1523" i="4"/>
  <c r="C1524" i="4"/>
  <c r="C1525" i="4"/>
  <c r="E1525" i="4" s="1"/>
  <c r="C1526" i="4"/>
  <c r="E1526" i="4" s="1"/>
  <c r="C1527" i="4"/>
  <c r="C1528" i="4"/>
  <c r="C1529" i="4"/>
  <c r="E1529" i="4" s="1"/>
  <c r="C1530" i="4"/>
  <c r="E1530" i="4" s="1"/>
  <c r="C1531" i="4"/>
  <c r="C1532" i="4"/>
  <c r="C1533" i="4"/>
  <c r="E1533" i="4" s="1"/>
  <c r="C1534" i="4"/>
  <c r="E1534" i="4" s="1"/>
  <c r="C1535" i="4"/>
  <c r="C1536" i="4"/>
  <c r="C1537" i="4"/>
  <c r="E1537" i="4" s="1"/>
  <c r="C1538" i="4"/>
  <c r="E1538" i="4" s="1"/>
  <c r="C1539" i="4"/>
  <c r="C1540" i="4"/>
  <c r="C1541" i="4"/>
  <c r="E1541" i="4" s="1"/>
  <c r="C1542" i="4"/>
  <c r="E1542" i="4" s="1"/>
  <c r="C1543" i="4"/>
  <c r="C1544" i="4"/>
  <c r="C1545" i="4"/>
  <c r="E1545" i="4" s="1"/>
  <c r="C1546" i="4"/>
  <c r="E1546" i="4" s="1"/>
  <c r="C1547" i="4"/>
  <c r="C1548" i="4"/>
  <c r="C1549" i="4"/>
  <c r="E1549" i="4" s="1"/>
  <c r="C1550" i="4"/>
  <c r="E1550" i="4" s="1"/>
  <c r="C1551" i="4"/>
  <c r="C1552" i="4"/>
  <c r="C1553" i="4"/>
  <c r="E1553" i="4" s="1"/>
  <c r="C1554" i="4"/>
  <c r="E1554" i="4" s="1"/>
  <c r="C1555" i="4"/>
  <c r="C1556" i="4"/>
  <c r="C1557" i="4"/>
  <c r="E1557" i="4" s="1"/>
  <c r="C1558" i="4"/>
  <c r="E1558" i="4" s="1"/>
  <c r="C1559" i="4"/>
  <c r="C1560" i="4"/>
  <c r="C1561" i="4"/>
  <c r="E1561" i="4" s="1"/>
  <c r="C1562" i="4"/>
  <c r="E1562" i="4" s="1"/>
  <c r="C1563" i="4"/>
  <c r="C1564" i="4"/>
  <c r="C1565" i="4"/>
  <c r="E1565" i="4" s="1"/>
  <c r="C1566" i="4"/>
  <c r="E1566" i="4" s="1"/>
  <c r="C1567" i="4"/>
  <c r="C1568" i="4"/>
  <c r="C1569" i="4"/>
  <c r="E1569" i="4" s="1"/>
  <c r="C1570" i="4"/>
  <c r="E1570" i="4" s="1"/>
  <c r="C1571" i="4"/>
  <c r="C1572" i="4"/>
  <c r="C1573" i="4"/>
  <c r="E1573" i="4" s="1"/>
  <c r="C1574" i="4"/>
  <c r="E1574" i="4" s="1"/>
  <c r="C1575" i="4"/>
  <c r="C1576" i="4"/>
  <c r="C1577" i="4"/>
  <c r="E1577" i="4" s="1"/>
  <c r="C1578" i="4"/>
  <c r="E1578" i="4" s="1"/>
  <c r="C1579" i="4"/>
  <c r="C1580" i="4"/>
  <c r="C1581" i="4"/>
  <c r="E1581" i="4" s="1"/>
  <c r="C1582" i="4"/>
  <c r="E1582" i="4" s="1"/>
  <c r="C1583" i="4"/>
  <c r="C1584" i="4"/>
  <c r="C1585" i="4"/>
  <c r="E1585" i="4" s="1"/>
  <c r="C1586" i="4"/>
  <c r="C1587" i="4"/>
  <c r="C1588" i="4"/>
  <c r="C1589" i="4"/>
  <c r="E1589" i="4" s="1"/>
  <c r="C1590" i="4"/>
  <c r="E1590" i="4" s="1"/>
  <c r="C1591" i="4"/>
  <c r="C1592" i="4"/>
  <c r="C1593" i="4"/>
  <c r="E1593" i="4" s="1"/>
  <c r="C1594" i="4"/>
  <c r="E1594" i="4" s="1"/>
  <c r="C1595" i="4"/>
  <c r="C1596" i="4"/>
  <c r="C1597" i="4"/>
  <c r="E1597" i="4" s="1"/>
  <c r="C1598" i="4"/>
  <c r="E1598" i="4" s="1"/>
  <c r="C1599" i="4"/>
  <c r="C1600" i="4"/>
  <c r="C1601" i="4"/>
  <c r="E1601" i="4" s="1"/>
  <c r="C1602" i="4"/>
  <c r="E1602" i="4" s="1"/>
  <c r="C1603" i="4"/>
  <c r="C1604" i="4"/>
  <c r="C1605" i="4"/>
  <c r="E1605" i="4" s="1"/>
  <c r="C1606" i="4"/>
  <c r="E1606" i="4" s="1"/>
  <c r="C1607" i="4"/>
  <c r="C1608" i="4"/>
  <c r="C1609" i="4"/>
  <c r="E1609" i="4" s="1"/>
  <c r="C1610" i="4"/>
  <c r="E1610" i="4" s="1"/>
  <c r="C1611" i="4"/>
  <c r="C1612" i="4"/>
  <c r="C1613" i="4"/>
  <c r="E1613" i="4" s="1"/>
  <c r="C1614" i="4"/>
  <c r="E1614" i="4" s="1"/>
  <c r="C1615" i="4"/>
  <c r="C1616" i="4"/>
  <c r="C1617" i="4"/>
  <c r="E1617" i="4" s="1"/>
  <c r="C1618" i="4"/>
  <c r="E1618" i="4" s="1"/>
  <c r="C1619" i="4"/>
  <c r="C1620" i="4"/>
  <c r="C1621" i="4"/>
  <c r="E1621" i="4" s="1"/>
  <c r="C1622" i="4"/>
  <c r="E1622" i="4" s="1"/>
  <c r="C1623" i="4"/>
  <c r="C1624" i="4"/>
  <c r="C1625" i="4"/>
  <c r="E1625" i="4" s="1"/>
  <c r="C1626" i="4"/>
  <c r="E1626" i="4" s="1"/>
  <c r="C1627" i="4"/>
  <c r="C1628" i="4"/>
  <c r="C1629" i="4"/>
  <c r="E1629" i="4" s="1"/>
  <c r="C1630" i="4"/>
  <c r="E1630" i="4" s="1"/>
  <c r="C1631" i="4"/>
  <c r="C1632" i="4"/>
  <c r="C1633" i="4"/>
  <c r="E1633" i="4" s="1"/>
  <c r="C1634" i="4"/>
  <c r="E1634" i="4" s="1"/>
  <c r="C1635" i="4"/>
  <c r="C1636" i="4"/>
  <c r="C1637" i="4"/>
  <c r="E1637" i="4" s="1"/>
  <c r="C1638" i="4"/>
  <c r="E1638" i="4" s="1"/>
  <c r="C1639" i="4"/>
  <c r="C1640" i="4"/>
  <c r="C1641" i="4"/>
  <c r="E1641" i="4" s="1"/>
  <c r="C1642" i="4"/>
  <c r="E1642" i="4" s="1"/>
  <c r="C1643" i="4"/>
  <c r="C1644" i="4"/>
  <c r="C1645" i="4"/>
  <c r="E1645" i="4" s="1"/>
  <c r="C1646" i="4"/>
  <c r="E1646" i="4" s="1"/>
  <c r="C1647" i="4"/>
  <c r="C1648" i="4"/>
  <c r="C1649" i="4"/>
  <c r="E1649" i="4" s="1"/>
  <c r="C1650" i="4"/>
  <c r="C1651" i="4"/>
  <c r="C1652" i="4"/>
  <c r="C1653" i="4"/>
  <c r="E1653" i="4" s="1"/>
  <c r="C1654" i="4"/>
  <c r="E1654" i="4" s="1"/>
  <c r="C1655" i="4"/>
  <c r="C1656" i="4"/>
  <c r="C1657" i="4"/>
  <c r="E1657" i="4" s="1"/>
  <c r="C1658" i="4"/>
  <c r="E1658" i="4" s="1"/>
  <c r="C1659" i="4"/>
  <c r="C1660" i="4"/>
  <c r="C1661" i="4"/>
  <c r="E1661" i="4" s="1"/>
  <c r="C1662" i="4"/>
  <c r="E1662" i="4" s="1"/>
  <c r="C1663" i="4"/>
  <c r="C1664" i="4"/>
  <c r="C1665" i="4"/>
  <c r="E1665" i="4" s="1"/>
  <c r="C1666" i="4"/>
  <c r="E1666" i="4" s="1"/>
  <c r="C1667" i="4"/>
  <c r="C1668" i="4"/>
  <c r="C1669" i="4"/>
  <c r="E1669" i="4" s="1"/>
  <c r="C1670" i="4"/>
  <c r="E1670" i="4" s="1"/>
  <c r="C1671" i="4"/>
  <c r="C1672" i="4"/>
  <c r="C1673" i="4"/>
  <c r="E1673" i="4" s="1"/>
  <c r="C1674" i="4"/>
  <c r="E1674" i="4" s="1"/>
  <c r="C1675" i="4"/>
  <c r="C1676" i="4"/>
  <c r="C1677" i="4"/>
  <c r="E1677" i="4" s="1"/>
  <c r="C1678" i="4"/>
  <c r="E1678" i="4" s="1"/>
  <c r="C1679" i="4"/>
  <c r="C1680" i="4"/>
  <c r="C1681" i="4"/>
  <c r="E1681" i="4" s="1"/>
  <c r="C1682" i="4"/>
  <c r="E1682" i="4" s="1"/>
  <c r="C1683" i="4"/>
  <c r="C1684" i="4"/>
  <c r="C1685" i="4"/>
  <c r="E1685" i="4" s="1"/>
  <c r="C1686" i="4"/>
  <c r="E1686" i="4" s="1"/>
  <c r="C1687" i="4"/>
  <c r="C1688" i="4"/>
  <c r="C1689" i="4"/>
  <c r="E1689" i="4" s="1"/>
  <c r="C1690" i="4"/>
  <c r="E1690" i="4" s="1"/>
  <c r="C1691" i="4"/>
  <c r="C1692" i="4"/>
  <c r="C1693" i="4"/>
  <c r="E1693" i="4" s="1"/>
  <c r="C1694" i="4"/>
  <c r="E1694" i="4" s="1"/>
  <c r="C1695" i="4"/>
  <c r="C1696" i="4"/>
  <c r="C1697" i="4"/>
  <c r="E1697" i="4" s="1"/>
  <c r="C1698" i="4"/>
  <c r="E1698" i="4" s="1"/>
  <c r="C1699" i="4"/>
  <c r="C1700" i="4"/>
  <c r="C1701" i="4"/>
  <c r="E1701" i="4" s="1"/>
  <c r="C1702" i="4"/>
  <c r="E1702" i="4" s="1"/>
  <c r="C1703" i="4"/>
  <c r="C1704" i="4"/>
  <c r="C1705" i="4"/>
  <c r="E1705" i="4" s="1"/>
  <c r="C1706" i="4"/>
  <c r="E1706" i="4" s="1"/>
  <c r="C1707" i="4"/>
  <c r="C1708" i="4"/>
  <c r="C1709" i="4"/>
  <c r="E1709" i="4" s="1"/>
  <c r="C1710" i="4"/>
  <c r="E1710" i="4" s="1"/>
  <c r="C1711" i="4"/>
  <c r="C1712" i="4"/>
  <c r="C1713" i="4"/>
  <c r="E1713" i="4" s="1"/>
  <c r="C1714" i="4"/>
  <c r="C1715" i="4"/>
  <c r="C1716" i="4"/>
  <c r="C1717" i="4"/>
  <c r="E1717" i="4" s="1"/>
  <c r="C1718" i="4"/>
  <c r="E1718" i="4" s="1"/>
  <c r="C1719" i="4"/>
  <c r="C1720" i="4"/>
  <c r="C1721" i="4"/>
  <c r="E1721" i="4" s="1"/>
  <c r="C1722" i="4"/>
  <c r="E1722" i="4" s="1"/>
  <c r="C1723" i="4"/>
  <c r="C1724" i="4"/>
  <c r="C1725" i="4"/>
  <c r="E1725" i="4" s="1"/>
  <c r="C1726" i="4"/>
  <c r="E1726" i="4" s="1"/>
  <c r="C1727" i="4"/>
  <c r="C1728" i="4"/>
  <c r="C1729" i="4"/>
  <c r="E1729" i="4" s="1"/>
  <c r="C1730" i="4"/>
  <c r="E1730" i="4" s="1"/>
  <c r="C1731" i="4"/>
  <c r="C1732" i="4"/>
  <c r="C1733" i="4"/>
  <c r="E1733" i="4" s="1"/>
  <c r="C1734" i="4"/>
  <c r="E1734" i="4" s="1"/>
  <c r="C1735" i="4"/>
  <c r="C1736" i="4"/>
  <c r="C1737" i="4"/>
  <c r="E1737" i="4" s="1"/>
  <c r="C1738" i="4"/>
  <c r="E1738" i="4" s="1"/>
  <c r="C1739" i="4"/>
  <c r="C1740" i="4"/>
  <c r="C1741" i="4"/>
  <c r="E1741" i="4" s="1"/>
  <c r="C1742" i="4"/>
  <c r="E1742" i="4" s="1"/>
  <c r="C1743" i="4"/>
  <c r="C1744" i="4"/>
  <c r="C1745" i="4"/>
  <c r="E1745" i="4" s="1"/>
  <c r="C1746" i="4"/>
  <c r="E1746" i="4" s="1"/>
  <c r="C1747" i="4"/>
  <c r="C1748" i="4"/>
  <c r="C1749" i="4"/>
  <c r="E1749" i="4" s="1"/>
  <c r="C1750" i="4"/>
  <c r="E1750" i="4" s="1"/>
  <c r="C1751" i="4"/>
  <c r="C1752" i="4"/>
  <c r="C1753" i="4"/>
  <c r="E1753" i="4" s="1"/>
  <c r="C1754" i="4"/>
  <c r="E1754" i="4" s="1"/>
  <c r="C1755" i="4"/>
  <c r="C1756" i="4"/>
  <c r="C1757" i="4"/>
  <c r="E1757" i="4" s="1"/>
  <c r="C1758" i="4"/>
  <c r="E1758" i="4" s="1"/>
  <c r="C1759" i="4"/>
  <c r="C1760" i="4"/>
  <c r="C1761" i="4"/>
  <c r="E1761" i="4" s="1"/>
  <c r="C1762" i="4"/>
  <c r="E1762" i="4" s="1"/>
  <c r="C1763" i="4"/>
  <c r="C1764" i="4"/>
  <c r="C1765" i="4"/>
  <c r="E1765" i="4" s="1"/>
  <c r="C1766" i="4"/>
  <c r="E1766" i="4" s="1"/>
  <c r="C1767" i="4"/>
  <c r="C1768" i="4"/>
  <c r="C1769" i="4"/>
  <c r="E1769" i="4" s="1"/>
  <c r="C1770" i="4"/>
  <c r="E1770" i="4" s="1"/>
  <c r="C1771" i="4"/>
  <c r="C1772" i="4"/>
  <c r="C1773" i="4"/>
  <c r="E1773" i="4" s="1"/>
  <c r="C1774" i="4"/>
  <c r="E1774" i="4" s="1"/>
  <c r="C1775" i="4"/>
  <c r="C1776" i="4"/>
  <c r="C1777" i="4"/>
  <c r="E1777" i="4" s="1"/>
  <c r="C1778" i="4"/>
  <c r="C1779" i="4"/>
  <c r="C1780" i="4"/>
  <c r="C1781" i="4"/>
  <c r="E1781" i="4" s="1"/>
  <c r="C1782" i="4"/>
  <c r="E1782" i="4" s="1"/>
  <c r="C1783" i="4"/>
  <c r="C1784" i="4"/>
  <c r="C1785" i="4"/>
  <c r="E1785" i="4" s="1"/>
  <c r="C1786" i="4"/>
  <c r="E1786" i="4" s="1"/>
  <c r="C1787" i="4"/>
  <c r="C1788" i="4"/>
  <c r="C1789" i="4"/>
  <c r="E1789" i="4" s="1"/>
  <c r="C1790" i="4"/>
  <c r="E1790" i="4" s="1"/>
  <c r="C1791" i="4"/>
  <c r="C1792" i="4"/>
  <c r="C1793" i="4"/>
  <c r="E1793" i="4" s="1"/>
  <c r="C1794" i="4"/>
  <c r="E1794" i="4" s="1"/>
  <c r="C1795" i="4"/>
  <c r="C1796" i="4"/>
  <c r="C1797" i="4"/>
  <c r="E1797" i="4" s="1"/>
  <c r="C1798" i="4"/>
  <c r="E1798" i="4" s="1"/>
  <c r="C1799" i="4"/>
  <c r="C1800" i="4"/>
  <c r="C1801" i="4"/>
  <c r="E1801" i="4" s="1"/>
  <c r="C1802" i="4"/>
  <c r="E1802" i="4" s="1"/>
  <c r="C1803" i="4"/>
  <c r="C1804" i="4"/>
  <c r="C1805" i="4"/>
  <c r="E1805" i="4" s="1"/>
  <c r="C1806" i="4"/>
  <c r="E1806" i="4" s="1"/>
  <c r="C1807" i="4"/>
  <c r="C1808" i="4"/>
  <c r="C1809" i="4"/>
  <c r="E1809" i="4" s="1"/>
  <c r="C1810" i="4"/>
  <c r="E1810" i="4" s="1"/>
  <c r="C1811" i="4"/>
  <c r="C1812" i="4"/>
  <c r="C1813" i="4"/>
  <c r="E1813" i="4" s="1"/>
  <c r="C1814" i="4"/>
  <c r="E1814" i="4" s="1"/>
  <c r="C1815" i="4"/>
  <c r="C1816" i="4"/>
  <c r="C1817" i="4"/>
  <c r="E1817" i="4" s="1"/>
  <c r="C1818" i="4"/>
  <c r="E1818" i="4" s="1"/>
  <c r="C1819" i="4"/>
  <c r="C1820" i="4"/>
  <c r="C1821" i="4"/>
  <c r="E1821" i="4" s="1"/>
  <c r="C1822" i="4"/>
  <c r="E1822" i="4" s="1"/>
  <c r="C1823" i="4"/>
  <c r="C1824" i="4"/>
  <c r="C1825" i="4"/>
  <c r="E1825" i="4" s="1"/>
  <c r="C1826" i="4"/>
  <c r="E1826" i="4" s="1"/>
  <c r="C1827" i="4"/>
  <c r="C1828" i="4"/>
  <c r="C1829" i="4"/>
  <c r="E1829" i="4" s="1"/>
  <c r="C1830" i="4"/>
  <c r="E1830" i="4" s="1"/>
  <c r="C1831" i="4"/>
  <c r="C1832" i="4"/>
  <c r="C1833" i="4"/>
  <c r="E1833" i="4" s="1"/>
  <c r="C1834" i="4"/>
  <c r="E1834" i="4" s="1"/>
  <c r="C1835" i="4"/>
  <c r="C1836" i="4"/>
  <c r="C1837" i="4"/>
  <c r="E1837" i="4" s="1"/>
  <c r="C1838" i="4"/>
  <c r="E1838" i="4" s="1"/>
  <c r="C1839" i="4"/>
  <c r="C1840" i="4"/>
  <c r="C1841" i="4"/>
  <c r="E1841" i="4" s="1"/>
  <c r="C1842" i="4"/>
  <c r="C1843" i="4"/>
  <c r="C1844" i="4"/>
  <c r="C1845" i="4"/>
  <c r="E1845" i="4" s="1"/>
  <c r="C1846" i="4"/>
  <c r="E1846" i="4" s="1"/>
  <c r="C1847" i="4"/>
  <c r="C1848" i="4"/>
  <c r="C1849" i="4"/>
  <c r="E1849" i="4" s="1"/>
  <c r="C1850" i="4"/>
  <c r="E1850" i="4" s="1"/>
  <c r="C1851" i="4"/>
  <c r="C1852" i="4"/>
  <c r="C1853" i="4"/>
  <c r="E1853" i="4" s="1"/>
  <c r="C1854" i="4"/>
  <c r="E1854" i="4" s="1"/>
  <c r="C1855" i="4"/>
  <c r="C1856" i="4"/>
  <c r="C1857" i="4"/>
  <c r="E1857" i="4" s="1"/>
  <c r="C1858" i="4"/>
  <c r="E1858" i="4" s="1"/>
  <c r="C1859" i="4"/>
  <c r="C1860" i="4"/>
  <c r="C1861" i="4"/>
  <c r="E1861" i="4" s="1"/>
  <c r="C1862" i="4"/>
  <c r="E1862" i="4" s="1"/>
  <c r="C1863" i="4"/>
  <c r="C1864" i="4"/>
  <c r="C1865" i="4"/>
  <c r="E1865" i="4" s="1"/>
  <c r="C1866" i="4"/>
  <c r="E1866" i="4" s="1"/>
  <c r="C1867" i="4"/>
  <c r="C1868" i="4"/>
  <c r="C1869" i="4"/>
  <c r="E1869" i="4" s="1"/>
  <c r="C1870" i="4"/>
  <c r="E1870" i="4" s="1"/>
  <c r="C1871" i="4"/>
  <c r="C1872" i="4"/>
  <c r="C1873" i="4"/>
  <c r="E1873" i="4" s="1"/>
  <c r="C1874" i="4"/>
  <c r="E1874" i="4" s="1"/>
  <c r="C1875" i="4"/>
  <c r="C1876" i="4"/>
  <c r="C1877" i="4"/>
  <c r="E1877" i="4" s="1"/>
  <c r="C1878" i="4"/>
  <c r="E1878" i="4" s="1"/>
  <c r="C1879" i="4"/>
  <c r="C1880" i="4"/>
  <c r="C1881" i="4"/>
  <c r="E1881" i="4" s="1"/>
  <c r="C1882" i="4"/>
  <c r="E1882" i="4" s="1"/>
  <c r="C1883" i="4"/>
  <c r="C1884" i="4"/>
  <c r="C1885" i="4"/>
  <c r="E1885" i="4" s="1"/>
  <c r="C1886" i="4"/>
  <c r="E1886" i="4" s="1"/>
  <c r="C1887" i="4"/>
  <c r="C1888" i="4"/>
  <c r="C1889" i="4"/>
  <c r="E1889" i="4" s="1"/>
  <c r="C1890" i="4"/>
  <c r="E1890" i="4" s="1"/>
  <c r="C1891" i="4"/>
  <c r="C1892" i="4"/>
  <c r="C1893" i="4"/>
  <c r="E1893" i="4" s="1"/>
  <c r="C1894" i="4"/>
  <c r="E1894" i="4" s="1"/>
  <c r="C1895" i="4"/>
  <c r="C1896" i="4"/>
  <c r="C1897" i="4"/>
  <c r="E1897" i="4" s="1"/>
  <c r="C1898" i="4"/>
  <c r="E1898" i="4" s="1"/>
  <c r="C1899" i="4"/>
  <c r="C1900" i="4"/>
  <c r="C1901" i="4"/>
  <c r="E1901" i="4" s="1"/>
  <c r="C1902" i="4"/>
  <c r="E1902" i="4" s="1"/>
  <c r="C1903" i="4"/>
  <c r="C1904" i="4"/>
  <c r="C1905" i="4"/>
  <c r="E1905" i="4" s="1"/>
  <c r="C1906" i="4"/>
  <c r="C1907" i="4"/>
  <c r="C1908" i="4"/>
  <c r="C1909" i="4"/>
  <c r="E1909" i="4" s="1"/>
  <c r="C1910" i="4"/>
  <c r="E1910" i="4" s="1"/>
  <c r="C1911" i="4"/>
  <c r="C1912" i="4"/>
  <c r="C1913" i="4"/>
  <c r="E1913" i="4" s="1"/>
  <c r="C1914" i="4"/>
  <c r="E1914" i="4" s="1"/>
  <c r="C1915" i="4"/>
  <c r="C1916" i="4"/>
  <c r="C1917" i="4"/>
  <c r="E1917" i="4" s="1"/>
  <c r="C1918" i="4"/>
  <c r="E1918" i="4" s="1"/>
  <c r="C1919" i="4"/>
  <c r="C1920" i="4"/>
  <c r="C1921" i="4"/>
  <c r="E1921" i="4" s="1"/>
  <c r="C1922" i="4"/>
  <c r="E1922" i="4" s="1"/>
  <c r="C1923" i="4"/>
  <c r="C1924" i="4"/>
  <c r="C1925" i="4"/>
  <c r="E1925" i="4" s="1"/>
  <c r="C1926" i="4"/>
  <c r="E1926" i="4" s="1"/>
  <c r="C1927" i="4"/>
  <c r="C1928" i="4"/>
  <c r="C1929" i="4"/>
  <c r="E1929" i="4" s="1"/>
  <c r="C1930" i="4"/>
  <c r="E1930" i="4" s="1"/>
  <c r="C1931" i="4"/>
  <c r="C1932" i="4"/>
  <c r="C1933" i="4"/>
  <c r="E1933" i="4" s="1"/>
  <c r="C1934" i="4"/>
  <c r="E1934" i="4" s="1"/>
  <c r="C1935" i="4"/>
  <c r="C1936" i="4"/>
  <c r="C1937" i="4"/>
  <c r="E1937" i="4" s="1"/>
  <c r="C1938" i="4"/>
  <c r="E1938" i="4" s="1"/>
  <c r="C1939" i="4"/>
  <c r="C1940" i="4"/>
  <c r="C1941" i="4"/>
  <c r="E1941" i="4" s="1"/>
  <c r="C1942" i="4"/>
  <c r="E1942" i="4" s="1"/>
  <c r="C1943" i="4"/>
  <c r="C1944" i="4"/>
  <c r="C1945" i="4"/>
  <c r="E1945" i="4" s="1"/>
  <c r="C1946" i="4"/>
  <c r="E1946" i="4" s="1"/>
  <c r="C1947" i="4"/>
  <c r="C1948" i="4"/>
  <c r="C1949" i="4"/>
  <c r="E1949" i="4" s="1"/>
  <c r="C1950" i="4"/>
  <c r="E1950" i="4" s="1"/>
  <c r="C1951" i="4"/>
  <c r="C1952" i="4"/>
  <c r="C1953" i="4"/>
  <c r="E1953" i="4" s="1"/>
  <c r="C1954" i="4"/>
  <c r="E1954" i="4" s="1"/>
  <c r="C1955" i="4"/>
  <c r="C1956" i="4"/>
  <c r="C1957" i="4"/>
  <c r="E1957" i="4" s="1"/>
  <c r="C1958" i="4"/>
  <c r="E1958" i="4" s="1"/>
  <c r="C1959" i="4"/>
  <c r="C1960" i="4"/>
  <c r="C1961" i="4"/>
  <c r="E1961" i="4" s="1"/>
  <c r="C1962" i="4"/>
  <c r="E1962" i="4" s="1"/>
  <c r="C1963" i="4"/>
  <c r="C1964" i="4"/>
  <c r="C1965" i="4"/>
  <c r="E1965" i="4" s="1"/>
  <c r="C1966" i="4"/>
  <c r="E1966" i="4" s="1"/>
  <c r="C1967" i="4"/>
  <c r="C1968" i="4"/>
  <c r="C1969" i="4"/>
  <c r="E1969" i="4" s="1"/>
  <c r="C1970" i="4"/>
  <c r="E1970" i="4" s="1"/>
  <c r="C1971" i="4"/>
  <c r="C1972" i="4"/>
  <c r="C1973" i="4"/>
  <c r="E1973" i="4" s="1"/>
  <c r="C1974" i="4"/>
  <c r="E1974" i="4" s="1"/>
  <c r="C1975" i="4"/>
  <c r="C1976" i="4"/>
  <c r="C1977" i="4"/>
  <c r="E1977" i="4" s="1"/>
  <c r="C1978" i="4"/>
  <c r="E1978" i="4" s="1"/>
  <c r="C1979" i="4"/>
  <c r="C1980" i="4"/>
  <c r="C1981" i="4"/>
  <c r="E1981" i="4" s="1"/>
  <c r="C1982" i="4"/>
  <c r="E1982" i="4" s="1"/>
  <c r="C1983" i="4"/>
  <c r="C1984" i="4"/>
  <c r="C1985" i="4"/>
  <c r="E1985" i="4" s="1"/>
  <c r="C1986" i="4"/>
  <c r="E1986" i="4" s="1"/>
  <c r="C1987" i="4"/>
  <c r="C1988" i="4"/>
  <c r="C1989" i="4"/>
  <c r="E1989" i="4" s="1"/>
  <c r="C1990" i="4"/>
  <c r="E1990" i="4" s="1"/>
  <c r="C1991" i="4"/>
  <c r="C1992" i="4"/>
  <c r="C1993" i="4"/>
  <c r="E1993" i="4" s="1"/>
  <c r="C1994" i="4"/>
  <c r="E1994" i="4" s="1"/>
  <c r="C1995" i="4"/>
  <c r="C1996" i="4"/>
  <c r="C1997" i="4"/>
  <c r="E1997" i="4" s="1"/>
  <c r="C1998" i="4"/>
  <c r="E1998" i="4" s="1"/>
  <c r="C1999" i="4"/>
  <c r="C2000" i="4"/>
  <c r="C2001" i="4"/>
  <c r="E2001" i="4" s="1"/>
  <c r="C2002" i="4"/>
  <c r="E2002" i="4" s="1"/>
  <c r="C2003" i="4"/>
  <c r="C2004" i="4"/>
  <c r="C2005" i="4"/>
  <c r="E2005" i="4" s="1"/>
  <c r="C2006" i="4"/>
  <c r="E2006" i="4" s="1"/>
  <c r="C2007" i="4"/>
  <c r="C2008" i="4"/>
  <c r="C2009" i="4"/>
  <c r="E2009" i="4" s="1"/>
  <c r="C2010" i="4"/>
  <c r="E2010" i="4" s="1"/>
  <c r="C2011" i="4"/>
  <c r="C2012" i="4"/>
  <c r="C2013" i="4"/>
  <c r="E2013" i="4" s="1"/>
  <c r="C2014" i="4"/>
  <c r="E2014" i="4" s="1"/>
  <c r="C2015" i="4"/>
  <c r="C2016" i="4"/>
  <c r="C2017" i="4"/>
  <c r="E2017" i="4" s="1"/>
  <c r="C2018" i="4"/>
  <c r="E2018" i="4" s="1"/>
  <c r="C2019" i="4"/>
  <c r="C2020" i="4"/>
  <c r="C2021" i="4"/>
  <c r="E2021" i="4" s="1"/>
  <c r="C2022" i="4"/>
  <c r="E2022" i="4" s="1"/>
  <c r="C2023" i="4"/>
  <c r="C2024" i="4"/>
  <c r="C2025" i="4"/>
  <c r="E2025" i="4" s="1"/>
  <c r="C2026" i="4"/>
  <c r="E2026" i="4" s="1"/>
  <c r="C2027" i="4"/>
  <c r="C2028" i="4"/>
  <c r="C2029" i="4"/>
  <c r="E2029" i="4" s="1"/>
  <c r="C2030" i="4"/>
  <c r="E2030" i="4" s="1"/>
  <c r="C2031" i="4"/>
  <c r="C2032" i="4"/>
  <c r="C2033" i="4"/>
  <c r="E2033" i="4" s="1"/>
  <c r="C2034" i="4"/>
  <c r="E2034" i="4" s="1"/>
  <c r="C2035" i="4"/>
  <c r="C2036" i="4"/>
  <c r="C2037" i="4"/>
  <c r="E2037" i="4" s="1"/>
  <c r="C2038" i="4"/>
  <c r="E2038" i="4" s="1"/>
  <c r="C2039" i="4"/>
  <c r="C2040" i="4"/>
  <c r="C2041" i="4"/>
  <c r="E2041" i="4" s="1"/>
  <c r="C2042" i="4"/>
  <c r="E2042" i="4" s="1"/>
  <c r="C2043" i="4"/>
  <c r="C2044" i="4"/>
  <c r="C2045" i="4"/>
  <c r="E2045" i="4" s="1"/>
  <c r="C2046" i="4"/>
  <c r="E2046" i="4" s="1"/>
  <c r="C2047" i="4"/>
  <c r="C2048" i="4"/>
  <c r="C2049" i="4"/>
  <c r="E2049" i="4" s="1"/>
  <c r="C2050" i="4"/>
  <c r="E2050" i="4" s="1"/>
  <c r="C2051" i="4"/>
  <c r="C2052" i="4"/>
  <c r="C2053" i="4"/>
  <c r="E2053" i="4" s="1"/>
  <c r="C2054" i="4"/>
  <c r="E2054" i="4" s="1"/>
  <c r="C2055" i="4"/>
  <c r="C2056" i="4"/>
  <c r="C2057" i="4"/>
  <c r="E2057" i="4" s="1"/>
  <c r="C2058" i="4"/>
  <c r="E2058" i="4" s="1"/>
  <c r="C2059" i="4"/>
  <c r="C2060" i="4"/>
  <c r="C2061" i="4"/>
  <c r="E2061" i="4" s="1"/>
  <c r="C2062" i="4"/>
  <c r="E2062" i="4" s="1"/>
  <c r="C2063" i="4"/>
  <c r="C2064" i="4"/>
  <c r="C2065" i="4"/>
  <c r="E2065" i="4" s="1"/>
  <c r="C2066" i="4"/>
  <c r="E2066" i="4" s="1"/>
  <c r="C2067" i="4"/>
  <c r="C2068" i="4"/>
  <c r="C2069" i="4"/>
  <c r="E2069" i="4" s="1"/>
  <c r="C2070" i="4"/>
  <c r="E2070" i="4" s="1"/>
  <c r="C2071" i="4"/>
  <c r="C2072" i="4"/>
  <c r="C2073" i="4"/>
  <c r="E2073" i="4" s="1"/>
  <c r="C2074" i="4"/>
  <c r="E2074" i="4" s="1"/>
  <c r="C2075" i="4"/>
  <c r="C2076" i="4"/>
  <c r="C2077" i="4"/>
  <c r="E2077" i="4" s="1"/>
  <c r="C2078" i="4"/>
  <c r="E2078" i="4" s="1"/>
  <c r="C2079" i="4"/>
  <c r="C2080" i="4"/>
  <c r="C2081" i="4"/>
  <c r="E2081" i="4" s="1"/>
  <c r="C2082" i="4"/>
  <c r="E2082" i="4" s="1"/>
  <c r="C2083" i="4"/>
  <c r="C2084" i="4"/>
  <c r="C2085" i="4"/>
  <c r="E2085" i="4" s="1"/>
  <c r="C2086" i="4"/>
  <c r="E2086" i="4" s="1"/>
  <c r="C2087" i="4"/>
  <c r="C2088" i="4"/>
  <c r="C2089" i="4"/>
  <c r="E2089" i="4" s="1"/>
  <c r="C2090" i="4"/>
  <c r="E2090" i="4" s="1"/>
  <c r="C2091" i="4"/>
  <c r="C2092" i="4"/>
  <c r="C2093" i="4"/>
  <c r="E2093" i="4" s="1"/>
  <c r="C2094" i="4"/>
  <c r="E2094" i="4" s="1"/>
  <c r="C2095" i="4"/>
  <c r="C2096" i="4"/>
  <c r="C2097" i="4"/>
  <c r="E2097" i="4" s="1"/>
  <c r="C2098" i="4"/>
  <c r="E2098" i="4" s="1"/>
  <c r="C2099" i="4"/>
  <c r="C2100" i="4"/>
  <c r="C2101" i="4"/>
  <c r="E2101" i="4" s="1"/>
  <c r="C2102" i="4"/>
  <c r="E2102" i="4" s="1"/>
  <c r="C2103" i="4"/>
  <c r="C2104" i="4"/>
  <c r="C2105" i="4"/>
  <c r="E2105" i="4" s="1"/>
  <c r="C2106" i="4"/>
  <c r="E2106" i="4" s="1"/>
  <c r="C2107" i="4"/>
  <c r="C2108" i="4"/>
  <c r="C2109" i="4"/>
  <c r="E2109" i="4" s="1"/>
  <c r="C2110" i="4"/>
  <c r="E2110" i="4" s="1"/>
  <c r="C2111" i="4"/>
  <c r="C2112" i="4"/>
  <c r="C2113" i="4"/>
  <c r="E2113" i="4" s="1"/>
  <c r="C2114" i="4"/>
  <c r="E2114" i="4" s="1"/>
  <c r="C2115" i="4"/>
  <c r="C2116" i="4"/>
  <c r="C2117" i="4"/>
  <c r="E2117" i="4" s="1"/>
  <c r="C2118" i="4"/>
  <c r="E2118" i="4" s="1"/>
  <c r="C2119" i="4"/>
  <c r="C2120" i="4"/>
  <c r="C2121" i="4"/>
  <c r="E2121" i="4" s="1"/>
  <c r="C2122" i="4"/>
  <c r="E2122" i="4" s="1"/>
  <c r="C2123" i="4"/>
  <c r="C2124" i="4"/>
  <c r="C2125" i="4"/>
  <c r="E2125" i="4" s="1"/>
  <c r="C2126" i="4"/>
  <c r="E2126" i="4" s="1"/>
  <c r="C2127" i="4"/>
  <c r="C2128" i="4"/>
  <c r="C2129" i="4"/>
  <c r="E2129" i="4" s="1"/>
  <c r="C2130" i="4"/>
  <c r="E2130" i="4" s="1"/>
  <c r="C2131" i="4"/>
  <c r="C2132" i="4"/>
  <c r="C2133" i="4"/>
  <c r="E2133" i="4" s="1"/>
  <c r="C2134" i="4"/>
  <c r="E2134" i="4" s="1"/>
  <c r="C2135" i="4"/>
  <c r="C2136" i="4"/>
  <c r="C2137" i="4"/>
  <c r="E2137" i="4" s="1"/>
  <c r="C2138" i="4"/>
  <c r="E2138" i="4" s="1"/>
  <c r="C2139" i="4"/>
  <c r="C2140" i="4"/>
  <c r="C2141" i="4"/>
  <c r="E2141" i="4" s="1"/>
  <c r="C2142" i="4"/>
  <c r="E2142" i="4" s="1"/>
  <c r="C2143" i="4"/>
  <c r="C2144" i="4"/>
  <c r="C2145" i="4"/>
  <c r="E2145" i="4" s="1"/>
  <c r="C2146" i="4"/>
  <c r="E2146" i="4" s="1"/>
  <c r="C2147" i="4"/>
  <c r="C2148" i="4"/>
  <c r="C2149" i="4"/>
  <c r="E2149" i="4" s="1"/>
  <c r="C2150" i="4"/>
  <c r="E2150" i="4" s="1"/>
  <c r="C2151" i="4"/>
  <c r="C2152" i="4"/>
  <c r="C2153" i="4"/>
  <c r="E2153" i="4" s="1"/>
  <c r="C2154" i="4"/>
  <c r="E2154" i="4" s="1"/>
  <c r="C2155" i="4"/>
  <c r="C2156" i="4"/>
  <c r="D3" i="4"/>
  <c r="D19" i="4"/>
  <c r="D66" i="4"/>
  <c r="D67" i="4"/>
  <c r="D130" i="4"/>
  <c r="D131" i="4"/>
  <c r="D178" i="4"/>
  <c r="D179" i="4"/>
  <c r="D194" i="4"/>
  <c r="D195" i="4"/>
  <c r="D226" i="4"/>
  <c r="D259" i="4"/>
  <c r="D323" i="4"/>
  <c r="D350" i="4"/>
  <c r="D382" i="4"/>
  <c r="D394" i="4"/>
  <c r="D403" i="4"/>
  <c r="D404" i="4"/>
  <c r="D412" i="4"/>
  <c r="D413" i="4"/>
  <c r="D428" i="4"/>
  <c r="D429" i="4"/>
  <c r="D469" i="4"/>
  <c r="D485" i="4"/>
  <c r="D524" i="4"/>
  <c r="D532" i="4"/>
  <c r="D533" i="4"/>
  <c r="D548" i="4"/>
  <c r="D549" i="4"/>
  <c r="D556" i="4"/>
  <c r="D581" i="4"/>
  <c r="D588" i="4"/>
  <c r="D613" i="4"/>
  <c r="D620" i="4"/>
  <c r="D621" i="4"/>
  <c r="D628" i="4"/>
  <c r="D637" i="4"/>
  <c r="D653" i="4"/>
  <c r="D661" i="4"/>
  <c r="D669" i="4"/>
  <c r="D684" i="4"/>
  <c r="D693" i="4"/>
  <c r="D701" i="4"/>
  <c r="D716" i="4"/>
  <c r="D717" i="4"/>
  <c r="D740" i="4"/>
  <c r="D741" i="4"/>
  <c r="D748" i="4"/>
  <c r="D749" i="4"/>
  <c r="D765" i="4"/>
  <c r="D772" i="4"/>
  <c r="D788" i="4"/>
  <c r="D804" i="4"/>
  <c r="D805" i="4"/>
  <c r="D812" i="4"/>
  <c r="D813" i="4"/>
  <c r="D820" i="4"/>
  <c r="D821" i="4"/>
  <c r="D844" i="4"/>
  <c r="D845" i="4"/>
  <c r="D852" i="4"/>
  <c r="D860" i="4"/>
  <c r="D868" i="4"/>
  <c r="D877" i="4"/>
  <c r="D884" i="4"/>
  <c r="D892" i="4"/>
  <c r="D924" i="4"/>
  <c r="D948" i="4"/>
  <c r="D949" i="4"/>
  <c r="D973" i="4"/>
  <c r="D981" i="4"/>
  <c r="D1029" i="4"/>
  <c r="D1045" i="4"/>
  <c r="D1060" i="4"/>
  <c r="D1069" i="4"/>
  <c r="D1087" i="4"/>
  <c r="D1090" i="4"/>
  <c r="D1098" i="4"/>
  <c r="D1106" i="4"/>
  <c r="D1111" i="4"/>
  <c r="D1123" i="4"/>
  <c r="D1130" i="4"/>
  <c r="D1135" i="4"/>
  <c r="D1151" i="4"/>
  <c r="D1167" i="4"/>
  <c r="D1174" i="4"/>
  <c r="D1175" i="4"/>
  <c r="D1178" i="4"/>
  <c r="D1179" i="4"/>
  <c r="D1194" i="4"/>
  <c r="D1198" i="4"/>
  <c r="D1199" i="4"/>
  <c r="D1203" i="4"/>
  <c r="D1206" i="4"/>
  <c r="D1207" i="4"/>
  <c r="D1211" i="4"/>
  <c r="D1215" i="4"/>
  <c r="D1235" i="4"/>
  <c r="D1238" i="4"/>
  <c r="D1247" i="4"/>
  <c r="D1254" i="4"/>
  <c r="D1255" i="4"/>
  <c r="D1262" i="4"/>
  <c r="D1263" i="4"/>
  <c r="D1270" i="4"/>
  <c r="D1271" i="4"/>
  <c r="D1274" i="4"/>
  <c r="D1278" i="4"/>
  <c r="D1286" i="4"/>
  <c r="D1287" i="4"/>
  <c r="D1290" i="4"/>
  <c r="D1294" i="4"/>
  <c r="D1302" i="4"/>
  <c r="D1311" i="4"/>
  <c r="D1318" i="4"/>
  <c r="D1319" i="4"/>
  <c r="D1330" i="4"/>
  <c r="D1331" i="4"/>
  <c r="D1334" i="4"/>
  <c r="D1350" i="4"/>
  <c r="D1366" i="4"/>
  <c r="D1374" i="4"/>
  <c r="D1382" i="4"/>
  <c r="D1383" i="4"/>
  <c r="D1390" i="4"/>
  <c r="D1394" i="4"/>
  <c r="D1402" i="4"/>
  <c r="D1414" i="4"/>
  <c r="D1415" i="4"/>
  <c r="D1422" i="4"/>
  <c r="D1430" i="4"/>
  <c r="D1431" i="4"/>
  <c r="D1438" i="4"/>
  <c r="D1446" i="4"/>
  <c r="D1447" i="4"/>
  <c r="D1454" i="4"/>
  <c r="D1462" i="4"/>
  <c r="D1463" i="4"/>
  <c r="D1470" i="4"/>
  <c r="D1490" i="4"/>
  <c r="D1495" i="4"/>
  <c r="D1502" i="4"/>
  <c r="D1506" i="4"/>
  <c r="D1507" i="4"/>
  <c r="D1510" i="4"/>
  <c r="D1518" i="4"/>
  <c r="D1526" i="4"/>
  <c r="D1534" i="4"/>
  <c r="D1542" i="4"/>
  <c r="D1543" i="4"/>
  <c r="D1566" i="4"/>
  <c r="D1567" i="4"/>
  <c r="D1570" i="4"/>
  <c r="D1571" i="4"/>
  <c r="D1586" i="4"/>
  <c r="D1587" i="4"/>
  <c r="D1590" i="4"/>
  <c r="D1594" i="4"/>
  <c r="D1598" i="4"/>
  <c r="D1606" i="4"/>
  <c r="D1610" i="4"/>
  <c r="D1614" i="4"/>
  <c r="D1618" i="4"/>
  <c r="D1619" i="4"/>
  <c r="D1622" i="4"/>
  <c r="D1627" i="4"/>
  <c r="D1630" i="4"/>
  <c r="D1638" i="4"/>
  <c r="D1639" i="4"/>
  <c r="D1646" i="4"/>
  <c r="D1666" i="4"/>
  <c r="D1674" i="4"/>
  <c r="D1675" i="4"/>
  <c r="D1686" i="4"/>
  <c r="D1687" i="4"/>
  <c r="D1690" i="4"/>
  <c r="D1694" i="4"/>
  <c r="D1718" i="4"/>
  <c r="D1722" i="4"/>
  <c r="D1726" i="4"/>
  <c r="D1734" i="4"/>
  <c r="D1735" i="4"/>
  <c r="D1742" i="4"/>
  <c r="D1747" i="4"/>
  <c r="D1750" i="4"/>
  <c r="D1758" i="4"/>
  <c r="D1766" i="4"/>
  <c r="D1771" i="4"/>
  <c r="D1774" i="4"/>
  <c r="D1775" i="4"/>
  <c r="D1778" i="4"/>
  <c r="D1779" i="4"/>
  <c r="D1782" i="4"/>
  <c r="D1787" i="4"/>
  <c r="D1790" i="4"/>
  <c r="D1802" i="4"/>
  <c r="D1803" i="4"/>
  <c r="D1806" i="4"/>
  <c r="D1822" i="4"/>
  <c r="D1823" i="4"/>
  <c r="D1830" i="4"/>
  <c r="D1838" i="4"/>
  <c r="D1843" i="4"/>
  <c r="D1846" i="4"/>
  <c r="D1862" i="4"/>
  <c r="D1863" i="4"/>
  <c r="D1870" i="4"/>
  <c r="D1878" i="4"/>
  <c r="D1886" i="4"/>
  <c r="D1894" i="4"/>
  <c r="D1902" i="4"/>
  <c r="D1903" i="4"/>
  <c r="D1910" i="4"/>
  <c r="D1918" i="4"/>
  <c r="D1923" i="4"/>
  <c r="D1926" i="4"/>
  <c r="D1927" i="4"/>
  <c r="D1930" i="4"/>
  <c r="D1934" i="4"/>
  <c r="D1938" i="4"/>
  <c r="D1942" i="4"/>
  <c r="D1943" i="4"/>
  <c r="D1950" i="4"/>
  <c r="D1958" i="4"/>
  <c r="D1966" i="4"/>
  <c r="D1967" i="4"/>
  <c r="D1974" i="4"/>
  <c r="D1975" i="4"/>
  <c r="D1979" i="4"/>
  <c r="D1990" i="4"/>
  <c r="D2002" i="4"/>
  <c r="D2003" i="4"/>
  <c r="D2006" i="4"/>
  <c r="D2007" i="4"/>
  <c r="D2018" i="4"/>
  <c r="D2019" i="4"/>
  <c r="D2027" i="4"/>
  <c r="D2030" i="4"/>
  <c r="D2031" i="4"/>
  <c r="D2034" i="4"/>
  <c r="D2035" i="4"/>
  <c r="D2046" i="4"/>
  <c r="D2047" i="4"/>
  <c r="D2055" i="4"/>
  <c r="D2058" i="4"/>
  <c r="D2059" i="4"/>
  <c r="D2062" i="4"/>
  <c r="D2067" i="4"/>
  <c r="D2070" i="4"/>
  <c r="D2071" i="4"/>
  <c r="D2074" i="4"/>
  <c r="D2078" i="4"/>
  <c r="D2082" i="4"/>
  <c r="D2086" i="4"/>
  <c r="D2091" i="4"/>
  <c r="D2102" i="4"/>
  <c r="D2103" i="4"/>
  <c r="D2106" i="4"/>
  <c r="D2107" i="4"/>
  <c r="D2118" i="4"/>
  <c r="D2126" i="4"/>
  <c r="D2134" i="4"/>
  <c r="D2139" i="4"/>
  <c r="D2150" i="4"/>
  <c r="E3" i="4"/>
  <c r="E4" i="4"/>
  <c r="E7" i="4"/>
  <c r="E8" i="4"/>
  <c r="E10" i="4"/>
  <c r="E11" i="4"/>
  <c r="E12" i="4"/>
  <c r="E15" i="4"/>
  <c r="E16" i="4"/>
  <c r="E19" i="4"/>
  <c r="E20" i="4"/>
  <c r="E23" i="4"/>
  <c r="E24" i="4"/>
  <c r="E27" i="4"/>
  <c r="E28" i="4"/>
  <c r="E31" i="4"/>
  <c r="E32" i="4"/>
  <c r="E35" i="4"/>
  <c r="E36" i="4"/>
  <c r="E39" i="4"/>
  <c r="E40" i="4"/>
  <c r="E42" i="4"/>
  <c r="E43" i="4"/>
  <c r="E44" i="4"/>
  <c r="E47" i="4"/>
  <c r="E48" i="4"/>
  <c r="E51" i="4"/>
  <c r="E52" i="4"/>
  <c r="E55" i="4"/>
  <c r="E56" i="4"/>
  <c r="E59" i="4"/>
  <c r="E60" i="4"/>
  <c r="E63" i="4"/>
  <c r="E64" i="4"/>
  <c r="E67" i="4"/>
  <c r="E68" i="4"/>
  <c r="E69" i="4"/>
  <c r="E71" i="4"/>
  <c r="E72" i="4"/>
  <c r="E75" i="4"/>
  <c r="E76" i="4"/>
  <c r="E79" i="4"/>
  <c r="E80" i="4"/>
  <c r="E83" i="4"/>
  <c r="E84" i="4"/>
  <c r="E85" i="4"/>
  <c r="E87" i="4"/>
  <c r="E88" i="4"/>
  <c r="E91" i="4"/>
  <c r="E92" i="4"/>
  <c r="E95" i="4"/>
  <c r="E96" i="4"/>
  <c r="E99" i="4"/>
  <c r="E100" i="4"/>
  <c r="E103" i="4"/>
  <c r="E104" i="4"/>
  <c r="E107" i="4"/>
  <c r="E108" i="4"/>
  <c r="E111" i="4"/>
  <c r="E112" i="4"/>
  <c r="E115" i="4"/>
  <c r="E116" i="4"/>
  <c r="E119" i="4"/>
  <c r="E120" i="4"/>
  <c r="E123" i="4"/>
  <c r="E124" i="4"/>
  <c r="E127" i="4"/>
  <c r="E128" i="4"/>
  <c r="E131" i="4"/>
  <c r="E132" i="4"/>
  <c r="E135" i="4"/>
  <c r="E136" i="4"/>
  <c r="E139" i="4"/>
  <c r="E140" i="4"/>
  <c r="E143" i="4"/>
  <c r="E144" i="4"/>
  <c r="E147" i="4"/>
  <c r="E148" i="4"/>
  <c r="E151" i="4"/>
  <c r="E152" i="4"/>
  <c r="E155" i="4"/>
  <c r="E156" i="4"/>
  <c r="E159" i="4"/>
  <c r="E160" i="4"/>
  <c r="E163" i="4"/>
  <c r="E164" i="4"/>
  <c r="E167" i="4"/>
  <c r="E168" i="4"/>
  <c r="E171" i="4"/>
  <c r="E172" i="4"/>
  <c r="E175" i="4"/>
  <c r="E176" i="4"/>
  <c r="E179" i="4"/>
  <c r="E180" i="4"/>
  <c r="E183" i="4"/>
  <c r="E184" i="4"/>
  <c r="E187" i="4"/>
  <c r="E188" i="4"/>
  <c r="E191" i="4"/>
  <c r="E192" i="4"/>
  <c r="E195" i="4"/>
  <c r="E196" i="4"/>
  <c r="E199" i="4"/>
  <c r="E200" i="4"/>
  <c r="E203" i="4"/>
  <c r="E204" i="4"/>
  <c r="E207" i="4"/>
  <c r="E208" i="4"/>
  <c r="E211" i="4"/>
  <c r="E212" i="4"/>
  <c r="E215" i="4"/>
  <c r="E216" i="4"/>
  <c r="E219" i="4"/>
  <c r="E220" i="4"/>
  <c r="E223" i="4"/>
  <c r="E224" i="4"/>
  <c r="E227" i="4"/>
  <c r="E228" i="4"/>
  <c r="E231" i="4"/>
  <c r="E232" i="4"/>
  <c r="E235" i="4"/>
  <c r="E236" i="4"/>
  <c r="E239" i="4"/>
  <c r="E240" i="4"/>
  <c r="E243" i="4"/>
  <c r="E244" i="4"/>
  <c r="E245" i="4"/>
  <c r="E247" i="4"/>
  <c r="E248" i="4"/>
  <c r="E251" i="4"/>
  <c r="E252" i="4"/>
  <c r="E255" i="4"/>
  <c r="E256" i="4"/>
  <c r="E259" i="4"/>
  <c r="E260" i="4"/>
  <c r="E261" i="4"/>
  <c r="E263" i="4"/>
  <c r="E264" i="4"/>
  <c r="E267" i="4"/>
  <c r="E268" i="4"/>
  <c r="E271" i="4"/>
  <c r="E272" i="4"/>
  <c r="E275" i="4"/>
  <c r="E276" i="4"/>
  <c r="E279" i="4"/>
  <c r="E280" i="4"/>
  <c r="E283" i="4"/>
  <c r="E284" i="4"/>
  <c r="E287" i="4"/>
  <c r="E288" i="4"/>
  <c r="E291" i="4"/>
  <c r="E292" i="4"/>
  <c r="E295" i="4"/>
  <c r="E296" i="4"/>
  <c r="E299" i="4"/>
  <c r="E300" i="4"/>
  <c r="E303" i="4"/>
  <c r="E304" i="4"/>
  <c r="E307" i="4"/>
  <c r="E308" i="4"/>
  <c r="E311" i="4"/>
  <c r="E312" i="4"/>
  <c r="E315" i="4"/>
  <c r="E316" i="4"/>
  <c r="E319" i="4"/>
  <c r="E320" i="4"/>
  <c r="E323" i="4"/>
  <c r="E324" i="4"/>
  <c r="E327" i="4"/>
  <c r="E328" i="4"/>
  <c r="E331" i="4"/>
  <c r="E332" i="4"/>
  <c r="E335" i="4"/>
  <c r="E336" i="4"/>
  <c r="E339" i="4"/>
  <c r="E340" i="4"/>
  <c r="E343" i="4"/>
  <c r="E344" i="4"/>
  <c r="E347" i="4"/>
  <c r="E348" i="4"/>
  <c r="E351" i="4"/>
  <c r="E352" i="4"/>
  <c r="E355" i="4"/>
  <c r="E356" i="4"/>
  <c r="E359" i="4"/>
  <c r="E360" i="4"/>
  <c r="E363" i="4"/>
  <c r="E364" i="4"/>
  <c r="E367" i="4"/>
  <c r="E368" i="4"/>
  <c r="E371" i="4"/>
  <c r="E372" i="4"/>
  <c r="E375" i="4"/>
  <c r="E376" i="4"/>
  <c r="E379" i="4"/>
  <c r="E380" i="4"/>
  <c r="E383" i="4"/>
  <c r="E384" i="4"/>
  <c r="E387" i="4"/>
  <c r="E388" i="4"/>
  <c r="E391" i="4"/>
  <c r="E392" i="4"/>
  <c r="E395" i="4"/>
  <c r="E396" i="4"/>
  <c r="E399" i="4"/>
  <c r="E400" i="4"/>
  <c r="E403" i="4"/>
  <c r="E404" i="4"/>
  <c r="E405" i="4"/>
  <c r="E407" i="4"/>
  <c r="E408" i="4"/>
  <c r="E411" i="4"/>
  <c r="E412" i="4"/>
  <c r="E415" i="4"/>
  <c r="E416" i="4"/>
  <c r="E419" i="4"/>
  <c r="E420" i="4"/>
  <c r="E423" i="4"/>
  <c r="E424" i="4"/>
  <c r="E427" i="4"/>
  <c r="E428" i="4"/>
  <c r="E431" i="4"/>
  <c r="E432" i="4"/>
  <c r="E435" i="4"/>
  <c r="E436" i="4"/>
  <c r="E437" i="4"/>
  <c r="E439" i="4"/>
  <c r="E440" i="4"/>
  <c r="E443" i="4"/>
  <c r="E444" i="4"/>
  <c r="E447" i="4"/>
  <c r="E448" i="4"/>
  <c r="E451" i="4"/>
  <c r="E452" i="4"/>
  <c r="E455" i="4"/>
  <c r="E456" i="4"/>
  <c r="E459" i="4"/>
  <c r="E460" i="4"/>
  <c r="E463" i="4"/>
  <c r="E464" i="4"/>
  <c r="E467" i="4"/>
  <c r="E468" i="4"/>
  <c r="E471" i="4"/>
  <c r="E472" i="4"/>
  <c r="E475" i="4"/>
  <c r="E476" i="4"/>
  <c r="E479" i="4"/>
  <c r="E480" i="4"/>
  <c r="E483" i="4"/>
  <c r="E484" i="4"/>
  <c r="E487" i="4"/>
  <c r="E488" i="4"/>
  <c r="E491" i="4"/>
  <c r="E492" i="4"/>
  <c r="E495" i="4"/>
  <c r="E496" i="4"/>
  <c r="E499" i="4"/>
  <c r="E500" i="4"/>
  <c r="E503" i="4"/>
  <c r="E504" i="4"/>
  <c r="E507" i="4"/>
  <c r="E508" i="4"/>
  <c r="E511" i="4"/>
  <c r="E512" i="4"/>
  <c r="E515" i="4"/>
  <c r="E516" i="4"/>
  <c r="E519" i="4"/>
  <c r="E520" i="4"/>
  <c r="E523" i="4"/>
  <c r="E524" i="4"/>
  <c r="E527" i="4"/>
  <c r="E528" i="4"/>
  <c r="E531" i="4"/>
  <c r="E532" i="4"/>
  <c r="E535" i="4"/>
  <c r="E536" i="4"/>
  <c r="E539" i="4"/>
  <c r="E540" i="4"/>
  <c r="E543" i="4"/>
  <c r="E544" i="4"/>
  <c r="E547" i="4"/>
  <c r="E548" i="4"/>
  <c r="E551" i="4"/>
  <c r="E552" i="4"/>
  <c r="E555" i="4"/>
  <c r="E556" i="4"/>
  <c r="E559" i="4"/>
  <c r="E560" i="4"/>
  <c r="E563" i="4"/>
  <c r="E564" i="4"/>
  <c r="E567" i="4"/>
  <c r="E568" i="4"/>
  <c r="E571" i="4"/>
  <c r="E572" i="4"/>
  <c r="E575" i="4"/>
  <c r="E576" i="4"/>
  <c r="E579" i="4"/>
  <c r="E580" i="4"/>
  <c r="E581" i="4"/>
  <c r="E583" i="4"/>
  <c r="E584" i="4"/>
  <c r="E587" i="4"/>
  <c r="E588" i="4"/>
  <c r="E591" i="4"/>
  <c r="E592" i="4"/>
  <c r="E595" i="4"/>
  <c r="E596" i="4"/>
  <c r="E597" i="4"/>
  <c r="E599" i="4"/>
  <c r="E600" i="4"/>
  <c r="E603" i="4"/>
  <c r="E604" i="4"/>
  <c r="E607" i="4"/>
  <c r="E608" i="4"/>
  <c r="E611" i="4"/>
  <c r="E612" i="4"/>
  <c r="E615" i="4"/>
  <c r="E616" i="4"/>
  <c r="E619" i="4"/>
  <c r="E620" i="4"/>
  <c r="E623" i="4"/>
  <c r="E624" i="4"/>
  <c r="E627" i="4"/>
  <c r="E628" i="4"/>
  <c r="E631" i="4"/>
  <c r="E632" i="4"/>
  <c r="E635" i="4"/>
  <c r="E636" i="4"/>
  <c r="E639" i="4"/>
  <c r="E640" i="4"/>
  <c r="E643" i="4"/>
  <c r="E644" i="4"/>
  <c r="E647" i="4"/>
  <c r="E648" i="4"/>
  <c r="E651" i="4"/>
  <c r="E652" i="4"/>
  <c r="E655" i="4"/>
  <c r="E656" i="4"/>
  <c r="E659" i="4"/>
  <c r="E660" i="4"/>
  <c r="E663" i="4"/>
  <c r="E664" i="4"/>
  <c r="E667" i="4"/>
  <c r="E668" i="4"/>
  <c r="E671" i="4"/>
  <c r="E672" i="4"/>
  <c r="E675" i="4"/>
  <c r="E676" i="4"/>
  <c r="E679" i="4"/>
  <c r="E680" i="4"/>
  <c r="E683" i="4"/>
  <c r="E684" i="4"/>
  <c r="E687" i="4"/>
  <c r="E688" i="4"/>
  <c r="E691" i="4"/>
  <c r="E692" i="4"/>
  <c r="E695" i="4"/>
  <c r="E696" i="4"/>
  <c r="E699" i="4"/>
  <c r="E700" i="4"/>
  <c r="E703" i="4"/>
  <c r="E704" i="4"/>
  <c r="E707" i="4"/>
  <c r="E708" i="4"/>
  <c r="E711" i="4"/>
  <c r="E712" i="4"/>
  <c r="E715" i="4"/>
  <c r="E716" i="4"/>
  <c r="E719" i="4"/>
  <c r="E720" i="4"/>
  <c r="E723" i="4"/>
  <c r="E724" i="4"/>
  <c r="E727" i="4"/>
  <c r="E728" i="4"/>
  <c r="E731" i="4"/>
  <c r="E732" i="4"/>
  <c r="E735" i="4"/>
  <c r="E736" i="4"/>
  <c r="E739" i="4"/>
  <c r="E740" i="4"/>
  <c r="E743" i="4"/>
  <c r="E744" i="4"/>
  <c r="E747" i="4"/>
  <c r="E748" i="4"/>
  <c r="E751" i="4"/>
  <c r="E752" i="4"/>
  <c r="E754" i="4"/>
  <c r="E755" i="4"/>
  <c r="E756" i="4"/>
  <c r="E759" i="4"/>
  <c r="E760" i="4"/>
  <c r="E763" i="4"/>
  <c r="E764" i="4"/>
  <c r="E767" i="4"/>
  <c r="E768" i="4"/>
  <c r="E771" i="4"/>
  <c r="E772" i="4"/>
  <c r="E775" i="4"/>
  <c r="E776" i="4"/>
  <c r="E779" i="4"/>
  <c r="E780" i="4"/>
  <c r="E783" i="4"/>
  <c r="E784" i="4"/>
  <c r="E786" i="4"/>
  <c r="E787" i="4"/>
  <c r="E788" i="4"/>
  <c r="E791" i="4"/>
  <c r="E792" i="4"/>
  <c r="E795" i="4"/>
  <c r="E796" i="4"/>
  <c r="E799" i="4"/>
  <c r="E800" i="4"/>
  <c r="E803" i="4"/>
  <c r="E804" i="4"/>
  <c r="E807" i="4"/>
  <c r="E808" i="4"/>
  <c r="E811" i="4"/>
  <c r="E812" i="4"/>
  <c r="E815" i="4"/>
  <c r="E816" i="4"/>
  <c r="E818" i="4"/>
  <c r="E819" i="4"/>
  <c r="E820" i="4"/>
  <c r="E823" i="4"/>
  <c r="E824" i="4"/>
  <c r="E827" i="4"/>
  <c r="E828" i="4"/>
  <c r="E831" i="4"/>
  <c r="E832" i="4"/>
  <c r="E835" i="4"/>
  <c r="E836" i="4"/>
  <c r="E839" i="4"/>
  <c r="E840" i="4"/>
  <c r="E843" i="4"/>
  <c r="E844" i="4"/>
  <c r="E847" i="4"/>
  <c r="E848" i="4"/>
  <c r="E850" i="4"/>
  <c r="E851" i="4"/>
  <c r="E852" i="4"/>
  <c r="E855" i="4"/>
  <c r="E856" i="4"/>
  <c r="E859" i="4"/>
  <c r="E860" i="4"/>
  <c r="E863" i="4"/>
  <c r="E864" i="4"/>
  <c r="E867" i="4"/>
  <c r="E868" i="4"/>
  <c r="E871" i="4"/>
  <c r="E872" i="4"/>
  <c r="E875" i="4"/>
  <c r="E876" i="4"/>
  <c r="E879" i="4"/>
  <c r="E880" i="4"/>
  <c r="E882" i="4"/>
  <c r="E883" i="4"/>
  <c r="E884" i="4"/>
  <c r="E887" i="4"/>
  <c r="E888" i="4"/>
  <c r="E891" i="4"/>
  <c r="E892" i="4"/>
  <c r="E895" i="4"/>
  <c r="E896" i="4"/>
  <c r="E899" i="4"/>
  <c r="E900" i="4"/>
  <c r="E903" i="4"/>
  <c r="E904" i="4"/>
  <c r="E907" i="4"/>
  <c r="E908" i="4"/>
  <c r="E911" i="4"/>
  <c r="E912" i="4"/>
  <c r="E914" i="4"/>
  <c r="E915" i="4"/>
  <c r="E916" i="4"/>
  <c r="E919" i="4"/>
  <c r="E920" i="4"/>
  <c r="E923" i="4"/>
  <c r="E924" i="4"/>
  <c r="E927" i="4"/>
  <c r="E928" i="4"/>
  <c r="E931" i="4"/>
  <c r="E932" i="4"/>
  <c r="E935" i="4"/>
  <c r="E936" i="4"/>
  <c r="E939" i="4"/>
  <c r="E940" i="4"/>
  <c r="E943" i="4"/>
  <c r="E944" i="4"/>
  <c r="E946" i="4"/>
  <c r="E947" i="4"/>
  <c r="E948" i="4"/>
  <c r="E951" i="4"/>
  <c r="E952" i="4"/>
  <c r="E955" i="4"/>
  <c r="E956" i="4"/>
  <c r="E959" i="4"/>
  <c r="E960" i="4"/>
  <c r="E963" i="4"/>
  <c r="E964" i="4"/>
  <c r="E967" i="4"/>
  <c r="E968" i="4"/>
  <c r="E971" i="4"/>
  <c r="E972" i="4"/>
  <c r="E975" i="4"/>
  <c r="E976" i="4"/>
  <c r="E978" i="4"/>
  <c r="E979" i="4"/>
  <c r="E980" i="4"/>
  <c r="E983" i="4"/>
  <c r="E984" i="4"/>
  <c r="E987" i="4"/>
  <c r="E988" i="4"/>
  <c r="E991" i="4"/>
  <c r="E992" i="4"/>
  <c r="E995" i="4"/>
  <c r="E996" i="4"/>
  <c r="E999" i="4"/>
  <c r="E1000" i="4"/>
  <c r="E1003" i="4"/>
  <c r="E1004" i="4"/>
  <c r="E1007" i="4"/>
  <c r="E1008" i="4"/>
  <c r="E1010" i="4"/>
  <c r="E1011" i="4"/>
  <c r="E1012" i="4"/>
  <c r="E1015" i="4"/>
  <c r="E1016" i="4"/>
  <c r="E1019" i="4"/>
  <c r="E1020" i="4"/>
  <c r="E1023" i="4"/>
  <c r="E1024" i="4"/>
  <c r="E1027" i="4"/>
  <c r="E1028" i="4"/>
  <c r="E1031" i="4"/>
  <c r="E1032" i="4"/>
  <c r="E1035" i="4"/>
  <c r="E1036" i="4"/>
  <c r="E1039" i="4"/>
  <c r="E1040" i="4"/>
  <c r="E1042" i="4"/>
  <c r="E1043" i="4"/>
  <c r="E1044" i="4"/>
  <c r="E1047" i="4"/>
  <c r="E1048" i="4"/>
  <c r="E1051" i="4"/>
  <c r="E1052" i="4"/>
  <c r="E1055" i="4"/>
  <c r="E1056" i="4"/>
  <c r="E1059" i="4"/>
  <c r="E1060" i="4"/>
  <c r="E1063" i="4"/>
  <c r="E1064" i="4"/>
  <c r="E1067" i="4"/>
  <c r="E1068" i="4"/>
  <c r="E1071" i="4"/>
  <c r="E1072" i="4"/>
  <c r="E1074" i="4"/>
  <c r="E1075" i="4"/>
  <c r="E1076" i="4"/>
  <c r="E1079" i="4"/>
  <c r="E1080" i="4"/>
  <c r="E1083" i="4"/>
  <c r="E1084" i="4"/>
  <c r="E1087" i="4"/>
  <c r="E1088" i="4"/>
  <c r="E1091" i="4"/>
  <c r="E1092" i="4"/>
  <c r="E1095" i="4"/>
  <c r="E1096" i="4"/>
  <c r="E1099" i="4"/>
  <c r="E1100" i="4"/>
  <c r="E1103" i="4"/>
  <c r="E1104" i="4"/>
  <c r="E1106" i="4"/>
  <c r="E1107" i="4"/>
  <c r="E1108" i="4"/>
  <c r="E1111" i="4"/>
  <c r="E1112" i="4"/>
  <c r="E1115" i="4"/>
  <c r="E1116" i="4"/>
  <c r="E1119" i="4"/>
  <c r="E1120" i="4"/>
  <c r="E1123" i="4"/>
  <c r="E1124" i="4"/>
  <c r="E1127" i="4"/>
  <c r="E1128" i="4"/>
  <c r="E1131" i="4"/>
  <c r="E1132" i="4"/>
  <c r="E1135" i="4"/>
  <c r="E1136" i="4"/>
  <c r="E1138" i="4"/>
  <c r="E1139" i="4"/>
  <c r="E1140" i="4"/>
  <c r="E1143" i="4"/>
  <c r="E1144" i="4"/>
  <c r="E1147" i="4"/>
  <c r="E1148" i="4"/>
  <c r="E1151" i="4"/>
  <c r="E1152" i="4"/>
  <c r="E1155" i="4"/>
  <c r="E1156" i="4"/>
  <c r="E1159" i="4"/>
  <c r="E1160" i="4"/>
  <c r="E1163" i="4"/>
  <c r="E1164" i="4"/>
  <c r="E1167" i="4"/>
  <c r="E1168" i="4"/>
  <c r="E1170" i="4"/>
  <c r="E1171" i="4"/>
  <c r="E1172" i="4"/>
  <c r="E1175" i="4"/>
  <c r="E1176" i="4"/>
  <c r="E1179" i="4"/>
  <c r="E1180" i="4"/>
  <c r="E1183" i="4"/>
  <c r="E1184" i="4"/>
  <c r="E1187" i="4"/>
  <c r="E1188" i="4"/>
  <c r="E1191" i="4"/>
  <c r="E1192" i="4"/>
  <c r="E1195" i="4"/>
  <c r="E1196" i="4"/>
  <c r="E1199" i="4"/>
  <c r="E1200"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71" i="4"/>
  <c r="E1272" i="4"/>
  <c r="E1275" i="4"/>
  <c r="E1276" i="4"/>
  <c r="E1279" i="4"/>
  <c r="E1280" i="4"/>
  <c r="E1283" i="4"/>
  <c r="E1284" i="4"/>
  <c r="E1287" i="4"/>
  <c r="E1288" i="4"/>
  <c r="E1291" i="4"/>
  <c r="E1292" i="4"/>
  <c r="E1295" i="4"/>
  <c r="E1296" i="4"/>
  <c r="E1299" i="4"/>
  <c r="E1300" i="4"/>
  <c r="E1303" i="4"/>
  <c r="E1304" i="4"/>
  <c r="E1307" i="4"/>
  <c r="E1308" i="4"/>
  <c r="E1311" i="4"/>
  <c r="E1312" i="4"/>
  <c r="E1315" i="4"/>
  <c r="E1316" i="4"/>
  <c r="E1319" i="4"/>
  <c r="E1320" i="4"/>
  <c r="E1323" i="4"/>
  <c r="E1324" i="4"/>
  <c r="E1327" i="4"/>
  <c r="E1328" i="4"/>
  <c r="E1330" i="4"/>
  <c r="E1331" i="4"/>
  <c r="E1332" i="4"/>
  <c r="E1335" i="4"/>
  <c r="E1336" i="4"/>
  <c r="E1339" i="4"/>
  <c r="E1340" i="4"/>
  <c r="E1343" i="4"/>
  <c r="E1344" i="4"/>
  <c r="E1347" i="4"/>
  <c r="E1348" i="4"/>
  <c r="E1351" i="4"/>
  <c r="E1352" i="4"/>
  <c r="E1355" i="4"/>
  <c r="E1356" i="4"/>
  <c r="E1359" i="4"/>
  <c r="E1360" i="4"/>
  <c r="E1363" i="4"/>
  <c r="E1364" i="4"/>
  <c r="E1367" i="4"/>
  <c r="E1368" i="4"/>
  <c r="E1371" i="4"/>
  <c r="E1372" i="4"/>
  <c r="E1375" i="4"/>
  <c r="E1376" i="4"/>
  <c r="E1379" i="4"/>
  <c r="E1380" i="4"/>
  <c r="E1383" i="4"/>
  <c r="E1384" i="4"/>
  <c r="E1387" i="4"/>
  <c r="E1388" i="4"/>
  <c r="E1391" i="4"/>
  <c r="E1392" i="4"/>
  <c r="E1394" i="4"/>
  <c r="E1395" i="4"/>
  <c r="E1396" i="4"/>
  <c r="E1399" i="4"/>
  <c r="E1400" i="4"/>
  <c r="E1403" i="4"/>
  <c r="E1404" i="4"/>
  <c r="E1407" i="4"/>
  <c r="E1408" i="4"/>
  <c r="E1411" i="4"/>
  <c r="E1412" i="4"/>
  <c r="E1415" i="4"/>
  <c r="E1416" i="4"/>
  <c r="E1419" i="4"/>
  <c r="E1420" i="4"/>
  <c r="E1423" i="4"/>
  <c r="E1424" i="4"/>
  <c r="E1427" i="4"/>
  <c r="E1428" i="4"/>
  <c r="E1431" i="4"/>
  <c r="E1432" i="4"/>
  <c r="E1435" i="4"/>
  <c r="E1436" i="4"/>
  <c r="E1439" i="4"/>
  <c r="E1440" i="4"/>
  <c r="E1443" i="4"/>
  <c r="E1444" i="4"/>
  <c r="E1447" i="4"/>
  <c r="E1448" i="4"/>
  <c r="E1451" i="4"/>
  <c r="E1452" i="4"/>
  <c r="E1455" i="4"/>
  <c r="E1456" i="4"/>
  <c r="E1458" i="4"/>
  <c r="E1459" i="4"/>
  <c r="E1460" i="4"/>
  <c r="E1463" i="4"/>
  <c r="E1464" i="4"/>
  <c r="E1467" i="4"/>
  <c r="E1468" i="4"/>
  <c r="E1471" i="4"/>
  <c r="E1472" i="4"/>
  <c r="E1475" i="4"/>
  <c r="E1476" i="4"/>
  <c r="E1479" i="4"/>
  <c r="E1480" i="4"/>
  <c r="E1483" i="4"/>
  <c r="E1484" i="4"/>
  <c r="E1487" i="4"/>
  <c r="E1488" i="4"/>
  <c r="E1491" i="4"/>
  <c r="E1492" i="4"/>
  <c r="E1495" i="4"/>
  <c r="E1496" i="4"/>
  <c r="E1499" i="4"/>
  <c r="E1500" i="4"/>
  <c r="E1503" i="4"/>
  <c r="E1504" i="4"/>
  <c r="E1507" i="4"/>
  <c r="E1508" i="4"/>
  <c r="E1511" i="4"/>
  <c r="E1512" i="4"/>
  <c r="E1515" i="4"/>
  <c r="E1516" i="4"/>
  <c r="E1519" i="4"/>
  <c r="E1520" i="4"/>
  <c r="E1522" i="4"/>
  <c r="E1523" i="4"/>
  <c r="E1524" i="4"/>
  <c r="E1527" i="4"/>
  <c r="E1528" i="4"/>
  <c r="E1531" i="4"/>
  <c r="E1532" i="4"/>
  <c r="E1535" i="4"/>
  <c r="E1536" i="4"/>
  <c r="E1539" i="4"/>
  <c r="E1540" i="4"/>
  <c r="E1543" i="4"/>
  <c r="E1544" i="4"/>
  <c r="E1547" i="4"/>
  <c r="E1548" i="4"/>
  <c r="E1551" i="4"/>
  <c r="E1552" i="4"/>
  <c r="E1555" i="4"/>
  <c r="E1556" i="4"/>
  <c r="E1559" i="4"/>
  <c r="E1560" i="4"/>
  <c r="E1563" i="4"/>
  <c r="E1564" i="4"/>
  <c r="E1567" i="4"/>
  <c r="E1568" i="4"/>
  <c r="E1571" i="4"/>
  <c r="E1572" i="4"/>
  <c r="E1575" i="4"/>
  <c r="E1576" i="4"/>
  <c r="E1579" i="4"/>
  <c r="E1580" i="4"/>
  <c r="E1583" i="4"/>
  <c r="E1584" i="4"/>
  <c r="E1586" i="4"/>
  <c r="E1587" i="4"/>
  <c r="E1588" i="4"/>
  <c r="E1591" i="4"/>
  <c r="E1592" i="4"/>
  <c r="E1595" i="4"/>
  <c r="E1596" i="4"/>
  <c r="E1599" i="4"/>
  <c r="E1600" i="4"/>
  <c r="E1603" i="4"/>
  <c r="E1604" i="4"/>
  <c r="E1607" i="4"/>
  <c r="E1608" i="4"/>
  <c r="E1611" i="4"/>
  <c r="E1612" i="4"/>
  <c r="E1615" i="4"/>
  <c r="E1616" i="4"/>
  <c r="E1619" i="4"/>
  <c r="E1620" i="4"/>
  <c r="E1623" i="4"/>
  <c r="E1624" i="4"/>
  <c r="E1627" i="4"/>
  <c r="E1628" i="4"/>
  <c r="E1631" i="4"/>
  <c r="E1632" i="4"/>
  <c r="E1635" i="4"/>
  <c r="E1636" i="4"/>
  <c r="E1639" i="4"/>
  <c r="E1640" i="4"/>
  <c r="E1643" i="4"/>
  <c r="E1644" i="4"/>
  <c r="E1647" i="4"/>
  <c r="E1648" i="4"/>
  <c r="E1650" i="4"/>
  <c r="E1651" i="4"/>
  <c r="E1652" i="4"/>
  <c r="E1655" i="4"/>
  <c r="E1656" i="4"/>
  <c r="E1659" i="4"/>
  <c r="E1660" i="4"/>
  <c r="E1663" i="4"/>
  <c r="E1664" i="4"/>
  <c r="E1667" i="4"/>
  <c r="E1668" i="4"/>
  <c r="E1671" i="4"/>
  <c r="E1672" i="4"/>
  <c r="E1675" i="4"/>
  <c r="E1676" i="4"/>
  <c r="E1679" i="4"/>
  <c r="E1680" i="4"/>
  <c r="E1683" i="4"/>
  <c r="E1684" i="4"/>
  <c r="E1687" i="4"/>
  <c r="E1688" i="4"/>
  <c r="E1691" i="4"/>
  <c r="E1692" i="4"/>
  <c r="E1695" i="4"/>
  <c r="E1696" i="4"/>
  <c r="E1699" i="4"/>
  <c r="E1700" i="4"/>
  <c r="E1703" i="4"/>
  <c r="E1704" i="4"/>
  <c r="E1707" i="4"/>
  <c r="E1708" i="4"/>
  <c r="E1711" i="4"/>
  <c r="E1712" i="4"/>
  <c r="E1714" i="4"/>
  <c r="E1715" i="4"/>
  <c r="E1716" i="4"/>
  <c r="E1719" i="4"/>
  <c r="E1720" i="4"/>
  <c r="E1723" i="4"/>
  <c r="E1724" i="4"/>
  <c r="E1727" i="4"/>
  <c r="E1728" i="4"/>
  <c r="E1731" i="4"/>
  <c r="E1732" i="4"/>
  <c r="E1735" i="4"/>
  <c r="E1736" i="4"/>
  <c r="E1739" i="4"/>
  <c r="E1740" i="4"/>
  <c r="E1743" i="4"/>
  <c r="E1744" i="4"/>
  <c r="E1747" i="4"/>
  <c r="E1748" i="4"/>
  <c r="E1751" i="4"/>
  <c r="E1752" i="4"/>
  <c r="E1755" i="4"/>
  <c r="E1756" i="4"/>
  <c r="E1759" i="4"/>
  <c r="E1760" i="4"/>
  <c r="E1763" i="4"/>
  <c r="E1764" i="4"/>
  <c r="E1767" i="4"/>
  <c r="E1768" i="4"/>
  <c r="E1771" i="4"/>
  <c r="E1772" i="4"/>
  <c r="E1775" i="4"/>
  <c r="E1776" i="4"/>
  <c r="E1778" i="4"/>
  <c r="E1779" i="4"/>
  <c r="E1780" i="4"/>
  <c r="E1783" i="4"/>
  <c r="E1784" i="4"/>
  <c r="E1787" i="4"/>
  <c r="E1788" i="4"/>
  <c r="E1791" i="4"/>
  <c r="E1792" i="4"/>
  <c r="E1795" i="4"/>
  <c r="E1796" i="4"/>
  <c r="E1799" i="4"/>
  <c r="E1800" i="4"/>
  <c r="E1803" i="4"/>
  <c r="E1804" i="4"/>
  <c r="E1807" i="4"/>
  <c r="E1808" i="4"/>
  <c r="E1811" i="4"/>
  <c r="E1812" i="4"/>
  <c r="E1815" i="4"/>
  <c r="E1816" i="4"/>
  <c r="E1819" i="4"/>
  <c r="E1820" i="4"/>
  <c r="E1823" i="4"/>
  <c r="E1824" i="4"/>
  <c r="E1827" i="4"/>
  <c r="E1828" i="4"/>
  <c r="E1831" i="4"/>
  <c r="E1832" i="4"/>
  <c r="E1835" i="4"/>
  <c r="E1836" i="4"/>
  <c r="E1839" i="4"/>
  <c r="E1840" i="4"/>
  <c r="E1842" i="4"/>
  <c r="E1843" i="4"/>
  <c r="E1844" i="4"/>
  <c r="E1847" i="4"/>
  <c r="E1848" i="4"/>
  <c r="E1851" i="4"/>
  <c r="E1852" i="4"/>
  <c r="E1855" i="4"/>
  <c r="E1856" i="4"/>
  <c r="E1859" i="4"/>
  <c r="E1860" i="4"/>
  <c r="E1863" i="4"/>
  <c r="E1864" i="4"/>
  <c r="E1867" i="4"/>
  <c r="E1868" i="4"/>
  <c r="E1871" i="4"/>
  <c r="E1872" i="4"/>
  <c r="E1875" i="4"/>
  <c r="E1876" i="4"/>
  <c r="E1879" i="4"/>
  <c r="E1880" i="4"/>
  <c r="E1883" i="4"/>
  <c r="E1884" i="4"/>
  <c r="E1887" i="4"/>
  <c r="E1888" i="4"/>
  <c r="E1891" i="4"/>
  <c r="E1892" i="4"/>
  <c r="E1895" i="4"/>
  <c r="E1896" i="4"/>
  <c r="E1899" i="4"/>
  <c r="E1900" i="4"/>
  <c r="E1903" i="4"/>
  <c r="E1904" i="4"/>
  <c r="E1906" i="4"/>
  <c r="E1907" i="4"/>
  <c r="E1908" i="4"/>
  <c r="E1911" i="4"/>
  <c r="E1912" i="4"/>
  <c r="E1915" i="4"/>
  <c r="E1916" i="4"/>
  <c r="E1919" i="4"/>
  <c r="E1920" i="4"/>
  <c r="E1923" i="4"/>
  <c r="E1924" i="4"/>
  <c r="E1927" i="4"/>
  <c r="E1928" i="4"/>
  <c r="E1931" i="4"/>
  <c r="E1932" i="4"/>
  <c r="E1935" i="4"/>
  <c r="E1936" i="4"/>
  <c r="E1939" i="4"/>
  <c r="E1940" i="4"/>
  <c r="E1943" i="4"/>
  <c r="E1944" i="4"/>
  <c r="E1947" i="4"/>
  <c r="E1948" i="4"/>
  <c r="E1951" i="4"/>
  <c r="E1952" i="4"/>
  <c r="E1955" i="4"/>
  <c r="E1956" i="4"/>
  <c r="E1959" i="4"/>
  <c r="E1960" i="4"/>
  <c r="E1963" i="4"/>
  <c r="E1964" i="4"/>
  <c r="E1967" i="4"/>
  <c r="E1968" i="4"/>
  <c r="E1971" i="4"/>
  <c r="E1972" i="4"/>
  <c r="E1975" i="4"/>
  <c r="E1976" i="4"/>
  <c r="E1979" i="4"/>
  <c r="E1980" i="4"/>
  <c r="E1983" i="4"/>
  <c r="E1984" i="4"/>
  <c r="E1987" i="4"/>
  <c r="E1988" i="4"/>
  <c r="E1991" i="4"/>
  <c r="E1992" i="4"/>
  <c r="E1995" i="4"/>
  <c r="E1996" i="4"/>
  <c r="E1999" i="4"/>
  <c r="E2000" i="4"/>
  <c r="E2003" i="4"/>
  <c r="E2004" i="4"/>
  <c r="E2007" i="4"/>
  <c r="E2008" i="4"/>
  <c r="E2011" i="4"/>
  <c r="E2012" i="4"/>
  <c r="E2015" i="4"/>
  <c r="E2016" i="4"/>
  <c r="E2019" i="4"/>
  <c r="E2020" i="4"/>
  <c r="E2023" i="4"/>
  <c r="E2024" i="4"/>
  <c r="E2027" i="4"/>
  <c r="E2028" i="4"/>
  <c r="E2031" i="4"/>
  <c r="E2032" i="4"/>
  <c r="E2035" i="4"/>
  <c r="E2036" i="4"/>
  <c r="E2039" i="4"/>
  <c r="E2040" i="4"/>
  <c r="E2043" i="4"/>
  <c r="E2044" i="4"/>
  <c r="E2047" i="4"/>
  <c r="E2048" i="4"/>
  <c r="E2051" i="4"/>
  <c r="E2052" i="4"/>
  <c r="E2055" i="4"/>
  <c r="E2056" i="4"/>
  <c r="E2059" i="4"/>
  <c r="E2060" i="4"/>
  <c r="E2063" i="4"/>
  <c r="E2064" i="4"/>
  <c r="E2067" i="4"/>
  <c r="E2068" i="4"/>
  <c r="E2071" i="4"/>
  <c r="E2072" i="4"/>
  <c r="E2075" i="4"/>
  <c r="E2076" i="4"/>
  <c r="E2079" i="4"/>
  <c r="E2080" i="4"/>
  <c r="E2083" i="4"/>
  <c r="E2084" i="4"/>
  <c r="E2087" i="4"/>
  <c r="E2088" i="4"/>
  <c r="E2091" i="4"/>
  <c r="E2092" i="4"/>
  <c r="E2095" i="4"/>
  <c r="E2096" i="4"/>
  <c r="E2099" i="4"/>
  <c r="E2100" i="4"/>
  <c r="E2103" i="4"/>
  <c r="E2104" i="4"/>
  <c r="E2107" i="4"/>
  <c r="E2108" i="4"/>
  <c r="E2111" i="4"/>
  <c r="E2112" i="4"/>
  <c r="E2115" i="4"/>
  <c r="E2116" i="4"/>
  <c r="E2119" i="4"/>
  <c r="E2120" i="4"/>
  <c r="E2123" i="4"/>
  <c r="E2124" i="4"/>
  <c r="E2127" i="4"/>
  <c r="E2128" i="4"/>
  <c r="E2131" i="4"/>
  <c r="E2132" i="4"/>
  <c r="E2135" i="4"/>
  <c r="E2136" i="4"/>
  <c r="E2139" i="4"/>
  <c r="E2140" i="4"/>
  <c r="E2143" i="4"/>
  <c r="E2144" i="4"/>
  <c r="E2147" i="4"/>
  <c r="E2148" i="4"/>
  <c r="E2151" i="4"/>
  <c r="E2152" i="4"/>
  <c r="E2155" i="4"/>
  <c r="E2156" i="4"/>
  <c r="F2" i="4"/>
  <c r="G2" i="4" s="1"/>
  <c r="F3" i="4"/>
  <c r="F4" i="4"/>
  <c r="F5" i="4"/>
  <c r="G5" i="4" s="1"/>
  <c r="F6" i="4"/>
  <c r="G6" i="4" s="1"/>
  <c r="F7" i="4"/>
  <c r="F8" i="4"/>
  <c r="F9" i="4"/>
  <c r="F10" i="4"/>
  <c r="G10" i="4" s="1"/>
  <c r="F11" i="4"/>
  <c r="F12" i="4"/>
  <c r="G12" i="4" s="1"/>
  <c r="F13" i="4"/>
  <c r="G13" i="4" s="1"/>
  <c r="F14" i="4"/>
  <c r="G14" i="4" s="1"/>
  <c r="F15" i="4"/>
  <c r="F16" i="4"/>
  <c r="G16" i="4" s="1"/>
  <c r="F17" i="4"/>
  <c r="G17" i="4" s="1"/>
  <c r="F18" i="4"/>
  <c r="G18" i="4" s="1"/>
  <c r="F19" i="4"/>
  <c r="F20" i="4"/>
  <c r="G20" i="4" s="1"/>
  <c r="F21" i="4"/>
  <c r="G21" i="4" s="1"/>
  <c r="F22" i="4"/>
  <c r="G22" i="4" s="1"/>
  <c r="F23" i="4"/>
  <c r="F24" i="4"/>
  <c r="G24" i="4" s="1"/>
  <c r="F25" i="4"/>
  <c r="G25" i="4" s="1"/>
  <c r="F26" i="4"/>
  <c r="G26" i="4" s="1"/>
  <c r="F27" i="4"/>
  <c r="F28" i="4"/>
  <c r="G28" i="4" s="1"/>
  <c r="F29" i="4"/>
  <c r="G29" i="4" s="1"/>
  <c r="F30" i="4"/>
  <c r="G30" i="4" s="1"/>
  <c r="F31" i="4"/>
  <c r="F32" i="4"/>
  <c r="G32" i="4" s="1"/>
  <c r="F33" i="4"/>
  <c r="G33" i="4" s="1"/>
  <c r="F34" i="4"/>
  <c r="G34" i="4" s="1"/>
  <c r="F35" i="4"/>
  <c r="F36" i="4"/>
  <c r="F37" i="4"/>
  <c r="G37" i="4" s="1"/>
  <c r="F38" i="4"/>
  <c r="G38" i="4" s="1"/>
  <c r="F39" i="4"/>
  <c r="F40" i="4"/>
  <c r="G40" i="4" s="1"/>
  <c r="F41" i="4"/>
  <c r="G41" i="4" s="1"/>
  <c r="F42" i="4"/>
  <c r="G42" i="4" s="1"/>
  <c r="F43" i="4"/>
  <c r="F44" i="4"/>
  <c r="G44" i="4" s="1"/>
  <c r="F45" i="4"/>
  <c r="G45" i="4" s="1"/>
  <c r="F46" i="4"/>
  <c r="G46" i="4" s="1"/>
  <c r="F47" i="4"/>
  <c r="F48" i="4"/>
  <c r="G48" i="4" s="1"/>
  <c r="F49" i="4"/>
  <c r="G49" i="4" s="1"/>
  <c r="F50" i="4"/>
  <c r="G50" i="4" s="1"/>
  <c r="F51" i="4"/>
  <c r="F52" i="4"/>
  <c r="F53" i="4"/>
  <c r="G53" i="4" s="1"/>
  <c r="F54" i="4"/>
  <c r="G54" i="4" s="1"/>
  <c r="F55" i="4"/>
  <c r="F56" i="4"/>
  <c r="G56" i="4" s="1"/>
  <c r="F57" i="4"/>
  <c r="G57" i="4" s="1"/>
  <c r="F58" i="4"/>
  <c r="G58" i="4" s="1"/>
  <c r="F59" i="4"/>
  <c r="F60" i="4"/>
  <c r="G60" i="4" s="1"/>
  <c r="F61" i="4"/>
  <c r="G61" i="4" s="1"/>
  <c r="F62" i="4"/>
  <c r="G62" i="4" s="1"/>
  <c r="F63" i="4"/>
  <c r="F64" i="4"/>
  <c r="G64" i="4" s="1"/>
  <c r="F65" i="4"/>
  <c r="G65" i="4" s="1"/>
  <c r="F66" i="4"/>
  <c r="G66" i="4" s="1"/>
  <c r="F67" i="4"/>
  <c r="F68" i="4"/>
  <c r="F69" i="4"/>
  <c r="G69" i="4" s="1"/>
  <c r="F70" i="4"/>
  <c r="G70" i="4" s="1"/>
  <c r="F71" i="4"/>
  <c r="F72" i="4"/>
  <c r="F73" i="4"/>
  <c r="G73" i="4" s="1"/>
  <c r="F74" i="4"/>
  <c r="G74" i="4" s="1"/>
  <c r="F75" i="4"/>
  <c r="F76" i="4"/>
  <c r="G76" i="4" s="1"/>
  <c r="F77" i="4"/>
  <c r="G77" i="4" s="1"/>
  <c r="F78" i="4"/>
  <c r="G78" i="4" s="1"/>
  <c r="F79" i="4"/>
  <c r="F80" i="4"/>
  <c r="G80" i="4" s="1"/>
  <c r="F81" i="4"/>
  <c r="G81" i="4" s="1"/>
  <c r="F82" i="4"/>
  <c r="G82" i="4" s="1"/>
  <c r="F83" i="4"/>
  <c r="F84" i="4"/>
  <c r="G84" i="4" s="1"/>
  <c r="F85" i="4"/>
  <c r="G85" i="4" s="1"/>
  <c r="F86" i="4"/>
  <c r="G86" i="4" s="1"/>
  <c r="F87" i="4"/>
  <c r="F88" i="4"/>
  <c r="F89" i="4"/>
  <c r="G89" i="4" s="1"/>
  <c r="F90" i="4"/>
  <c r="G90" i="4" s="1"/>
  <c r="F91" i="4"/>
  <c r="F92" i="4"/>
  <c r="G92" i="4" s="1"/>
  <c r="F93" i="4"/>
  <c r="G93" i="4" s="1"/>
  <c r="F94" i="4"/>
  <c r="G94" i="4" s="1"/>
  <c r="F95" i="4"/>
  <c r="F96" i="4"/>
  <c r="G96" i="4" s="1"/>
  <c r="F97" i="4"/>
  <c r="G97" i="4" s="1"/>
  <c r="F98" i="4"/>
  <c r="G98" i="4" s="1"/>
  <c r="F99" i="4"/>
  <c r="F100" i="4"/>
  <c r="G100" i="4" s="1"/>
  <c r="F101" i="4"/>
  <c r="G101" i="4" s="1"/>
  <c r="F102" i="4"/>
  <c r="G102" i="4" s="1"/>
  <c r="F103" i="4"/>
  <c r="F104" i="4"/>
  <c r="F105" i="4"/>
  <c r="G105" i="4" s="1"/>
  <c r="F106" i="4"/>
  <c r="G106" i="4" s="1"/>
  <c r="F107" i="4"/>
  <c r="F108" i="4"/>
  <c r="G108" i="4" s="1"/>
  <c r="F109" i="4"/>
  <c r="G109" i="4" s="1"/>
  <c r="F110" i="4"/>
  <c r="G110" i="4" s="1"/>
  <c r="F111" i="4"/>
  <c r="F112" i="4"/>
  <c r="G112" i="4" s="1"/>
  <c r="F113" i="4"/>
  <c r="G113" i="4" s="1"/>
  <c r="F114" i="4"/>
  <c r="G114" i="4" s="1"/>
  <c r="F115" i="4"/>
  <c r="F116" i="4"/>
  <c r="F117" i="4"/>
  <c r="G117" i="4" s="1"/>
  <c r="F118" i="4"/>
  <c r="G118" i="4" s="1"/>
  <c r="F119" i="4"/>
  <c r="F120" i="4"/>
  <c r="G120" i="4" s="1"/>
  <c r="F121" i="4"/>
  <c r="G121" i="4" s="1"/>
  <c r="F122" i="4"/>
  <c r="G122" i="4" s="1"/>
  <c r="F123" i="4"/>
  <c r="F124" i="4"/>
  <c r="F125" i="4"/>
  <c r="G125" i="4" s="1"/>
  <c r="F126" i="4"/>
  <c r="G126" i="4" s="1"/>
  <c r="F127" i="4"/>
  <c r="F128" i="4"/>
  <c r="G128" i="4" s="1"/>
  <c r="F129" i="4"/>
  <c r="G129" i="4" s="1"/>
  <c r="F130" i="4"/>
  <c r="G130" i="4" s="1"/>
  <c r="F131" i="4"/>
  <c r="F132" i="4"/>
  <c r="F133" i="4"/>
  <c r="G133" i="4" s="1"/>
  <c r="F134" i="4"/>
  <c r="G134" i="4" s="1"/>
  <c r="F135" i="4"/>
  <c r="F136" i="4"/>
  <c r="F137" i="4"/>
  <c r="G137" i="4" s="1"/>
  <c r="F138" i="4"/>
  <c r="G138" i="4" s="1"/>
  <c r="F139" i="4"/>
  <c r="F140" i="4"/>
  <c r="G140" i="4" s="1"/>
  <c r="F141" i="4"/>
  <c r="G141" i="4" s="1"/>
  <c r="F142" i="4"/>
  <c r="G142" i="4" s="1"/>
  <c r="F143" i="4"/>
  <c r="F144" i="4"/>
  <c r="G144" i="4" s="1"/>
  <c r="F145" i="4"/>
  <c r="G145" i="4" s="1"/>
  <c r="F146" i="4"/>
  <c r="G146" i="4" s="1"/>
  <c r="F147" i="4"/>
  <c r="F148" i="4"/>
  <c r="G148" i="4" s="1"/>
  <c r="F149" i="4"/>
  <c r="G149" i="4" s="1"/>
  <c r="F150" i="4"/>
  <c r="G150" i="4" s="1"/>
  <c r="F151" i="4"/>
  <c r="F152" i="4"/>
  <c r="G152" i="4" s="1"/>
  <c r="F153" i="4"/>
  <c r="G153" i="4" s="1"/>
  <c r="F154" i="4"/>
  <c r="G154" i="4" s="1"/>
  <c r="F155" i="4"/>
  <c r="F156" i="4"/>
  <c r="G156" i="4" s="1"/>
  <c r="F157" i="4"/>
  <c r="G157" i="4" s="1"/>
  <c r="F158" i="4"/>
  <c r="G158" i="4" s="1"/>
  <c r="F159" i="4"/>
  <c r="F160" i="4"/>
  <c r="G160" i="4" s="1"/>
  <c r="F161" i="4"/>
  <c r="G161" i="4" s="1"/>
  <c r="F162" i="4"/>
  <c r="G162" i="4" s="1"/>
  <c r="F163" i="4"/>
  <c r="F164" i="4"/>
  <c r="F165" i="4"/>
  <c r="G165" i="4" s="1"/>
  <c r="F166" i="4"/>
  <c r="G166" i="4" s="1"/>
  <c r="F167" i="4"/>
  <c r="F168" i="4"/>
  <c r="G168" i="4" s="1"/>
  <c r="F169" i="4"/>
  <c r="G169" i="4" s="1"/>
  <c r="F170" i="4"/>
  <c r="G170" i="4" s="1"/>
  <c r="F171" i="4"/>
  <c r="F172" i="4"/>
  <c r="G172" i="4" s="1"/>
  <c r="F173" i="4"/>
  <c r="G173" i="4" s="1"/>
  <c r="F174" i="4"/>
  <c r="G174" i="4" s="1"/>
  <c r="F175" i="4"/>
  <c r="F176" i="4"/>
  <c r="G176" i="4" s="1"/>
  <c r="F177" i="4"/>
  <c r="G177" i="4" s="1"/>
  <c r="F178" i="4"/>
  <c r="G178" i="4" s="1"/>
  <c r="F179" i="4"/>
  <c r="F180" i="4"/>
  <c r="F181" i="4"/>
  <c r="G181" i="4" s="1"/>
  <c r="F182" i="4"/>
  <c r="G182" i="4" s="1"/>
  <c r="F183" i="4"/>
  <c r="F184" i="4"/>
  <c r="G184" i="4" s="1"/>
  <c r="F185" i="4"/>
  <c r="G185" i="4" s="1"/>
  <c r="F186" i="4"/>
  <c r="G186" i="4" s="1"/>
  <c r="F187" i="4"/>
  <c r="F188" i="4"/>
  <c r="G188" i="4" s="1"/>
  <c r="F189" i="4"/>
  <c r="G189" i="4" s="1"/>
  <c r="F190" i="4"/>
  <c r="G190" i="4" s="1"/>
  <c r="F191" i="4"/>
  <c r="F192" i="4"/>
  <c r="G192" i="4" s="1"/>
  <c r="F193" i="4"/>
  <c r="G193" i="4" s="1"/>
  <c r="F194" i="4"/>
  <c r="G194" i="4" s="1"/>
  <c r="F195" i="4"/>
  <c r="F196" i="4"/>
  <c r="F197" i="4"/>
  <c r="G197" i="4" s="1"/>
  <c r="F198" i="4"/>
  <c r="G198" i="4" s="1"/>
  <c r="F199" i="4"/>
  <c r="F200" i="4"/>
  <c r="F201" i="4"/>
  <c r="G201" i="4" s="1"/>
  <c r="F202" i="4"/>
  <c r="G202" i="4" s="1"/>
  <c r="F203" i="4"/>
  <c r="F204" i="4"/>
  <c r="G204" i="4" s="1"/>
  <c r="F205" i="4"/>
  <c r="G205" i="4" s="1"/>
  <c r="F206" i="4"/>
  <c r="G206" i="4" s="1"/>
  <c r="F207" i="4"/>
  <c r="F208" i="4"/>
  <c r="G208" i="4" s="1"/>
  <c r="F209" i="4"/>
  <c r="G209" i="4" s="1"/>
  <c r="F210" i="4"/>
  <c r="G210" i="4" s="1"/>
  <c r="F211" i="4"/>
  <c r="F212" i="4"/>
  <c r="G212" i="4" s="1"/>
  <c r="F213" i="4"/>
  <c r="G213" i="4" s="1"/>
  <c r="F214" i="4"/>
  <c r="G214" i="4" s="1"/>
  <c r="F215" i="4"/>
  <c r="F216" i="4"/>
  <c r="F217" i="4"/>
  <c r="G217" i="4" s="1"/>
  <c r="F218" i="4"/>
  <c r="G218" i="4" s="1"/>
  <c r="F219" i="4"/>
  <c r="F220" i="4"/>
  <c r="G220" i="4" s="1"/>
  <c r="F221" i="4"/>
  <c r="G221" i="4" s="1"/>
  <c r="F222" i="4"/>
  <c r="G222" i="4" s="1"/>
  <c r="F223" i="4"/>
  <c r="F224" i="4"/>
  <c r="G224" i="4" s="1"/>
  <c r="F225" i="4"/>
  <c r="G225" i="4" s="1"/>
  <c r="F226" i="4"/>
  <c r="G226" i="4" s="1"/>
  <c r="F227" i="4"/>
  <c r="F228" i="4"/>
  <c r="G228" i="4" s="1"/>
  <c r="F229" i="4"/>
  <c r="G229" i="4" s="1"/>
  <c r="F230" i="4"/>
  <c r="G230" i="4" s="1"/>
  <c r="F231" i="4"/>
  <c r="F232" i="4"/>
  <c r="F233" i="4"/>
  <c r="G233" i="4" s="1"/>
  <c r="F234" i="4"/>
  <c r="G234" i="4" s="1"/>
  <c r="F235" i="4"/>
  <c r="F236" i="4"/>
  <c r="G236" i="4" s="1"/>
  <c r="F237" i="4"/>
  <c r="G237" i="4" s="1"/>
  <c r="F238" i="4"/>
  <c r="G238" i="4" s="1"/>
  <c r="F239" i="4"/>
  <c r="F240" i="4"/>
  <c r="G240" i="4" s="1"/>
  <c r="F241" i="4"/>
  <c r="G241" i="4" s="1"/>
  <c r="F242" i="4"/>
  <c r="G242" i="4" s="1"/>
  <c r="F243" i="4"/>
  <c r="F244" i="4"/>
  <c r="F245" i="4"/>
  <c r="G245" i="4" s="1"/>
  <c r="F246" i="4"/>
  <c r="G246" i="4" s="1"/>
  <c r="F247" i="4"/>
  <c r="F248" i="4"/>
  <c r="G248" i="4" s="1"/>
  <c r="F249" i="4"/>
  <c r="G249" i="4" s="1"/>
  <c r="F250" i="4"/>
  <c r="G250" i="4" s="1"/>
  <c r="F251" i="4"/>
  <c r="F252" i="4"/>
  <c r="F253" i="4"/>
  <c r="G253" i="4" s="1"/>
  <c r="F254" i="4"/>
  <c r="G254" i="4" s="1"/>
  <c r="F255" i="4"/>
  <c r="F256" i="4"/>
  <c r="G256" i="4" s="1"/>
  <c r="F257" i="4"/>
  <c r="G257" i="4" s="1"/>
  <c r="F258" i="4"/>
  <c r="G258" i="4" s="1"/>
  <c r="F259" i="4"/>
  <c r="F260" i="4"/>
  <c r="F261" i="4"/>
  <c r="G261" i="4" s="1"/>
  <c r="F262" i="4"/>
  <c r="G262" i="4" s="1"/>
  <c r="F263" i="4"/>
  <c r="F264" i="4"/>
  <c r="F265" i="4"/>
  <c r="G265" i="4" s="1"/>
  <c r="F266" i="4"/>
  <c r="G266" i="4" s="1"/>
  <c r="F267" i="4"/>
  <c r="F268" i="4"/>
  <c r="G268" i="4" s="1"/>
  <c r="F269" i="4"/>
  <c r="G269" i="4" s="1"/>
  <c r="F270" i="4"/>
  <c r="G270" i="4" s="1"/>
  <c r="F271" i="4"/>
  <c r="F272" i="4"/>
  <c r="G272" i="4" s="1"/>
  <c r="F273" i="4"/>
  <c r="G273" i="4" s="1"/>
  <c r="F274" i="4"/>
  <c r="G274" i="4" s="1"/>
  <c r="F275" i="4"/>
  <c r="F276" i="4"/>
  <c r="G276" i="4" s="1"/>
  <c r="F277" i="4"/>
  <c r="G277" i="4" s="1"/>
  <c r="F278" i="4"/>
  <c r="G278" i="4" s="1"/>
  <c r="F279" i="4"/>
  <c r="F280" i="4"/>
  <c r="G280" i="4" s="1"/>
  <c r="F281" i="4"/>
  <c r="G281" i="4" s="1"/>
  <c r="F282" i="4"/>
  <c r="G282" i="4" s="1"/>
  <c r="F283" i="4"/>
  <c r="F284" i="4"/>
  <c r="G284" i="4" s="1"/>
  <c r="F285" i="4"/>
  <c r="G285" i="4" s="1"/>
  <c r="F286" i="4"/>
  <c r="G286" i="4" s="1"/>
  <c r="F287" i="4"/>
  <c r="F288" i="4"/>
  <c r="G288" i="4" s="1"/>
  <c r="F289" i="4"/>
  <c r="G289" i="4" s="1"/>
  <c r="F290" i="4"/>
  <c r="G290" i="4" s="1"/>
  <c r="F291" i="4"/>
  <c r="F292" i="4"/>
  <c r="F293" i="4"/>
  <c r="G293" i="4" s="1"/>
  <c r="F294" i="4"/>
  <c r="G294" i="4" s="1"/>
  <c r="F295" i="4"/>
  <c r="F296" i="4"/>
  <c r="G296" i="4" s="1"/>
  <c r="F297" i="4"/>
  <c r="G297" i="4" s="1"/>
  <c r="F298" i="4"/>
  <c r="G298" i="4" s="1"/>
  <c r="F299" i="4"/>
  <c r="F300" i="4"/>
  <c r="G300" i="4" s="1"/>
  <c r="F301" i="4"/>
  <c r="G301" i="4" s="1"/>
  <c r="F302" i="4"/>
  <c r="G302" i="4" s="1"/>
  <c r="F303" i="4"/>
  <c r="F304" i="4"/>
  <c r="G304" i="4" s="1"/>
  <c r="F305" i="4"/>
  <c r="G305" i="4" s="1"/>
  <c r="F306" i="4"/>
  <c r="G306" i="4" s="1"/>
  <c r="F307" i="4"/>
  <c r="F308" i="4"/>
  <c r="F309" i="4"/>
  <c r="G309" i="4" s="1"/>
  <c r="F310" i="4"/>
  <c r="G310" i="4" s="1"/>
  <c r="F311" i="4"/>
  <c r="F312" i="4"/>
  <c r="G312" i="4" s="1"/>
  <c r="F313" i="4"/>
  <c r="G313" i="4" s="1"/>
  <c r="F314" i="4"/>
  <c r="G314" i="4" s="1"/>
  <c r="F315" i="4"/>
  <c r="F316" i="4"/>
  <c r="G316" i="4" s="1"/>
  <c r="F317" i="4"/>
  <c r="G317" i="4" s="1"/>
  <c r="F318" i="4"/>
  <c r="G318" i="4" s="1"/>
  <c r="F319" i="4"/>
  <c r="F320" i="4"/>
  <c r="G320" i="4" s="1"/>
  <c r="F321" i="4"/>
  <c r="G321" i="4" s="1"/>
  <c r="F322" i="4"/>
  <c r="G322" i="4" s="1"/>
  <c r="F323" i="4"/>
  <c r="F324" i="4"/>
  <c r="F325" i="4"/>
  <c r="G325" i="4" s="1"/>
  <c r="F326" i="4"/>
  <c r="G326" i="4" s="1"/>
  <c r="F327" i="4"/>
  <c r="F328" i="4"/>
  <c r="F329" i="4"/>
  <c r="G329" i="4" s="1"/>
  <c r="F330" i="4"/>
  <c r="G330" i="4" s="1"/>
  <c r="F331" i="4"/>
  <c r="F332" i="4"/>
  <c r="G332" i="4" s="1"/>
  <c r="F333" i="4"/>
  <c r="G333" i="4" s="1"/>
  <c r="F334" i="4"/>
  <c r="G334" i="4" s="1"/>
  <c r="F335" i="4"/>
  <c r="F336" i="4"/>
  <c r="G336" i="4" s="1"/>
  <c r="F337" i="4"/>
  <c r="G337" i="4" s="1"/>
  <c r="F338" i="4"/>
  <c r="G338" i="4" s="1"/>
  <c r="F339" i="4"/>
  <c r="F340" i="4"/>
  <c r="G340" i="4" s="1"/>
  <c r="F341" i="4"/>
  <c r="G341" i="4" s="1"/>
  <c r="F342" i="4"/>
  <c r="G342" i="4" s="1"/>
  <c r="F343" i="4"/>
  <c r="F344" i="4"/>
  <c r="F345" i="4"/>
  <c r="G345" i="4" s="1"/>
  <c r="F346" i="4"/>
  <c r="G346" i="4" s="1"/>
  <c r="F347" i="4"/>
  <c r="F348" i="4"/>
  <c r="G348" i="4" s="1"/>
  <c r="F349" i="4"/>
  <c r="G349" i="4" s="1"/>
  <c r="F350" i="4"/>
  <c r="G350" i="4" s="1"/>
  <c r="F351" i="4"/>
  <c r="F352" i="4"/>
  <c r="G352" i="4" s="1"/>
  <c r="F353" i="4"/>
  <c r="G353" i="4" s="1"/>
  <c r="F354" i="4"/>
  <c r="G354" i="4" s="1"/>
  <c r="F355" i="4"/>
  <c r="F356" i="4"/>
  <c r="G356" i="4" s="1"/>
  <c r="F357" i="4"/>
  <c r="G357" i="4" s="1"/>
  <c r="F358" i="4"/>
  <c r="G358" i="4" s="1"/>
  <c r="F359" i="4"/>
  <c r="F360" i="4"/>
  <c r="F361" i="4"/>
  <c r="G361" i="4" s="1"/>
  <c r="F362" i="4"/>
  <c r="G362" i="4" s="1"/>
  <c r="F363" i="4"/>
  <c r="F364" i="4"/>
  <c r="G364" i="4" s="1"/>
  <c r="F365" i="4"/>
  <c r="G365" i="4" s="1"/>
  <c r="F366" i="4"/>
  <c r="G366" i="4" s="1"/>
  <c r="F367" i="4"/>
  <c r="F368" i="4"/>
  <c r="G368" i="4" s="1"/>
  <c r="F369" i="4"/>
  <c r="G369" i="4" s="1"/>
  <c r="F370" i="4"/>
  <c r="G370" i="4" s="1"/>
  <c r="F371" i="4"/>
  <c r="F372" i="4"/>
  <c r="F373" i="4"/>
  <c r="G373" i="4" s="1"/>
  <c r="F374" i="4"/>
  <c r="G374" i="4" s="1"/>
  <c r="F375" i="4"/>
  <c r="F376" i="4"/>
  <c r="G376" i="4" s="1"/>
  <c r="F377" i="4"/>
  <c r="G377" i="4" s="1"/>
  <c r="F378" i="4"/>
  <c r="G378" i="4" s="1"/>
  <c r="F379" i="4"/>
  <c r="F380" i="4"/>
  <c r="F381" i="4"/>
  <c r="G381" i="4" s="1"/>
  <c r="F382" i="4"/>
  <c r="G382" i="4" s="1"/>
  <c r="F383" i="4"/>
  <c r="F384" i="4"/>
  <c r="G384" i="4" s="1"/>
  <c r="F385" i="4"/>
  <c r="G385" i="4" s="1"/>
  <c r="F386" i="4"/>
  <c r="G386" i="4" s="1"/>
  <c r="F387" i="4"/>
  <c r="F388" i="4"/>
  <c r="F389" i="4"/>
  <c r="G389" i="4" s="1"/>
  <c r="F390" i="4"/>
  <c r="G390" i="4" s="1"/>
  <c r="F391" i="4"/>
  <c r="F392" i="4"/>
  <c r="F393" i="4"/>
  <c r="G393" i="4" s="1"/>
  <c r="F394" i="4"/>
  <c r="G394" i="4" s="1"/>
  <c r="F395" i="4"/>
  <c r="F396" i="4"/>
  <c r="G396" i="4" s="1"/>
  <c r="F397" i="4"/>
  <c r="G397" i="4" s="1"/>
  <c r="F398" i="4"/>
  <c r="G398" i="4" s="1"/>
  <c r="F399" i="4"/>
  <c r="F400" i="4"/>
  <c r="G400" i="4" s="1"/>
  <c r="F401" i="4"/>
  <c r="G401" i="4" s="1"/>
  <c r="F402" i="4"/>
  <c r="G402" i="4" s="1"/>
  <c r="F403" i="4"/>
  <c r="F404" i="4"/>
  <c r="G404" i="4" s="1"/>
  <c r="F405" i="4"/>
  <c r="G405" i="4" s="1"/>
  <c r="F406" i="4"/>
  <c r="G406" i="4" s="1"/>
  <c r="F407" i="4"/>
  <c r="F408" i="4"/>
  <c r="G408" i="4" s="1"/>
  <c r="F409" i="4"/>
  <c r="G409" i="4" s="1"/>
  <c r="F410" i="4"/>
  <c r="G410" i="4" s="1"/>
  <c r="F411" i="4"/>
  <c r="F412" i="4"/>
  <c r="G412" i="4" s="1"/>
  <c r="F413" i="4"/>
  <c r="G413" i="4" s="1"/>
  <c r="F414" i="4"/>
  <c r="G414" i="4" s="1"/>
  <c r="F415" i="4"/>
  <c r="F416" i="4"/>
  <c r="G416" i="4" s="1"/>
  <c r="F417" i="4"/>
  <c r="G417" i="4" s="1"/>
  <c r="F418" i="4"/>
  <c r="G418" i="4" s="1"/>
  <c r="F419" i="4"/>
  <c r="F420" i="4"/>
  <c r="F421" i="4"/>
  <c r="G421" i="4" s="1"/>
  <c r="F422" i="4"/>
  <c r="G422" i="4" s="1"/>
  <c r="F423" i="4"/>
  <c r="F424" i="4"/>
  <c r="G424" i="4" s="1"/>
  <c r="F425" i="4"/>
  <c r="G425" i="4" s="1"/>
  <c r="F426" i="4"/>
  <c r="G426" i="4" s="1"/>
  <c r="F427" i="4"/>
  <c r="F428" i="4"/>
  <c r="G428" i="4" s="1"/>
  <c r="F429" i="4"/>
  <c r="G429" i="4" s="1"/>
  <c r="F430" i="4"/>
  <c r="G430" i="4" s="1"/>
  <c r="F431" i="4"/>
  <c r="F432" i="4"/>
  <c r="G432" i="4" s="1"/>
  <c r="F433" i="4"/>
  <c r="G433" i="4" s="1"/>
  <c r="F434" i="4"/>
  <c r="G434" i="4" s="1"/>
  <c r="F435" i="4"/>
  <c r="F436" i="4"/>
  <c r="F437" i="4"/>
  <c r="G437" i="4" s="1"/>
  <c r="F438" i="4"/>
  <c r="G438" i="4" s="1"/>
  <c r="F439" i="4"/>
  <c r="F440" i="4"/>
  <c r="G440" i="4" s="1"/>
  <c r="F441" i="4"/>
  <c r="G441" i="4" s="1"/>
  <c r="F442" i="4"/>
  <c r="G442" i="4" s="1"/>
  <c r="F443" i="4"/>
  <c r="F444" i="4"/>
  <c r="G444" i="4" s="1"/>
  <c r="F445" i="4"/>
  <c r="G445" i="4" s="1"/>
  <c r="F446" i="4"/>
  <c r="G446" i="4" s="1"/>
  <c r="F447" i="4"/>
  <c r="F448" i="4"/>
  <c r="G448" i="4" s="1"/>
  <c r="F449" i="4"/>
  <c r="G449" i="4" s="1"/>
  <c r="F450" i="4"/>
  <c r="G450" i="4" s="1"/>
  <c r="F451" i="4"/>
  <c r="F452" i="4"/>
  <c r="F453" i="4"/>
  <c r="G453" i="4" s="1"/>
  <c r="F454" i="4"/>
  <c r="G454" i="4" s="1"/>
  <c r="F455" i="4"/>
  <c r="F456" i="4"/>
  <c r="F457" i="4"/>
  <c r="G457" i="4" s="1"/>
  <c r="F458" i="4"/>
  <c r="G458" i="4" s="1"/>
  <c r="F459" i="4"/>
  <c r="F460" i="4"/>
  <c r="G460" i="4" s="1"/>
  <c r="F461" i="4"/>
  <c r="G461" i="4" s="1"/>
  <c r="F462" i="4"/>
  <c r="G462" i="4" s="1"/>
  <c r="F463" i="4"/>
  <c r="F464" i="4"/>
  <c r="G464" i="4" s="1"/>
  <c r="F465" i="4"/>
  <c r="G465" i="4" s="1"/>
  <c r="F466" i="4"/>
  <c r="G466" i="4" s="1"/>
  <c r="F467" i="4"/>
  <c r="F468" i="4"/>
  <c r="G468" i="4" s="1"/>
  <c r="F469" i="4"/>
  <c r="G469" i="4" s="1"/>
  <c r="F470" i="4"/>
  <c r="G470" i="4" s="1"/>
  <c r="F471" i="4"/>
  <c r="F472" i="4"/>
  <c r="F473" i="4"/>
  <c r="G473" i="4" s="1"/>
  <c r="F474" i="4"/>
  <c r="G474" i="4" s="1"/>
  <c r="F475" i="4"/>
  <c r="F476" i="4"/>
  <c r="G476" i="4" s="1"/>
  <c r="F477" i="4"/>
  <c r="G477" i="4" s="1"/>
  <c r="F478" i="4"/>
  <c r="G478" i="4" s="1"/>
  <c r="F479" i="4"/>
  <c r="F480" i="4"/>
  <c r="G480" i="4" s="1"/>
  <c r="F481" i="4"/>
  <c r="G481" i="4" s="1"/>
  <c r="F482" i="4"/>
  <c r="G482" i="4" s="1"/>
  <c r="F483" i="4"/>
  <c r="F484" i="4"/>
  <c r="G484" i="4" s="1"/>
  <c r="F485" i="4"/>
  <c r="G485" i="4" s="1"/>
  <c r="F486" i="4"/>
  <c r="G486" i="4" s="1"/>
  <c r="F487" i="4"/>
  <c r="F488" i="4"/>
  <c r="F489" i="4"/>
  <c r="G489" i="4" s="1"/>
  <c r="F490" i="4"/>
  <c r="G490" i="4" s="1"/>
  <c r="F491" i="4"/>
  <c r="F492" i="4"/>
  <c r="G492" i="4" s="1"/>
  <c r="F493" i="4"/>
  <c r="G493" i="4" s="1"/>
  <c r="F494" i="4"/>
  <c r="G494" i="4" s="1"/>
  <c r="F495" i="4"/>
  <c r="F496" i="4"/>
  <c r="G496" i="4" s="1"/>
  <c r="F497" i="4"/>
  <c r="G497" i="4" s="1"/>
  <c r="F498" i="4"/>
  <c r="G498" i="4" s="1"/>
  <c r="F499" i="4"/>
  <c r="F500" i="4"/>
  <c r="F501" i="4"/>
  <c r="G501" i="4" s="1"/>
  <c r="F502" i="4"/>
  <c r="G502" i="4" s="1"/>
  <c r="F503" i="4"/>
  <c r="F504" i="4"/>
  <c r="G504" i="4" s="1"/>
  <c r="F505" i="4"/>
  <c r="G505" i="4" s="1"/>
  <c r="F506" i="4"/>
  <c r="G506" i="4" s="1"/>
  <c r="F507" i="4"/>
  <c r="F508" i="4"/>
  <c r="F509" i="4"/>
  <c r="G509" i="4" s="1"/>
  <c r="F510" i="4"/>
  <c r="G510" i="4" s="1"/>
  <c r="F511" i="4"/>
  <c r="F512" i="4"/>
  <c r="G512" i="4" s="1"/>
  <c r="F513" i="4"/>
  <c r="G513" i="4" s="1"/>
  <c r="F514" i="4"/>
  <c r="G514" i="4" s="1"/>
  <c r="F515" i="4"/>
  <c r="F516" i="4"/>
  <c r="F517" i="4"/>
  <c r="G517" i="4" s="1"/>
  <c r="F518" i="4"/>
  <c r="G518" i="4" s="1"/>
  <c r="F519" i="4"/>
  <c r="F520" i="4"/>
  <c r="F521" i="4"/>
  <c r="G521" i="4" s="1"/>
  <c r="F522" i="4"/>
  <c r="G522" i="4" s="1"/>
  <c r="F523" i="4"/>
  <c r="F524" i="4"/>
  <c r="G524" i="4" s="1"/>
  <c r="F525" i="4"/>
  <c r="G525" i="4" s="1"/>
  <c r="F526" i="4"/>
  <c r="G526" i="4" s="1"/>
  <c r="F527" i="4"/>
  <c r="F528" i="4"/>
  <c r="G528" i="4" s="1"/>
  <c r="F529" i="4"/>
  <c r="G529" i="4" s="1"/>
  <c r="F530" i="4"/>
  <c r="G530" i="4" s="1"/>
  <c r="F531" i="4"/>
  <c r="F532" i="4"/>
  <c r="G532" i="4" s="1"/>
  <c r="F533" i="4"/>
  <c r="G533" i="4" s="1"/>
  <c r="F534" i="4"/>
  <c r="G534" i="4" s="1"/>
  <c r="F535" i="4"/>
  <c r="F536" i="4"/>
  <c r="G536" i="4" s="1"/>
  <c r="F537" i="4"/>
  <c r="G537" i="4" s="1"/>
  <c r="F538" i="4"/>
  <c r="G538" i="4" s="1"/>
  <c r="F539" i="4"/>
  <c r="F540" i="4"/>
  <c r="G540" i="4" s="1"/>
  <c r="F541" i="4"/>
  <c r="G541" i="4" s="1"/>
  <c r="F542" i="4"/>
  <c r="G542" i="4" s="1"/>
  <c r="F543" i="4"/>
  <c r="F544" i="4"/>
  <c r="G544" i="4" s="1"/>
  <c r="F545" i="4"/>
  <c r="G545" i="4" s="1"/>
  <c r="F546" i="4"/>
  <c r="G546" i="4" s="1"/>
  <c r="F547" i="4"/>
  <c r="F548" i="4"/>
  <c r="F549" i="4"/>
  <c r="G549" i="4" s="1"/>
  <c r="F550" i="4"/>
  <c r="G550" i="4" s="1"/>
  <c r="F551" i="4"/>
  <c r="F552" i="4"/>
  <c r="G552" i="4" s="1"/>
  <c r="F553" i="4"/>
  <c r="G553" i="4" s="1"/>
  <c r="F554" i="4"/>
  <c r="G554" i="4" s="1"/>
  <c r="F555" i="4"/>
  <c r="F556" i="4"/>
  <c r="G556" i="4" s="1"/>
  <c r="F557" i="4"/>
  <c r="G557" i="4" s="1"/>
  <c r="F558" i="4"/>
  <c r="G558" i="4" s="1"/>
  <c r="F559" i="4"/>
  <c r="F560" i="4"/>
  <c r="G560" i="4" s="1"/>
  <c r="F561" i="4"/>
  <c r="G561" i="4" s="1"/>
  <c r="F562" i="4"/>
  <c r="G562" i="4" s="1"/>
  <c r="F563" i="4"/>
  <c r="F564" i="4"/>
  <c r="F565" i="4"/>
  <c r="G565" i="4" s="1"/>
  <c r="F566" i="4"/>
  <c r="G566" i="4" s="1"/>
  <c r="F567" i="4"/>
  <c r="F568" i="4"/>
  <c r="G568" i="4" s="1"/>
  <c r="F569" i="4"/>
  <c r="G569" i="4" s="1"/>
  <c r="F570" i="4"/>
  <c r="G570" i="4" s="1"/>
  <c r="F571" i="4"/>
  <c r="F572" i="4"/>
  <c r="G572" i="4" s="1"/>
  <c r="F573" i="4"/>
  <c r="G573" i="4" s="1"/>
  <c r="F574" i="4"/>
  <c r="G574" i="4" s="1"/>
  <c r="F575" i="4"/>
  <c r="F576" i="4"/>
  <c r="G576" i="4" s="1"/>
  <c r="F577" i="4"/>
  <c r="G577" i="4" s="1"/>
  <c r="F578" i="4"/>
  <c r="G578" i="4" s="1"/>
  <c r="F579" i="4"/>
  <c r="F580" i="4"/>
  <c r="F581" i="4"/>
  <c r="G581" i="4" s="1"/>
  <c r="F582" i="4"/>
  <c r="G582" i="4" s="1"/>
  <c r="F583" i="4"/>
  <c r="F584" i="4"/>
  <c r="F585" i="4"/>
  <c r="G585" i="4" s="1"/>
  <c r="F586" i="4"/>
  <c r="G586" i="4" s="1"/>
  <c r="F587" i="4"/>
  <c r="F588" i="4"/>
  <c r="G588" i="4" s="1"/>
  <c r="F589" i="4"/>
  <c r="G589" i="4" s="1"/>
  <c r="F590" i="4"/>
  <c r="G590" i="4" s="1"/>
  <c r="F591" i="4"/>
  <c r="F592" i="4"/>
  <c r="G592" i="4" s="1"/>
  <c r="F593" i="4"/>
  <c r="G593" i="4" s="1"/>
  <c r="F594" i="4"/>
  <c r="G594" i="4" s="1"/>
  <c r="F595" i="4"/>
  <c r="F596" i="4"/>
  <c r="G596" i="4" s="1"/>
  <c r="F597" i="4"/>
  <c r="G597" i="4" s="1"/>
  <c r="F598" i="4"/>
  <c r="G598" i="4" s="1"/>
  <c r="F599" i="4"/>
  <c r="F600" i="4"/>
  <c r="F601" i="4"/>
  <c r="G601" i="4" s="1"/>
  <c r="F602" i="4"/>
  <c r="G602" i="4" s="1"/>
  <c r="F603" i="4"/>
  <c r="F604" i="4"/>
  <c r="G604" i="4" s="1"/>
  <c r="F605" i="4"/>
  <c r="G605" i="4" s="1"/>
  <c r="F606" i="4"/>
  <c r="G606" i="4" s="1"/>
  <c r="F607" i="4"/>
  <c r="F608" i="4"/>
  <c r="F609" i="4"/>
  <c r="G609" i="4" s="1"/>
  <c r="F610" i="4"/>
  <c r="G610" i="4" s="1"/>
  <c r="F611" i="4"/>
  <c r="F612" i="4"/>
  <c r="G612" i="4" s="1"/>
  <c r="F613" i="4"/>
  <c r="G613" i="4" s="1"/>
  <c r="F614" i="4"/>
  <c r="G614" i="4" s="1"/>
  <c r="F615" i="4"/>
  <c r="F616" i="4"/>
  <c r="G616" i="4" s="1"/>
  <c r="F617" i="4"/>
  <c r="G617" i="4" s="1"/>
  <c r="F618" i="4"/>
  <c r="G618" i="4" s="1"/>
  <c r="F619" i="4"/>
  <c r="F620" i="4"/>
  <c r="F621" i="4"/>
  <c r="G621" i="4" s="1"/>
  <c r="F622" i="4"/>
  <c r="G622" i="4" s="1"/>
  <c r="F623" i="4"/>
  <c r="F624" i="4"/>
  <c r="F625" i="4"/>
  <c r="G625" i="4" s="1"/>
  <c r="F626" i="4"/>
  <c r="G626" i="4" s="1"/>
  <c r="F627" i="4"/>
  <c r="F628" i="4"/>
  <c r="G628" i="4" s="1"/>
  <c r="F629" i="4"/>
  <c r="G629" i="4" s="1"/>
  <c r="F630" i="4"/>
  <c r="G630" i="4" s="1"/>
  <c r="F631" i="4"/>
  <c r="F632" i="4"/>
  <c r="F633" i="4"/>
  <c r="G633" i="4" s="1"/>
  <c r="F634" i="4"/>
  <c r="G634" i="4" s="1"/>
  <c r="F635" i="4"/>
  <c r="F636" i="4"/>
  <c r="G636" i="4" s="1"/>
  <c r="F637" i="4"/>
  <c r="G637" i="4" s="1"/>
  <c r="F638" i="4"/>
  <c r="G638" i="4" s="1"/>
  <c r="F639" i="4"/>
  <c r="F640" i="4"/>
  <c r="F641" i="4"/>
  <c r="G641" i="4" s="1"/>
  <c r="F642" i="4"/>
  <c r="G642" i="4" s="1"/>
  <c r="F643" i="4"/>
  <c r="F644" i="4"/>
  <c r="G644" i="4" s="1"/>
  <c r="F645" i="4"/>
  <c r="G645" i="4" s="1"/>
  <c r="F646" i="4"/>
  <c r="G646" i="4" s="1"/>
  <c r="F647" i="4"/>
  <c r="F648" i="4"/>
  <c r="G648" i="4" s="1"/>
  <c r="F649" i="4"/>
  <c r="G649" i="4" s="1"/>
  <c r="F650" i="4"/>
  <c r="G650" i="4" s="1"/>
  <c r="F651" i="4"/>
  <c r="F652" i="4"/>
  <c r="F653" i="4"/>
  <c r="G653" i="4" s="1"/>
  <c r="F654" i="4"/>
  <c r="G654" i="4" s="1"/>
  <c r="F655" i="4"/>
  <c r="F656" i="4"/>
  <c r="F657" i="4"/>
  <c r="G657" i="4" s="1"/>
  <c r="F658" i="4"/>
  <c r="G658" i="4" s="1"/>
  <c r="F659" i="4"/>
  <c r="F660" i="4"/>
  <c r="G660" i="4" s="1"/>
  <c r="F661" i="4"/>
  <c r="G661" i="4" s="1"/>
  <c r="F662" i="4"/>
  <c r="G662" i="4" s="1"/>
  <c r="F663" i="4"/>
  <c r="F664" i="4"/>
  <c r="F665" i="4"/>
  <c r="G665" i="4" s="1"/>
  <c r="F666" i="4"/>
  <c r="G666" i="4" s="1"/>
  <c r="F667" i="4"/>
  <c r="F668" i="4"/>
  <c r="G668" i="4" s="1"/>
  <c r="F669" i="4"/>
  <c r="G669" i="4" s="1"/>
  <c r="F670" i="4"/>
  <c r="G670" i="4" s="1"/>
  <c r="F671" i="4"/>
  <c r="F672" i="4"/>
  <c r="F673" i="4"/>
  <c r="G673" i="4" s="1"/>
  <c r="F674" i="4"/>
  <c r="G674" i="4" s="1"/>
  <c r="F675" i="4"/>
  <c r="F676" i="4"/>
  <c r="G676" i="4" s="1"/>
  <c r="F677" i="4"/>
  <c r="G677" i="4" s="1"/>
  <c r="F678" i="4"/>
  <c r="G678" i="4" s="1"/>
  <c r="F679" i="4"/>
  <c r="F680" i="4"/>
  <c r="G680" i="4" s="1"/>
  <c r="F681" i="4"/>
  <c r="G681" i="4" s="1"/>
  <c r="F682" i="4"/>
  <c r="G682" i="4" s="1"/>
  <c r="F683" i="4"/>
  <c r="F684" i="4"/>
  <c r="F685" i="4"/>
  <c r="G685" i="4" s="1"/>
  <c r="F686" i="4"/>
  <c r="G686" i="4" s="1"/>
  <c r="F687" i="4"/>
  <c r="F688" i="4"/>
  <c r="F689" i="4"/>
  <c r="G689" i="4" s="1"/>
  <c r="F690" i="4"/>
  <c r="G690" i="4" s="1"/>
  <c r="F691" i="4"/>
  <c r="F692" i="4"/>
  <c r="G692" i="4" s="1"/>
  <c r="F693" i="4"/>
  <c r="G693" i="4" s="1"/>
  <c r="F694" i="4"/>
  <c r="G694" i="4" s="1"/>
  <c r="F695" i="4"/>
  <c r="F696" i="4"/>
  <c r="F697" i="4"/>
  <c r="G697" i="4" s="1"/>
  <c r="F698" i="4"/>
  <c r="G698" i="4" s="1"/>
  <c r="F699" i="4"/>
  <c r="F700" i="4"/>
  <c r="G700" i="4" s="1"/>
  <c r="F701" i="4"/>
  <c r="G701" i="4" s="1"/>
  <c r="F702" i="4"/>
  <c r="G702" i="4" s="1"/>
  <c r="F703" i="4"/>
  <c r="F704" i="4"/>
  <c r="F705" i="4"/>
  <c r="G705" i="4" s="1"/>
  <c r="F706" i="4"/>
  <c r="G706" i="4" s="1"/>
  <c r="F707" i="4"/>
  <c r="F708" i="4"/>
  <c r="G708" i="4" s="1"/>
  <c r="F709" i="4"/>
  <c r="G709" i="4" s="1"/>
  <c r="F710" i="4"/>
  <c r="G710" i="4" s="1"/>
  <c r="F711" i="4"/>
  <c r="F712" i="4"/>
  <c r="G712" i="4" s="1"/>
  <c r="F713" i="4"/>
  <c r="G713" i="4" s="1"/>
  <c r="F714" i="4"/>
  <c r="G714" i="4" s="1"/>
  <c r="F715" i="4"/>
  <c r="F716" i="4"/>
  <c r="F717" i="4"/>
  <c r="G717" i="4" s="1"/>
  <c r="F718" i="4"/>
  <c r="G718" i="4" s="1"/>
  <c r="F719" i="4"/>
  <c r="F720" i="4"/>
  <c r="F721" i="4"/>
  <c r="G721" i="4" s="1"/>
  <c r="F722" i="4"/>
  <c r="G722" i="4" s="1"/>
  <c r="F723" i="4"/>
  <c r="F724" i="4"/>
  <c r="G724" i="4" s="1"/>
  <c r="F725" i="4"/>
  <c r="G725" i="4" s="1"/>
  <c r="F726" i="4"/>
  <c r="G726" i="4" s="1"/>
  <c r="F727" i="4"/>
  <c r="F728" i="4"/>
  <c r="F729" i="4"/>
  <c r="G729" i="4" s="1"/>
  <c r="F730" i="4"/>
  <c r="G730" i="4" s="1"/>
  <c r="F731" i="4"/>
  <c r="F732" i="4"/>
  <c r="G732" i="4" s="1"/>
  <c r="F733" i="4"/>
  <c r="G733" i="4" s="1"/>
  <c r="F734" i="4"/>
  <c r="G734" i="4" s="1"/>
  <c r="F735" i="4"/>
  <c r="F736" i="4"/>
  <c r="F737" i="4"/>
  <c r="G737" i="4" s="1"/>
  <c r="F738" i="4"/>
  <c r="G738" i="4" s="1"/>
  <c r="F739" i="4"/>
  <c r="F740" i="4"/>
  <c r="G740" i="4" s="1"/>
  <c r="F741" i="4"/>
  <c r="G741" i="4" s="1"/>
  <c r="F742" i="4"/>
  <c r="G742" i="4" s="1"/>
  <c r="F743" i="4"/>
  <c r="F744" i="4"/>
  <c r="G744" i="4" s="1"/>
  <c r="F745" i="4"/>
  <c r="G745" i="4" s="1"/>
  <c r="F746" i="4"/>
  <c r="G746" i="4" s="1"/>
  <c r="F747" i="4"/>
  <c r="F748" i="4"/>
  <c r="F749" i="4"/>
  <c r="G749" i="4" s="1"/>
  <c r="F750" i="4"/>
  <c r="G750" i="4" s="1"/>
  <c r="F751" i="4"/>
  <c r="F752" i="4"/>
  <c r="F753" i="4"/>
  <c r="G753" i="4" s="1"/>
  <c r="F754" i="4"/>
  <c r="G754" i="4" s="1"/>
  <c r="F755" i="4"/>
  <c r="F756" i="4"/>
  <c r="G756" i="4" s="1"/>
  <c r="F757" i="4"/>
  <c r="G757" i="4" s="1"/>
  <c r="F758" i="4"/>
  <c r="G758" i="4" s="1"/>
  <c r="F759" i="4"/>
  <c r="F760" i="4"/>
  <c r="F761" i="4"/>
  <c r="G761" i="4" s="1"/>
  <c r="F762" i="4"/>
  <c r="G762" i="4" s="1"/>
  <c r="F763" i="4"/>
  <c r="F764" i="4"/>
  <c r="G764" i="4" s="1"/>
  <c r="F765" i="4"/>
  <c r="G765" i="4" s="1"/>
  <c r="F766" i="4"/>
  <c r="G766" i="4" s="1"/>
  <c r="F767" i="4"/>
  <c r="F768" i="4"/>
  <c r="F769" i="4"/>
  <c r="G769" i="4" s="1"/>
  <c r="F770" i="4"/>
  <c r="G770" i="4" s="1"/>
  <c r="F771" i="4"/>
  <c r="F772" i="4"/>
  <c r="G772" i="4" s="1"/>
  <c r="F773" i="4"/>
  <c r="G773" i="4" s="1"/>
  <c r="F774" i="4"/>
  <c r="G774" i="4" s="1"/>
  <c r="F775" i="4"/>
  <c r="F776" i="4"/>
  <c r="G776" i="4" s="1"/>
  <c r="F777" i="4"/>
  <c r="G777" i="4" s="1"/>
  <c r="F778" i="4"/>
  <c r="G778" i="4" s="1"/>
  <c r="F779" i="4"/>
  <c r="F780" i="4"/>
  <c r="F781" i="4"/>
  <c r="G781" i="4" s="1"/>
  <c r="F782" i="4"/>
  <c r="G782" i="4" s="1"/>
  <c r="F783" i="4"/>
  <c r="F784" i="4"/>
  <c r="F785" i="4"/>
  <c r="G785" i="4" s="1"/>
  <c r="F786" i="4"/>
  <c r="G786" i="4" s="1"/>
  <c r="F787" i="4"/>
  <c r="F788" i="4"/>
  <c r="G788" i="4" s="1"/>
  <c r="F789" i="4"/>
  <c r="G789" i="4" s="1"/>
  <c r="F790" i="4"/>
  <c r="G790" i="4" s="1"/>
  <c r="F791" i="4"/>
  <c r="F792" i="4"/>
  <c r="F793" i="4"/>
  <c r="G793" i="4" s="1"/>
  <c r="F794" i="4"/>
  <c r="G794" i="4" s="1"/>
  <c r="F795" i="4"/>
  <c r="F796" i="4"/>
  <c r="G796" i="4" s="1"/>
  <c r="F797" i="4"/>
  <c r="G797" i="4" s="1"/>
  <c r="F798" i="4"/>
  <c r="G798" i="4" s="1"/>
  <c r="F799" i="4"/>
  <c r="F800" i="4"/>
  <c r="F801" i="4"/>
  <c r="G801" i="4" s="1"/>
  <c r="F802" i="4"/>
  <c r="G802" i="4" s="1"/>
  <c r="F803" i="4"/>
  <c r="F804" i="4"/>
  <c r="G804" i="4" s="1"/>
  <c r="F805" i="4"/>
  <c r="G805" i="4" s="1"/>
  <c r="F806" i="4"/>
  <c r="G806" i="4" s="1"/>
  <c r="F807" i="4"/>
  <c r="F808" i="4"/>
  <c r="G808" i="4" s="1"/>
  <c r="F809" i="4"/>
  <c r="G809" i="4" s="1"/>
  <c r="F810" i="4"/>
  <c r="G810" i="4" s="1"/>
  <c r="F811" i="4"/>
  <c r="F812" i="4"/>
  <c r="F813" i="4"/>
  <c r="G813" i="4" s="1"/>
  <c r="F814" i="4"/>
  <c r="G814" i="4" s="1"/>
  <c r="F815" i="4"/>
  <c r="F816" i="4"/>
  <c r="F817" i="4"/>
  <c r="G817" i="4" s="1"/>
  <c r="F818" i="4"/>
  <c r="G818" i="4" s="1"/>
  <c r="F819" i="4"/>
  <c r="F820" i="4"/>
  <c r="G820" i="4" s="1"/>
  <c r="F821" i="4"/>
  <c r="G821" i="4" s="1"/>
  <c r="F822" i="4"/>
  <c r="G822" i="4" s="1"/>
  <c r="F823" i="4"/>
  <c r="F824" i="4"/>
  <c r="F825" i="4"/>
  <c r="G825" i="4" s="1"/>
  <c r="F826" i="4"/>
  <c r="G826" i="4" s="1"/>
  <c r="F827" i="4"/>
  <c r="F828" i="4"/>
  <c r="G828" i="4" s="1"/>
  <c r="F829" i="4"/>
  <c r="G829" i="4" s="1"/>
  <c r="F830" i="4"/>
  <c r="G830" i="4" s="1"/>
  <c r="F831" i="4"/>
  <c r="F832" i="4"/>
  <c r="F833" i="4"/>
  <c r="G833" i="4" s="1"/>
  <c r="F834" i="4"/>
  <c r="G834" i="4" s="1"/>
  <c r="F835" i="4"/>
  <c r="F836" i="4"/>
  <c r="G836" i="4" s="1"/>
  <c r="F837" i="4"/>
  <c r="G837" i="4" s="1"/>
  <c r="F838" i="4"/>
  <c r="G838" i="4" s="1"/>
  <c r="F839" i="4"/>
  <c r="F840" i="4"/>
  <c r="G840" i="4" s="1"/>
  <c r="F841" i="4"/>
  <c r="G841" i="4" s="1"/>
  <c r="F842" i="4"/>
  <c r="G842" i="4" s="1"/>
  <c r="F843" i="4"/>
  <c r="F844" i="4"/>
  <c r="F845" i="4"/>
  <c r="G845" i="4" s="1"/>
  <c r="F846" i="4"/>
  <c r="G846" i="4" s="1"/>
  <c r="F847" i="4"/>
  <c r="F848" i="4"/>
  <c r="F849" i="4"/>
  <c r="G849" i="4" s="1"/>
  <c r="F850" i="4"/>
  <c r="G850" i="4" s="1"/>
  <c r="F851" i="4"/>
  <c r="F852" i="4"/>
  <c r="G852" i="4" s="1"/>
  <c r="F853" i="4"/>
  <c r="G853" i="4" s="1"/>
  <c r="F854" i="4"/>
  <c r="G854" i="4" s="1"/>
  <c r="F855" i="4"/>
  <c r="F856" i="4"/>
  <c r="F857" i="4"/>
  <c r="G857" i="4" s="1"/>
  <c r="F858" i="4"/>
  <c r="G858" i="4" s="1"/>
  <c r="F859" i="4"/>
  <c r="F860" i="4"/>
  <c r="G860" i="4" s="1"/>
  <c r="F861" i="4"/>
  <c r="G861" i="4" s="1"/>
  <c r="F862" i="4"/>
  <c r="G862" i="4" s="1"/>
  <c r="F863" i="4"/>
  <c r="F864" i="4"/>
  <c r="F865" i="4"/>
  <c r="G865" i="4" s="1"/>
  <c r="F866" i="4"/>
  <c r="G866" i="4" s="1"/>
  <c r="F867" i="4"/>
  <c r="F868" i="4"/>
  <c r="G868" i="4" s="1"/>
  <c r="F869" i="4"/>
  <c r="G869" i="4" s="1"/>
  <c r="F870" i="4"/>
  <c r="G870" i="4" s="1"/>
  <c r="F871" i="4"/>
  <c r="F872" i="4"/>
  <c r="G872" i="4" s="1"/>
  <c r="F873" i="4"/>
  <c r="G873" i="4" s="1"/>
  <c r="F874" i="4"/>
  <c r="G874" i="4" s="1"/>
  <c r="F875" i="4"/>
  <c r="F876" i="4"/>
  <c r="F877" i="4"/>
  <c r="G877" i="4" s="1"/>
  <c r="F878" i="4"/>
  <c r="G878" i="4" s="1"/>
  <c r="F879" i="4"/>
  <c r="F880" i="4"/>
  <c r="F881" i="4"/>
  <c r="G881" i="4" s="1"/>
  <c r="F882" i="4"/>
  <c r="G882" i="4" s="1"/>
  <c r="F883" i="4"/>
  <c r="F884" i="4"/>
  <c r="G884" i="4" s="1"/>
  <c r="F885" i="4"/>
  <c r="G885" i="4" s="1"/>
  <c r="F886" i="4"/>
  <c r="G886" i="4" s="1"/>
  <c r="F887" i="4"/>
  <c r="F888" i="4"/>
  <c r="F889" i="4"/>
  <c r="G889" i="4" s="1"/>
  <c r="F890" i="4"/>
  <c r="G890" i="4" s="1"/>
  <c r="F891" i="4"/>
  <c r="F892" i="4"/>
  <c r="G892" i="4" s="1"/>
  <c r="F893" i="4"/>
  <c r="G893" i="4" s="1"/>
  <c r="F894" i="4"/>
  <c r="G894" i="4" s="1"/>
  <c r="F895" i="4"/>
  <c r="F896" i="4"/>
  <c r="F897" i="4"/>
  <c r="G897" i="4" s="1"/>
  <c r="F898" i="4"/>
  <c r="G898" i="4" s="1"/>
  <c r="F899" i="4"/>
  <c r="F900" i="4"/>
  <c r="G900" i="4" s="1"/>
  <c r="F901" i="4"/>
  <c r="G901" i="4" s="1"/>
  <c r="F902" i="4"/>
  <c r="G902" i="4" s="1"/>
  <c r="F903" i="4"/>
  <c r="F904" i="4"/>
  <c r="G904" i="4" s="1"/>
  <c r="F905" i="4"/>
  <c r="G905" i="4" s="1"/>
  <c r="F906" i="4"/>
  <c r="G906" i="4" s="1"/>
  <c r="F907" i="4"/>
  <c r="F908" i="4"/>
  <c r="F909" i="4"/>
  <c r="G909" i="4" s="1"/>
  <c r="F910" i="4"/>
  <c r="G910" i="4" s="1"/>
  <c r="F911" i="4"/>
  <c r="F912" i="4"/>
  <c r="F913" i="4"/>
  <c r="G913" i="4" s="1"/>
  <c r="F914" i="4"/>
  <c r="G914" i="4" s="1"/>
  <c r="F915" i="4"/>
  <c r="F916" i="4"/>
  <c r="G916" i="4" s="1"/>
  <c r="F917" i="4"/>
  <c r="G917" i="4" s="1"/>
  <c r="F918" i="4"/>
  <c r="G918" i="4" s="1"/>
  <c r="F919" i="4"/>
  <c r="F920" i="4"/>
  <c r="F921" i="4"/>
  <c r="G921" i="4" s="1"/>
  <c r="F922" i="4"/>
  <c r="G922" i="4" s="1"/>
  <c r="F923" i="4"/>
  <c r="F924" i="4"/>
  <c r="G924" i="4" s="1"/>
  <c r="F925" i="4"/>
  <c r="G925" i="4" s="1"/>
  <c r="F926" i="4"/>
  <c r="G926" i="4" s="1"/>
  <c r="F927" i="4"/>
  <c r="F928" i="4"/>
  <c r="F929" i="4"/>
  <c r="G929" i="4" s="1"/>
  <c r="F930" i="4"/>
  <c r="G930" i="4" s="1"/>
  <c r="F931" i="4"/>
  <c r="F932" i="4"/>
  <c r="G932" i="4" s="1"/>
  <c r="F933" i="4"/>
  <c r="G933" i="4" s="1"/>
  <c r="F934" i="4"/>
  <c r="G934" i="4" s="1"/>
  <c r="F935" i="4"/>
  <c r="F936" i="4"/>
  <c r="G936" i="4" s="1"/>
  <c r="F937" i="4"/>
  <c r="G937" i="4" s="1"/>
  <c r="F938" i="4"/>
  <c r="G938" i="4" s="1"/>
  <c r="F939" i="4"/>
  <c r="F940" i="4"/>
  <c r="F941" i="4"/>
  <c r="G941" i="4" s="1"/>
  <c r="F942" i="4"/>
  <c r="G942" i="4" s="1"/>
  <c r="F943" i="4"/>
  <c r="F944" i="4"/>
  <c r="F945" i="4"/>
  <c r="G945" i="4" s="1"/>
  <c r="F946" i="4"/>
  <c r="G946" i="4" s="1"/>
  <c r="F947" i="4"/>
  <c r="F948" i="4"/>
  <c r="G948" i="4" s="1"/>
  <c r="F949" i="4"/>
  <c r="G949" i="4" s="1"/>
  <c r="F950" i="4"/>
  <c r="G950" i="4" s="1"/>
  <c r="F951" i="4"/>
  <c r="F952" i="4"/>
  <c r="F953" i="4"/>
  <c r="G953" i="4" s="1"/>
  <c r="F954" i="4"/>
  <c r="G954" i="4" s="1"/>
  <c r="F955" i="4"/>
  <c r="F956" i="4"/>
  <c r="G956" i="4" s="1"/>
  <c r="F957" i="4"/>
  <c r="G957" i="4" s="1"/>
  <c r="F958" i="4"/>
  <c r="G958" i="4" s="1"/>
  <c r="F959" i="4"/>
  <c r="F960" i="4"/>
  <c r="F961" i="4"/>
  <c r="G961" i="4" s="1"/>
  <c r="F962" i="4"/>
  <c r="G962" i="4" s="1"/>
  <c r="F963" i="4"/>
  <c r="F964" i="4"/>
  <c r="G964" i="4" s="1"/>
  <c r="F965" i="4"/>
  <c r="G965" i="4" s="1"/>
  <c r="F966" i="4"/>
  <c r="G966" i="4" s="1"/>
  <c r="F967" i="4"/>
  <c r="F968" i="4"/>
  <c r="G968" i="4" s="1"/>
  <c r="F969" i="4"/>
  <c r="G969" i="4" s="1"/>
  <c r="F970" i="4"/>
  <c r="G970" i="4" s="1"/>
  <c r="F971" i="4"/>
  <c r="F972" i="4"/>
  <c r="F973" i="4"/>
  <c r="G973" i="4" s="1"/>
  <c r="F974" i="4"/>
  <c r="G974" i="4" s="1"/>
  <c r="F975" i="4"/>
  <c r="F976" i="4"/>
  <c r="F977" i="4"/>
  <c r="G977" i="4" s="1"/>
  <c r="F978" i="4"/>
  <c r="G978" i="4" s="1"/>
  <c r="F979" i="4"/>
  <c r="F980" i="4"/>
  <c r="G980" i="4" s="1"/>
  <c r="F981" i="4"/>
  <c r="G981" i="4" s="1"/>
  <c r="F982" i="4"/>
  <c r="G982" i="4" s="1"/>
  <c r="F983" i="4"/>
  <c r="F984" i="4"/>
  <c r="F985" i="4"/>
  <c r="G985" i="4" s="1"/>
  <c r="F986" i="4"/>
  <c r="G986" i="4" s="1"/>
  <c r="F987" i="4"/>
  <c r="F988" i="4"/>
  <c r="G988" i="4" s="1"/>
  <c r="F989" i="4"/>
  <c r="G989" i="4" s="1"/>
  <c r="F990" i="4"/>
  <c r="G990" i="4" s="1"/>
  <c r="F991" i="4"/>
  <c r="F992" i="4"/>
  <c r="F993" i="4"/>
  <c r="G993" i="4" s="1"/>
  <c r="F994" i="4"/>
  <c r="G994" i="4" s="1"/>
  <c r="F995" i="4"/>
  <c r="F996" i="4"/>
  <c r="G996" i="4" s="1"/>
  <c r="F997" i="4"/>
  <c r="G997" i="4" s="1"/>
  <c r="F998" i="4"/>
  <c r="G998" i="4" s="1"/>
  <c r="F999" i="4"/>
  <c r="F1000" i="4"/>
  <c r="G1000" i="4" s="1"/>
  <c r="F1001" i="4"/>
  <c r="G1001" i="4" s="1"/>
  <c r="F1002" i="4"/>
  <c r="G1002" i="4" s="1"/>
  <c r="F1003" i="4"/>
  <c r="F1004" i="4"/>
  <c r="F1005" i="4"/>
  <c r="G1005" i="4" s="1"/>
  <c r="F1006" i="4"/>
  <c r="G1006" i="4" s="1"/>
  <c r="F1007" i="4"/>
  <c r="F1008" i="4"/>
  <c r="F1009" i="4"/>
  <c r="G1009" i="4" s="1"/>
  <c r="F1010" i="4"/>
  <c r="G1010" i="4" s="1"/>
  <c r="F1011" i="4"/>
  <c r="F1012" i="4"/>
  <c r="G1012" i="4" s="1"/>
  <c r="F1013" i="4"/>
  <c r="G1013" i="4" s="1"/>
  <c r="F1014" i="4"/>
  <c r="G1014" i="4" s="1"/>
  <c r="F1015" i="4"/>
  <c r="F1016" i="4"/>
  <c r="F1017" i="4"/>
  <c r="G1017" i="4" s="1"/>
  <c r="F1018" i="4"/>
  <c r="G1018" i="4" s="1"/>
  <c r="F1019" i="4"/>
  <c r="F1020" i="4"/>
  <c r="G1020" i="4" s="1"/>
  <c r="F1021" i="4"/>
  <c r="G1021" i="4" s="1"/>
  <c r="F1022" i="4"/>
  <c r="G1022" i="4" s="1"/>
  <c r="F1023" i="4"/>
  <c r="F1024" i="4"/>
  <c r="G1024" i="4" s="1"/>
  <c r="F1025" i="4"/>
  <c r="G1025" i="4" s="1"/>
  <c r="F1026" i="4"/>
  <c r="G1026" i="4" s="1"/>
  <c r="F1027" i="4"/>
  <c r="F1028" i="4"/>
  <c r="G1028" i="4" s="1"/>
  <c r="F1029" i="4"/>
  <c r="G1029" i="4" s="1"/>
  <c r="F1030" i="4"/>
  <c r="G1030" i="4" s="1"/>
  <c r="F1031" i="4"/>
  <c r="F1032" i="4"/>
  <c r="G1032" i="4" s="1"/>
  <c r="F1033" i="4"/>
  <c r="G1033" i="4" s="1"/>
  <c r="F1034" i="4"/>
  <c r="F1035" i="4"/>
  <c r="F1036" i="4"/>
  <c r="G1036" i="4" s="1"/>
  <c r="F1037" i="4"/>
  <c r="G1037" i="4" s="1"/>
  <c r="F1038" i="4"/>
  <c r="G1038" i="4" s="1"/>
  <c r="F1039" i="4"/>
  <c r="F1040" i="4"/>
  <c r="G1040" i="4" s="1"/>
  <c r="F1041" i="4"/>
  <c r="G1041" i="4" s="1"/>
  <c r="F1042" i="4"/>
  <c r="F1043" i="4"/>
  <c r="F1044" i="4"/>
  <c r="G1044" i="4" s="1"/>
  <c r="F1045" i="4"/>
  <c r="G1045" i="4" s="1"/>
  <c r="F1046" i="4"/>
  <c r="G1046" i="4" s="1"/>
  <c r="F1047" i="4"/>
  <c r="F1048" i="4"/>
  <c r="G1048" i="4" s="1"/>
  <c r="F1049" i="4"/>
  <c r="G1049" i="4" s="1"/>
  <c r="F1050" i="4"/>
  <c r="G1050" i="4" s="1"/>
  <c r="F1051" i="4"/>
  <c r="F1052" i="4"/>
  <c r="G1052" i="4" s="1"/>
  <c r="F1053" i="4"/>
  <c r="G1053" i="4" s="1"/>
  <c r="F1054" i="4"/>
  <c r="G1054" i="4" s="1"/>
  <c r="F1055" i="4"/>
  <c r="F1056" i="4"/>
  <c r="G1056" i="4" s="1"/>
  <c r="F1057" i="4"/>
  <c r="G1057" i="4" s="1"/>
  <c r="F1058" i="4"/>
  <c r="G1058" i="4" s="1"/>
  <c r="F1059" i="4"/>
  <c r="F1060" i="4"/>
  <c r="G1060" i="4" s="1"/>
  <c r="F1061" i="4"/>
  <c r="G1061" i="4" s="1"/>
  <c r="F1062" i="4"/>
  <c r="G1062" i="4" s="1"/>
  <c r="F1063" i="4"/>
  <c r="F1064" i="4"/>
  <c r="G1064" i="4" s="1"/>
  <c r="F1065" i="4"/>
  <c r="G1065" i="4" s="1"/>
  <c r="F1066" i="4"/>
  <c r="F1067" i="4"/>
  <c r="F1068" i="4"/>
  <c r="G1068" i="4" s="1"/>
  <c r="F1069" i="4"/>
  <c r="G1069" i="4" s="1"/>
  <c r="F1070" i="4"/>
  <c r="G1070" i="4" s="1"/>
  <c r="F1071" i="4"/>
  <c r="F1072" i="4"/>
  <c r="G1072" i="4" s="1"/>
  <c r="F1073" i="4"/>
  <c r="G1073" i="4" s="1"/>
  <c r="F1074" i="4"/>
  <c r="F1075" i="4"/>
  <c r="F1076" i="4"/>
  <c r="G1076" i="4" s="1"/>
  <c r="F1077" i="4"/>
  <c r="G1077" i="4" s="1"/>
  <c r="F1078" i="4"/>
  <c r="G1078" i="4" s="1"/>
  <c r="F1079" i="4"/>
  <c r="F1080" i="4"/>
  <c r="G1080" i="4" s="1"/>
  <c r="F1081" i="4"/>
  <c r="G1081" i="4" s="1"/>
  <c r="F1082" i="4"/>
  <c r="G1082" i="4" s="1"/>
  <c r="F1083" i="4"/>
  <c r="F1084" i="4"/>
  <c r="G1084" i="4" s="1"/>
  <c r="F1085" i="4"/>
  <c r="G1085" i="4" s="1"/>
  <c r="F1086" i="4"/>
  <c r="F1087" i="4"/>
  <c r="F1088" i="4"/>
  <c r="G1088" i="4" s="1"/>
  <c r="F1089" i="4"/>
  <c r="G1089" i="4" s="1"/>
  <c r="F1090" i="4"/>
  <c r="G1090" i="4" s="1"/>
  <c r="F1091" i="4"/>
  <c r="F1092" i="4"/>
  <c r="G1092" i="4" s="1"/>
  <c r="F1093" i="4"/>
  <c r="G1093" i="4" s="1"/>
  <c r="F1094" i="4"/>
  <c r="F1095" i="4"/>
  <c r="F1096" i="4"/>
  <c r="G1096" i="4" s="1"/>
  <c r="F1097" i="4"/>
  <c r="G1097" i="4" s="1"/>
  <c r="F1098" i="4"/>
  <c r="G1098" i="4" s="1"/>
  <c r="F1099" i="4"/>
  <c r="F1100" i="4"/>
  <c r="G1100" i="4" s="1"/>
  <c r="F1101" i="4"/>
  <c r="G1101" i="4" s="1"/>
  <c r="F1102" i="4"/>
  <c r="G1102" i="4" s="1"/>
  <c r="F1103" i="4"/>
  <c r="F1104" i="4"/>
  <c r="G1104" i="4" s="1"/>
  <c r="F1105" i="4"/>
  <c r="G1105" i="4" s="1"/>
  <c r="F1106" i="4"/>
  <c r="G1106" i="4" s="1"/>
  <c r="F1107" i="4"/>
  <c r="F1108" i="4"/>
  <c r="G1108" i="4" s="1"/>
  <c r="F1109" i="4"/>
  <c r="G1109" i="4" s="1"/>
  <c r="F1110" i="4"/>
  <c r="G1110" i="4" s="1"/>
  <c r="F1111" i="4"/>
  <c r="F1112" i="4"/>
  <c r="G1112" i="4" s="1"/>
  <c r="F1113" i="4"/>
  <c r="G1113" i="4" s="1"/>
  <c r="F1114" i="4"/>
  <c r="G1114" i="4" s="1"/>
  <c r="F1115" i="4"/>
  <c r="F1116" i="4"/>
  <c r="G1116" i="4" s="1"/>
  <c r="F1117" i="4"/>
  <c r="G1117" i="4" s="1"/>
  <c r="F1118" i="4"/>
  <c r="F1119" i="4"/>
  <c r="F1120" i="4"/>
  <c r="G1120" i="4" s="1"/>
  <c r="F1121" i="4"/>
  <c r="G1121" i="4" s="1"/>
  <c r="F1122" i="4"/>
  <c r="G1122" i="4" s="1"/>
  <c r="F1123" i="4"/>
  <c r="F1124" i="4"/>
  <c r="G1124" i="4" s="1"/>
  <c r="F1125" i="4"/>
  <c r="G1125" i="4" s="1"/>
  <c r="F1126" i="4"/>
  <c r="F1127" i="4"/>
  <c r="F1128" i="4"/>
  <c r="G1128" i="4" s="1"/>
  <c r="F1129" i="4"/>
  <c r="G1129" i="4" s="1"/>
  <c r="F1130" i="4"/>
  <c r="G1130" i="4" s="1"/>
  <c r="F1131" i="4"/>
  <c r="F1132" i="4"/>
  <c r="G1132" i="4" s="1"/>
  <c r="F1133" i="4"/>
  <c r="G1133" i="4" s="1"/>
  <c r="F1134" i="4"/>
  <c r="F1135" i="4"/>
  <c r="F1136" i="4"/>
  <c r="G1136" i="4" s="1"/>
  <c r="F1137" i="4"/>
  <c r="G1137" i="4" s="1"/>
  <c r="F1138" i="4"/>
  <c r="G1138" i="4" s="1"/>
  <c r="F1139" i="4"/>
  <c r="F1140" i="4"/>
  <c r="G1140" i="4" s="1"/>
  <c r="F1141" i="4"/>
  <c r="G1141" i="4" s="1"/>
  <c r="F1142" i="4"/>
  <c r="F1143" i="4"/>
  <c r="F1144" i="4"/>
  <c r="G1144" i="4" s="1"/>
  <c r="F1145" i="4"/>
  <c r="G1145" i="4" s="1"/>
  <c r="F1146" i="4"/>
  <c r="G1146" i="4" s="1"/>
  <c r="F1147" i="4"/>
  <c r="F1148" i="4"/>
  <c r="G1148" i="4" s="1"/>
  <c r="F1149" i="4"/>
  <c r="G1149" i="4" s="1"/>
  <c r="F1150" i="4"/>
  <c r="F1151" i="4"/>
  <c r="F1152" i="4"/>
  <c r="G1152" i="4" s="1"/>
  <c r="F1153" i="4"/>
  <c r="G1153" i="4" s="1"/>
  <c r="F1154" i="4"/>
  <c r="G1154" i="4" s="1"/>
  <c r="F1155" i="4"/>
  <c r="F1156" i="4"/>
  <c r="G1156" i="4" s="1"/>
  <c r="F1157" i="4"/>
  <c r="G1157" i="4" s="1"/>
  <c r="F1158" i="4"/>
  <c r="F1159" i="4"/>
  <c r="F1160" i="4"/>
  <c r="G1160" i="4" s="1"/>
  <c r="F1161" i="4"/>
  <c r="G1161" i="4" s="1"/>
  <c r="F1162" i="4"/>
  <c r="G1162" i="4" s="1"/>
  <c r="F1163" i="4"/>
  <c r="F1164" i="4"/>
  <c r="G1164" i="4" s="1"/>
  <c r="F1165" i="4"/>
  <c r="G1165" i="4" s="1"/>
  <c r="F1166" i="4"/>
  <c r="F1167" i="4"/>
  <c r="F1168" i="4"/>
  <c r="G1168" i="4" s="1"/>
  <c r="F1169" i="4"/>
  <c r="G1169" i="4" s="1"/>
  <c r="F1170" i="4"/>
  <c r="G1170" i="4" s="1"/>
  <c r="F1171" i="4"/>
  <c r="F1172" i="4"/>
  <c r="G1172" i="4" s="1"/>
  <c r="F1173" i="4"/>
  <c r="G1173" i="4" s="1"/>
  <c r="F1174" i="4"/>
  <c r="F1175" i="4"/>
  <c r="F1176" i="4"/>
  <c r="G1176" i="4" s="1"/>
  <c r="F1177" i="4"/>
  <c r="G1177" i="4" s="1"/>
  <c r="F1178" i="4"/>
  <c r="G1178" i="4" s="1"/>
  <c r="F1179" i="4"/>
  <c r="F1180" i="4"/>
  <c r="G1180" i="4" s="1"/>
  <c r="F1181" i="4"/>
  <c r="G1181" i="4" s="1"/>
  <c r="F1182" i="4"/>
  <c r="F1183" i="4"/>
  <c r="F1184" i="4"/>
  <c r="G1184" i="4" s="1"/>
  <c r="F1185" i="4"/>
  <c r="G1185" i="4" s="1"/>
  <c r="F1186" i="4"/>
  <c r="G1186" i="4" s="1"/>
  <c r="F1187" i="4"/>
  <c r="F1188" i="4"/>
  <c r="G1188" i="4" s="1"/>
  <c r="F1189" i="4"/>
  <c r="G1189" i="4" s="1"/>
  <c r="F1190" i="4"/>
  <c r="F1191" i="4"/>
  <c r="F1192" i="4"/>
  <c r="G1192" i="4" s="1"/>
  <c r="F1193" i="4"/>
  <c r="G1193" i="4" s="1"/>
  <c r="F1194" i="4"/>
  <c r="G1194" i="4" s="1"/>
  <c r="F1195" i="4"/>
  <c r="F1196" i="4"/>
  <c r="G1196" i="4" s="1"/>
  <c r="F1197" i="4"/>
  <c r="G1197" i="4" s="1"/>
  <c r="F1198" i="4"/>
  <c r="F1199" i="4"/>
  <c r="F1200" i="4"/>
  <c r="G1200" i="4" s="1"/>
  <c r="F1201" i="4"/>
  <c r="G1201" i="4" s="1"/>
  <c r="F1202" i="4"/>
  <c r="G1202" i="4" s="1"/>
  <c r="F1203" i="4"/>
  <c r="F1204" i="4"/>
  <c r="G1204" i="4" s="1"/>
  <c r="F1205" i="4"/>
  <c r="G1205" i="4" s="1"/>
  <c r="F1206" i="4"/>
  <c r="F1207" i="4"/>
  <c r="F1208" i="4"/>
  <c r="G1208" i="4" s="1"/>
  <c r="F1209" i="4"/>
  <c r="G1209" i="4" s="1"/>
  <c r="F1210" i="4"/>
  <c r="G1210" i="4" s="1"/>
  <c r="F1211" i="4"/>
  <c r="F1212" i="4"/>
  <c r="G1212" i="4" s="1"/>
  <c r="F1213" i="4"/>
  <c r="G1213" i="4" s="1"/>
  <c r="F1214" i="4"/>
  <c r="F1215" i="4"/>
  <c r="F1216" i="4"/>
  <c r="G1216" i="4" s="1"/>
  <c r="F1217" i="4"/>
  <c r="G1217" i="4" s="1"/>
  <c r="F1218" i="4"/>
  <c r="G1218" i="4" s="1"/>
  <c r="F1219" i="4"/>
  <c r="F1220" i="4"/>
  <c r="G1220" i="4" s="1"/>
  <c r="F1221" i="4"/>
  <c r="G1221" i="4" s="1"/>
  <c r="F1222" i="4"/>
  <c r="F1223" i="4"/>
  <c r="F1224" i="4"/>
  <c r="G1224" i="4" s="1"/>
  <c r="F1225" i="4"/>
  <c r="G1225" i="4" s="1"/>
  <c r="F1226" i="4"/>
  <c r="G1226" i="4" s="1"/>
  <c r="F1227" i="4"/>
  <c r="F1228" i="4"/>
  <c r="G1228" i="4" s="1"/>
  <c r="F1229" i="4"/>
  <c r="G1229" i="4" s="1"/>
  <c r="F1230" i="4"/>
  <c r="F1231" i="4"/>
  <c r="F1232" i="4"/>
  <c r="G1232" i="4" s="1"/>
  <c r="F1233" i="4"/>
  <c r="G1233" i="4" s="1"/>
  <c r="F1234" i="4"/>
  <c r="G1234" i="4" s="1"/>
  <c r="F1235" i="4"/>
  <c r="F1236" i="4"/>
  <c r="G1236" i="4" s="1"/>
  <c r="F1237" i="4"/>
  <c r="G1237" i="4" s="1"/>
  <c r="F1238" i="4"/>
  <c r="F1239" i="4"/>
  <c r="F1240" i="4"/>
  <c r="G1240" i="4" s="1"/>
  <c r="F1241" i="4"/>
  <c r="G1241" i="4" s="1"/>
  <c r="F1242" i="4"/>
  <c r="G1242" i="4" s="1"/>
  <c r="F1243" i="4"/>
  <c r="F1244" i="4"/>
  <c r="G1244" i="4" s="1"/>
  <c r="F1245" i="4"/>
  <c r="G1245" i="4" s="1"/>
  <c r="F1246" i="4"/>
  <c r="F1247" i="4"/>
  <c r="F1248" i="4"/>
  <c r="G1248" i="4" s="1"/>
  <c r="F1249" i="4"/>
  <c r="G1249" i="4" s="1"/>
  <c r="F1250" i="4"/>
  <c r="G1250" i="4" s="1"/>
  <c r="F1251" i="4"/>
  <c r="F1252" i="4"/>
  <c r="G1252" i="4" s="1"/>
  <c r="F1253" i="4"/>
  <c r="G1253" i="4" s="1"/>
  <c r="F1254" i="4"/>
  <c r="G1254" i="4" s="1"/>
  <c r="F1255" i="4"/>
  <c r="F1256" i="4"/>
  <c r="G1256" i="4" s="1"/>
  <c r="F1257" i="4"/>
  <c r="G1257" i="4" s="1"/>
  <c r="F1258" i="4"/>
  <c r="G1258" i="4" s="1"/>
  <c r="F1259" i="4"/>
  <c r="F1260" i="4"/>
  <c r="F1261" i="4"/>
  <c r="G1261" i="4" s="1"/>
  <c r="F1262" i="4"/>
  <c r="G1262" i="4" s="1"/>
  <c r="F1263" i="4"/>
  <c r="F1264" i="4"/>
  <c r="F1265" i="4"/>
  <c r="G1265" i="4" s="1"/>
  <c r="F1266" i="4"/>
  <c r="G1266" i="4" s="1"/>
  <c r="F1267" i="4"/>
  <c r="F1268" i="4"/>
  <c r="G1268" i="4" s="1"/>
  <c r="F1269" i="4"/>
  <c r="G1269" i="4" s="1"/>
  <c r="F1270" i="4"/>
  <c r="G1270" i="4" s="1"/>
  <c r="F1271" i="4"/>
  <c r="F1272" i="4"/>
  <c r="F1273" i="4"/>
  <c r="G1273" i="4" s="1"/>
  <c r="F1274" i="4"/>
  <c r="G1274" i="4" s="1"/>
  <c r="F1275" i="4"/>
  <c r="F1276" i="4"/>
  <c r="G1276" i="4" s="1"/>
  <c r="F1277" i="4"/>
  <c r="G1277" i="4" s="1"/>
  <c r="F1278" i="4"/>
  <c r="G1278" i="4" s="1"/>
  <c r="F1279" i="4"/>
  <c r="F1280" i="4"/>
  <c r="F1281" i="4"/>
  <c r="G1281" i="4" s="1"/>
  <c r="F1282" i="4"/>
  <c r="G1282" i="4" s="1"/>
  <c r="F1283" i="4"/>
  <c r="F1284" i="4"/>
  <c r="G1284" i="4" s="1"/>
  <c r="F1285" i="4"/>
  <c r="G1285" i="4" s="1"/>
  <c r="F1286" i="4"/>
  <c r="G1286" i="4" s="1"/>
  <c r="F1287" i="4"/>
  <c r="F1288" i="4"/>
  <c r="G1288" i="4" s="1"/>
  <c r="F1289" i="4"/>
  <c r="G1289" i="4" s="1"/>
  <c r="F1290" i="4"/>
  <c r="G1290" i="4" s="1"/>
  <c r="F1291" i="4"/>
  <c r="F1292" i="4"/>
  <c r="F1293" i="4"/>
  <c r="G1293" i="4" s="1"/>
  <c r="F1294" i="4"/>
  <c r="G1294" i="4" s="1"/>
  <c r="F1295" i="4"/>
  <c r="F1296" i="4"/>
  <c r="F1297" i="4"/>
  <c r="G1297" i="4" s="1"/>
  <c r="F1298" i="4"/>
  <c r="G1298" i="4" s="1"/>
  <c r="F1299" i="4"/>
  <c r="F1300" i="4"/>
  <c r="G1300" i="4" s="1"/>
  <c r="F1301" i="4"/>
  <c r="G1301" i="4" s="1"/>
  <c r="F1302" i="4"/>
  <c r="G1302" i="4" s="1"/>
  <c r="F1303" i="4"/>
  <c r="F1304" i="4"/>
  <c r="F1305" i="4"/>
  <c r="G1305" i="4" s="1"/>
  <c r="F1306" i="4"/>
  <c r="G1306" i="4" s="1"/>
  <c r="F1307" i="4"/>
  <c r="F1308" i="4"/>
  <c r="G1308" i="4" s="1"/>
  <c r="F1309" i="4"/>
  <c r="G1309" i="4" s="1"/>
  <c r="F1310" i="4"/>
  <c r="G1310" i="4" s="1"/>
  <c r="F1311" i="4"/>
  <c r="F1312" i="4"/>
  <c r="F1313" i="4"/>
  <c r="G1313" i="4" s="1"/>
  <c r="F1314" i="4"/>
  <c r="G1314" i="4" s="1"/>
  <c r="F1315" i="4"/>
  <c r="F1316" i="4"/>
  <c r="G1316" i="4" s="1"/>
  <c r="F1317" i="4"/>
  <c r="G1317" i="4" s="1"/>
  <c r="F1318" i="4"/>
  <c r="G1318" i="4" s="1"/>
  <c r="F1319" i="4"/>
  <c r="F1320" i="4"/>
  <c r="G1320" i="4" s="1"/>
  <c r="F1321" i="4"/>
  <c r="G1321" i="4" s="1"/>
  <c r="F1322" i="4"/>
  <c r="G1322" i="4" s="1"/>
  <c r="F1323" i="4"/>
  <c r="F1324" i="4"/>
  <c r="F1325" i="4"/>
  <c r="G1325" i="4" s="1"/>
  <c r="F1326" i="4"/>
  <c r="G1326" i="4" s="1"/>
  <c r="F1327" i="4"/>
  <c r="F1328" i="4"/>
  <c r="F1329" i="4"/>
  <c r="G1329" i="4" s="1"/>
  <c r="F1330" i="4"/>
  <c r="G1330" i="4" s="1"/>
  <c r="F1331" i="4"/>
  <c r="F1332" i="4"/>
  <c r="G1332" i="4" s="1"/>
  <c r="F1333" i="4"/>
  <c r="G1333" i="4" s="1"/>
  <c r="F1334" i="4"/>
  <c r="G1334" i="4" s="1"/>
  <c r="F1335" i="4"/>
  <c r="F1336" i="4"/>
  <c r="F1337" i="4"/>
  <c r="G1337" i="4" s="1"/>
  <c r="F1338" i="4"/>
  <c r="G1338" i="4" s="1"/>
  <c r="F1339" i="4"/>
  <c r="F1340" i="4"/>
  <c r="G1340" i="4" s="1"/>
  <c r="F1341" i="4"/>
  <c r="G1341" i="4" s="1"/>
  <c r="F1342" i="4"/>
  <c r="G1342" i="4" s="1"/>
  <c r="F1343" i="4"/>
  <c r="F1344" i="4"/>
  <c r="F1345" i="4"/>
  <c r="G1345" i="4" s="1"/>
  <c r="F1346" i="4"/>
  <c r="G1346" i="4" s="1"/>
  <c r="F1347" i="4"/>
  <c r="F1348" i="4"/>
  <c r="G1348" i="4" s="1"/>
  <c r="F1349" i="4"/>
  <c r="G1349" i="4" s="1"/>
  <c r="F1350" i="4"/>
  <c r="G1350" i="4" s="1"/>
  <c r="F1351" i="4"/>
  <c r="F1352" i="4"/>
  <c r="G1352" i="4" s="1"/>
  <c r="F1353" i="4"/>
  <c r="G1353" i="4" s="1"/>
  <c r="F1354" i="4"/>
  <c r="G1354" i="4" s="1"/>
  <c r="F1355" i="4"/>
  <c r="F1356" i="4"/>
  <c r="F1357" i="4"/>
  <c r="G1357" i="4" s="1"/>
  <c r="F1358" i="4"/>
  <c r="G1358" i="4" s="1"/>
  <c r="F1359" i="4"/>
  <c r="F1360" i="4"/>
  <c r="F1361" i="4"/>
  <c r="G1361" i="4" s="1"/>
  <c r="F1362" i="4"/>
  <c r="G1362" i="4" s="1"/>
  <c r="F1363" i="4"/>
  <c r="F1364" i="4"/>
  <c r="G1364" i="4" s="1"/>
  <c r="F1365" i="4"/>
  <c r="G1365" i="4" s="1"/>
  <c r="F1366" i="4"/>
  <c r="G1366" i="4" s="1"/>
  <c r="F1367" i="4"/>
  <c r="F1368" i="4"/>
  <c r="F1369" i="4"/>
  <c r="G1369" i="4" s="1"/>
  <c r="F1370" i="4"/>
  <c r="G1370" i="4" s="1"/>
  <c r="F1371" i="4"/>
  <c r="F1372" i="4"/>
  <c r="G1372" i="4" s="1"/>
  <c r="F1373" i="4"/>
  <c r="G1373" i="4" s="1"/>
  <c r="F1374" i="4"/>
  <c r="G1374" i="4" s="1"/>
  <c r="F1375" i="4"/>
  <c r="F1376" i="4"/>
  <c r="F1377" i="4"/>
  <c r="G1377" i="4" s="1"/>
  <c r="F1378" i="4"/>
  <c r="G1378" i="4" s="1"/>
  <c r="F1379" i="4"/>
  <c r="F1380" i="4"/>
  <c r="G1380" i="4" s="1"/>
  <c r="F1381" i="4"/>
  <c r="G1381" i="4" s="1"/>
  <c r="F1382" i="4"/>
  <c r="G1382" i="4" s="1"/>
  <c r="F1383" i="4"/>
  <c r="F1384" i="4"/>
  <c r="G1384" i="4" s="1"/>
  <c r="F1385" i="4"/>
  <c r="G1385" i="4" s="1"/>
  <c r="F1386" i="4"/>
  <c r="G1386" i="4" s="1"/>
  <c r="F1387" i="4"/>
  <c r="F1388" i="4"/>
  <c r="F1389" i="4"/>
  <c r="G1389" i="4" s="1"/>
  <c r="F1390" i="4"/>
  <c r="G1390" i="4" s="1"/>
  <c r="F1391" i="4"/>
  <c r="F1392" i="4"/>
  <c r="F1393" i="4"/>
  <c r="G1393" i="4" s="1"/>
  <c r="F1394" i="4"/>
  <c r="G1394" i="4" s="1"/>
  <c r="F1395" i="4"/>
  <c r="F1396" i="4"/>
  <c r="G1396" i="4" s="1"/>
  <c r="F1397" i="4"/>
  <c r="G1397" i="4" s="1"/>
  <c r="F1398" i="4"/>
  <c r="G1398" i="4" s="1"/>
  <c r="F1399" i="4"/>
  <c r="F1400" i="4"/>
  <c r="F1401" i="4"/>
  <c r="G1401" i="4" s="1"/>
  <c r="F1402" i="4"/>
  <c r="G1402" i="4" s="1"/>
  <c r="F1403" i="4"/>
  <c r="F1404" i="4"/>
  <c r="G1404" i="4" s="1"/>
  <c r="F1405" i="4"/>
  <c r="G1405" i="4" s="1"/>
  <c r="F1406" i="4"/>
  <c r="G1406" i="4" s="1"/>
  <c r="F1407" i="4"/>
  <c r="F1408" i="4"/>
  <c r="F1409" i="4"/>
  <c r="G1409" i="4" s="1"/>
  <c r="F1410" i="4"/>
  <c r="G1410" i="4" s="1"/>
  <c r="F1411" i="4"/>
  <c r="F1412" i="4"/>
  <c r="G1412" i="4" s="1"/>
  <c r="F1413" i="4"/>
  <c r="G1413" i="4" s="1"/>
  <c r="F1414" i="4"/>
  <c r="G1414" i="4" s="1"/>
  <c r="F1415" i="4"/>
  <c r="F1416" i="4"/>
  <c r="G1416" i="4" s="1"/>
  <c r="F1417" i="4"/>
  <c r="G1417" i="4" s="1"/>
  <c r="F1418" i="4"/>
  <c r="G1418" i="4" s="1"/>
  <c r="F1419" i="4"/>
  <c r="F1420" i="4"/>
  <c r="F1421" i="4"/>
  <c r="G1421" i="4" s="1"/>
  <c r="F1422" i="4"/>
  <c r="G1422" i="4" s="1"/>
  <c r="F1423" i="4"/>
  <c r="F1424" i="4"/>
  <c r="F1425" i="4"/>
  <c r="G1425" i="4" s="1"/>
  <c r="F1426" i="4"/>
  <c r="G1426" i="4" s="1"/>
  <c r="F1427" i="4"/>
  <c r="F1428" i="4"/>
  <c r="G1428" i="4" s="1"/>
  <c r="F1429" i="4"/>
  <c r="G1429" i="4" s="1"/>
  <c r="F1430" i="4"/>
  <c r="G1430" i="4" s="1"/>
  <c r="F1431" i="4"/>
  <c r="F1432" i="4"/>
  <c r="F1433" i="4"/>
  <c r="G1433" i="4" s="1"/>
  <c r="F1434" i="4"/>
  <c r="G1434" i="4" s="1"/>
  <c r="F1435" i="4"/>
  <c r="F1436" i="4"/>
  <c r="G1436" i="4" s="1"/>
  <c r="F1437" i="4"/>
  <c r="G1437" i="4" s="1"/>
  <c r="F1438" i="4"/>
  <c r="G1438" i="4" s="1"/>
  <c r="F1439" i="4"/>
  <c r="F1440" i="4"/>
  <c r="F1441" i="4"/>
  <c r="G1441" i="4" s="1"/>
  <c r="F1442" i="4"/>
  <c r="G1442" i="4" s="1"/>
  <c r="F1443" i="4"/>
  <c r="F1444" i="4"/>
  <c r="G1444" i="4" s="1"/>
  <c r="F1445" i="4"/>
  <c r="G1445" i="4" s="1"/>
  <c r="F1446" i="4"/>
  <c r="G1446" i="4" s="1"/>
  <c r="F1447" i="4"/>
  <c r="F1448" i="4"/>
  <c r="G1448" i="4" s="1"/>
  <c r="F1449" i="4"/>
  <c r="G1449" i="4" s="1"/>
  <c r="F1450" i="4"/>
  <c r="G1450" i="4" s="1"/>
  <c r="F1451" i="4"/>
  <c r="F1452" i="4"/>
  <c r="F1453" i="4"/>
  <c r="G1453" i="4" s="1"/>
  <c r="F1454" i="4"/>
  <c r="G1454" i="4" s="1"/>
  <c r="F1455" i="4"/>
  <c r="F1456" i="4"/>
  <c r="F1457" i="4"/>
  <c r="G1457" i="4" s="1"/>
  <c r="F1458" i="4"/>
  <c r="G1458" i="4" s="1"/>
  <c r="F1459" i="4"/>
  <c r="F1460" i="4"/>
  <c r="G1460" i="4" s="1"/>
  <c r="F1461" i="4"/>
  <c r="G1461" i="4" s="1"/>
  <c r="F1462" i="4"/>
  <c r="G1462" i="4" s="1"/>
  <c r="F1463" i="4"/>
  <c r="F1464" i="4"/>
  <c r="F1465" i="4"/>
  <c r="G1465" i="4" s="1"/>
  <c r="F1466" i="4"/>
  <c r="G1466" i="4" s="1"/>
  <c r="F1467" i="4"/>
  <c r="F1468" i="4"/>
  <c r="G1468" i="4" s="1"/>
  <c r="F1469" i="4"/>
  <c r="G1469" i="4" s="1"/>
  <c r="F1470" i="4"/>
  <c r="G1470" i="4" s="1"/>
  <c r="F1471" i="4"/>
  <c r="F1472" i="4"/>
  <c r="F1473" i="4"/>
  <c r="G1473" i="4" s="1"/>
  <c r="F1474" i="4"/>
  <c r="G1474" i="4" s="1"/>
  <c r="F1475" i="4"/>
  <c r="F1476" i="4"/>
  <c r="G1476" i="4" s="1"/>
  <c r="F1477" i="4"/>
  <c r="G1477" i="4" s="1"/>
  <c r="F1478" i="4"/>
  <c r="G1478" i="4" s="1"/>
  <c r="F1479" i="4"/>
  <c r="F1480" i="4"/>
  <c r="G1480" i="4" s="1"/>
  <c r="F1481" i="4"/>
  <c r="G1481" i="4" s="1"/>
  <c r="F1482" i="4"/>
  <c r="G1482" i="4" s="1"/>
  <c r="F1483" i="4"/>
  <c r="F1484" i="4"/>
  <c r="F1485" i="4"/>
  <c r="G1485" i="4" s="1"/>
  <c r="F1486" i="4"/>
  <c r="G1486" i="4" s="1"/>
  <c r="F1487" i="4"/>
  <c r="F1488" i="4"/>
  <c r="F1489" i="4"/>
  <c r="G1489" i="4" s="1"/>
  <c r="F1490" i="4"/>
  <c r="G1490" i="4" s="1"/>
  <c r="F1491" i="4"/>
  <c r="F1492" i="4"/>
  <c r="G1492" i="4" s="1"/>
  <c r="F1493" i="4"/>
  <c r="G1493" i="4" s="1"/>
  <c r="F1494" i="4"/>
  <c r="G1494" i="4" s="1"/>
  <c r="F1495" i="4"/>
  <c r="F1496" i="4"/>
  <c r="F1497" i="4"/>
  <c r="G1497" i="4" s="1"/>
  <c r="F1498" i="4"/>
  <c r="G1498" i="4" s="1"/>
  <c r="F1499" i="4"/>
  <c r="F1500" i="4"/>
  <c r="G1500" i="4" s="1"/>
  <c r="F1501" i="4"/>
  <c r="G1501" i="4" s="1"/>
  <c r="F1502" i="4"/>
  <c r="G1502" i="4" s="1"/>
  <c r="F1503" i="4"/>
  <c r="F1504" i="4"/>
  <c r="F1505" i="4"/>
  <c r="G1505" i="4" s="1"/>
  <c r="F1506" i="4"/>
  <c r="G1506" i="4" s="1"/>
  <c r="F1507" i="4"/>
  <c r="F1508" i="4"/>
  <c r="G1508" i="4" s="1"/>
  <c r="F1509" i="4"/>
  <c r="G1509" i="4" s="1"/>
  <c r="F1510" i="4"/>
  <c r="G1510" i="4" s="1"/>
  <c r="F1511" i="4"/>
  <c r="F1512" i="4"/>
  <c r="G1512" i="4" s="1"/>
  <c r="F1513" i="4"/>
  <c r="G1513" i="4" s="1"/>
  <c r="F1514" i="4"/>
  <c r="G1514" i="4" s="1"/>
  <c r="F1515" i="4"/>
  <c r="F1516" i="4"/>
  <c r="F1517" i="4"/>
  <c r="G1517" i="4" s="1"/>
  <c r="F1518" i="4"/>
  <c r="G1518" i="4" s="1"/>
  <c r="F1519" i="4"/>
  <c r="F1520" i="4"/>
  <c r="F1521" i="4"/>
  <c r="G1521" i="4" s="1"/>
  <c r="F1522" i="4"/>
  <c r="G1522" i="4" s="1"/>
  <c r="F1523" i="4"/>
  <c r="F1524" i="4"/>
  <c r="G1524" i="4" s="1"/>
  <c r="F1525" i="4"/>
  <c r="G1525" i="4" s="1"/>
  <c r="F1526" i="4"/>
  <c r="G1526" i="4" s="1"/>
  <c r="F1527" i="4"/>
  <c r="F1528" i="4"/>
  <c r="F1529" i="4"/>
  <c r="G1529" i="4" s="1"/>
  <c r="F1530" i="4"/>
  <c r="G1530" i="4" s="1"/>
  <c r="F1531" i="4"/>
  <c r="F1532" i="4"/>
  <c r="G1532" i="4" s="1"/>
  <c r="F1533" i="4"/>
  <c r="G1533" i="4" s="1"/>
  <c r="F1534" i="4"/>
  <c r="G1534" i="4" s="1"/>
  <c r="F1535" i="4"/>
  <c r="F1536" i="4"/>
  <c r="F1537" i="4"/>
  <c r="G1537" i="4" s="1"/>
  <c r="F1538" i="4"/>
  <c r="G1538" i="4" s="1"/>
  <c r="F1539" i="4"/>
  <c r="F1540" i="4"/>
  <c r="G1540" i="4" s="1"/>
  <c r="F1541" i="4"/>
  <c r="G1541" i="4" s="1"/>
  <c r="F1542" i="4"/>
  <c r="G1542" i="4" s="1"/>
  <c r="F1543" i="4"/>
  <c r="F1544" i="4"/>
  <c r="G1544" i="4" s="1"/>
  <c r="F1545" i="4"/>
  <c r="G1545" i="4" s="1"/>
  <c r="F1546" i="4"/>
  <c r="G1546" i="4" s="1"/>
  <c r="F1547" i="4"/>
  <c r="F1548" i="4"/>
  <c r="F1549" i="4"/>
  <c r="G1549" i="4" s="1"/>
  <c r="F1550" i="4"/>
  <c r="G1550" i="4" s="1"/>
  <c r="F1551" i="4"/>
  <c r="F1552" i="4"/>
  <c r="F1553" i="4"/>
  <c r="G1553" i="4" s="1"/>
  <c r="F1554" i="4"/>
  <c r="G1554" i="4" s="1"/>
  <c r="F1555" i="4"/>
  <c r="F1556" i="4"/>
  <c r="G1556" i="4" s="1"/>
  <c r="F1557" i="4"/>
  <c r="G1557" i="4" s="1"/>
  <c r="F1558" i="4"/>
  <c r="G1558" i="4" s="1"/>
  <c r="F1559" i="4"/>
  <c r="F1560" i="4"/>
  <c r="F1561" i="4"/>
  <c r="G1561" i="4" s="1"/>
  <c r="F1562" i="4"/>
  <c r="G1562" i="4" s="1"/>
  <c r="F1563" i="4"/>
  <c r="F1564" i="4"/>
  <c r="G1564" i="4" s="1"/>
  <c r="F1565" i="4"/>
  <c r="G1565" i="4" s="1"/>
  <c r="F1566" i="4"/>
  <c r="G1566" i="4" s="1"/>
  <c r="F1567" i="4"/>
  <c r="F1568" i="4"/>
  <c r="F1569" i="4"/>
  <c r="G1569" i="4" s="1"/>
  <c r="F1570" i="4"/>
  <c r="G1570" i="4" s="1"/>
  <c r="F1571" i="4"/>
  <c r="F1572" i="4"/>
  <c r="G1572" i="4" s="1"/>
  <c r="F1573" i="4"/>
  <c r="G1573" i="4" s="1"/>
  <c r="F1574" i="4"/>
  <c r="G1574" i="4" s="1"/>
  <c r="F1575" i="4"/>
  <c r="F1576" i="4"/>
  <c r="G1576" i="4" s="1"/>
  <c r="F1577" i="4"/>
  <c r="G1577" i="4" s="1"/>
  <c r="F1578" i="4"/>
  <c r="G1578" i="4" s="1"/>
  <c r="F1579" i="4"/>
  <c r="F1580" i="4"/>
  <c r="G1580" i="4" s="1"/>
  <c r="F1581" i="4"/>
  <c r="G1581" i="4" s="1"/>
  <c r="F1582" i="4"/>
  <c r="F1583" i="4"/>
  <c r="F1584" i="4"/>
  <c r="G1584" i="4" s="1"/>
  <c r="F1585" i="4"/>
  <c r="G1585" i="4" s="1"/>
  <c r="F1586" i="4"/>
  <c r="G1586" i="4" s="1"/>
  <c r="F1587" i="4"/>
  <c r="F1588" i="4"/>
  <c r="G1588" i="4" s="1"/>
  <c r="F1589" i="4"/>
  <c r="G1589" i="4" s="1"/>
  <c r="F1590" i="4"/>
  <c r="G1590" i="4" s="1"/>
  <c r="F1591" i="4"/>
  <c r="F1592" i="4"/>
  <c r="G1592" i="4" s="1"/>
  <c r="F1593" i="4"/>
  <c r="G1593" i="4" s="1"/>
  <c r="F1594" i="4"/>
  <c r="F1595" i="4"/>
  <c r="F1596" i="4"/>
  <c r="G1596" i="4" s="1"/>
  <c r="F1597" i="4"/>
  <c r="G1597" i="4" s="1"/>
  <c r="F1598" i="4"/>
  <c r="G1598" i="4" s="1"/>
  <c r="F1599" i="4"/>
  <c r="F1600" i="4"/>
  <c r="G1600" i="4" s="1"/>
  <c r="F1601" i="4"/>
  <c r="G1601" i="4" s="1"/>
  <c r="F1602" i="4"/>
  <c r="G1602" i="4" s="1"/>
  <c r="F1603" i="4"/>
  <c r="F1604" i="4"/>
  <c r="G1604" i="4" s="1"/>
  <c r="F1605" i="4"/>
  <c r="G1605" i="4" s="1"/>
  <c r="F1606" i="4"/>
  <c r="G1606" i="4" s="1"/>
  <c r="F1607" i="4"/>
  <c r="F1608" i="4"/>
  <c r="G1608" i="4" s="1"/>
  <c r="F1609" i="4"/>
  <c r="G1609" i="4" s="1"/>
  <c r="F1610" i="4"/>
  <c r="G1610" i="4" s="1"/>
  <c r="F1611" i="4"/>
  <c r="F1612" i="4"/>
  <c r="G1612" i="4" s="1"/>
  <c r="F1613" i="4"/>
  <c r="G1613" i="4" s="1"/>
  <c r="F1614" i="4"/>
  <c r="G1614" i="4" s="1"/>
  <c r="F1615" i="4"/>
  <c r="F1616" i="4"/>
  <c r="G1616" i="4" s="1"/>
  <c r="F1617" i="4"/>
  <c r="G1617" i="4" s="1"/>
  <c r="F1618" i="4"/>
  <c r="G1618" i="4" s="1"/>
  <c r="F1619" i="4"/>
  <c r="F1620" i="4"/>
  <c r="G1620" i="4" s="1"/>
  <c r="F1621" i="4"/>
  <c r="G1621" i="4" s="1"/>
  <c r="F1622" i="4"/>
  <c r="G1622" i="4" s="1"/>
  <c r="F1623" i="4"/>
  <c r="F1624" i="4"/>
  <c r="G1624" i="4" s="1"/>
  <c r="F1625" i="4"/>
  <c r="G1625" i="4" s="1"/>
  <c r="F1626" i="4"/>
  <c r="G1626" i="4" s="1"/>
  <c r="F1627" i="4"/>
  <c r="F1628" i="4"/>
  <c r="G1628" i="4" s="1"/>
  <c r="F1629" i="4"/>
  <c r="G1629" i="4" s="1"/>
  <c r="F1630" i="4"/>
  <c r="G1630" i="4" s="1"/>
  <c r="F1631" i="4"/>
  <c r="F1632" i="4"/>
  <c r="G1632" i="4" s="1"/>
  <c r="F1633" i="4"/>
  <c r="G1633" i="4" s="1"/>
  <c r="F1634" i="4"/>
  <c r="G1634" i="4" s="1"/>
  <c r="F1635" i="4"/>
  <c r="F1636" i="4"/>
  <c r="G1636" i="4" s="1"/>
  <c r="F1637" i="4"/>
  <c r="G1637" i="4" s="1"/>
  <c r="F1638" i="4"/>
  <c r="G1638" i="4" s="1"/>
  <c r="F1639" i="4"/>
  <c r="F1640" i="4"/>
  <c r="G1640" i="4" s="1"/>
  <c r="F1641" i="4"/>
  <c r="G1641" i="4" s="1"/>
  <c r="F1642" i="4"/>
  <c r="G1642" i="4" s="1"/>
  <c r="F1643" i="4"/>
  <c r="F1644" i="4"/>
  <c r="G1644" i="4" s="1"/>
  <c r="F1645" i="4"/>
  <c r="G1645" i="4" s="1"/>
  <c r="F1646" i="4"/>
  <c r="F1647" i="4"/>
  <c r="F1648" i="4"/>
  <c r="G1648" i="4" s="1"/>
  <c r="F1649" i="4"/>
  <c r="G1649" i="4" s="1"/>
  <c r="F1650" i="4"/>
  <c r="G1650" i="4" s="1"/>
  <c r="F1651" i="4"/>
  <c r="F1652" i="4"/>
  <c r="G1652" i="4" s="1"/>
  <c r="F1653" i="4"/>
  <c r="G1653" i="4" s="1"/>
  <c r="F1654" i="4"/>
  <c r="G1654" i="4" s="1"/>
  <c r="F1655" i="4"/>
  <c r="F1656" i="4"/>
  <c r="G1656" i="4" s="1"/>
  <c r="F1657" i="4"/>
  <c r="G1657" i="4" s="1"/>
  <c r="F1658" i="4"/>
  <c r="F1659" i="4"/>
  <c r="F1660" i="4"/>
  <c r="G1660" i="4" s="1"/>
  <c r="F1661" i="4"/>
  <c r="G1661" i="4" s="1"/>
  <c r="F1662" i="4"/>
  <c r="G1662" i="4" s="1"/>
  <c r="F1663" i="4"/>
  <c r="F1664" i="4"/>
  <c r="G1664" i="4" s="1"/>
  <c r="F1665" i="4"/>
  <c r="G1665" i="4" s="1"/>
  <c r="F1666" i="4"/>
  <c r="G1666" i="4" s="1"/>
  <c r="F1667" i="4"/>
  <c r="F1668" i="4"/>
  <c r="G1668" i="4" s="1"/>
  <c r="F1669" i="4"/>
  <c r="G1669" i="4" s="1"/>
  <c r="F1670" i="4"/>
  <c r="G1670" i="4" s="1"/>
  <c r="F1671" i="4"/>
  <c r="F1672" i="4"/>
  <c r="G1672" i="4" s="1"/>
  <c r="F1673" i="4"/>
  <c r="G1673" i="4" s="1"/>
  <c r="F1674" i="4"/>
  <c r="G1674" i="4" s="1"/>
  <c r="F1675" i="4"/>
  <c r="F1676" i="4"/>
  <c r="G1676" i="4" s="1"/>
  <c r="F1677" i="4"/>
  <c r="G1677" i="4" s="1"/>
  <c r="F1678" i="4"/>
  <c r="G1678" i="4" s="1"/>
  <c r="F1679" i="4"/>
  <c r="F1680" i="4"/>
  <c r="G1680" i="4" s="1"/>
  <c r="F1681" i="4"/>
  <c r="G1681" i="4" s="1"/>
  <c r="F1682" i="4"/>
  <c r="G1682" i="4" s="1"/>
  <c r="F1683" i="4"/>
  <c r="F1684" i="4"/>
  <c r="G1684" i="4" s="1"/>
  <c r="F1685" i="4"/>
  <c r="G1685" i="4" s="1"/>
  <c r="F1686" i="4"/>
  <c r="G1686" i="4" s="1"/>
  <c r="F1687" i="4"/>
  <c r="F1688" i="4"/>
  <c r="G1688" i="4" s="1"/>
  <c r="F1689" i="4"/>
  <c r="G1689" i="4" s="1"/>
  <c r="F1690" i="4"/>
  <c r="G1690" i="4" s="1"/>
  <c r="F1691" i="4"/>
  <c r="F1692" i="4"/>
  <c r="G1692" i="4" s="1"/>
  <c r="F1693" i="4"/>
  <c r="G1693" i="4" s="1"/>
  <c r="F1694" i="4"/>
  <c r="F1695" i="4"/>
  <c r="F1696" i="4"/>
  <c r="G1696" i="4" s="1"/>
  <c r="F1697" i="4"/>
  <c r="G1697" i="4" s="1"/>
  <c r="F1698" i="4"/>
  <c r="G1698" i="4" s="1"/>
  <c r="F1699" i="4"/>
  <c r="F1700" i="4"/>
  <c r="G1700" i="4" s="1"/>
  <c r="F1701" i="4"/>
  <c r="G1701" i="4" s="1"/>
  <c r="F1702" i="4"/>
  <c r="G1702" i="4" s="1"/>
  <c r="F1703" i="4"/>
  <c r="F1704" i="4"/>
  <c r="G1704" i="4" s="1"/>
  <c r="F1705" i="4"/>
  <c r="G1705" i="4" s="1"/>
  <c r="F1706" i="4"/>
  <c r="G1706" i="4" s="1"/>
  <c r="F1707" i="4"/>
  <c r="F1708" i="4"/>
  <c r="G1708" i="4" s="1"/>
  <c r="F1709" i="4"/>
  <c r="G1709" i="4" s="1"/>
  <c r="F1710" i="4"/>
  <c r="G1710" i="4" s="1"/>
  <c r="F1711" i="4"/>
  <c r="F1712" i="4"/>
  <c r="G1712" i="4" s="1"/>
  <c r="F1713" i="4"/>
  <c r="G1713" i="4" s="1"/>
  <c r="F1714" i="4"/>
  <c r="G1714" i="4" s="1"/>
  <c r="F1715" i="4"/>
  <c r="F1716" i="4"/>
  <c r="G1716" i="4" s="1"/>
  <c r="F1717" i="4"/>
  <c r="G1717" i="4" s="1"/>
  <c r="F1718" i="4"/>
  <c r="G1718" i="4" s="1"/>
  <c r="F1719" i="4"/>
  <c r="F1720" i="4"/>
  <c r="G1720" i="4" s="1"/>
  <c r="F1721" i="4"/>
  <c r="G1721" i="4" s="1"/>
  <c r="F1722" i="4"/>
  <c r="G1722" i="4" s="1"/>
  <c r="F1723" i="4"/>
  <c r="F1724" i="4"/>
  <c r="G1724" i="4" s="1"/>
  <c r="F1725" i="4"/>
  <c r="G1725" i="4" s="1"/>
  <c r="F1726" i="4"/>
  <c r="G1726" i="4" s="1"/>
  <c r="F1727" i="4"/>
  <c r="F1728" i="4"/>
  <c r="G1728" i="4" s="1"/>
  <c r="F1729" i="4"/>
  <c r="G1729" i="4" s="1"/>
  <c r="F1730" i="4"/>
  <c r="G1730" i="4" s="1"/>
  <c r="F1731" i="4"/>
  <c r="F1732" i="4"/>
  <c r="G1732" i="4" s="1"/>
  <c r="F1733" i="4"/>
  <c r="G1733" i="4" s="1"/>
  <c r="F1734" i="4"/>
  <c r="G1734" i="4" s="1"/>
  <c r="F1735" i="4"/>
  <c r="F1736" i="4"/>
  <c r="G1736" i="4" s="1"/>
  <c r="F1737" i="4"/>
  <c r="G1737" i="4" s="1"/>
  <c r="F1738" i="4"/>
  <c r="G1738" i="4" s="1"/>
  <c r="F1739" i="4"/>
  <c r="F1740" i="4"/>
  <c r="G1740" i="4" s="1"/>
  <c r="F1741" i="4"/>
  <c r="G1741" i="4" s="1"/>
  <c r="F1742" i="4"/>
  <c r="G1742" i="4" s="1"/>
  <c r="F1743" i="4"/>
  <c r="F1744" i="4"/>
  <c r="G1744" i="4" s="1"/>
  <c r="F1745" i="4"/>
  <c r="G1745" i="4" s="1"/>
  <c r="F1746" i="4"/>
  <c r="G1746" i="4" s="1"/>
  <c r="F1747" i="4"/>
  <c r="F1748" i="4"/>
  <c r="G1748" i="4" s="1"/>
  <c r="F1749" i="4"/>
  <c r="G1749" i="4" s="1"/>
  <c r="F1750" i="4"/>
  <c r="G1750" i="4" s="1"/>
  <c r="F1751" i="4"/>
  <c r="F1752" i="4"/>
  <c r="G1752" i="4" s="1"/>
  <c r="F1753" i="4"/>
  <c r="G1753" i="4" s="1"/>
  <c r="F1754" i="4"/>
  <c r="G1754" i="4" s="1"/>
  <c r="F1755" i="4"/>
  <c r="F1756" i="4"/>
  <c r="G1756" i="4" s="1"/>
  <c r="F1757" i="4"/>
  <c r="G1757" i="4" s="1"/>
  <c r="F1758" i="4"/>
  <c r="F1759" i="4"/>
  <c r="F1760" i="4"/>
  <c r="G1760" i="4" s="1"/>
  <c r="F1761" i="4"/>
  <c r="G1761" i="4" s="1"/>
  <c r="F1762" i="4"/>
  <c r="G1762" i="4" s="1"/>
  <c r="F1763" i="4"/>
  <c r="F1764" i="4"/>
  <c r="G1764" i="4" s="1"/>
  <c r="F1765" i="4"/>
  <c r="G1765" i="4" s="1"/>
  <c r="F1766" i="4"/>
  <c r="G1766" i="4" s="1"/>
  <c r="F1767" i="4"/>
  <c r="F1768" i="4"/>
  <c r="G1768" i="4" s="1"/>
  <c r="F1769" i="4"/>
  <c r="G1769" i="4" s="1"/>
  <c r="F1770" i="4"/>
  <c r="G1770" i="4" s="1"/>
  <c r="F1771" i="4"/>
  <c r="F1772" i="4"/>
  <c r="G1772" i="4" s="1"/>
  <c r="F1773" i="4"/>
  <c r="G1773" i="4" s="1"/>
  <c r="F1774" i="4"/>
  <c r="G1774" i="4" s="1"/>
  <c r="F1775" i="4"/>
  <c r="F1776" i="4"/>
  <c r="G1776" i="4" s="1"/>
  <c r="F1777" i="4"/>
  <c r="G1777" i="4" s="1"/>
  <c r="F1778" i="4"/>
  <c r="G1778" i="4" s="1"/>
  <c r="F1779" i="4"/>
  <c r="F1780" i="4"/>
  <c r="G1780" i="4" s="1"/>
  <c r="F1781" i="4"/>
  <c r="G1781" i="4" s="1"/>
  <c r="F1782" i="4"/>
  <c r="G1782" i="4" s="1"/>
  <c r="F1783" i="4"/>
  <c r="F1784" i="4"/>
  <c r="G1784" i="4" s="1"/>
  <c r="F1785" i="4"/>
  <c r="G1785" i="4" s="1"/>
  <c r="F1786" i="4"/>
  <c r="G1786" i="4" s="1"/>
  <c r="F1787" i="4"/>
  <c r="F1788" i="4"/>
  <c r="G1788" i="4" s="1"/>
  <c r="F1789" i="4"/>
  <c r="G1789" i="4" s="1"/>
  <c r="F1790" i="4"/>
  <c r="G1790" i="4" s="1"/>
  <c r="F1791" i="4"/>
  <c r="F1792" i="4"/>
  <c r="G1792" i="4" s="1"/>
  <c r="F1793" i="4"/>
  <c r="G1793" i="4" s="1"/>
  <c r="F1794" i="4"/>
  <c r="G1794" i="4" s="1"/>
  <c r="F1795" i="4"/>
  <c r="F1796" i="4"/>
  <c r="G1796" i="4" s="1"/>
  <c r="F1797" i="4"/>
  <c r="G1797" i="4" s="1"/>
  <c r="F1798" i="4"/>
  <c r="G1798" i="4" s="1"/>
  <c r="F1799" i="4"/>
  <c r="F1800" i="4"/>
  <c r="G1800" i="4" s="1"/>
  <c r="F1801" i="4"/>
  <c r="G1801" i="4" s="1"/>
  <c r="F1802" i="4"/>
  <c r="G1802" i="4" s="1"/>
  <c r="F1803" i="4"/>
  <c r="F1804" i="4"/>
  <c r="G1804" i="4" s="1"/>
  <c r="F1805" i="4"/>
  <c r="G1805" i="4" s="1"/>
  <c r="F1806" i="4"/>
  <c r="G1806" i="4" s="1"/>
  <c r="F1807" i="4"/>
  <c r="F1808" i="4"/>
  <c r="G1808" i="4" s="1"/>
  <c r="F1809" i="4"/>
  <c r="G1809" i="4" s="1"/>
  <c r="F1810" i="4"/>
  <c r="G1810" i="4" s="1"/>
  <c r="F1811" i="4"/>
  <c r="F1812" i="4"/>
  <c r="G1812" i="4" s="1"/>
  <c r="F1813" i="4"/>
  <c r="G1813" i="4" s="1"/>
  <c r="F1814" i="4"/>
  <c r="G1814" i="4" s="1"/>
  <c r="F1815" i="4"/>
  <c r="F1816" i="4"/>
  <c r="G1816" i="4" s="1"/>
  <c r="F1817" i="4"/>
  <c r="G1817" i="4" s="1"/>
  <c r="F1818" i="4"/>
  <c r="G1818" i="4" s="1"/>
  <c r="F1819" i="4"/>
  <c r="F1820" i="4"/>
  <c r="G1820" i="4" s="1"/>
  <c r="F1821" i="4"/>
  <c r="G1821" i="4" s="1"/>
  <c r="F1822" i="4"/>
  <c r="G1822" i="4" s="1"/>
  <c r="F1823" i="4"/>
  <c r="F1824" i="4"/>
  <c r="G1824" i="4" s="1"/>
  <c r="F1825" i="4"/>
  <c r="G1825" i="4" s="1"/>
  <c r="F1826" i="4"/>
  <c r="G1826" i="4" s="1"/>
  <c r="F1827" i="4"/>
  <c r="F1828" i="4"/>
  <c r="G1828" i="4" s="1"/>
  <c r="F1829" i="4"/>
  <c r="G1829" i="4" s="1"/>
  <c r="F1830" i="4"/>
  <c r="G1830" i="4" s="1"/>
  <c r="F1831" i="4"/>
  <c r="F1832" i="4"/>
  <c r="G1832" i="4" s="1"/>
  <c r="F1833" i="4"/>
  <c r="G1833" i="4" s="1"/>
  <c r="F1834" i="4"/>
  <c r="G1834" i="4" s="1"/>
  <c r="F1835" i="4"/>
  <c r="F1836" i="4"/>
  <c r="G1836" i="4" s="1"/>
  <c r="F1837" i="4"/>
  <c r="G1837" i="4" s="1"/>
  <c r="F1838" i="4"/>
  <c r="G1838" i="4" s="1"/>
  <c r="F1839" i="4"/>
  <c r="F1840" i="4"/>
  <c r="G1840" i="4" s="1"/>
  <c r="F1841" i="4"/>
  <c r="G1841" i="4" s="1"/>
  <c r="F1842" i="4"/>
  <c r="G1842" i="4" s="1"/>
  <c r="F1843" i="4"/>
  <c r="F1844" i="4"/>
  <c r="G1844" i="4" s="1"/>
  <c r="F1845" i="4"/>
  <c r="G1845" i="4" s="1"/>
  <c r="F1846" i="4"/>
  <c r="G1846" i="4" s="1"/>
  <c r="F1847" i="4"/>
  <c r="F1848" i="4"/>
  <c r="G1848" i="4" s="1"/>
  <c r="F1849" i="4"/>
  <c r="G1849" i="4" s="1"/>
  <c r="F1850" i="4"/>
  <c r="G1850" i="4" s="1"/>
  <c r="F1851" i="4"/>
  <c r="F1852" i="4"/>
  <c r="G1852" i="4" s="1"/>
  <c r="F1853" i="4"/>
  <c r="G1853" i="4" s="1"/>
  <c r="F1854" i="4"/>
  <c r="G1854" i="4" s="1"/>
  <c r="F1855" i="4"/>
  <c r="F1856" i="4"/>
  <c r="G1856" i="4" s="1"/>
  <c r="F1857" i="4"/>
  <c r="G1857" i="4" s="1"/>
  <c r="F1858" i="4"/>
  <c r="G1858" i="4" s="1"/>
  <c r="F1859" i="4"/>
  <c r="F1860" i="4"/>
  <c r="G1860" i="4" s="1"/>
  <c r="F1861" i="4"/>
  <c r="G1861" i="4" s="1"/>
  <c r="F1862" i="4"/>
  <c r="G1862" i="4" s="1"/>
  <c r="F1863" i="4"/>
  <c r="F1864" i="4"/>
  <c r="G1864" i="4" s="1"/>
  <c r="F1865" i="4"/>
  <c r="G1865" i="4" s="1"/>
  <c r="F1866" i="4"/>
  <c r="G1866" i="4" s="1"/>
  <c r="F1867" i="4"/>
  <c r="F1868" i="4"/>
  <c r="G1868" i="4" s="1"/>
  <c r="F1869" i="4"/>
  <c r="G1869" i="4" s="1"/>
  <c r="F1870" i="4"/>
  <c r="G1870" i="4" s="1"/>
  <c r="F1871" i="4"/>
  <c r="F1872" i="4"/>
  <c r="G1872" i="4" s="1"/>
  <c r="F1873" i="4"/>
  <c r="G1873" i="4" s="1"/>
  <c r="F1874" i="4"/>
  <c r="G1874" i="4" s="1"/>
  <c r="F1875" i="4"/>
  <c r="F1876" i="4"/>
  <c r="G1876" i="4" s="1"/>
  <c r="F1877" i="4"/>
  <c r="G1877" i="4" s="1"/>
  <c r="F1878" i="4"/>
  <c r="G1878" i="4" s="1"/>
  <c r="F1879" i="4"/>
  <c r="F1880" i="4"/>
  <c r="G1880" i="4" s="1"/>
  <c r="F1881" i="4"/>
  <c r="G1881" i="4" s="1"/>
  <c r="F1882" i="4"/>
  <c r="G1882" i="4" s="1"/>
  <c r="F1883" i="4"/>
  <c r="F1884" i="4"/>
  <c r="G1884" i="4" s="1"/>
  <c r="F1885" i="4"/>
  <c r="G1885" i="4" s="1"/>
  <c r="F1886" i="4"/>
  <c r="F1887" i="4"/>
  <c r="F1888" i="4"/>
  <c r="G1888" i="4" s="1"/>
  <c r="F1889" i="4"/>
  <c r="G1889" i="4" s="1"/>
  <c r="F1890" i="4"/>
  <c r="G1890" i="4" s="1"/>
  <c r="F1891" i="4"/>
  <c r="F1892" i="4"/>
  <c r="G1892" i="4" s="1"/>
  <c r="F1893" i="4"/>
  <c r="G1893" i="4" s="1"/>
  <c r="F1894" i="4"/>
  <c r="F1895" i="4"/>
  <c r="F1896" i="4"/>
  <c r="G1896" i="4" s="1"/>
  <c r="F1897" i="4"/>
  <c r="G1897" i="4" s="1"/>
  <c r="F1898" i="4"/>
  <c r="G1898" i="4" s="1"/>
  <c r="F1899" i="4"/>
  <c r="F1900" i="4"/>
  <c r="G1900" i="4" s="1"/>
  <c r="F1901" i="4"/>
  <c r="G1901" i="4" s="1"/>
  <c r="F1902" i="4"/>
  <c r="G1902" i="4" s="1"/>
  <c r="F1903" i="4"/>
  <c r="F1904" i="4"/>
  <c r="G1904" i="4" s="1"/>
  <c r="F1905" i="4"/>
  <c r="G1905" i="4" s="1"/>
  <c r="F1906" i="4"/>
  <c r="G1906" i="4" s="1"/>
  <c r="F1907" i="4"/>
  <c r="F1908" i="4"/>
  <c r="G1908" i="4" s="1"/>
  <c r="F1909" i="4"/>
  <c r="G1909" i="4" s="1"/>
  <c r="F1910" i="4"/>
  <c r="G1910" i="4" s="1"/>
  <c r="F1911" i="4"/>
  <c r="F1912" i="4"/>
  <c r="G1912" i="4" s="1"/>
  <c r="F1913" i="4"/>
  <c r="G1913" i="4" s="1"/>
  <c r="F1914" i="4"/>
  <c r="G1914" i="4" s="1"/>
  <c r="F1915" i="4"/>
  <c r="F1916" i="4"/>
  <c r="G1916" i="4" s="1"/>
  <c r="F1917" i="4"/>
  <c r="G1917" i="4" s="1"/>
  <c r="F1918" i="4"/>
  <c r="G1918" i="4" s="1"/>
  <c r="F1919" i="4"/>
  <c r="F1920" i="4"/>
  <c r="G1920" i="4" s="1"/>
  <c r="F1921" i="4"/>
  <c r="G1921" i="4" s="1"/>
  <c r="F1922" i="4"/>
  <c r="G1922" i="4" s="1"/>
  <c r="F1923" i="4"/>
  <c r="F1924" i="4"/>
  <c r="G1924" i="4" s="1"/>
  <c r="F1925" i="4"/>
  <c r="G1925" i="4" s="1"/>
  <c r="F1926" i="4"/>
  <c r="G1926" i="4" s="1"/>
  <c r="F1927" i="4"/>
  <c r="F1928" i="4"/>
  <c r="G1928" i="4" s="1"/>
  <c r="F1929" i="4"/>
  <c r="G1929" i="4" s="1"/>
  <c r="F1930" i="4"/>
  <c r="F1931" i="4"/>
  <c r="F1932" i="4"/>
  <c r="G1932" i="4" s="1"/>
  <c r="F1933" i="4"/>
  <c r="G1933" i="4" s="1"/>
  <c r="F1934" i="4"/>
  <c r="G1934" i="4" s="1"/>
  <c r="F1935" i="4"/>
  <c r="F1936" i="4"/>
  <c r="G1936" i="4" s="1"/>
  <c r="F1937" i="4"/>
  <c r="G1937" i="4" s="1"/>
  <c r="F1938" i="4"/>
  <c r="G1938" i="4" s="1"/>
  <c r="F1939" i="4"/>
  <c r="F1940" i="4"/>
  <c r="G1940" i="4" s="1"/>
  <c r="F1941" i="4"/>
  <c r="G1941" i="4" s="1"/>
  <c r="F1942" i="4"/>
  <c r="F1943" i="4"/>
  <c r="F1944" i="4"/>
  <c r="G1944" i="4" s="1"/>
  <c r="F1945" i="4"/>
  <c r="G1945" i="4" s="1"/>
  <c r="F1946" i="4"/>
  <c r="G1946" i="4" s="1"/>
  <c r="F1947" i="4"/>
  <c r="F1948" i="4"/>
  <c r="G1948" i="4" s="1"/>
  <c r="F1949" i="4"/>
  <c r="G1949" i="4" s="1"/>
  <c r="F1950" i="4"/>
  <c r="G1950" i="4" s="1"/>
  <c r="F1951" i="4"/>
  <c r="F1952" i="4"/>
  <c r="G1952" i="4" s="1"/>
  <c r="F1953" i="4"/>
  <c r="G1953" i="4" s="1"/>
  <c r="F1954" i="4"/>
  <c r="G1954" i="4" s="1"/>
  <c r="F1955" i="4"/>
  <c r="F1956" i="4"/>
  <c r="G1956" i="4" s="1"/>
  <c r="F1957" i="4"/>
  <c r="G1957" i="4" s="1"/>
  <c r="F1958" i="4"/>
  <c r="G1958" i="4" s="1"/>
  <c r="F1959" i="4"/>
  <c r="F1960" i="4"/>
  <c r="G1960" i="4" s="1"/>
  <c r="F1961" i="4"/>
  <c r="G1961" i="4" s="1"/>
  <c r="F1962" i="4"/>
  <c r="G1962" i="4" s="1"/>
  <c r="F1963" i="4"/>
  <c r="F1964" i="4"/>
  <c r="G1964" i="4" s="1"/>
  <c r="F1965" i="4"/>
  <c r="G1965" i="4" s="1"/>
  <c r="F1966" i="4"/>
  <c r="F1967" i="4"/>
  <c r="F1968" i="4"/>
  <c r="G1968" i="4" s="1"/>
  <c r="F1969" i="4"/>
  <c r="G1969" i="4" s="1"/>
  <c r="F1970" i="4"/>
  <c r="G1970" i="4" s="1"/>
  <c r="F1971" i="4"/>
  <c r="F1972" i="4"/>
  <c r="G1972" i="4" s="1"/>
  <c r="F1973" i="4"/>
  <c r="G1973" i="4" s="1"/>
  <c r="F1974" i="4"/>
  <c r="G1974" i="4" s="1"/>
  <c r="F1975" i="4"/>
  <c r="F1976" i="4"/>
  <c r="G1976" i="4" s="1"/>
  <c r="F1977" i="4"/>
  <c r="G1977" i="4" s="1"/>
  <c r="F1978" i="4"/>
  <c r="F1979" i="4"/>
  <c r="F1980" i="4"/>
  <c r="G1980" i="4" s="1"/>
  <c r="F1981" i="4"/>
  <c r="G1981" i="4" s="1"/>
  <c r="F1982" i="4"/>
  <c r="G1982" i="4" s="1"/>
  <c r="F1983" i="4"/>
  <c r="F1984" i="4"/>
  <c r="G1984" i="4" s="1"/>
  <c r="F1985" i="4"/>
  <c r="G1985" i="4" s="1"/>
  <c r="F1986" i="4"/>
  <c r="G1986" i="4" s="1"/>
  <c r="F1987" i="4"/>
  <c r="F1988" i="4"/>
  <c r="G1988" i="4" s="1"/>
  <c r="F1989" i="4"/>
  <c r="G1989" i="4" s="1"/>
  <c r="F1990" i="4"/>
  <c r="G1990" i="4" s="1"/>
  <c r="F1991" i="4"/>
  <c r="F1992" i="4"/>
  <c r="G1992" i="4" s="1"/>
  <c r="F1993" i="4"/>
  <c r="G1993" i="4" s="1"/>
  <c r="F1994" i="4"/>
  <c r="G1994" i="4" s="1"/>
  <c r="F1995" i="4"/>
  <c r="F1996" i="4"/>
  <c r="G1996" i="4" s="1"/>
  <c r="F1997" i="4"/>
  <c r="G1997" i="4" s="1"/>
  <c r="F1998" i="4"/>
  <c r="G1998" i="4" s="1"/>
  <c r="F1999" i="4"/>
  <c r="F2000" i="4"/>
  <c r="G2000" i="4" s="1"/>
  <c r="F2001" i="4"/>
  <c r="G2001" i="4" s="1"/>
  <c r="F2002" i="4"/>
  <c r="G2002" i="4" s="1"/>
  <c r="F2003" i="4"/>
  <c r="F2004" i="4"/>
  <c r="G2004" i="4" s="1"/>
  <c r="F2005" i="4"/>
  <c r="G2005" i="4" s="1"/>
  <c r="F2006" i="4"/>
  <c r="G2006" i="4" s="1"/>
  <c r="F2007" i="4"/>
  <c r="F2008" i="4"/>
  <c r="G2008" i="4" s="1"/>
  <c r="F2009" i="4"/>
  <c r="G2009" i="4" s="1"/>
  <c r="F2010" i="4"/>
  <c r="G2010" i="4" s="1"/>
  <c r="F2011" i="4"/>
  <c r="F2012" i="4"/>
  <c r="G2012" i="4" s="1"/>
  <c r="F2013" i="4"/>
  <c r="G2013" i="4" s="1"/>
  <c r="F2014" i="4"/>
  <c r="G2014" i="4" s="1"/>
  <c r="F2015" i="4"/>
  <c r="F2016" i="4"/>
  <c r="G2016" i="4" s="1"/>
  <c r="F2017" i="4"/>
  <c r="G2017" i="4" s="1"/>
  <c r="F2018" i="4"/>
  <c r="G2018" i="4" s="1"/>
  <c r="F2019" i="4"/>
  <c r="F2020" i="4"/>
  <c r="G2020" i="4" s="1"/>
  <c r="F2021" i="4"/>
  <c r="G2021" i="4" s="1"/>
  <c r="F2022" i="4"/>
  <c r="F2023" i="4"/>
  <c r="F2024" i="4"/>
  <c r="G2024" i="4" s="1"/>
  <c r="F2025" i="4"/>
  <c r="G2025" i="4" s="1"/>
  <c r="F2026" i="4"/>
  <c r="G2026" i="4" s="1"/>
  <c r="F2027" i="4"/>
  <c r="F2028" i="4"/>
  <c r="G2028" i="4" s="1"/>
  <c r="F2029" i="4"/>
  <c r="G2029" i="4" s="1"/>
  <c r="F2030" i="4"/>
  <c r="F2031" i="4"/>
  <c r="F2032" i="4"/>
  <c r="G2032" i="4" s="1"/>
  <c r="F2033" i="4"/>
  <c r="G2033" i="4" s="1"/>
  <c r="F2034" i="4"/>
  <c r="G2034" i="4" s="1"/>
  <c r="F2035" i="4"/>
  <c r="F2036" i="4"/>
  <c r="G2036" i="4" s="1"/>
  <c r="F2037" i="4"/>
  <c r="G2037" i="4" s="1"/>
  <c r="F2038" i="4"/>
  <c r="G2038" i="4" s="1"/>
  <c r="F2039" i="4"/>
  <c r="F2040" i="4"/>
  <c r="G2040" i="4" s="1"/>
  <c r="F2041" i="4"/>
  <c r="G2041" i="4" s="1"/>
  <c r="F2042" i="4"/>
  <c r="F2043" i="4"/>
  <c r="F2044" i="4"/>
  <c r="G2044" i="4" s="1"/>
  <c r="F2045" i="4"/>
  <c r="G2045" i="4" s="1"/>
  <c r="F2046" i="4"/>
  <c r="G2046" i="4" s="1"/>
  <c r="F2047" i="4"/>
  <c r="F2048" i="4"/>
  <c r="G2048" i="4" s="1"/>
  <c r="F2049" i="4"/>
  <c r="G2049" i="4" s="1"/>
  <c r="F2050" i="4"/>
  <c r="G2050" i="4" s="1"/>
  <c r="F2051" i="4"/>
  <c r="F2052" i="4"/>
  <c r="G2052" i="4" s="1"/>
  <c r="F2053" i="4"/>
  <c r="G2053" i="4" s="1"/>
  <c r="F2054" i="4"/>
  <c r="F2055" i="4"/>
  <c r="F2056" i="4"/>
  <c r="G2056" i="4" s="1"/>
  <c r="F2057" i="4"/>
  <c r="G2057" i="4" s="1"/>
  <c r="F2058" i="4"/>
  <c r="G2058" i="4" s="1"/>
  <c r="F2059" i="4"/>
  <c r="F2060" i="4"/>
  <c r="G2060" i="4" s="1"/>
  <c r="F2061" i="4"/>
  <c r="G2061" i="4" s="1"/>
  <c r="F2062" i="4"/>
  <c r="G2062" i="4" s="1"/>
  <c r="F2063" i="4"/>
  <c r="F2064" i="4"/>
  <c r="G2064" i="4" s="1"/>
  <c r="F2065" i="4"/>
  <c r="G2065" i="4" s="1"/>
  <c r="F2066" i="4"/>
  <c r="G2066" i="4" s="1"/>
  <c r="F2067" i="4"/>
  <c r="F2068" i="4"/>
  <c r="G2068" i="4" s="1"/>
  <c r="F2069" i="4"/>
  <c r="G2069" i="4" s="1"/>
  <c r="F2070" i="4"/>
  <c r="G2070" i="4" s="1"/>
  <c r="F2071" i="4"/>
  <c r="F2072" i="4"/>
  <c r="G2072" i="4" s="1"/>
  <c r="F2073" i="4"/>
  <c r="G2073" i="4" s="1"/>
  <c r="F2074" i="4"/>
  <c r="G2074" i="4" s="1"/>
  <c r="F2075" i="4"/>
  <c r="F2076" i="4"/>
  <c r="G2076" i="4" s="1"/>
  <c r="F2077" i="4"/>
  <c r="G2077" i="4" s="1"/>
  <c r="F2078" i="4"/>
  <c r="G2078" i="4" s="1"/>
  <c r="F2079" i="4"/>
  <c r="F2080" i="4"/>
  <c r="G2080" i="4" s="1"/>
  <c r="F2081" i="4"/>
  <c r="G2081" i="4" s="1"/>
  <c r="F2082" i="4"/>
  <c r="G2082" i="4" s="1"/>
  <c r="F2083" i="4"/>
  <c r="F2084" i="4"/>
  <c r="G2084" i="4" s="1"/>
  <c r="F2085" i="4"/>
  <c r="G2085" i="4" s="1"/>
  <c r="F2086" i="4"/>
  <c r="G2086" i="4" s="1"/>
  <c r="F2087" i="4"/>
  <c r="F2088" i="4"/>
  <c r="G2088" i="4" s="1"/>
  <c r="F2089" i="4"/>
  <c r="G2089" i="4" s="1"/>
  <c r="F2090" i="4"/>
  <c r="F2091" i="4"/>
  <c r="F2092" i="4"/>
  <c r="G2092" i="4" s="1"/>
  <c r="F2093" i="4"/>
  <c r="G2093" i="4" s="1"/>
  <c r="F2094" i="4"/>
  <c r="G2094" i="4" s="1"/>
  <c r="F2095" i="4"/>
  <c r="F2096" i="4"/>
  <c r="G2096" i="4" s="1"/>
  <c r="F2097" i="4"/>
  <c r="G2097" i="4" s="1"/>
  <c r="F2098" i="4"/>
  <c r="G2098" i="4" s="1"/>
  <c r="F2099" i="4"/>
  <c r="F2100" i="4"/>
  <c r="G2100" i="4" s="1"/>
  <c r="F2101" i="4"/>
  <c r="G2101" i="4" s="1"/>
  <c r="F2102" i="4"/>
  <c r="G2102" i="4" s="1"/>
  <c r="F2103" i="4"/>
  <c r="F2104" i="4"/>
  <c r="G2104" i="4" s="1"/>
  <c r="F2105" i="4"/>
  <c r="G2105" i="4" s="1"/>
  <c r="F2106" i="4"/>
  <c r="G2106" i="4" s="1"/>
  <c r="F2107" i="4"/>
  <c r="F2108" i="4"/>
  <c r="G2108" i="4" s="1"/>
  <c r="F2109" i="4"/>
  <c r="G2109" i="4" s="1"/>
  <c r="F2110" i="4"/>
  <c r="G2110" i="4" s="1"/>
  <c r="F2111" i="4"/>
  <c r="F2112" i="4"/>
  <c r="G2112" i="4" s="1"/>
  <c r="F2113" i="4"/>
  <c r="G2113" i="4" s="1"/>
  <c r="F2114" i="4"/>
  <c r="G2114" i="4" s="1"/>
  <c r="F2115" i="4"/>
  <c r="F2116" i="4"/>
  <c r="F2117" i="4"/>
  <c r="G2117" i="4" s="1"/>
  <c r="F2118" i="4"/>
  <c r="G2118" i="4" s="1"/>
  <c r="F2119" i="4"/>
  <c r="F2120" i="4"/>
  <c r="F2121" i="4"/>
  <c r="G2121" i="4" s="1"/>
  <c r="F2122" i="4"/>
  <c r="F2123" i="4"/>
  <c r="F2124" i="4"/>
  <c r="F2125" i="4"/>
  <c r="G2125" i="4" s="1"/>
  <c r="F2126" i="4"/>
  <c r="G2126" i="4" s="1"/>
  <c r="F2127" i="4"/>
  <c r="F2128" i="4"/>
  <c r="F2129" i="4"/>
  <c r="G2129" i="4" s="1"/>
  <c r="F2130" i="4"/>
  <c r="G2130" i="4" s="1"/>
  <c r="F2131" i="4"/>
  <c r="F2132" i="4"/>
  <c r="F2133" i="4"/>
  <c r="G2133" i="4" s="1"/>
  <c r="F2134" i="4"/>
  <c r="F2135" i="4"/>
  <c r="F2136" i="4"/>
  <c r="F2137" i="4"/>
  <c r="G2137" i="4" s="1"/>
  <c r="F2138" i="4"/>
  <c r="G2138" i="4" s="1"/>
  <c r="F2139" i="4"/>
  <c r="F2140" i="4"/>
  <c r="F2141" i="4"/>
  <c r="G2141" i="4" s="1"/>
  <c r="F2142" i="4"/>
  <c r="G2142" i="4" s="1"/>
  <c r="F2143" i="4"/>
  <c r="F2144" i="4"/>
  <c r="F2145" i="4"/>
  <c r="G2145" i="4" s="1"/>
  <c r="F2146" i="4"/>
  <c r="F2147" i="4"/>
  <c r="F2148" i="4"/>
  <c r="G2148" i="4" s="1"/>
  <c r="F2149" i="4"/>
  <c r="G2149" i="4" s="1"/>
  <c r="F2150" i="4"/>
  <c r="G2150" i="4" s="1"/>
  <c r="F2151" i="4"/>
  <c r="F2152" i="4"/>
  <c r="F2153" i="4"/>
  <c r="G2153" i="4" s="1"/>
  <c r="F2154" i="4"/>
  <c r="F2155" i="4"/>
  <c r="F2156" i="4"/>
  <c r="G3" i="4"/>
  <c r="G4" i="4"/>
  <c r="G7" i="4"/>
  <c r="G8" i="4"/>
  <c r="G9" i="4"/>
  <c r="G11" i="4"/>
  <c r="G15" i="4"/>
  <c r="G19" i="4"/>
  <c r="G23" i="4"/>
  <c r="G27" i="4"/>
  <c r="G31" i="4"/>
  <c r="G35" i="4"/>
  <c r="G36" i="4"/>
  <c r="G39" i="4"/>
  <c r="G43" i="4"/>
  <c r="G47" i="4"/>
  <c r="G51" i="4"/>
  <c r="G52" i="4"/>
  <c r="G55" i="4"/>
  <c r="G59" i="4"/>
  <c r="G63" i="4"/>
  <c r="G67" i="4"/>
  <c r="G68" i="4"/>
  <c r="G71" i="4"/>
  <c r="G72" i="4"/>
  <c r="G75" i="4"/>
  <c r="G79" i="4"/>
  <c r="G83" i="4"/>
  <c r="G87" i="4"/>
  <c r="G88" i="4"/>
  <c r="G91" i="4"/>
  <c r="G95" i="4"/>
  <c r="G99" i="4"/>
  <c r="G103" i="4"/>
  <c r="G104" i="4"/>
  <c r="G107" i="4"/>
  <c r="G111" i="4"/>
  <c r="G115" i="4"/>
  <c r="G116" i="4"/>
  <c r="G119" i="4"/>
  <c r="G123" i="4"/>
  <c r="G124" i="4"/>
  <c r="G127" i="4"/>
  <c r="G131" i="4"/>
  <c r="G132" i="4"/>
  <c r="G135" i="4"/>
  <c r="G136" i="4"/>
  <c r="G139" i="4"/>
  <c r="G143" i="4"/>
  <c r="G147" i="4"/>
  <c r="G151" i="4"/>
  <c r="G155" i="4"/>
  <c r="G159" i="4"/>
  <c r="G163" i="4"/>
  <c r="G164" i="4"/>
  <c r="G167" i="4"/>
  <c r="G171" i="4"/>
  <c r="G175" i="4"/>
  <c r="G179" i="4"/>
  <c r="G180" i="4"/>
  <c r="G183" i="4"/>
  <c r="G187" i="4"/>
  <c r="G191" i="4"/>
  <c r="G195" i="4"/>
  <c r="G196" i="4"/>
  <c r="G199" i="4"/>
  <c r="G200" i="4"/>
  <c r="G203" i="4"/>
  <c r="G207" i="4"/>
  <c r="G211" i="4"/>
  <c r="G215" i="4"/>
  <c r="G216" i="4"/>
  <c r="G219" i="4"/>
  <c r="G223" i="4"/>
  <c r="G227" i="4"/>
  <c r="G231" i="4"/>
  <c r="G232" i="4"/>
  <c r="G235" i="4"/>
  <c r="G239" i="4"/>
  <c r="G243" i="4"/>
  <c r="G244" i="4"/>
  <c r="G247" i="4"/>
  <c r="G251" i="4"/>
  <c r="G252" i="4"/>
  <c r="G255" i="4"/>
  <c r="G259" i="4"/>
  <c r="G260" i="4"/>
  <c r="G263" i="4"/>
  <c r="G264" i="4"/>
  <c r="G267" i="4"/>
  <c r="G271" i="4"/>
  <c r="G275" i="4"/>
  <c r="G279" i="4"/>
  <c r="G283" i="4"/>
  <c r="G287" i="4"/>
  <c r="G291" i="4"/>
  <c r="G292" i="4"/>
  <c r="G295" i="4"/>
  <c r="G299" i="4"/>
  <c r="G303" i="4"/>
  <c r="G307" i="4"/>
  <c r="G308" i="4"/>
  <c r="G311" i="4"/>
  <c r="G315" i="4"/>
  <c r="G319" i="4"/>
  <c r="G323" i="4"/>
  <c r="G324" i="4"/>
  <c r="G327" i="4"/>
  <c r="G328" i="4"/>
  <c r="G331" i="4"/>
  <c r="G335" i="4"/>
  <c r="G339" i="4"/>
  <c r="G343" i="4"/>
  <c r="G344" i="4"/>
  <c r="G347" i="4"/>
  <c r="G351" i="4"/>
  <c r="G355" i="4"/>
  <c r="G359" i="4"/>
  <c r="G360" i="4"/>
  <c r="G363" i="4"/>
  <c r="G367" i="4"/>
  <c r="G371" i="4"/>
  <c r="G372" i="4"/>
  <c r="G375" i="4"/>
  <c r="G379" i="4"/>
  <c r="G380" i="4"/>
  <c r="G383" i="4"/>
  <c r="G387" i="4"/>
  <c r="G388" i="4"/>
  <c r="G391" i="4"/>
  <c r="G392" i="4"/>
  <c r="G395" i="4"/>
  <c r="G399" i="4"/>
  <c r="G403" i="4"/>
  <c r="G407" i="4"/>
  <c r="G411" i="4"/>
  <c r="G415" i="4"/>
  <c r="G419" i="4"/>
  <c r="G420" i="4"/>
  <c r="G423" i="4"/>
  <c r="G427" i="4"/>
  <c r="G431" i="4"/>
  <c r="G435" i="4"/>
  <c r="G436" i="4"/>
  <c r="G439" i="4"/>
  <c r="G443" i="4"/>
  <c r="G447" i="4"/>
  <c r="G451" i="4"/>
  <c r="G452" i="4"/>
  <c r="G455" i="4"/>
  <c r="G456" i="4"/>
  <c r="G459" i="4"/>
  <c r="G463" i="4"/>
  <c r="G467" i="4"/>
  <c r="G471" i="4"/>
  <c r="G472" i="4"/>
  <c r="G475" i="4"/>
  <c r="G479" i="4"/>
  <c r="G483" i="4"/>
  <c r="G487" i="4"/>
  <c r="G488" i="4"/>
  <c r="G491" i="4"/>
  <c r="G495" i="4"/>
  <c r="G499" i="4"/>
  <c r="G500" i="4"/>
  <c r="G503" i="4"/>
  <c r="G507" i="4"/>
  <c r="G508" i="4"/>
  <c r="G511" i="4"/>
  <c r="G515" i="4"/>
  <c r="G516" i="4"/>
  <c r="G519" i="4"/>
  <c r="G520" i="4"/>
  <c r="G523" i="4"/>
  <c r="G527" i="4"/>
  <c r="G531" i="4"/>
  <c r="G535" i="4"/>
  <c r="G539" i="4"/>
  <c r="G543" i="4"/>
  <c r="G547" i="4"/>
  <c r="G548" i="4"/>
  <c r="G551" i="4"/>
  <c r="G555" i="4"/>
  <c r="G559" i="4"/>
  <c r="G563" i="4"/>
  <c r="G564" i="4"/>
  <c r="G567" i="4"/>
  <c r="G571" i="4"/>
  <c r="G575" i="4"/>
  <c r="G579" i="4"/>
  <c r="G580" i="4"/>
  <c r="G583" i="4"/>
  <c r="G584" i="4"/>
  <c r="G587" i="4"/>
  <c r="G591" i="4"/>
  <c r="G595" i="4"/>
  <c r="G599" i="4"/>
  <c r="G600" i="4"/>
  <c r="G603" i="4"/>
  <c r="G607" i="4"/>
  <c r="G608" i="4"/>
  <c r="G611" i="4"/>
  <c r="G615" i="4"/>
  <c r="G619" i="4"/>
  <c r="G620" i="4"/>
  <c r="G623" i="4"/>
  <c r="G624" i="4"/>
  <c r="G627" i="4"/>
  <c r="G631" i="4"/>
  <c r="G632" i="4"/>
  <c r="G635" i="4"/>
  <c r="G639" i="4"/>
  <c r="G640" i="4"/>
  <c r="G643" i="4"/>
  <c r="G647" i="4"/>
  <c r="G651" i="4"/>
  <c r="G652" i="4"/>
  <c r="G655" i="4"/>
  <c r="G656" i="4"/>
  <c r="G659" i="4"/>
  <c r="G663" i="4"/>
  <c r="G664" i="4"/>
  <c r="G667" i="4"/>
  <c r="G671" i="4"/>
  <c r="G672" i="4"/>
  <c r="G675" i="4"/>
  <c r="G679" i="4"/>
  <c r="G683" i="4"/>
  <c r="G684" i="4"/>
  <c r="G687" i="4"/>
  <c r="G688" i="4"/>
  <c r="G691" i="4"/>
  <c r="G695" i="4"/>
  <c r="G696" i="4"/>
  <c r="G699" i="4"/>
  <c r="G703" i="4"/>
  <c r="G704" i="4"/>
  <c r="G707" i="4"/>
  <c r="G711" i="4"/>
  <c r="G715" i="4"/>
  <c r="G716" i="4"/>
  <c r="G719" i="4"/>
  <c r="G720" i="4"/>
  <c r="G723" i="4"/>
  <c r="G727" i="4"/>
  <c r="G728" i="4"/>
  <c r="G731" i="4"/>
  <c r="G735" i="4"/>
  <c r="G736" i="4"/>
  <c r="G739" i="4"/>
  <c r="G743" i="4"/>
  <c r="G747" i="4"/>
  <c r="G748" i="4"/>
  <c r="G751" i="4"/>
  <c r="G752" i="4"/>
  <c r="G755" i="4"/>
  <c r="G759" i="4"/>
  <c r="G760" i="4"/>
  <c r="G763" i="4"/>
  <c r="G767" i="4"/>
  <c r="G768" i="4"/>
  <c r="G771" i="4"/>
  <c r="G775" i="4"/>
  <c r="G779" i="4"/>
  <c r="G780" i="4"/>
  <c r="G783" i="4"/>
  <c r="G784" i="4"/>
  <c r="G787" i="4"/>
  <c r="G791" i="4"/>
  <c r="G792" i="4"/>
  <c r="G795" i="4"/>
  <c r="G799" i="4"/>
  <c r="G800" i="4"/>
  <c r="G803" i="4"/>
  <c r="G807" i="4"/>
  <c r="G811" i="4"/>
  <c r="G812" i="4"/>
  <c r="G815" i="4"/>
  <c r="G816" i="4"/>
  <c r="G819" i="4"/>
  <c r="G823" i="4"/>
  <c r="G824" i="4"/>
  <c r="G827" i="4"/>
  <c r="G831" i="4"/>
  <c r="G832" i="4"/>
  <c r="G835" i="4"/>
  <c r="G839" i="4"/>
  <c r="G843" i="4"/>
  <c r="G844" i="4"/>
  <c r="G847" i="4"/>
  <c r="G848" i="4"/>
  <c r="G851" i="4"/>
  <c r="G855" i="4"/>
  <c r="G856" i="4"/>
  <c r="G859" i="4"/>
  <c r="G863" i="4"/>
  <c r="G864" i="4"/>
  <c r="G867" i="4"/>
  <c r="G871" i="4"/>
  <c r="G875" i="4"/>
  <c r="G876" i="4"/>
  <c r="G879" i="4"/>
  <c r="G880" i="4"/>
  <c r="G883" i="4"/>
  <c r="G887" i="4"/>
  <c r="G888" i="4"/>
  <c r="G891" i="4"/>
  <c r="G895" i="4"/>
  <c r="G896" i="4"/>
  <c r="G899" i="4"/>
  <c r="G903" i="4"/>
  <c r="G907" i="4"/>
  <c r="G908" i="4"/>
  <c r="G911" i="4"/>
  <c r="G912" i="4"/>
  <c r="G915" i="4"/>
  <c r="G919" i="4"/>
  <c r="G920" i="4"/>
  <c r="G923" i="4"/>
  <c r="G927" i="4"/>
  <c r="G928" i="4"/>
  <c r="G931" i="4"/>
  <c r="G935" i="4"/>
  <c r="G939" i="4"/>
  <c r="G940" i="4"/>
  <c r="G943" i="4"/>
  <c r="G944" i="4"/>
  <c r="G947" i="4"/>
  <c r="G951" i="4"/>
  <c r="G952" i="4"/>
  <c r="G955" i="4"/>
  <c r="G959" i="4"/>
  <c r="G960" i="4"/>
  <c r="G963" i="4"/>
  <c r="G967" i="4"/>
  <c r="G971" i="4"/>
  <c r="G972" i="4"/>
  <c r="G975" i="4"/>
  <c r="G976" i="4"/>
  <c r="G979" i="4"/>
  <c r="G983" i="4"/>
  <c r="G984" i="4"/>
  <c r="G987" i="4"/>
  <c r="G991" i="4"/>
  <c r="G992" i="4"/>
  <c r="G995" i="4"/>
  <c r="G999" i="4"/>
  <c r="G1003" i="4"/>
  <c r="G1004" i="4"/>
  <c r="G1007" i="4"/>
  <c r="G1008" i="4"/>
  <c r="G1011" i="4"/>
  <c r="G1015" i="4"/>
  <c r="G1016" i="4"/>
  <c r="G1019" i="4"/>
  <c r="G1023" i="4"/>
  <c r="G1027" i="4"/>
  <c r="G1031" i="4"/>
  <c r="G1034" i="4"/>
  <c r="G1035" i="4"/>
  <c r="G1039" i="4"/>
  <c r="G1042" i="4"/>
  <c r="G1043" i="4"/>
  <c r="G1047" i="4"/>
  <c r="G1051" i="4"/>
  <c r="G1055" i="4"/>
  <c r="G1059" i="4"/>
  <c r="G1063" i="4"/>
  <c r="G1066" i="4"/>
  <c r="G1067" i="4"/>
  <c r="G1071" i="4"/>
  <c r="G1074" i="4"/>
  <c r="G1075" i="4"/>
  <c r="G1079" i="4"/>
  <c r="G1083" i="4"/>
  <c r="G1086" i="4"/>
  <c r="G1087" i="4"/>
  <c r="G1091" i="4"/>
  <c r="G1094" i="4"/>
  <c r="G1095" i="4"/>
  <c r="G1099" i="4"/>
  <c r="G1103" i="4"/>
  <c r="G1107" i="4"/>
  <c r="G1111" i="4"/>
  <c r="G1115" i="4"/>
  <c r="G1118" i="4"/>
  <c r="G1119" i="4"/>
  <c r="G1123" i="4"/>
  <c r="G1126" i="4"/>
  <c r="G1127" i="4"/>
  <c r="G1131" i="4"/>
  <c r="G1134" i="4"/>
  <c r="G1135" i="4"/>
  <c r="G1139" i="4"/>
  <c r="G1142" i="4"/>
  <c r="G1143" i="4"/>
  <c r="G1147" i="4"/>
  <c r="G1150" i="4"/>
  <c r="G1151" i="4"/>
  <c r="G1155" i="4"/>
  <c r="G1158" i="4"/>
  <c r="G1159" i="4"/>
  <c r="G1163" i="4"/>
  <c r="G1166" i="4"/>
  <c r="G1167" i="4"/>
  <c r="G1171" i="4"/>
  <c r="G1174" i="4"/>
  <c r="G1175" i="4"/>
  <c r="G1179" i="4"/>
  <c r="G1182" i="4"/>
  <c r="G1183" i="4"/>
  <c r="G1187" i="4"/>
  <c r="G1190" i="4"/>
  <c r="G1191" i="4"/>
  <c r="G1195" i="4"/>
  <c r="G1198" i="4"/>
  <c r="G1199" i="4"/>
  <c r="G1203" i="4"/>
  <c r="G1206" i="4"/>
  <c r="G1207" i="4"/>
  <c r="G1211" i="4"/>
  <c r="G1214" i="4"/>
  <c r="G1215" i="4"/>
  <c r="G1219" i="4"/>
  <c r="G1222" i="4"/>
  <c r="G1223" i="4"/>
  <c r="G1227" i="4"/>
  <c r="G1230" i="4"/>
  <c r="G1231" i="4"/>
  <c r="G1235" i="4"/>
  <c r="G1238" i="4"/>
  <c r="G1239" i="4"/>
  <c r="G1243" i="4"/>
  <c r="G1246" i="4"/>
  <c r="G1247" i="4"/>
  <c r="G1251" i="4"/>
  <c r="G1255" i="4"/>
  <c r="G1259" i="4"/>
  <c r="G1260" i="4"/>
  <c r="G1263" i="4"/>
  <c r="G1264" i="4"/>
  <c r="G1267" i="4"/>
  <c r="G1271" i="4"/>
  <c r="G1272" i="4"/>
  <c r="G1275" i="4"/>
  <c r="G1279" i="4"/>
  <c r="G1280" i="4"/>
  <c r="G1283" i="4"/>
  <c r="G1287" i="4"/>
  <c r="G1291" i="4"/>
  <c r="G1292" i="4"/>
  <c r="G1295" i="4"/>
  <c r="G1296" i="4"/>
  <c r="G1299" i="4"/>
  <c r="G1303" i="4"/>
  <c r="G1304" i="4"/>
  <c r="G1307" i="4"/>
  <c r="G1311" i="4"/>
  <c r="G1312" i="4"/>
  <c r="G1315" i="4"/>
  <c r="G1319" i="4"/>
  <c r="G1323" i="4"/>
  <c r="G1324" i="4"/>
  <c r="G1327" i="4"/>
  <c r="G1328" i="4"/>
  <c r="G1331" i="4"/>
  <c r="G1335" i="4"/>
  <c r="G1336" i="4"/>
  <c r="G1339" i="4"/>
  <c r="G1343" i="4"/>
  <c r="G1344" i="4"/>
  <c r="G1347" i="4"/>
  <c r="G1351" i="4"/>
  <c r="G1355" i="4"/>
  <c r="G1356" i="4"/>
  <c r="G1359" i="4"/>
  <c r="G1360" i="4"/>
  <c r="G1363" i="4"/>
  <c r="G1367" i="4"/>
  <c r="G1368" i="4"/>
  <c r="G1371" i="4"/>
  <c r="G1375" i="4"/>
  <c r="G1376" i="4"/>
  <c r="G1379" i="4"/>
  <c r="G1383" i="4"/>
  <c r="G1387" i="4"/>
  <c r="G1388" i="4"/>
  <c r="G1391" i="4"/>
  <c r="G1392" i="4"/>
  <c r="G1395" i="4"/>
  <c r="G1399" i="4"/>
  <c r="G1400" i="4"/>
  <c r="G1403" i="4"/>
  <c r="G1407" i="4"/>
  <c r="G1408" i="4"/>
  <c r="G1411" i="4"/>
  <c r="G1415" i="4"/>
  <c r="G1419" i="4"/>
  <c r="G1420" i="4"/>
  <c r="G1423" i="4"/>
  <c r="G1424" i="4"/>
  <c r="G1427" i="4"/>
  <c r="G1431" i="4"/>
  <c r="G1432" i="4"/>
  <c r="G1435" i="4"/>
  <c r="G1439" i="4"/>
  <c r="G1440" i="4"/>
  <c r="G1443" i="4"/>
  <c r="G1447" i="4"/>
  <c r="G1451" i="4"/>
  <c r="G1452" i="4"/>
  <c r="G1455" i="4"/>
  <c r="G1456" i="4"/>
  <c r="G1459" i="4"/>
  <c r="G1463" i="4"/>
  <c r="G1464" i="4"/>
  <c r="G1467" i="4"/>
  <c r="G1471" i="4"/>
  <c r="G1472" i="4"/>
  <c r="G1475" i="4"/>
  <c r="G1479" i="4"/>
  <c r="G1483" i="4"/>
  <c r="G1484" i="4"/>
  <c r="G1487" i="4"/>
  <c r="G1488" i="4"/>
  <c r="G1491" i="4"/>
  <c r="G1495" i="4"/>
  <c r="G1496" i="4"/>
  <c r="G1499" i="4"/>
  <c r="G1503" i="4"/>
  <c r="G1504" i="4"/>
  <c r="G1507" i="4"/>
  <c r="G1511" i="4"/>
  <c r="G1515" i="4"/>
  <c r="G1516" i="4"/>
  <c r="G1519" i="4"/>
  <c r="G1520" i="4"/>
  <c r="G1523" i="4"/>
  <c r="G1527" i="4"/>
  <c r="G1528" i="4"/>
  <c r="G1531" i="4"/>
  <c r="G1535" i="4"/>
  <c r="G1536" i="4"/>
  <c r="G1539" i="4"/>
  <c r="G1543" i="4"/>
  <c r="G1547" i="4"/>
  <c r="G1548" i="4"/>
  <c r="G1551" i="4"/>
  <c r="G1552" i="4"/>
  <c r="G1555" i="4"/>
  <c r="G1559" i="4"/>
  <c r="G1560" i="4"/>
  <c r="G1563" i="4"/>
  <c r="G1567" i="4"/>
  <c r="G1568" i="4"/>
  <c r="G1571" i="4"/>
  <c r="G1575" i="4"/>
  <c r="G1579" i="4"/>
  <c r="G1582" i="4"/>
  <c r="G1583" i="4"/>
  <c r="G1587" i="4"/>
  <c r="G1591" i="4"/>
  <c r="G1594" i="4"/>
  <c r="G1595" i="4"/>
  <c r="G1599" i="4"/>
  <c r="G1603" i="4"/>
  <c r="G1607" i="4"/>
  <c r="G1611" i="4"/>
  <c r="G1615" i="4"/>
  <c r="G1619" i="4"/>
  <c r="G1623" i="4"/>
  <c r="G1627" i="4"/>
  <c r="G1631" i="4"/>
  <c r="G1635" i="4"/>
  <c r="G1639" i="4"/>
  <c r="G1643" i="4"/>
  <c r="G1646" i="4"/>
  <c r="G1647" i="4"/>
  <c r="G1651" i="4"/>
  <c r="G1655" i="4"/>
  <c r="G1658" i="4"/>
  <c r="G1659" i="4"/>
  <c r="G1663" i="4"/>
  <c r="G1667" i="4"/>
  <c r="G1671" i="4"/>
  <c r="G1675" i="4"/>
  <c r="G1679" i="4"/>
  <c r="G1683" i="4"/>
  <c r="G1687" i="4"/>
  <c r="G1691" i="4"/>
  <c r="G1694" i="4"/>
  <c r="G1695" i="4"/>
  <c r="G1699" i="4"/>
  <c r="G1703" i="4"/>
  <c r="G1707" i="4"/>
  <c r="G1711" i="4"/>
  <c r="G1715" i="4"/>
  <c r="G1719" i="4"/>
  <c r="G1723" i="4"/>
  <c r="G1727" i="4"/>
  <c r="G1731" i="4"/>
  <c r="G1735" i="4"/>
  <c r="G1739" i="4"/>
  <c r="G1743" i="4"/>
  <c r="G1747" i="4"/>
  <c r="G1751" i="4"/>
  <c r="G1755" i="4"/>
  <c r="G1758" i="4"/>
  <c r="G1759" i="4"/>
  <c r="G1763" i="4"/>
  <c r="G1767" i="4"/>
  <c r="G1771" i="4"/>
  <c r="G1775" i="4"/>
  <c r="G1779" i="4"/>
  <c r="G1783" i="4"/>
  <c r="G1787" i="4"/>
  <c r="G1791" i="4"/>
  <c r="G1795" i="4"/>
  <c r="G1799" i="4"/>
  <c r="G1803" i="4"/>
  <c r="G1807" i="4"/>
  <c r="G1811" i="4"/>
  <c r="G1815" i="4"/>
  <c r="G1819" i="4"/>
  <c r="G1823" i="4"/>
  <c r="G1827" i="4"/>
  <c r="G1831" i="4"/>
  <c r="G1835" i="4"/>
  <c r="G1839" i="4"/>
  <c r="G1843" i="4"/>
  <c r="G1847" i="4"/>
  <c r="G1851" i="4"/>
  <c r="G1855" i="4"/>
  <c r="G1859" i="4"/>
  <c r="G1863" i="4"/>
  <c r="G1867" i="4"/>
  <c r="G1871" i="4"/>
  <c r="G1875" i="4"/>
  <c r="G1879" i="4"/>
  <c r="G1883" i="4"/>
  <c r="G1886" i="4"/>
  <c r="G1887" i="4"/>
  <c r="G1891" i="4"/>
  <c r="G1894" i="4"/>
  <c r="G1895" i="4"/>
  <c r="G1899" i="4"/>
  <c r="G1903" i="4"/>
  <c r="G1907" i="4"/>
  <c r="G1911" i="4"/>
  <c r="G1915" i="4"/>
  <c r="G1919" i="4"/>
  <c r="G1923" i="4"/>
  <c r="G1927" i="4"/>
  <c r="G1930" i="4"/>
  <c r="G1931" i="4"/>
  <c r="G1935" i="4"/>
  <c r="G1939" i="4"/>
  <c r="G1942" i="4"/>
  <c r="G1943" i="4"/>
  <c r="G1947" i="4"/>
  <c r="G1951" i="4"/>
  <c r="G1955" i="4"/>
  <c r="G1959" i="4"/>
  <c r="G1963" i="4"/>
  <c r="G1966" i="4"/>
  <c r="G1967" i="4"/>
  <c r="G1971" i="4"/>
  <c r="G1975" i="4"/>
  <c r="G1978" i="4"/>
  <c r="G1979" i="4"/>
  <c r="G1983" i="4"/>
  <c r="G1987" i="4"/>
  <c r="G1991" i="4"/>
  <c r="G1995" i="4"/>
  <c r="G1999" i="4"/>
  <c r="G2003" i="4"/>
  <c r="G2007" i="4"/>
  <c r="G2011" i="4"/>
  <c r="G2015" i="4"/>
  <c r="G2019" i="4"/>
  <c r="G2022" i="4"/>
  <c r="G2023" i="4"/>
  <c r="G2027" i="4"/>
  <c r="G2030" i="4"/>
  <c r="G2031" i="4"/>
  <c r="G2035" i="4"/>
  <c r="G2039" i="4"/>
  <c r="G2042" i="4"/>
  <c r="G2043" i="4"/>
  <c r="G2047" i="4"/>
  <c r="G2051" i="4"/>
  <c r="G2054" i="4"/>
  <c r="G2055" i="4"/>
  <c r="G2059" i="4"/>
  <c r="G2063" i="4"/>
  <c r="G2067" i="4"/>
  <c r="G2071" i="4"/>
  <c r="G2075" i="4"/>
  <c r="G2079" i="4"/>
  <c r="G2083" i="4"/>
  <c r="G2087" i="4"/>
  <c r="G2090" i="4"/>
  <c r="G2091" i="4"/>
  <c r="G2095" i="4"/>
  <c r="G2099" i="4"/>
  <c r="G2103" i="4"/>
  <c r="G2107" i="4"/>
  <c r="G2111" i="4"/>
  <c r="G2115" i="4"/>
  <c r="G2116" i="4"/>
  <c r="G2119" i="4"/>
  <c r="G2120" i="4"/>
  <c r="G2122" i="4"/>
  <c r="G2123" i="4"/>
  <c r="G2124" i="4"/>
  <c r="G2127" i="4"/>
  <c r="G2128" i="4"/>
  <c r="G2131" i="4"/>
  <c r="G2132" i="4"/>
  <c r="G2134" i="4"/>
  <c r="G2135" i="4"/>
  <c r="G2136" i="4"/>
  <c r="G2139" i="4"/>
  <c r="G2140" i="4"/>
  <c r="G2143" i="4"/>
  <c r="G2144" i="4"/>
  <c r="G2146" i="4"/>
  <c r="G2147" i="4"/>
  <c r="G2151" i="4"/>
  <c r="G2152" i="4"/>
  <c r="G2154" i="4"/>
  <c r="G2155" i="4"/>
  <c r="G2156" i="4"/>
  <c r="H2" i="4"/>
  <c r="I2" i="4" s="1"/>
  <c r="H3" i="4"/>
  <c r="I3" i="4" s="1"/>
  <c r="H4" i="4"/>
  <c r="I4" i="4" s="1"/>
  <c r="H5" i="4"/>
  <c r="I5" i="4" s="1"/>
  <c r="H6" i="4"/>
  <c r="I6" i="4" s="1"/>
  <c r="H7" i="4"/>
  <c r="I7" i="4" s="1"/>
  <c r="H8" i="4"/>
  <c r="I8" i="4" s="1"/>
  <c r="H9" i="4"/>
  <c r="I9" i="4" s="1"/>
  <c r="H10" i="4"/>
  <c r="I10" i="4" s="1"/>
  <c r="H11" i="4"/>
  <c r="I11" i="4" s="1"/>
  <c r="H12" i="4"/>
  <c r="I12" i="4" s="1"/>
  <c r="H13" i="4"/>
  <c r="I13" i="4" s="1"/>
  <c r="H14" i="4"/>
  <c r="I14" i="4" s="1"/>
  <c r="H15" i="4"/>
  <c r="I15" i="4" s="1"/>
  <c r="H16" i="4"/>
  <c r="I16" i="4" s="1"/>
  <c r="H17" i="4"/>
  <c r="I17" i="4" s="1"/>
  <c r="H18" i="4"/>
  <c r="I18" i="4" s="1"/>
  <c r="H19" i="4"/>
  <c r="I19" i="4" s="1"/>
  <c r="H20" i="4"/>
  <c r="I20" i="4" s="1"/>
  <c r="H21" i="4"/>
  <c r="I21" i="4" s="1"/>
  <c r="H22" i="4"/>
  <c r="I22" i="4" s="1"/>
  <c r="H23" i="4"/>
  <c r="I23" i="4" s="1"/>
  <c r="H24" i="4"/>
  <c r="I24" i="4" s="1"/>
  <c r="H25" i="4"/>
  <c r="I25" i="4" s="1"/>
  <c r="H26" i="4"/>
  <c r="I26" i="4" s="1"/>
  <c r="H27" i="4"/>
  <c r="I27" i="4" s="1"/>
  <c r="H28" i="4"/>
  <c r="I28" i="4" s="1"/>
  <c r="H29" i="4"/>
  <c r="I29" i="4" s="1"/>
  <c r="H30" i="4"/>
  <c r="I30" i="4" s="1"/>
  <c r="H31" i="4"/>
  <c r="I31" i="4" s="1"/>
  <c r="H32" i="4"/>
  <c r="I32" i="4" s="1"/>
  <c r="H33" i="4"/>
  <c r="I33" i="4" s="1"/>
  <c r="H34" i="4"/>
  <c r="I34" i="4" s="1"/>
  <c r="H35" i="4"/>
  <c r="I35" i="4" s="1"/>
  <c r="H36" i="4"/>
  <c r="I36" i="4" s="1"/>
  <c r="H37" i="4"/>
  <c r="I37" i="4" s="1"/>
  <c r="H38" i="4"/>
  <c r="I38" i="4" s="1"/>
  <c r="H39" i="4"/>
  <c r="I39" i="4" s="1"/>
  <c r="H40" i="4"/>
  <c r="I40" i="4" s="1"/>
  <c r="H41" i="4"/>
  <c r="I41" i="4" s="1"/>
  <c r="H42" i="4"/>
  <c r="I42" i="4" s="1"/>
  <c r="H43" i="4"/>
  <c r="I43" i="4" s="1"/>
  <c r="H44" i="4"/>
  <c r="I44" i="4" s="1"/>
  <c r="H45" i="4"/>
  <c r="I45" i="4" s="1"/>
  <c r="H46" i="4"/>
  <c r="I46" i="4" s="1"/>
  <c r="H47" i="4"/>
  <c r="I47" i="4" s="1"/>
  <c r="H48" i="4"/>
  <c r="I48" i="4" s="1"/>
  <c r="H49" i="4"/>
  <c r="I49" i="4" s="1"/>
  <c r="H50" i="4"/>
  <c r="I50" i="4" s="1"/>
  <c r="H51" i="4"/>
  <c r="I51" i="4" s="1"/>
  <c r="H52" i="4"/>
  <c r="I52" i="4" s="1"/>
  <c r="H53" i="4"/>
  <c r="I53" i="4" s="1"/>
  <c r="H54" i="4"/>
  <c r="I54" i="4" s="1"/>
  <c r="H55" i="4"/>
  <c r="I55" i="4" s="1"/>
  <c r="H56" i="4"/>
  <c r="I56" i="4" s="1"/>
  <c r="H57" i="4"/>
  <c r="I57" i="4" s="1"/>
  <c r="H58" i="4"/>
  <c r="I58" i="4" s="1"/>
  <c r="H59" i="4"/>
  <c r="I59" i="4" s="1"/>
  <c r="H60" i="4"/>
  <c r="I60" i="4" s="1"/>
  <c r="H61" i="4"/>
  <c r="I61" i="4" s="1"/>
  <c r="H62" i="4"/>
  <c r="I62" i="4" s="1"/>
  <c r="H63" i="4"/>
  <c r="I63" i="4" s="1"/>
  <c r="H64" i="4"/>
  <c r="I64" i="4" s="1"/>
  <c r="H65" i="4"/>
  <c r="I65" i="4" s="1"/>
  <c r="H66" i="4"/>
  <c r="I66" i="4" s="1"/>
  <c r="H67" i="4"/>
  <c r="I67" i="4" s="1"/>
  <c r="H68" i="4"/>
  <c r="I68" i="4" s="1"/>
  <c r="H69" i="4"/>
  <c r="I69" i="4" s="1"/>
  <c r="H70" i="4"/>
  <c r="I70" i="4" s="1"/>
  <c r="H71" i="4"/>
  <c r="I71" i="4" s="1"/>
  <c r="H72" i="4"/>
  <c r="I72" i="4" s="1"/>
  <c r="H73" i="4"/>
  <c r="I73" i="4" s="1"/>
  <c r="H74" i="4"/>
  <c r="I74" i="4" s="1"/>
  <c r="H75" i="4"/>
  <c r="I75" i="4" s="1"/>
  <c r="H76" i="4"/>
  <c r="I76" i="4" s="1"/>
  <c r="H77" i="4"/>
  <c r="I77" i="4" s="1"/>
  <c r="H78" i="4"/>
  <c r="I78" i="4" s="1"/>
  <c r="H79" i="4"/>
  <c r="I79" i="4" s="1"/>
  <c r="H80" i="4"/>
  <c r="I80" i="4" s="1"/>
  <c r="H81" i="4"/>
  <c r="I81" i="4" s="1"/>
  <c r="H82" i="4"/>
  <c r="I82" i="4" s="1"/>
  <c r="H83" i="4"/>
  <c r="I83" i="4" s="1"/>
  <c r="H84" i="4"/>
  <c r="I84" i="4" s="1"/>
  <c r="H85" i="4"/>
  <c r="I85" i="4" s="1"/>
  <c r="H86" i="4"/>
  <c r="I86" i="4" s="1"/>
  <c r="H87" i="4"/>
  <c r="I87" i="4" s="1"/>
  <c r="H88" i="4"/>
  <c r="I88" i="4" s="1"/>
  <c r="H89" i="4"/>
  <c r="I89" i="4" s="1"/>
  <c r="H90" i="4"/>
  <c r="I90" i="4" s="1"/>
  <c r="H91" i="4"/>
  <c r="I91" i="4" s="1"/>
  <c r="H92" i="4"/>
  <c r="I92" i="4" s="1"/>
  <c r="H93" i="4"/>
  <c r="I93" i="4" s="1"/>
  <c r="H94" i="4"/>
  <c r="I94" i="4" s="1"/>
  <c r="H95" i="4"/>
  <c r="I95" i="4" s="1"/>
  <c r="H96" i="4"/>
  <c r="I96" i="4" s="1"/>
  <c r="H97" i="4"/>
  <c r="I97" i="4" s="1"/>
  <c r="H98" i="4"/>
  <c r="I98" i="4" s="1"/>
  <c r="H99" i="4"/>
  <c r="I99" i="4" s="1"/>
  <c r="H100" i="4"/>
  <c r="I100" i="4" s="1"/>
  <c r="H101" i="4"/>
  <c r="I101" i="4" s="1"/>
  <c r="H102" i="4"/>
  <c r="I102" i="4" s="1"/>
  <c r="H103" i="4"/>
  <c r="I103" i="4" s="1"/>
  <c r="H104" i="4"/>
  <c r="I104" i="4" s="1"/>
  <c r="H105" i="4"/>
  <c r="I105" i="4" s="1"/>
  <c r="H106" i="4"/>
  <c r="I106" i="4" s="1"/>
  <c r="H107" i="4"/>
  <c r="I107" i="4" s="1"/>
  <c r="H108" i="4"/>
  <c r="I108" i="4" s="1"/>
  <c r="H109" i="4"/>
  <c r="I109" i="4" s="1"/>
  <c r="H110" i="4"/>
  <c r="I110" i="4" s="1"/>
  <c r="H111" i="4"/>
  <c r="I111" i="4" s="1"/>
  <c r="H112" i="4"/>
  <c r="I112" i="4" s="1"/>
  <c r="H113" i="4"/>
  <c r="I113" i="4" s="1"/>
  <c r="H114" i="4"/>
  <c r="I114" i="4" s="1"/>
  <c r="H115" i="4"/>
  <c r="I115" i="4" s="1"/>
  <c r="H116" i="4"/>
  <c r="I116" i="4" s="1"/>
  <c r="H117" i="4"/>
  <c r="I117" i="4" s="1"/>
  <c r="H118" i="4"/>
  <c r="I118" i="4" s="1"/>
  <c r="H119" i="4"/>
  <c r="I119" i="4" s="1"/>
  <c r="H120" i="4"/>
  <c r="I120" i="4" s="1"/>
  <c r="H121" i="4"/>
  <c r="I121" i="4" s="1"/>
  <c r="H122" i="4"/>
  <c r="I122" i="4" s="1"/>
  <c r="H123" i="4"/>
  <c r="I123" i="4" s="1"/>
  <c r="H124" i="4"/>
  <c r="I124" i="4" s="1"/>
  <c r="H125" i="4"/>
  <c r="I125" i="4" s="1"/>
  <c r="H126" i="4"/>
  <c r="I126" i="4" s="1"/>
  <c r="H127" i="4"/>
  <c r="I127" i="4" s="1"/>
  <c r="H128" i="4"/>
  <c r="I128" i="4" s="1"/>
  <c r="H129" i="4"/>
  <c r="I129" i="4" s="1"/>
  <c r="H130" i="4"/>
  <c r="I130" i="4" s="1"/>
  <c r="H131" i="4"/>
  <c r="I131" i="4" s="1"/>
  <c r="H132" i="4"/>
  <c r="I132" i="4" s="1"/>
  <c r="H133" i="4"/>
  <c r="I133" i="4" s="1"/>
  <c r="H134" i="4"/>
  <c r="I134" i="4" s="1"/>
  <c r="H135" i="4"/>
  <c r="I135" i="4" s="1"/>
  <c r="H136" i="4"/>
  <c r="I136" i="4" s="1"/>
  <c r="H137" i="4"/>
  <c r="I137" i="4" s="1"/>
  <c r="H138" i="4"/>
  <c r="I138" i="4" s="1"/>
  <c r="H139" i="4"/>
  <c r="I139" i="4" s="1"/>
  <c r="H140" i="4"/>
  <c r="I140" i="4" s="1"/>
  <c r="H141" i="4"/>
  <c r="I141" i="4" s="1"/>
  <c r="H142" i="4"/>
  <c r="I142" i="4" s="1"/>
  <c r="H143" i="4"/>
  <c r="I143" i="4" s="1"/>
  <c r="H144" i="4"/>
  <c r="I144" i="4" s="1"/>
  <c r="H145" i="4"/>
  <c r="I145" i="4" s="1"/>
  <c r="H146" i="4"/>
  <c r="I146" i="4" s="1"/>
  <c r="H147" i="4"/>
  <c r="I147" i="4" s="1"/>
  <c r="H148" i="4"/>
  <c r="I148" i="4" s="1"/>
  <c r="H149" i="4"/>
  <c r="I149" i="4" s="1"/>
  <c r="H150" i="4"/>
  <c r="I150" i="4" s="1"/>
  <c r="H151" i="4"/>
  <c r="I151" i="4" s="1"/>
  <c r="H152" i="4"/>
  <c r="I152" i="4" s="1"/>
  <c r="H153" i="4"/>
  <c r="I153" i="4" s="1"/>
  <c r="H154" i="4"/>
  <c r="I154" i="4" s="1"/>
  <c r="H155" i="4"/>
  <c r="I155" i="4" s="1"/>
  <c r="H156" i="4"/>
  <c r="I156" i="4" s="1"/>
  <c r="H157" i="4"/>
  <c r="I157" i="4" s="1"/>
  <c r="H158" i="4"/>
  <c r="I158" i="4" s="1"/>
  <c r="H159" i="4"/>
  <c r="I159" i="4" s="1"/>
  <c r="H160" i="4"/>
  <c r="I160" i="4" s="1"/>
  <c r="H161" i="4"/>
  <c r="I161" i="4" s="1"/>
  <c r="H162" i="4"/>
  <c r="I162" i="4" s="1"/>
  <c r="H163" i="4"/>
  <c r="I163" i="4" s="1"/>
  <c r="H164" i="4"/>
  <c r="I164" i="4" s="1"/>
  <c r="H165" i="4"/>
  <c r="I165" i="4" s="1"/>
  <c r="H166" i="4"/>
  <c r="I166" i="4" s="1"/>
  <c r="H167" i="4"/>
  <c r="I167" i="4" s="1"/>
  <c r="H168" i="4"/>
  <c r="I168" i="4" s="1"/>
  <c r="H169" i="4"/>
  <c r="I169" i="4" s="1"/>
  <c r="H170" i="4"/>
  <c r="I170" i="4" s="1"/>
  <c r="H171" i="4"/>
  <c r="I171" i="4" s="1"/>
  <c r="H172" i="4"/>
  <c r="I172" i="4" s="1"/>
  <c r="H173" i="4"/>
  <c r="I173" i="4" s="1"/>
  <c r="H174" i="4"/>
  <c r="I174" i="4" s="1"/>
  <c r="H175" i="4"/>
  <c r="I175" i="4" s="1"/>
  <c r="H176" i="4"/>
  <c r="I176" i="4" s="1"/>
  <c r="H177" i="4"/>
  <c r="I177" i="4" s="1"/>
  <c r="H178" i="4"/>
  <c r="I178" i="4" s="1"/>
  <c r="H179" i="4"/>
  <c r="I179" i="4" s="1"/>
  <c r="H180" i="4"/>
  <c r="I180" i="4" s="1"/>
  <c r="H181" i="4"/>
  <c r="I181" i="4" s="1"/>
  <c r="H182" i="4"/>
  <c r="I182" i="4" s="1"/>
  <c r="H183" i="4"/>
  <c r="I183" i="4" s="1"/>
  <c r="H184" i="4"/>
  <c r="I184" i="4" s="1"/>
  <c r="H185" i="4"/>
  <c r="I185" i="4" s="1"/>
  <c r="H186" i="4"/>
  <c r="I186" i="4" s="1"/>
  <c r="H187" i="4"/>
  <c r="I187" i="4" s="1"/>
  <c r="H188" i="4"/>
  <c r="I188" i="4" s="1"/>
  <c r="H189" i="4"/>
  <c r="I189" i="4" s="1"/>
  <c r="H190" i="4"/>
  <c r="I190" i="4" s="1"/>
  <c r="H191" i="4"/>
  <c r="I191" i="4" s="1"/>
  <c r="H192" i="4"/>
  <c r="I192" i="4" s="1"/>
  <c r="H193" i="4"/>
  <c r="I193" i="4" s="1"/>
  <c r="H194" i="4"/>
  <c r="I194" i="4" s="1"/>
  <c r="H195" i="4"/>
  <c r="I195" i="4" s="1"/>
  <c r="H196" i="4"/>
  <c r="I196" i="4" s="1"/>
  <c r="H197" i="4"/>
  <c r="I197" i="4" s="1"/>
  <c r="H198" i="4"/>
  <c r="I198" i="4" s="1"/>
  <c r="H199" i="4"/>
  <c r="I199" i="4" s="1"/>
  <c r="H200" i="4"/>
  <c r="I200" i="4" s="1"/>
  <c r="H201" i="4"/>
  <c r="I201" i="4" s="1"/>
  <c r="H202" i="4"/>
  <c r="I202" i="4" s="1"/>
  <c r="H203" i="4"/>
  <c r="I203" i="4" s="1"/>
  <c r="H204" i="4"/>
  <c r="I204" i="4" s="1"/>
  <c r="H205" i="4"/>
  <c r="I205" i="4" s="1"/>
  <c r="H206" i="4"/>
  <c r="I206" i="4" s="1"/>
  <c r="H207" i="4"/>
  <c r="I207" i="4" s="1"/>
  <c r="H208" i="4"/>
  <c r="I208" i="4" s="1"/>
  <c r="H209" i="4"/>
  <c r="I209" i="4" s="1"/>
  <c r="H210" i="4"/>
  <c r="I210" i="4" s="1"/>
  <c r="H211" i="4"/>
  <c r="I211" i="4" s="1"/>
  <c r="H212" i="4"/>
  <c r="I212" i="4" s="1"/>
  <c r="H213" i="4"/>
  <c r="I213" i="4" s="1"/>
  <c r="H214" i="4"/>
  <c r="I214" i="4" s="1"/>
  <c r="H215" i="4"/>
  <c r="I215" i="4" s="1"/>
  <c r="H216" i="4"/>
  <c r="I216" i="4" s="1"/>
  <c r="H217" i="4"/>
  <c r="I217" i="4" s="1"/>
  <c r="H218" i="4"/>
  <c r="I218" i="4" s="1"/>
  <c r="H219" i="4"/>
  <c r="I219" i="4" s="1"/>
  <c r="H220" i="4"/>
  <c r="I220" i="4" s="1"/>
  <c r="H221" i="4"/>
  <c r="I221" i="4" s="1"/>
  <c r="H222" i="4"/>
  <c r="I222" i="4" s="1"/>
  <c r="H223" i="4"/>
  <c r="I223" i="4" s="1"/>
  <c r="H224" i="4"/>
  <c r="I224" i="4" s="1"/>
  <c r="H225" i="4"/>
  <c r="I225" i="4" s="1"/>
  <c r="H226" i="4"/>
  <c r="I226" i="4" s="1"/>
  <c r="H227" i="4"/>
  <c r="I227" i="4" s="1"/>
  <c r="H228" i="4"/>
  <c r="I228" i="4" s="1"/>
  <c r="H229" i="4"/>
  <c r="I229" i="4" s="1"/>
  <c r="H230" i="4"/>
  <c r="I230" i="4" s="1"/>
  <c r="H231" i="4"/>
  <c r="I231" i="4" s="1"/>
  <c r="H232" i="4"/>
  <c r="I232" i="4" s="1"/>
  <c r="H233" i="4"/>
  <c r="I233" i="4" s="1"/>
  <c r="H234" i="4"/>
  <c r="I234" i="4" s="1"/>
  <c r="H235" i="4"/>
  <c r="I235" i="4" s="1"/>
  <c r="H236" i="4"/>
  <c r="I236" i="4" s="1"/>
  <c r="H237" i="4"/>
  <c r="I237" i="4" s="1"/>
  <c r="H238" i="4"/>
  <c r="I238" i="4" s="1"/>
  <c r="H239" i="4"/>
  <c r="I239" i="4" s="1"/>
  <c r="H240" i="4"/>
  <c r="I240" i="4" s="1"/>
  <c r="H241" i="4"/>
  <c r="I241" i="4" s="1"/>
  <c r="H242" i="4"/>
  <c r="I242" i="4" s="1"/>
  <c r="H243" i="4"/>
  <c r="I243" i="4" s="1"/>
  <c r="H244" i="4"/>
  <c r="I244" i="4" s="1"/>
  <c r="H245" i="4"/>
  <c r="I245" i="4" s="1"/>
  <c r="H246" i="4"/>
  <c r="I246" i="4" s="1"/>
  <c r="H247" i="4"/>
  <c r="I247" i="4" s="1"/>
  <c r="H248" i="4"/>
  <c r="I248" i="4" s="1"/>
  <c r="H249" i="4"/>
  <c r="I249" i="4" s="1"/>
  <c r="H250" i="4"/>
  <c r="I250" i="4" s="1"/>
  <c r="H251" i="4"/>
  <c r="I251" i="4" s="1"/>
  <c r="H252" i="4"/>
  <c r="I252" i="4" s="1"/>
  <c r="H253" i="4"/>
  <c r="I253" i="4" s="1"/>
  <c r="H254" i="4"/>
  <c r="I254" i="4" s="1"/>
  <c r="H255" i="4"/>
  <c r="I255" i="4" s="1"/>
  <c r="H256" i="4"/>
  <c r="I256" i="4" s="1"/>
  <c r="H257" i="4"/>
  <c r="I257" i="4" s="1"/>
  <c r="H258" i="4"/>
  <c r="I258" i="4" s="1"/>
  <c r="H259" i="4"/>
  <c r="I259" i="4" s="1"/>
  <c r="H260" i="4"/>
  <c r="I260" i="4" s="1"/>
  <c r="H261" i="4"/>
  <c r="I261" i="4" s="1"/>
  <c r="H262" i="4"/>
  <c r="I262" i="4" s="1"/>
  <c r="H263" i="4"/>
  <c r="I263" i="4" s="1"/>
  <c r="H264" i="4"/>
  <c r="I264" i="4" s="1"/>
  <c r="H265" i="4"/>
  <c r="I265" i="4" s="1"/>
  <c r="H266" i="4"/>
  <c r="I266" i="4" s="1"/>
  <c r="H267" i="4"/>
  <c r="I267" i="4" s="1"/>
  <c r="H268" i="4"/>
  <c r="I268" i="4" s="1"/>
  <c r="H269" i="4"/>
  <c r="I269" i="4" s="1"/>
  <c r="H270" i="4"/>
  <c r="I270" i="4" s="1"/>
  <c r="H271" i="4"/>
  <c r="I271" i="4" s="1"/>
  <c r="H272" i="4"/>
  <c r="I272" i="4" s="1"/>
  <c r="H273" i="4"/>
  <c r="I273" i="4" s="1"/>
  <c r="H274" i="4"/>
  <c r="I274" i="4" s="1"/>
  <c r="H275" i="4"/>
  <c r="I275" i="4" s="1"/>
  <c r="H276" i="4"/>
  <c r="I276" i="4" s="1"/>
  <c r="H277" i="4"/>
  <c r="I277" i="4" s="1"/>
  <c r="H278" i="4"/>
  <c r="I278" i="4" s="1"/>
  <c r="H279" i="4"/>
  <c r="I279" i="4" s="1"/>
  <c r="H280" i="4"/>
  <c r="I280" i="4" s="1"/>
  <c r="H281" i="4"/>
  <c r="I281" i="4" s="1"/>
  <c r="H282" i="4"/>
  <c r="I282" i="4" s="1"/>
  <c r="H283" i="4"/>
  <c r="I283" i="4" s="1"/>
  <c r="H284" i="4"/>
  <c r="I284" i="4" s="1"/>
  <c r="H285" i="4"/>
  <c r="I285" i="4" s="1"/>
  <c r="H286" i="4"/>
  <c r="I286" i="4" s="1"/>
  <c r="H287" i="4"/>
  <c r="I287" i="4" s="1"/>
  <c r="H288" i="4"/>
  <c r="I288" i="4" s="1"/>
  <c r="H289" i="4"/>
  <c r="I289" i="4" s="1"/>
  <c r="H290" i="4"/>
  <c r="I290" i="4" s="1"/>
  <c r="H291" i="4"/>
  <c r="I291" i="4" s="1"/>
  <c r="H292" i="4"/>
  <c r="I292" i="4" s="1"/>
  <c r="H293" i="4"/>
  <c r="I293" i="4" s="1"/>
  <c r="H294" i="4"/>
  <c r="I294" i="4" s="1"/>
  <c r="H295" i="4"/>
  <c r="I295" i="4" s="1"/>
  <c r="H296" i="4"/>
  <c r="I296" i="4" s="1"/>
  <c r="H297" i="4"/>
  <c r="I297" i="4" s="1"/>
  <c r="H298" i="4"/>
  <c r="I298" i="4" s="1"/>
  <c r="H299" i="4"/>
  <c r="I299" i="4" s="1"/>
  <c r="H300" i="4"/>
  <c r="I300" i="4" s="1"/>
  <c r="H301" i="4"/>
  <c r="I301" i="4" s="1"/>
  <c r="H302" i="4"/>
  <c r="I302" i="4" s="1"/>
  <c r="H303" i="4"/>
  <c r="I303" i="4" s="1"/>
  <c r="H304" i="4"/>
  <c r="I304" i="4" s="1"/>
  <c r="H305" i="4"/>
  <c r="I305" i="4" s="1"/>
  <c r="H306" i="4"/>
  <c r="I306" i="4" s="1"/>
  <c r="H307" i="4"/>
  <c r="I307" i="4" s="1"/>
  <c r="H308" i="4"/>
  <c r="I308" i="4" s="1"/>
  <c r="H309" i="4"/>
  <c r="I309" i="4" s="1"/>
  <c r="H310" i="4"/>
  <c r="I310" i="4" s="1"/>
  <c r="H311" i="4"/>
  <c r="I311" i="4" s="1"/>
  <c r="H312" i="4"/>
  <c r="I312" i="4" s="1"/>
  <c r="H313" i="4"/>
  <c r="I313" i="4" s="1"/>
  <c r="H314" i="4"/>
  <c r="I314" i="4" s="1"/>
  <c r="H315" i="4"/>
  <c r="I315" i="4" s="1"/>
  <c r="H316" i="4"/>
  <c r="I316" i="4" s="1"/>
  <c r="H317" i="4"/>
  <c r="I317" i="4" s="1"/>
  <c r="H318" i="4"/>
  <c r="I318" i="4" s="1"/>
  <c r="H319" i="4"/>
  <c r="I319" i="4" s="1"/>
  <c r="H320" i="4"/>
  <c r="I320" i="4" s="1"/>
  <c r="H321" i="4"/>
  <c r="I321" i="4" s="1"/>
  <c r="H322" i="4"/>
  <c r="I322" i="4" s="1"/>
  <c r="H323" i="4"/>
  <c r="I323" i="4" s="1"/>
  <c r="H324" i="4"/>
  <c r="I324" i="4" s="1"/>
  <c r="H325" i="4"/>
  <c r="I325" i="4" s="1"/>
  <c r="H326" i="4"/>
  <c r="I326" i="4" s="1"/>
  <c r="H327" i="4"/>
  <c r="I327" i="4" s="1"/>
  <c r="H328" i="4"/>
  <c r="I328" i="4" s="1"/>
  <c r="H329" i="4"/>
  <c r="I329" i="4" s="1"/>
  <c r="H330" i="4"/>
  <c r="I330" i="4" s="1"/>
  <c r="H331" i="4"/>
  <c r="I331" i="4" s="1"/>
  <c r="H332" i="4"/>
  <c r="I332" i="4" s="1"/>
  <c r="H333" i="4"/>
  <c r="I333" i="4" s="1"/>
  <c r="H334" i="4"/>
  <c r="I334" i="4" s="1"/>
  <c r="H335" i="4"/>
  <c r="I335" i="4" s="1"/>
  <c r="H336" i="4"/>
  <c r="I336" i="4" s="1"/>
  <c r="H337" i="4"/>
  <c r="I337" i="4" s="1"/>
  <c r="H338" i="4"/>
  <c r="I338" i="4" s="1"/>
  <c r="H339" i="4"/>
  <c r="I339" i="4" s="1"/>
  <c r="H340" i="4"/>
  <c r="I340" i="4" s="1"/>
  <c r="H341" i="4"/>
  <c r="I341" i="4" s="1"/>
  <c r="H342" i="4"/>
  <c r="I342" i="4" s="1"/>
  <c r="H343" i="4"/>
  <c r="I343" i="4" s="1"/>
  <c r="H344" i="4"/>
  <c r="I344" i="4" s="1"/>
  <c r="H345" i="4"/>
  <c r="I345" i="4" s="1"/>
  <c r="H346" i="4"/>
  <c r="I346" i="4" s="1"/>
  <c r="H347" i="4"/>
  <c r="I347" i="4" s="1"/>
  <c r="H348" i="4"/>
  <c r="I348" i="4" s="1"/>
  <c r="H349" i="4"/>
  <c r="I349" i="4" s="1"/>
  <c r="H350" i="4"/>
  <c r="I350" i="4" s="1"/>
  <c r="H351" i="4"/>
  <c r="I351" i="4" s="1"/>
  <c r="H352" i="4"/>
  <c r="I352" i="4" s="1"/>
  <c r="H353" i="4"/>
  <c r="I353" i="4" s="1"/>
  <c r="H354" i="4"/>
  <c r="I354" i="4" s="1"/>
  <c r="H355" i="4"/>
  <c r="I355" i="4" s="1"/>
  <c r="H356" i="4"/>
  <c r="I356" i="4" s="1"/>
  <c r="H357" i="4"/>
  <c r="I357" i="4" s="1"/>
  <c r="H358" i="4"/>
  <c r="I358" i="4" s="1"/>
  <c r="H359" i="4"/>
  <c r="I359" i="4" s="1"/>
  <c r="H360" i="4"/>
  <c r="I360" i="4" s="1"/>
  <c r="H361" i="4"/>
  <c r="I361" i="4" s="1"/>
  <c r="H362" i="4"/>
  <c r="I362" i="4" s="1"/>
  <c r="H363" i="4"/>
  <c r="I363" i="4" s="1"/>
  <c r="H364" i="4"/>
  <c r="I364" i="4" s="1"/>
  <c r="H365" i="4"/>
  <c r="I365" i="4" s="1"/>
  <c r="H366" i="4"/>
  <c r="I366" i="4" s="1"/>
  <c r="H367" i="4"/>
  <c r="I367" i="4" s="1"/>
  <c r="H368" i="4"/>
  <c r="I368" i="4" s="1"/>
  <c r="H369" i="4"/>
  <c r="I369" i="4" s="1"/>
  <c r="H370" i="4"/>
  <c r="I370" i="4" s="1"/>
  <c r="H371" i="4"/>
  <c r="I371" i="4" s="1"/>
  <c r="H372" i="4"/>
  <c r="I372" i="4" s="1"/>
  <c r="H373" i="4"/>
  <c r="I373" i="4" s="1"/>
  <c r="H374" i="4"/>
  <c r="I374" i="4" s="1"/>
  <c r="H375" i="4"/>
  <c r="I375" i="4" s="1"/>
  <c r="H376" i="4"/>
  <c r="I376" i="4" s="1"/>
  <c r="H377" i="4"/>
  <c r="I377" i="4" s="1"/>
  <c r="H378" i="4"/>
  <c r="I378" i="4" s="1"/>
  <c r="H379" i="4"/>
  <c r="I379" i="4" s="1"/>
  <c r="H380" i="4"/>
  <c r="I380" i="4" s="1"/>
  <c r="H381" i="4"/>
  <c r="I381" i="4" s="1"/>
  <c r="H382" i="4"/>
  <c r="I382" i="4" s="1"/>
  <c r="H383" i="4"/>
  <c r="I383" i="4" s="1"/>
  <c r="H384" i="4"/>
  <c r="I384" i="4" s="1"/>
  <c r="H385" i="4"/>
  <c r="I385" i="4" s="1"/>
  <c r="H386" i="4"/>
  <c r="I386" i="4" s="1"/>
  <c r="H387" i="4"/>
  <c r="I387" i="4" s="1"/>
  <c r="H388" i="4"/>
  <c r="I388" i="4" s="1"/>
  <c r="H389" i="4"/>
  <c r="I389" i="4" s="1"/>
  <c r="H390" i="4"/>
  <c r="I390" i="4" s="1"/>
  <c r="H391" i="4"/>
  <c r="I391" i="4" s="1"/>
  <c r="H392" i="4"/>
  <c r="I392" i="4" s="1"/>
  <c r="H393" i="4"/>
  <c r="I393" i="4" s="1"/>
  <c r="H394" i="4"/>
  <c r="I394" i="4" s="1"/>
  <c r="H395" i="4"/>
  <c r="I395" i="4" s="1"/>
  <c r="H396" i="4"/>
  <c r="I396" i="4" s="1"/>
  <c r="H397" i="4"/>
  <c r="I397" i="4" s="1"/>
  <c r="H398" i="4"/>
  <c r="I398" i="4" s="1"/>
  <c r="H399" i="4"/>
  <c r="I399" i="4" s="1"/>
  <c r="H400" i="4"/>
  <c r="I400" i="4" s="1"/>
  <c r="H401" i="4"/>
  <c r="I401" i="4" s="1"/>
  <c r="H402" i="4"/>
  <c r="I402" i="4" s="1"/>
  <c r="H403" i="4"/>
  <c r="I403" i="4" s="1"/>
  <c r="H404" i="4"/>
  <c r="I404" i="4" s="1"/>
  <c r="H405" i="4"/>
  <c r="I405" i="4" s="1"/>
  <c r="H406" i="4"/>
  <c r="I406" i="4" s="1"/>
  <c r="H407" i="4"/>
  <c r="I407" i="4" s="1"/>
  <c r="H408" i="4"/>
  <c r="I408" i="4" s="1"/>
  <c r="H409" i="4"/>
  <c r="I409" i="4" s="1"/>
  <c r="H410" i="4"/>
  <c r="I410" i="4" s="1"/>
  <c r="H411" i="4"/>
  <c r="I411" i="4" s="1"/>
  <c r="H412" i="4"/>
  <c r="I412" i="4" s="1"/>
  <c r="H413" i="4"/>
  <c r="I413" i="4" s="1"/>
  <c r="H414" i="4"/>
  <c r="I414" i="4" s="1"/>
  <c r="H415" i="4"/>
  <c r="I415" i="4" s="1"/>
  <c r="H416" i="4"/>
  <c r="I416" i="4" s="1"/>
  <c r="H417" i="4"/>
  <c r="I417" i="4" s="1"/>
  <c r="H418" i="4"/>
  <c r="I418" i="4" s="1"/>
  <c r="H419" i="4"/>
  <c r="I419" i="4" s="1"/>
  <c r="H420" i="4"/>
  <c r="I420" i="4" s="1"/>
  <c r="H421" i="4"/>
  <c r="I421" i="4" s="1"/>
  <c r="H422" i="4"/>
  <c r="I422" i="4" s="1"/>
  <c r="H423" i="4"/>
  <c r="I423" i="4" s="1"/>
  <c r="H424" i="4"/>
  <c r="I424" i="4" s="1"/>
  <c r="H425" i="4"/>
  <c r="I425" i="4" s="1"/>
  <c r="H426" i="4"/>
  <c r="I426" i="4" s="1"/>
  <c r="H427" i="4"/>
  <c r="H428" i="4"/>
  <c r="I428" i="4" s="1"/>
  <c r="H429" i="4"/>
  <c r="I429" i="4" s="1"/>
  <c r="H430" i="4"/>
  <c r="I430" i="4" s="1"/>
  <c r="H431" i="4"/>
  <c r="I431" i="4" s="1"/>
  <c r="H432" i="4"/>
  <c r="I432" i="4" s="1"/>
  <c r="H433" i="4"/>
  <c r="I433" i="4" s="1"/>
  <c r="H434" i="4"/>
  <c r="I434" i="4" s="1"/>
  <c r="H435" i="4"/>
  <c r="I435" i="4" s="1"/>
  <c r="H436" i="4"/>
  <c r="I436" i="4" s="1"/>
  <c r="H437" i="4"/>
  <c r="I437" i="4" s="1"/>
  <c r="H438" i="4"/>
  <c r="I438" i="4" s="1"/>
  <c r="H439" i="4"/>
  <c r="I439" i="4" s="1"/>
  <c r="H440" i="4"/>
  <c r="I440" i="4" s="1"/>
  <c r="H441" i="4"/>
  <c r="I441" i="4" s="1"/>
  <c r="H442" i="4"/>
  <c r="I442" i="4" s="1"/>
  <c r="H443" i="4"/>
  <c r="I443" i="4" s="1"/>
  <c r="H444" i="4"/>
  <c r="I444" i="4" s="1"/>
  <c r="H445" i="4"/>
  <c r="I445" i="4" s="1"/>
  <c r="H446" i="4"/>
  <c r="I446" i="4" s="1"/>
  <c r="H447" i="4"/>
  <c r="I447" i="4" s="1"/>
  <c r="H448" i="4"/>
  <c r="I448" i="4" s="1"/>
  <c r="H449" i="4"/>
  <c r="I449" i="4" s="1"/>
  <c r="H450" i="4"/>
  <c r="I450" i="4" s="1"/>
  <c r="H451" i="4"/>
  <c r="I451" i="4" s="1"/>
  <c r="H452" i="4"/>
  <c r="I452" i="4" s="1"/>
  <c r="H453" i="4"/>
  <c r="I453" i="4" s="1"/>
  <c r="H454" i="4"/>
  <c r="I454" i="4" s="1"/>
  <c r="H455" i="4"/>
  <c r="I455" i="4" s="1"/>
  <c r="H456" i="4"/>
  <c r="I456" i="4" s="1"/>
  <c r="H457" i="4"/>
  <c r="I457" i="4" s="1"/>
  <c r="H458" i="4"/>
  <c r="I458" i="4" s="1"/>
  <c r="H459" i="4"/>
  <c r="I459" i="4" s="1"/>
  <c r="H460" i="4"/>
  <c r="I460" i="4" s="1"/>
  <c r="H461" i="4"/>
  <c r="I461" i="4" s="1"/>
  <c r="H462" i="4"/>
  <c r="I462" i="4" s="1"/>
  <c r="H463" i="4"/>
  <c r="I463" i="4" s="1"/>
  <c r="H464" i="4"/>
  <c r="I464" i="4" s="1"/>
  <c r="H465" i="4"/>
  <c r="I465" i="4" s="1"/>
  <c r="H466" i="4"/>
  <c r="I466" i="4" s="1"/>
  <c r="H467" i="4"/>
  <c r="I467" i="4" s="1"/>
  <c r="H468" i="4"/>
  <c r="I468" i="4" s="1"/>
  <c r="H469" i="4"/>
  <c r="I469" i="4" s="1"/>
  <c r="H470" i="4"/>
  <c r="I470" i="4" s="1"/>
  <c r="H471" i="4"/>
  <c r="I471" i="4" s="1"/>
  <c r="H472" i="4"/>
  <c r="I472" i="4" s="1"/>
  <c r="H473" i="4"/>
  <c r="I473" i="4" s="1"/>
  <c r="H474" i="4"/>
  <c r="I474" i="4" s="1"/>
  <c r="H475" i="4"/>
  <c r="I475" i="4" s="1"/>
  <c r="H476" i="4"/>
  <c r="I476" i="4" s="1"/>
  <c r="H477" i="4"/>
  <c r="I477" i="4" s="1"/>
  <c r="H478" i="4"/>
  <c r="I478" i="4" s="1"/>
  <c r="H479" i="4"/>
  <c r="I479" i="4" s="1"/>
  <c r="H480" i="4"/>
  <c r="I480" i="4" s="1"/>
  <c r="H481" i="4"/>
  <c r="I481" i="4" s="1"/>
  <c r="H482" i="4"/>
  <c r="I482" i="4" s="1"/>
  <c r="H483" i="4"/>
  <c r="I483" i="4" s="1"/>
  <c r="H484" i="4"/>
  <c r="I484" i="4" s="1"/>
  <c r="H485" i="4"/>
  <c r="I485" i="4" s="1"/>
  <c r="H486" i="4"/>
  <c r="I486" i="4" s="1"/>
  <c r="H487" i="4"/>
  <c r="I487" i="4" s="1"/>
  <c r="H488" i="4"/>
  <c r="I488" i="4" s="1"/>
  <c r="H489" i="4"/>
  <c r="I489" i="4" s="1"/>
  <c r="H490" i="4"/>
  <c r="I490" i="4" s="1"/>
  <c r="H491" i="4"/>
  <c r="I491" i="4" s="1"/>
  <c r="H492" i="4"/>
  <c r="I492" i="4" s="1"/>
  <c r="H493" i="4"/>
  <c r="I493" i="4" s="1"/>
  <c r="H494" i="4"/>
  <c r="I494" i="4" s="1"/>
  <c r="H495" i="4"/>
  <c r="I495" i="4" s="1"/>
  <c r="H496" i="4"/>
  <c r="I496" i="4" s="1"/>
  <c r="H497" i="4"/>
  <c r="I497" i="4" s="1"/>
  <c r="H498" i="4"/>
  <c r="I498" i="4" s="1"/>
  <c r="H499" i="4"/>
  <c r="I499" i="4" s="1"/>
  <c r="H500" i="4"/>
  <c r="I500" i="4" s="1"/>
  <c r="H501" i="4"/>
  <c r="I501" i="4" s="1"/>
  <c r="H502" i="4"/>
  <c r="I502" i="4" s="1"/>
  <c r="H503" i="4"/>
  <c r="I503" i="4" s="1"/>
  <c r="H504" i="4"/>
  <c r="I504" i="4" s="1"/>
  <c r="H505" i="4"/>
  <c r="I505" i="4" s="1"/>
  <c r="H506" i="4"/>
  <c r="I506" i="4" s="1"/>
  <c r="H507" i="4"/>
  <c r="I507" i="4" s="1"/>
  <c r="H508" i="4"/>
  <c r="I508" i="4" s="1"/>
  <c r="H509" i="4"/>
  <c r="I509" i="4" s="1"/>
  <c r="H510" i="4"/>
  <c r="I510" i="4" s="1"/>
  <c r="H511" i="4"/>
  <c r="I511" i="4" s="1"/>
  <c r="H512" i="4"/>
  <c r="I512" i="4" s="1"/>
  <c r="H513" i="4"/>
  <c r="I513" i="4" s="1"/>
  <c r="H514" i="4"/>
  <c r="I514" i="4" s="1"/>
  <c r="H515" i="4"/>
  <c r="I515" i="4" s="1"/>
  <c r="H516" i="4"/>
  <c r="I516" i="4" s="1"/>
  <c r="H517" i="4"/>
  <c r="I517" i="4" s="1"/>
  <c r="H518" i="4"/>
  <c r="I518" i="4" s="1"/>
  <c r="H519" i="4"/>
  <c r="I519" i="4" s="1"/>
  <c r="H520" i="4"/>
  <c r="I520" i="4" s="1"/>
  <c r="H521" i="4"/>
  <c r="I521" i="4" s="1"/>
  <c r="H522" i="4"/>
  <c r="I522" i="4" s="1"/>
  <c r="H523" i="4"/>
  <c r="I523" i="4" s="1"/>
  <c r="H524" i="4"/>
  <c r="I524" i="4" s="1"/>
  <c r="H525" i="4"/>
  <c r="I525" i="4" s="1"/>
  <c r="H526" i="4"/>
  <c r="I526" i="4" s="1"/>
  <c r="H527" i="4"/>
  <c r="I527" i="4" s="1"/>
  <c r="H528" i="4"/>
  <c r="I528" i="4" s="1"/>
  <c r="H529" i="4"/>
  <c r="I529" i="4" s="1"/>
  <c r="H530" i="4"/>
  <c r="I530" i="4" s="1"/>
  <c r="H531" i="4"/>
  <c r="I531" i="4" s="1"/>
  <c r="H532" i="4"/>
  <c r="I532" i="4" s="1"/>
  <c r="H533" i="4"/>
  <c r="I533" i="4" s="1"/>
  <c r="H534" i="4"/>
  <c r="I534" i="4" s="1"/>
  <c r="H535" i="4"/>
  <c r="I535" i="4" s="1"/>
  <c r="H536" i="4"/>
  <c r="I536" i="4" s="1"/>
  <c r="H537" i="4"/>
  <c r="I537" i="4" s="1"/>
  <c r="H538" i="4"/>
  <c r="I538" i="4" s="1"/>
  <c r="H539" i="4"/>
  <c r="I539" i="4" s="1"/>
  <c r="H540" i="4"/>
  <c r="I540" i="4" s="1"/>
  <c r="H541" i="4"/>
  <c r="I541" i="4" s="1"/>
  <c r="H542" i="4"/>
  <c r="I542" i="4" s="1"/>
  <c r="H543" i="4"/>
  <c r="I543" i="4" s="1"/>
  <c r="H544" i="4"/>
  <c r="I544" i="4" s="1"/>
  <c r="H545" i="4"/>
  <c r="I545" i="4" s="1"/>
  <c r="H546" i="4"/>
  <c r="I546" i="4" s="1"/>
  <c r="H547" i="4"/>
  <c r="I547" i="4" s="1"/>
  <c r="H548" i="4"/>
  <c r="I548" i="4" s="1"/>
  <c r="H549" i="4"/>
  <c r="I549" i="4" s="1"/>
  <c r="H550" i="4"/>
  <c r="I550" i="4" s="1"/>
  <c r="H551" i="4"/>
  <c r="I551" i="4" s="1"/>
  <c r="H552" i="4"/>
  <c r="I552" i="4" s="1"/>
  <c r="H553" i="4"/>
  <c r="I553" i="4" s="1"/>
  <c r="H554" i="4"/>
  <c r="I554" i="4" s="1"/>
  <c r="H555" i="4"/>
  <c r="I555" i="4" s="1"/>
  <c r="H556" i="4"/>
  <c r="I556" i="4" s="1"/>
  <c r="H557" i="4"/>
  <c r="I557" i="4" s="1"/>
  <c r="H558" i="4"/>
  <c r="I558" i="4" s="1"/>
  <c r="H559" i="4"/>
  <c r="I559" i="4" s="1"/>
  <c r="H560" i="4"/>
  <c r="I560" i="4" s="1"/>
  <c r="H561" i="4"/>
  <c r="I561" i="4" s="1"/>
  <c r="H562" i="4"/>
  <c r="I562" i="4" s="1"/>
  <c r="H563" i="4"/>
  <c r="I563" i="4" s="1"/>
  <c r="H564" i="4"/>
  <c r="I564" i="4" s="1"/>
  <c r="H565" i="4"/>
  <c r="I565" i="4" s="1"/>
  <c r="H566" i="4"/>
  <c r="I566" i="4" s="1"/>
  <c r="H567" i="4"/>
  <c r="I567" i="4" s="1"/>
  <c r="H568" i="4"/>
  <c r="I568" i="4" s="1"/>
  <c r="H569" i="4"/>
  <c r="I569" i="4" s="1"/>
  <c r="H570" i="4"/>
  <c r="I570" i="4" s="1"/>
  <c r="H571" i="4"/>
  <c r="I571" i="4" s="1"/>
  <c r="H572" i="4"/>
  <c r="I572" i="4" s="1"/>
  <c r="H573" i="4"/>
  <c r="I573" i="4" s="1"/>
  <c r="H574" i="4"/>
  <c r="I574" i="4" s="1"/>
  <c r="H575" i="4"/>
  <c r="I575" i="4" s="1"/>
  <c r="H576" i="4"/>
  <c r="I576" i="4" s="1"/>
  <c r="H577" i="4"/>
  <c r="I577" i="4" s="1"/>
  <c r="H578" i="4"/>
  <c r="I578" i="4" s="1"/>
  <c r="H579" i="4"/>
  <c r="I579" i="4" s="1"/>
  <c r="H580" i="4"/>
  <c r="I580" i="4" s="1"/>
  <c r="H581" i="4"/>
  <c r="I581" i="4" s="1"/>
  <c r="H582" i="4"/>
  <c r="I582" i="4" s="1"/>
  <c r="H583" i="4"/>
  <c r="I583" i="4" s="1"/>
  <c r="H584" i="4"/>
  <c r="I584" i="4" s="1"/>
  <c r="H585" i="4"/>
  <c r="I585" i="4" s="1"/>
  <c r="H586" i="4"/>
  <c r="I586" i="4" s="1"/>
  <c r="H587" i="4"/>
  <c r="I587" i="4" s="1"/>
  <c r="H588" i="4"/>
  <c r="I588" i="4" s="1"/>
  <c r="H589" i="4"/>
  <c r="I589" i="4" s="1"/>
  <c r="H590" i="4"/>
  <c r="I590" i="4" s="1"/>
  <c r="H591" i="4"/>
  <c r="I591" i="4" s="1"/>
  <c r="H592" i="4"/>
  <c r="I592" i="4" s="1"/>
  <c r="H593" i="4"/>
  <c r="I593" i="4" s="1"/>
  <c r="H594" i="4"/>
  <c r="I594" i="4" s="1"/>
  <c r="H595" i="4"/>
  <c r="I595" i="4" s="1"/>
  <c r="H596" i="4"/>
  <c r="I596" i="4" s="1"/>
  <c r="H597" i="4"/>
  <c r="I597" i="4" s="1"/>
  <c r="H598" i="4"/>
  <c r="I598" i="4" s="1"/>
  <c r="H599" i="4"/>
  <c r="I599" i="4" s="1"/>
  <c r="H600" i="4"/>
  <c r="I600" i="4" s="1"/>
  <c r="H601" i="4"/>
  <c r="I601" i="4" s="1"/>
  <c r="H602" i="4"/>
  <c r="I602" i="4" s="1"/>
  <c r="H603" i="4"/>
  <c r="I603" i="4" s="1"/>
  <c r="H604" i="4"/>
  <c r="I604" i="4" s="1"/>
  <c r="H605" i="4"/>
  <c r="I605" i="4" s="1"/>
  <c r="H606" i="4"/>
  <c r="I606" i="4" s="1"/>
  <c r="H607" i="4"/>
  <c r="I607" i="4" s="1"/>
  <c r="H608" i="4"/>
  <c r="I608" i="4" s="1"/>
  <c r="H609" i="4"/>
  <c r="I609" i="4" s="1"/>
  <c r="H610" i="4"/>
  <c r="I610" i="4" s="1"/>
  <c r="H611" i="4"/>
  <c r="I611" i="4" s="1"/>
  <c r="H612" i="4"/>
  <c r="I612" i="4" s="1"/>
  <c r="H613" i="4"/>
  <c r="I613" i="4" s="1"/>
  <c r="H614" i="4"/>
  <c r="I614" i="4" s="1"/>
  <c r="H615" i="4"/>
  <c r="I615" i="4" s="1"/>
  <c r="H616" i="4"/>
  <c r="I616" i="4" s="1"/>
  <c r="H617" i="4"/>
  <c r="I617" i="4" s="1"/>
  <c r="H618" i="4"/>
  <c r="I618" i="4" s="1"/>
  <c r="H619" i="4"/>
  <c r="I619" i="4" s="1"/>
  <c r="H620" i="4"/>
  <c r="I620" i="4" s="1"/>
  <c r="H621" i="4"/>
  <c r="I621" i="4" s="1"/>
  <c r="H622" i="4"/>
  <c r="I622" i="4" s="1"/>
  <c r="H623" i="4"/>
  <c r="I623" i="4" s="1"/>
  <c r="H624" i="4"/>
  <c r="I624" i="4" s="1"/>
  <c r="H625" i="4"/>
  <c r="I625" i="4" s="1"/>
  <c r="H626" i="4"/>
  <c r="I626" i="4" s="1"/>
  <c r="H627" i="4"/>
  <c r="I627" i="4" s="1"/>
  <c r="H628" i="4"/>
  <c r="I628" i="4" s="1"/>
  <c r="H629" i="4"/>
  <c r="I629" i="4" s="1"/>
  <c r="H630" i="4"/>
  <c r="I630" i="4" s="1"/>
  <c r="H631" i="4"/>
  <c r="I631" i="4" s="1"/>
  <c r="H632" i="4"/>
  <c r="I632" i="4" s="1"/>
  <c r="H633" i="4"/>
  <c r="I633" i="4" s="1"/>
  <c r="H634" i="4"/>
  <c r="I634" i="4" s="1"/>
  <c r="H635" i="4"/>
  <c r="I635" i="4" s="1"/>
  <c r="H636" i="4"/>
  <c r="I636" i="4" s="1"/>
  <c r="H637" i="4"/>
  <c r="I637" i="4" s="1"/>
  <c r="H638" i="4"/>
  <c r="I638" i="4" s="1"/>
  <c r="H639" i="4"/>
  <c r="I639" i="4" s="1"/>
  <c r="H640" i="4"/>
  <c r="I640" i="4" s="1"/>
  <c r="H641" i="4"/>
  <c r="I641" i="4" s="1"/>
  <c r="H642" i="4"/>
  <c r="I642" i="4" s="1"/>
  <c r="H643" i="4"/>
  <c r="I643" i="4" s="1"/>
  <c r="H644" i="4"/>
  <c r="I644" i="4" s="1"/>
  <c r="H645" i="4"/>
  <c r="I645" i="4" s="1"/>
  <c r="H646" i="4"/>
  <c r="I646" i="4" s="1"/>
  <c r="H647" i="4"/>
  <c r="I647" i="4" s="1"/>
  <c r="H648" i="4"/>
  <c r="I648" i="4" s="1"/>
  <c r="H649" i="4"/>
  <c r="I649" i="4" s="1"/>
  <c r="H650" i="4"/>
  <c r="I650" i="4" s="1"/>
  <c r="H651" i="4"/>
  <c r="I651" i="4" s="1"/>
  <c r="H652" i="4"/>
  <c r="I652" i="4" s="1"/>
  <c r="H653" i="4"/>
  <c r="I653" i="4" s="1"/>
  <c r="H654" i="4"/>
  <c r="I654" i="4" s="1"/>
  <c r="H655" i="4"/>
  <c r="I655" i="4" s="1"/>
  <c r="H656" i="4"/>
  <c r="I656" i="4" s="1"/>
  <c r="H657" i="4"/>
  <c r="I657" i="4" s="1"/>
  <c r="H658" i="4"/>
  <c r="I658" i="4" s="1"/>
  <c r="H659" i="4"/>
  <c r="I659" i="4" s="1"/>
  <c r="H660" i="4"/>
  <c r="I660" i="4" s="1"/>
  <c r="H661" i="4"/>
  <c r="I661" i="4" s="1"/>
  <c r="H662" i="4"/>
  <c r="I662" i="4" s="1"/>
  <c r="H663" i="4"/>
  <c r="I663" i="4" s="1"/>
  <c r="H664" i="4"/>
  <c r="I664" i="4" s="1"/>
  <c r="H665" i="4"/>
  <c r="I665" i="4" s="1"/>
  <c r="H666" i="4"/>
  <c r="I666" i="4" s="1"/>
  <c r="H667" i="4"/>
  <c r="I667" i="4" s="1"/>
  <c r="H668" i="4"/>
  <c r="I668" i="4" s="1"/>
  <c r="H669" i="4"/>
  <c r="I669" i="4" s="1"/>
  <c r="H670" i="4"/>
  <c r="I670" i="4" s="1"/>
  <c r="H671" i="4"/>
  <c r="I671" i="4" s="1"/>
  <c r="H672" i="4"/>
  <c r="I672" i="4" s="1"/>
  <c r="H673" i="4"/>
  <c r="I673" i="4" s="1"/>
  <c r="H674" i="4"/>
  <c r="I674" i="4" s="1"/>
  <c r="H675" i="4"/>
  <c r="I675" i="4" s="1"/>
  <c r="H676" i="4"/>
  <c r="I676" i="4" s="1"/>
  <c r="H677" i="4"/>
  <c r="I677" i="4" s="1"/>
  <c r="H678" i="4"/>
  <c r="I678" i="4" s="1"/>
  <c r="H679" i="4"/>
  <c r="I679" i="4" s="1"/>
  <c r="H680" i="4"/>
  <c r="I680" i="4" s="1"/>
  <c r="H681" i="4"/>
  <c r="I681" i="4" s="1"/>
  <c r="H682" i="4"/>
  <c r="I682" i="4" s="1"/>
  <c r="H683" i="4"/>
  <c r="I683" i="4" s="1"/>
  <c r="H684" i="4"/>
  <c r="I684" i="4" s="1"/>
  <c r="H685" i="4"/>
  <c r="I685" i="4" s="1"/>
  <c r="H686" i="4"/>
  <c r="I686" i="4" s="1"/>
  <c r="H687" i="4"/>
  <c r="I687" i="4" s="1"/>
  <c r="H688" i="4"/>
  <c r="I688" i="4" s="1"/>
  <c r="H689" i="4"/>
  <c r="I689" i="4" s="1"/>
  <c r="H690" i="4"/>
  <c r="I690" i="4" s="1"/>
  <c r="H691" i="4"/>
  <c r="I691" i="4" s="1"/>
  <c r="H692" i="4"/>
  <c r="I692" i="4" s="1"/>
  <c r="H693" i="4"/>
  <c r="I693" i="4" s="1"/>
  <c r="H694" i="4"/>
  <c r="I694" i="4" s="1"/>
  <c r="H695" i="4"/>
  <c r="I695" i="4" s="1"/>
  <c r="H696" i="4"/>
  <c r="I696" i="4" s="1"/>
  <c r="H697" i="4"/>
  <c r="I697" i="4" s="1"/>
  <c r="H698" i="4"/>
  <c r="I698" i="4" s="1"/>
  <c r="H699" i="4"/>
  <c r="H700" i="4"/>
  <c r="I700" i="4" s="1"/>
  <c r="H701" i="4"/>
  <c r="I701" i="4" s="1"/>
  <c r="H702" i="4"/>
  <c r="I702" i="4" s="1"/>
  <c r="H703" i="4"/>
  <c r="I703" i="4" s="1"/>
  <c r="H704" i="4"/>
  <c r="I704" i="4" s="1"/>
  <c r="H705" i="4"/>
  <c r="I705" i="4" s="1"/>
  <c r="H706" i="4"/>
  <c r="I706" i="4" s="1"/>
  <c r="H707" i="4"/>
  <c r="I707" i="4" s="1"/>
  <c r="H708" i="4"/>
  <c r="I708" i="4" s="1"/>
  <c r="H709" i="4"/>
  <c r="I709" i="4" s="1"/>
  <c r="H710" i="4"/>
  <c r="I710" i="4" s="1"/>
  <c r="H711" i="4"/>
  <c r="I711" i="4" s="1"/>
  <c r="H712" i="4"/>
  <c r="I712" i="4" s="1"/>
  <c r="H713" i="4"/>
  <c r="I713" i="4" s="1"/>
  <c r="H714" i="4"/>
  <c r="I714" i="4" s="1"/>
  <c r="H715" i="4"/>
  <c r="I715" i="4" s="1"/>
  <c r="H716" i="4"/>
  <c r="I716" i="4" s="1"/>
  <c r="H717" i="4"/>
  <c r="I717" i="4" s="1"/>
  <c r="H718" i="4"/>
  <c r="I718" i="4" s="1"/>
  <c r="H719" i="4"/>
  <c r="I719" i="4" s="1"/>
  <c r="H720" i="4"/>
  <c r="I720" i="4" s="1"/>
  <c r="H721" i="4"/>
  <c r="I721" i="4" s="1"/>
  <c r="H722" i="4"/>
  <c r="I722" i="4" s="1"/>
  <c r="H723" i="4"/>
  <c r="I723" i="4" s="1"/>
  <c r="H724" i="4"/>
  <c r="I724" i="4" s="1"/>
  <c r="H725" i="4"/>
  <c r="I725" i="4" s="1"/>
  <c r="H726" i="4"/>
  <c r="I726" i="4" s="1"/>
  <c r="H727" i="4"/>
  <c r="I727" i="4" s="1"/>
  <c r="H728" i="4"/>
  <c r="I728" i="4" s="1"/>
  <c r="H729" i="4"/>
  <c r="I729" i="4" s="1"/>
  <c r="H730" i="4"/>
  <c r="I730" i="4" s="1"/>
  <c r="H731" i="4"/>
  <c r="I731" i="4" s="1"/>
  <c r="H732" i="4"/>
  <c r="I732" i="4" s="1"/>
  <c r="H733" i="4"/>
  <c r="I733" i="4" s="1"/>
  <c r="H734" i="4"/>
  <c r="I734" i="4" s="1"/>
  <c r="H735" i="4"/>
  <c r="I735" i="4" s="1"/>
  <c r="H736" i="4"/>
  <c r="I736" i="4" s="1"/>
  <c r="H737" i="4"/>
  <c r="I737" i="4" s="1"/>
  <c r="H738" i="4"/>
  <c r="I738" i="4" s="1"/>
  <c r="H739" i="4"/>
  <c r="I739" i="4" s="1"/>
  <c r="H740" i="4"/>
  <c r="I740" i="4" s="1"/>
  <c r="H741" i="4"/>
  <c r="I741" i="4" s="1"/>
  <c r="H742" i="4"/>
  <c r="I742" i="4" s="1"/>
  <c r="H743" i="4"/>
  <c r="I743" i="4" s="1"/>
  <c r="H744" i="4"/>
  <c r="I744" i="4" s="1"/>
  <c r="H745" i="4"/>
  <c r="I745" i="4" s="1"/>
  <c r="H746" i="4"/>
  <c r="I746" i="4" s="1"/>
  <c r="H747" i="4"/>
  <c r="I747" i="4" s="1"/>
  <c r="H748" i="4"/>
  <c r="I748" i="4" s="1"/>
  <c r="H749" i="4"/>
  <c r="I749" i="4" s="1"/>
  <c r="H750" i="4"/>
  <c r="I750" i="4" s="1"/>
  <c r="H751" i="4"/>
  <c r="I751" i="4" s="1"/>
  <c r="H752" i="4"/>
  <c r="I752" i="4" s="1"/>
  <c r="H753" i="4"/>
  <c r="I753" i="4" s="1"/>
  <c r="H754" i="4"/>
  <c r="I754" i="4" s="1"/>
  <c r="H755" i="4"/>
  <c r="I755" i="4" s="1"/>
  <c r="H756" i="4"/>
  <c r="I756" i="4" s="1"/>
  <c r="H757" i="4"/>
  <c r="I757" i="4" s="1"/>
  <c r="H758" i="4"/>
  <c r="I758" i="4" s="1"/>
  <c r="H759" i="4"/>
  <c r="I759" i="4" s="1"/>
  <c r="H760" i="4"/>
  <c r="I760" i="4" s="1"/>
  <c r="H761" i="4"/>
  <c r="I761" i="4" s="1"/>
  <c r="H762" i="4"/>
  <c r="I762" i="4" s="1"/>
  <c r="H763" i="4"/>
  <c r="I763" i="4" s="1"/>
  <c r="H764" i="4"/>
  <c r="I764" i="4" s="1"/>
  <c r="H765" i="4"/>
  <c r="I765" i="4" s="1"/>
  <c r="H766" i="4"/>
  <c r="I766" i="4" s="1"/>
  <c r="H767" i="4"/>
  <c r="I767" i="4" s="1"/>
  <c r="H768" i="4"/>
  <c r="I768" i="4" s="1"/>
  <c r="H769" i="4"/>
  <c r="I769" i="4" s="1"/>
  <c r="H770" i="4"/>
  <c r="I770" i="4" s="1"/>
  <c r="H771" i="4"/>
  <c r="H772" i="4"/>
  <c r="I772" i="4" s="1"/>
  <c r="H773" i="4"/>
  <c r="I773" i="4" s="1"/>
  <c r="H774" i="4"/>
  <c r="I774" i="4" s="1"/>
  <c r="H775" i="4"/>
  <c r="I775" i="4" s="1"/>
  <c r="H776" i="4"/>
  <c r="I776" i="4" s="1"/>
  <c r="H777" i="4"/>
  <c r="I777" i="4" s="1"/>
  <c r="H778" i="4"/>
  <c r="I778" i="4" s="1"/>
  <c r="H779" i="4"/>
  <c r="I779" i="4" s="1"/>
  <c r="H780" i="4"/>
  <c r="I780" i="4" s="1"/>
  <c r="H781" i="4"/>
  <c r="I781" i="4" s="1"/>
  <c r="H782" i="4"/>
  <c r="I782" i="4" s="1"/>
  <c r="H783" i="4"/>
  <c r="I783" i="4" s="1"/>
  <c r="H784" i="4"/>
  <c r="I784" i="4" s="1"/>
  <c r="H785" i="4"/>
  <c r="I785" i="4" s="1"/>
  <c r="H786" i="4"/>
  <c r="I786" i="4" s="1"/>
  <c r="H787" i="4"/>
  <c r="I787" i="4" s="1"/>
  <c r="H788" i="4"/>
  <c r="I788" i="4" s="1"/>
  <c r="H789" i="4"/>
  <c r="I789" i="4" s="1"/>
  <c r="H790" i="4"/>
  <c r="I790" i="4" s="1"/>
  <c r="H791" i="4"/>
  <c r="I791" i="4" s="1"/>
  <c r="H792" i="4"/>
  <c r="I792" i="4" s="1"/>
  <c r="H793" i="4"/>
  <c r="I793" i="4" s="1"/>
  <c r="H794" i="4"/>
  <c r="I794" i="4" s="1"/>
  <c r="H795" i="4"/>
  <c r="I795" i="4" s="1"/>
  <c r="H796" i="4"/>
  <c r="I796" i="4" s="1"/>
  <c r="H797" i="4"/>
  <c r="I797" i="4" s="1"/>
  <c r="H798" i="4"/>
  <c r="I798" i="4" s="1"/>
  <c r="H799" i="4"/>
  <c r="I799" i="4" s="1"/>
  <c r="H800" i="4"/>
  <c r="I800" i="4" s="1"/>
  <c r="H801" i="4"/>
  <c r="I801" i="4" s="1"/>
  <c r="H802" i="4"/>
  <c r="I802" i="4" s="1"/>
  <c r="H803" i="4"/>
  <c r="I803" i="4" s="1"/>
  <c r="H804" i="4"/>
  <c r="I804" i="4" s="1"/>
  <c r="H805" i="4"/>
  <c r="I805" i="4" s="1"/>
  <c r="H806" i="4"/>
  <c r="I806" i="4" s="1"/>
  <c r="H807" i="4"/>
  <c r="I807" i="4" s="1"/>
  <c r="H808" i="4"/>
  <c r="I808" i="4" s="1"/>
  <c r="H809" i="4"/>
  <c r="I809" i="4" s="1"/>
  <c r="H810" i="4"/>
  <c r="I810" i="4" s="1"/>
  <c r="H811" i="4"/>
  <c r="I811" i="4" s="1"/>
  <c r="H812" i="4"/>
  <c r="I812" i="4" s="1"/>
  <c r="H813" i="4"/>
  <c r="I813" i="4" s="1"/>
  <c r="H814" i="4"/>
  <c r="I814" i="4" s="1"/>
  <c r="H815" i="4"/>
  <c r="I815" i="4" s="1"/>
  <c r="H816" i="4"/>
  <c r="I816" i="4" s="1"/>
  <c r="H817" i="4"/>
  <c r="I817" i="4" s="1"/>
  <c r="H818" i="4"/>
  <c r="I818" i="4" s="1"/>
  <c r="H819" i="4"/>
  <c r="I819" i="4" s="1"/>
  <c r="H820" i="4"/>
  <c r="I820" i="4" s="1"/>
  <c r="H821" i="4"/>
  <c r="I821" i="4" s="1"/>
  <c r="H822" i="4"/>
  <c r="I822" i="4" s="1"/>
  <c r="H823" i="4"/>
  <c r="I823" i="4" s="1"/>
  <c r="H824" i="4"/>
  <c r="I824" i="4" s="1"/>
  <c r="H825" i="4"/>
  <c r="I825" i="4" s="1"/>
  <c r="H826" i="4"/>
  <c r="I826" i="4" s="1"/>
  <c r="H827" i="4"/>
  <c r="I827" i="4" s="1"/>
  <c r="H828" i="4"/>
  <c r="I828" i="4" s="1"/>
  <c r="H829" i="4"/>
  <c r="I829" i="4" s="1"/>
  <c r="H830" i="4"/>
  <c r="I830" i="4" s="1"/>
  <c r="H831" i="4"/>
  <c r="I831" i="4" s="1"/>
  <c r="H832" i="4"/>
  <c r="I832" i="4" s="1"/>
  <c r="H833" i="4"/>
  <c r="I833" i="4" s="1"/>
  <c r="H834" i="4"/>
  <c r="I834" i="4" s="1"/>
  <c r="H835" i="4"/>
  <c r="H836" i="4"/>
  <c r="I836" i="4" s="1"/>
  <c r="H837" i="4"/>
  <c r="I837" i="4" s="1"/>
  <c r="H838" i="4"/>
  <c r="I838" i="4" s="1"/>
  <c r="H839" i="4"/>
  <c r="I839" i="4" s="1"/>
  <c r="H840" i="4"/>
  <c r="I840" i="4" s="1"/>
  <c r="H841" i="4"/>
  <c r="I841" i="4" s="1"/>
  <c r="H842" i="4"/>
  <c r="I842" i="4" s="1"/>
  <c r="H843" i="4"/>
  <c r="I843" i="4" s="1"/>
  <c r="H844" i="4"/>
  <c r="I844" i="4" s="1"/>
  <c r="H845" i="4"/>
  <c r="I845" i="4" s="1"/>
  <c r="H846" i="4"/>
  <c r="I846" i="4" s="1"/>
  <c r="H847" i="4"/>
  <c r="I847" i="4" s="1"/>
  <c r="H848" i="4"/>
  <c r="I848" i="4" s="1"/>
  <c r="H849" i="4"/>
  <c r="I849" i="4" s="1"/>
  <c r="H850" i="4"/>
  <c r="I850" i="4" s="1"/>
  <c r="H851" i="4"/>
  <c r="I851" i="4" s="1"/>
  <c r="H852" i="4"/>
  <c r="I852" i="4" s="1"/>
  <c r="H853" i="4"/>
  <c r="I853" i="4" s="1"/>
  <c r="H854" i="4"/>
  <c r="I854" i="4" s="1"/>
  <c r="H855" i="4"/>
  <c r="I855" i="4" s="1"/>
  <c r="H856" i="4"/>
  <c r="I856" i="4" s="1"/>
  <c r="H857" i="4"/>
  <c r="I857" i="4" s="1"/>
  <c r="H858" i="4"/>
  <c r="I858" i="4" s="1"/>
  <c r="H859" i="4"/>
  <c r="I859" i="4" s="1"/>
  <c r="H860" i="4"/>
  <c r="I860" i="4" s="1"/>
  <c r="H861" i="4"/>
  <c r="I861" i="4" s="1"/>
  <c r="H862" i="4"/>
  <c r="I862" i="4" s="1"/>
  <c r="H863" i="4"/>
  <c r="I863" i="4" s="1"/>
  <c r="H864" i="4"/>
  <c r="I864" i="4" s="1"/>
  <c r="H865" i="4"/>
  <c r="I865" i="4" s="1"/>
  <c r="H866" i="4"/>
  <c r="I866" i="4" s="1"/>
  <c r="H867" i="4"/>
  <c r="I867" i="4" s="1"/>
  <c r="H868" i="4"/>
  <c r="I868" i="4" s="1"/>
  <c r="H869" i="4"/>
  <c r="I869" i="4" s="1"/>
  <c r="H870" i="4"/>
  <c r="I870" i="4" s="1"/>
  <c r="H871" i="4"/>
  <c r="I871" i="4" s="1"/>
  <c r="H872" i="4"/>
  <c r="I872" i="4" s="1"/>
  <c r="H873" i="4"/>
  <c r="I873" i="4" s="1"/>
  <c r="H874" i="4"/>
  <c r="I874" i="4" s="1"/>
  <c r="H875" i="4"/>
  <c r="I875" i="4" s="1"/>
  <c r="H876" i="4"/>
  <c r="I876" i="4" s="1"/>
  <c r="H877" i="4"/>
  <c r="I877" i="4" s="1"/>
  <c r="H878" i="4"/>
  <c r="I878" i="4" s="1"/>
  <c r="H879" i="4"/>
  <c r="I879" i="4" s="1"/>
  <c r="H880" i="4"/>
  <c r="I880" i="4" s="1"/>
  <c r="H881" i="4"/>
  <c r="I881" i="4" s="1"/>
  <c r="H882" i="4"/>
  <c r="I882" i="4" s="1"/>
  <c r="H883" i="4"/>
  <c r="I883" i="4" s="1"/>
  <c r="H884" i="4"/>
  <c r="I884" i="4" s="1"/>
  <c r="H885" i="4"/>
  <c r="I885" i="4" s="1"/>
  <c r="H886" i="4"/>
  <c r="I886" i="4" s="1"/>
  <c r="H887" i="4"/>
  <c r="I887" i="4" s="1"/>
  <c r="H888" i="4"/>
  <c r="I888" i="4" s="1"/>
  <c r="H889" i="4"/>
  <c r="I889" i="4" s="1"/>
  <c r="H890" i="4"/>
  <c r="I890" i="4" s="1"/>
  <c r="H891" i="4"/>
  <c r="I891" i="4" s="1"/>
  <c r="H892" i="4"/>
  <c r="I892" i="4" s="1"/>
  <c r="H893" i="4"/>
  <c r="I893" i="4" s="1"/>
  <c r="H894" i="4"/>
  <c r="I894" i="4" s="1"/>
  <c r="H895" i="4"/>
  <c r="I895" i="4" s="1"/>
  <c r="H896" i="4"/>
  <c r="I896" i="4" s="1"/>
  <c r="H897" i="4"/>
  <c r="I897" i="4" s="1"/>
  <c r="H898" i="4"/>
  <c r="I898" i="4" s="1"/>
  <c r="H899" i="4"/>
  <c r="H900" i="4"/>
  <c r="I900" i="4" s="1"/>
  <c r="H901" i="4"/>
  <c r="I901" i="4" s="1"/>
  <c r="H902" i="4"/>
  <c r="I902" i="4" s="1"/>
  <c r="H903" i="4"/>
  <c r="I903" i="4" s="1"/>
  <c r="H904" i="4"/>
  <c r="I904" i="4" s="1"/>
  <c r="H905" i="4"/>
  <c r="I905" i="4" s="1"/>
  <c r="H906" i="4"/>
  <c r="I906" i="4" s="1"/>
  <c r="H907" i="4"/>
  <c r="I907" i="4" s="1"/>
  <c r="H908" i="4"/>
  <c r="I908" i="4" s="1"/>
  <c r="H909" i="4"/>
  <c r="I909" i="4" s="1"/>
  <c r="H910" i="4"/>
  <c r="I910" i="4" s="1"/>
  <c r="H911" i="4"/>
  <c r="I911" i="4" s="1"/>
  <c r="H912" i="4"/>
  <c r="I912" i="4" s="1"/>
  <c r="H913" i="4"/>
  <c r="I913" i="4" s="1"/>
  <c r="H914" i="4"/>
  <c r="I914" i="4" s="1"/>
  <c r="H915" i="4"/>
  <c r="I915" i="4" s="1"/>
  <c r="H916" i="4"/>
  <c r="I916" i="4" s="1"/>
  <c r="H917" i="4"/>
  <c r="I917" i="4" s="1"/>
  <c r="H918" i="4"/>
  <c r="I918" i="4" s="1"/>
  <c r="H919" i="4"/>
  <c r="I919" i="4" s="1"/>
  <c r="H920" i="4"/>
  <c r="I920" i="4" s="1"/>
  <c r="H921" i="4"/>
  <c r="I921" i="4" s="1"/>
  <c r="H922" i="4"/>
  <c r="I922" i="4" s="1"/>
  <c r="H923" i="4"/>
  <c r="I923" i="4" s="1"/>
  <c r="H924" i="4"/>
  <c r="I924" i="4" s="1"/>
  <c r="H925" i="4"/>
  <c r="I925" i="4" s="1"/>
  <c r="H926" i="4"/>
  <c r="I926" i="4" s="1"/>
  <c r="H927" i="4"/>
  <c r="I927" i="4" s="1"/>
  <c r="H928" i="4"/>
  <c r="I928" i="4" s="1"/>
  <c r="H929" i="4"/>
  <c r="I929" i="4" s="1"/>
  <c r="H930" i="4"/>
  <c r="I930" i="4" s="1"/>
  <c r="H931" i="4"/>
  <c r="I931" i="4" s="1"/>
  <c r="H932" i="4"/>
  <c r="I932" i="4" s="1"/>
  <c r="H933" i="4"/>
  <c r="I933" i="4" s="1"/>
  <c r="H934" i="4"/>
  <c r="I934" i="4" s="1"/>
  <c r="H935" i="4"/>
  <c r="I935" i="4" s="1"/>
  <c r="H936" i="4"/>
  <c r="I936" i="4" s="1"/>
  <c r="H937" i="4"/>
  <c r="I937" i="4" s="1"/>
  <c r="H938" i="4"/>
  <c r="I938" i="4" s="1"/>
  <c r="H939" i="4"/>
  <c r="I939" i="4" s="1"/>
  <c r="H940" i="4"/>
  <c r="I940" i="4" s="1"/>
  <c r="H941" i="4"/>
  <c r="I941" i="4" s="1"/>
  <c r="H942" i="4"/>
  <c r="I942" i="4" s="1"/>
  <c r="H943" i="4"/>
  <c r="I943" i="4" s="1"/>
  <c r="H944" i="4"/>
  <c r="I944" i="4" s="1"/>
  <c r="H945" i="4"/>
  <c r="I945" i="4" s="1"/>
  <c r="H946" i="4"/>
  <c r="I946" i="4" s="1"/>
  <c r="H947" i="4"/>
  <c r="I947" i="4" s="1"/>
  <c r="H948" i="4"/>
  <c r="I948" i="4" s="1"/>
  <c r="H949" i="4"/>
  <c r="I949" i="4" s="1"/>
  <c r="H950" i="4"/>
  <c r="I950" i="4" s="1"/>
  <c r="H951" i="4"/>
  <c r="I951" i="4" s="1"/>
  <c r="H952" i="4"/>
  <c r="I952" i="4" s="1"/>
  <c r="H953" i="4"/>
  <c r="I953" i="4" s="1"/>
  <c r="H954" i="4"/>
  <c r="I954" i="4" s="1"/>
  <c r="H955" i="4"/>
  <c r="I955" i="4" s="1"/>
  <c r="H956" i="4"/>
  <c r="I956" i="4" s="1"/>
  <c r="H957" i="4"/>
  <c r="I957" i="4" s="1"/>
  <c r="H958" i="4"/>
  <c r="I958" i="4" s="1"/>
  <c r="H959" i="4"/>
  <c r="I959" i="4" s="1"/>
  <c r="H960" i="4"/>
  <c r="I960" i="4" s="1"/>
  <c r="H961" i="4"/>
  <c r="I961" i="4" s="1"/>
  <c r="H962" i="4"/>
  <c r="I962" i="4" s="1"/>
  <c r="H963" i="4"/>
  <c r="H964" i="4"/>
  <c r="I964" i="4" s="1"/>
  <c r="H965" i="4"/>
  <c r="I965" i="4" s="1"/>
  <c r="H966" i="4"/>
  <c r="I966" i="4" s="1"/>
  <c r="H967" i="4"/>
  <c r="I967" i="4" s="1"/>
  <c r="H968" i="4"/>
  <c r="I968" i="4" s="1"/>
  <c r="H969" i="4"/>
  <c r="I969" i="4" s="1"/>
  <c r="H970" i="4"/>
  <c r="I970" i="4" s="1"/>
  <c r="H971" i="4"/>
  <c r="I971" i="4" s="1"/>
  <c r="H972" i="4"/>
  <c r="I972" i="4" s="1"/>
  <c r="H973" i="4"/>
  <c r="I973" i="4" s="1"/>
  <c r="H974" i="4"/>
  <c r="I974" i="4" s="1"/>
  <c r="H975" i="4"/>
  <c r="I975" i="4" s="1"/>
  <c r="H976" i="4"/>
  <c r="I976" i="4" s="1"/>
  <c r="H977" i="4"/>
  <c r="I977" i="4" s="1"/>
  <c r="H978" i="4"/>
  <c r="I978" i="4" s="1"/>
  <c r="H979" i="4"/>
  <c r="I979" i="4" s="1"/>
  <c r="H980" i="4"/>
  <c r="I980" i="4" s="1"/>
  <c r="H981" i="4"/>
  <c r="I981" i="4" s="1"/>
  <c r="H982" i="4"/>
  <c r="I982" i="4" s="1"/>
  <c r="H983" i="4"/>
  <c r="I983" i="4" s="1"/>
  <c r="H984" i="4"/>
  <c r="I984" i="4" s="1"/>
  <c r="H985" i="4"/>
  <c r="I985" i="4" s="1"/>
  <c r="H986" i="4"/>
  <c r="I986" i="4" s="1"/>
  <c r="H987" i="4"/>
  <c r="I987" i="4" s="1"/>
  <c r="H988" i="4"/>
  <c r="I988" i="4" s="1"/>
  <c r="H989" i="4"/>
  <c r="I989" i="4" s="1"/>
  <c r="H990" i="4"/>
  <c r="I990" i="4" s="1"/>
  <c r="H991" i="4"/>
  <c r="I991" i="4" s="1"/>
  <c r="H992" i="4"/>
  <c r="I992" i="4" s="1"/>
  <c r="H993" i="4"/>
  <c r="I993" i="4" s="1"/>
  <c r="H994" i="4"/>
  <c r="I994" i="4" s="1"/>
  <c r="H995" i="4"/>
  <c r="I995" i="4" s="1"/>
  <c r="H996" i="4"/>
  <c r="I996" i="4" s="1"/>
  <c r="H997" i="4"/>
  <c r="I997" i="4" s="1"/>
  <c r="H998" i="4"/>
  <c r="I998" i="4" s="1"/>
  <c r="H999" i="4"/>
  <c r="I999" i="4" s="1"/>
  <c r="H1000" i="4"/>
  <c r="I1000" i="4" s="1"/>
  <c r="H1001" i="4"/>
  <c r="I1001" i="4" s="1"/>
  <c r="H1002" i="4"/>
  <c r="I1002" i="4" s="1"/>
  <c r="H1003" i="4"/>
  <c r="I1003" i="4" s="1"/>
  <c r="H1004" i="4"/>
  <c r="I1004" i="4" s="1"/>
  <c r="H1005" i="4"/>
  <c r="I1005" i="4" s="1"/>
  <c r="H1006" i="4"/>
  <c r="I1006" i="4" s="1"/>
  <c r="H1007" i="4"/>
  <c r="I1007" i="4" s="1"/>
  <c r="H1008" i="4"/>
  <c r="I1008" i="4" s="1"/>
  <c r="H1009" i="4"/>
  <c r="I1009" i="4" s="1"/>
  <c r="H1010" i="4"/>
  <c r="I1010" i="4" s="1"/>
  <c r="H1011" i="4"/>
  <c r="I1011" i="4" s="1"/>
  <c r="H1012" i="4"/>
  <c r="I1012" i="4" s="1"/>
  <c r="H1013" i="4"/>
  <c r="I1013" i="4" s="1"/>
  <c r="H1014" i="4"/>
  <c r="I1014" i="4" s="1"/>
  <c r="H1015" i="4"/>
  <c r="I1015" i="4" s="1"/>
  <c r="H1016" i="4"/>
  <c r="I1016" i="4" s="1"/>
  <c r="H1017" i="4"/>
  <c r="I1017" i="4" s="1"/>
  <c r="H1018" i="4"/>
  <c r="I1018" i="4" s="1"/>
  <c r="H1019" i="4"/>
  <c r="I1019" i="4" s="1"/>
  <c r="H1020" i="4"/>
  <c r="I1020" i="4" s="1"/>
  <c r="H1021" i="4"/>
  <c r="I1021" i="4" s="1"/>
  <c r="H1022" i="4"/>
  <c r="I1022" i="4" s="1"/>
  <c r="H1023" i="4"/>
  <c r="I1023" i="4" s="1"/>
  <c r="H1024" i="4"/>
  <c r="I1024" i="4" s="1"/>
  <c r="H1025" i="4"/>
  <c r="I1025" i="4" s="1"/>
  <c r="H1026" i="4"/>
  <c r="I1026" i="4" s="1"/>
  <c r="H1027" i="4"/>
  <c r="H1028" i="4"/>
  <c r="I1028" i="4" s="1"/>
  <c r="H1029" i="4"/>
  <c r="I1029" i="4" s="1"/>
  <c r="H1030" i="4"/>
  <c r="I1030" i="4" s="1"/>
  <c r="H1031" i="4"/>
  <c r="I1031" i="4" s="1"/>
  <c r="H1032" i="4"/>
  <c r="I1032" i="4" s="1"/>
  <c r="H1033" i="4"/>
  <c r="I1033" i="4" s="1"/>
  <c r="H1034" i="4"/>
  <c r="I1034" i="4" s="1"/>
  <c r="H1035" i="4"/>
  <c r="I1035" i="4" s="1"/>
  <c r="H1036" i="4"/>
  <c r="I1036" i="4" s="1"/>
  <c r="H1037" i="4"/>
  <c r="I1037" i="4" s="1"/>
  <c r="H1038" i="4"/>
  <c r="I1038" i="4" s="1"/>
  <c r="H1039" i="4"/>
  <c r="I1039" i="4" s="1"/>
  <c r="H1040" i="4"/>
  <c r="I1040" i="4" s="1"/>
  <c r="H1041" i="4"/>
  <c r="I1041" i="4" s="1"/>
  <c r="H1042" i="4"/>
  <c r="I1042" i="4" s="1"/>
  <c r="H1043" i="4"/>
  <c r="I1043" i="4" s="1"/>
  <c r="H1044" i="4"/>
  <c r="I1044" i="4" s="1"/>
  <c r="H1045" i="4"/>
  <c r="I1045" i="4" s="1"/>
  <c r="H1046" i="4"/>
  <c r="I1046" i="4" s="1"/>
  <c r="H1047" i="4"/>
  <c r="I1047" i="4" s="1"/>
  <c r="H1048" i="4"/>
  <c r="I1048" i="4" s="1"/>
  <c r="H1049" i="4"/>
  <c r="I1049" i="4" s="1"/>
  <c r="H1050" i="4"/>
  <c r="I1050" i="4" s="1"/>
  <c r="H1051" i="4"/>
  <c r="I1051" i="4" s="1"/>
  <c r="H1052" i="4"/>
  <c r="I1052" i="4" s="1"/>
  <c r="H1053" i="4"/>
  <c r="I1053" i="4" s="1"/>
  <c r="H1054" i="4"/>
  <c r="I1054" i="4" s="1"/>
  <c r="H1055" i="4"/>
  <c r="I1055" i="4" s="1"/>
  <c r="H1056" i="4"/>
  <c r="I1056" i="4" s="1"/>
  <c r="H1057" i="4"/>
  <c r="I1057" i="4" s="1"/>
  <c r="H1058" i="4"/>
  <c r="I1058" i="4" s="1"/>
  <c r="H1059" i="4"/>
  <c r="I1059" i="4" s="1"/>
  <c r="H1060" i="4"/>
  <c r="I1060" i="4" s="1"/>
  <c r="H1061" i="4"/>
  <c r="I1061" i="4" s="1"/>
  <c r="H1062" i="4"/>
  <c r="I1062" i="4" s="1"/>
  <c r="H1063" i="4"/>
  <c r="I1063" i="4" s="1"/>
  <c r="H1064" i="4"/>
  <c r="I1064" i="4" s="1"/>
  <c r="H1065" i="4"/>
  <c r="I1065" i="4" s="1"/>
  <c r="H1066" i="4"/>
  <c r="I1066" i="4" s="1"/>
  <c r="H1067" i="4"/>
  <c r="I1067" i="4" s="1"/>
  <c r="H1068" i="4"/>
  <c r="I1068" i="4" s="1"/>
  <c r="H1069" i="4"/>
  <c r="I1069" i="4" s="1"/>
  <c r="H1070" i="4"/>
  <c r="I1070" i="4" s="1"/>
  <c r="H1071" i="4"/>
  <c r="I1071" i="4" s="1"/>
  <c r="H1072" i="4"/>
  <c r="I1072" i="4" s="1"/>
  <c r="H1073" i="4"/>
  <c r="I1073" i="4" s="1"/>
  <c r="H1074" i="4"/>
  <c r="I1074" i="4" s="1"/>
  <c r="H1075" i="4"/>
  <c r="I1075" i="4" s="1"/>
  <c r="H1076" i="4"/>
  <c r="I1076" i="4" s="1"/>
  <c r="H1077" i="4"/>
  <c r="I1077" i="4" s="1"/>
  <c r="H1078" i="4"/>
  <c r="I1078" i="4" s="1"/>
  <c r="H1079" i="4"/>
  <c r="I1079" i="4" s="1"/>
  <c r="H1080" i="4"/>
  <c r="I1080" i="4" s="1"/>
  <c r="H1081" i="4"/>
  <c r="I1081" i="4" s="1"/>
  <c r="H1082" i="4"/>
  <c r="I1082" i="4" s="1"/>
  <c r="H1083" i="4"/>
  <c r="I1083" i="4" s="1"/>
  <c r="H1084" i="4"/>
  <c r="I1084" i="4" s="1"/>
  <c r="H1085" i="4"/>
  <c r="I1085" i="4" s="1"/>
  <c r="H1086" i="4"/>
  <c r="I1086" i="4" s="1"/>
  <c r="H1087" i="4"/>
  <c r="I1087" i="4" s="1"/>
  <c r="H1088" i="4"/>
  <c r="I1088" i="4" s="1"/>
  <c r="H1089" i="4"/>
  <c r="I1089" i="4" s="1"/>
  <c r="H1090" i="4"/>
  <c r="I1090" i="4" s="1"/>
  <c r="H1091" i="4"/>
  <c r="H1092" i="4"/>
  <c r="I1092" i="4" s="1"/>
  <c r="H1093" i="4"/>
  <c r="I1093" i="4" s="1"/>
  <c r="H1094" i="4"/>
  <c r="I1094" i="4" s="1"/>
  <c r="H1095" i="4"/>
  <c r="I1095" i="4" s="1"/>
  <c r="H1096" i="4"/>
  <c r="I1096" i="4" s="1"/>
  <c r="H1097" i="4"/>
  <c r="I1097" i="4" s="1"/>
  <c r="H1098" i="4"/>
  <c r="I1098" i="4" s="1"/>
  <c r="H1099" i="4"/>
  <c r="I1099" i="4" s="1"/>
  <c r="H1100" i="4"/>
  <c r="I1100" i="4" s="1"/>
  <c r="H1101" i="4"/>
  <c r="I1101" i="4" s="1"/>
  <c r="H1102" i="4"/>
  <c r="I1102" i="4" s="1"/>
  <c r="H1103" i="4"/>
  <c r="I1103" i="4" s="1"/>
  <c r="H1104" i="4"/>
  <c r="I1104" i="4" s="1"/>
  <c r="H1105" i="4"/>
  <c r="I1105" i="4" s="1"/>
  <c r="H1106" i="4"/>
  <c r="I1106" i="4" s="1"/>
  <c r="H1107" i="4"/>
  <c r="I1107" i="4" s="1"/>
  <c r="H1108" i="4"/>
  <c r="I1108" i="4" s="1"/>
  <c r="H1109" i="4"/>
  <c r="I1109" i="4" s="1"/>
  <c r="H1110" i="4"/>
  <c r="I1110" i="4" s="1"/>
  <c r="H1111" i="4"/>
  <c r="I1111" i="4" s="1"/>
  <c r="H1112" i="4"/>
  <c r="I1112" i="4" s="1"/>
  <c r="H1113" i="4"/>
  <c r="I1113" i="4" s="1"/>
  <c r="H1114" i="4"/>
  <c r="I1114" i="4" s="1"/>
  <c r="H1115" i="4"/>
  <c r="I1115" i="4" s="1"/>
  <c r="H1116" i="4"/>
  <c r="I1116" i="4" s="1"/>
  <c r="H1117" i="4"/>
  <c r="I1117" i="4" s="1"/>
  <c r="H1118" i="4"/>
  <c r="I1118" i="4" s="1"/>
  <c r="H1119" i="4"/>
  <c r="I1119" i="4" s="1"/>
  <c r="H1120" i="4"/>
  <c r="I1120" i="4" s="1"/>
  <c r="H1121" i="4"/>
  <c r="I1121" i="4" s="1"/>
  <c r="H1122" i="4"/>
  <c r="I1122" i="4" s="1"/>
  <c r="H1123" i="4"/>
  <c r="I1123" i="4" s="1"/>
  <c r="H1124" i="4"/>
  <c r="I1124" i="4" s="1"/>
  <c r="H1125" i="4"/>
  <c r="I1125" i="4" s="1"/>
  <c r="H1126" i="4"/>
  <c r="I1126" i="4" s="1"/>
  <c r="H1127" i="4"/>
  <c r="I1127" i="4" s="1"/>
  <c r="H1128" i="4"/>
  <c r="I1128" i="4" s="1"/>
  <c r="H1129" i="4"/>
  <c r="I1129" i="4" s="1"/>
  <c r="H1130" i="4"/>
  <c r="I1130" i="4" s="1"/>
  <c r="H1131" i="4"/>
  <c r="I1131" i="4" s="1"/>
  <c r="H1132" i="4"/>
  <c r="I1132" i="4" s="1"/>
  <c r="H1133" i="4"/>
  <c r="I1133" i="4" s="1"/>
  <c r="H1134" i="4"/>
  <c r="I1134" i="4" s="1"/>
  <c r="H1135" i="4"/>
  <c r="I1135" i="4" s="1"/>
  <c r="H1136" i="4"/>
  <c r="I1136" i="4" s="1"/>
  <c r="H1137" i="4"/>
  <c r="I1137" i="4" s="1"/>
  <c r="H1138" i="4"/>
  <c r="I1138" i="4" s="1"/>
  <c r="H1139" i="4"/>
  <c r="I1139" i="4" s="1"/>
  <c r="H1140" i="4"/>
  <c r="I1140" i="4" s="1"/>
  <c r="H1141" i="4"/>
  <c r="I1141" i="4" s="1"/>
  <c r="H1142" i="4"/>
  <c r="I1142" i="4" s="1"/>
  <c r="H1143" i="4"/>
  <c r="I1143" i="4" s="1"/>
  <c r="H1144" i="4"/>
  <c r="I1144" i="4" s="1"/>
  <c r="H1145" i="4"/>
  <c r="I1145" i="4" s="1"/>
  <c r="H1146" i="4"/>
  <c r="I1146" i="4" s="1"/>
  <c r="H1147" i="4"/>
  <c r="I1147" i="4" s="1"/>
  <c r="H1148" i="4"/>
  <c r="I1148" i="4" s="1"/>
  <c r="H1149" i="4"/>
  <c r="I1149" i="4" s="1"/>
  <c r="H1150" i="4"/>
  <c r="I1150" i="4" s="1"/>
  <c r="H1151" i="4"/>
  <c r="H1152" i="4"/>
  <c r="I1152" i="4" s="1"/>
  <c r="H1153" i="4"/>
  <c r="I1153" i="4" s="1"/>
  <c r="H1154" i="4"/>
  <c r="I1154" i="4" s="1"/>
  <c r="H1155" i="4"/>
  <c r="I1155" i="4" s="1"/>
  <c r="H1156" i="4"/>
  <c r="I1156" i="4" s="1"/>
  <c r="H1157" i="4"/>
  <c r="I1157" i="4" s="1"/>
  <c r="H1158" i="4"/>
  <c r="I1158" i="4" s="1"/>
  <c r="H1159" i="4"/>
  <c r="I1159" i="4" s="1"/>
  <c r="H1160" i="4"/>
  <c r="I1160" i="4" s="1"/>
  <c r="H1161" i="4"/>
  <c r="I1161" i="4" s="1"/>
  <c r="H1162" i="4"/>
  <c r="I1162" i="4" s="1"/>
  <c r="H1163" i="4"/>
  <c r="I1163" i="4" s="1"/>
  <c r="H1164" i="4"/>
  <c r="I1164" i="4" s="1"/>
  <c r="H1165" i="4"/>
  <c r="I1165" i="4" s="1"/>
  <c r="H1166" i="4"/>
  <c r="I1166" i="4" s="1"/>
  <c r="H1167" i="4"/>
  <c r="I1167" i="4" s="1"/>
  <c r="H1168" i="4"/>
  <c r="I1168" i="4" s="1"/>
  <c r="H1169" i="4"/>
  <c r="I1169" i="4" s="1"/>
  <c r="H1170" i="4"/>
  <c r="I1170" i="4" s="1"/>
  <c r="H1171" i="4"/>
  <c r="I1171" i="4" s="1"/>
  <c r="H1172" i="4"/>
  <c r="I1172" i="4" s="1"/>
  <c r="H1173" i="4"/>
  <c r="I1173" i="4" s="1"/>
  <c r="H1174" i="4"/>
  <c r="I1174" i="4" s="1"/>
  <c r="H1175" i="4"/>
  <c r="I1175" i="4" s="1"/>
  <c r="H1176" i="4"/>
  <c r="I1176" i="4" s="1"/>
  <c r="H1177" i="4"/>
  <c r="I1177" i="4" s="1"/>
  <c r="H1178" i="4"/>
  <c r="I1178" i="4" s="1"/>
  <c r="H1179" i="4"/>
  <c r="I1179" i="4" s="1"/>
  <c r="H1180" i="4"/>
  <c r="I1180" i="4" s="1"/>
  <c r="H1181" i="4"/>
  <c r="I1181" i="4" s="1"/>
  <c r="H1182" i="4"/>
  <c r="I1182" i="4" s="1"/>
  <c r="H1183" i="4"/>
  <c r="I1183" i="4" s="1"/>
  <c r="H1184" i="4"/>
  <c r="I1184" i="4" s="1"/>
  <c r="H1185" i="4"/>
  <c r="I1185" i="4" s="1"/>
  <c r="H1186" i="4"/>
  <c r="I1186" i="4" s="1"/>
  <c r="H1187" i="4"/>
  <c r="I1187" i="4" s="1"/>
  <c r="H1188" i="4"/>
  <c r="I1188" i="4" s="1"/>
  <c r="H1189" i="4"/>
  <c r="I1189" i="4" s="1"/>
  <c r="H1190" i="4"/>
  <c r="I1190" i="4" s="1"/>
  <c r="H1191" i="4"/>
  <c r="I1191" i="4" s="1"/>
  <c r="H1192" i="4"/>
  <c r="I1192" i="4" s="1"/>
  <c r="H1193" i="4"/>
  <c r="I1193" i="4" s="1"/>
  <c r="H1194" i="4"/>
  <c r="I1194" i="4" s="1"/>
  <c r="H1195" i="4"/>
  <c r="I1195" i="4" s="1"/>
  <c r="H1196" i="4"/>
  <c r="I1196" i="4" s="1"/>
  <c r="H1197" i="4"/>
  <c r="I1197" i="4" s="1"/>
  <c r="H1198" i="4"/>
  <c r="I1198" i="4" s="1"/>
  <c r="H1199" i="4"/>
  <c r="I1199" i="4" s="1"/>
  <c r="H1200" i="4"/>
  <c r="I1200" i="4" s="1"/>
  <c r="H1201" i="4"/>
  <c r="I1201" i="4" s="1"/>
  <c r="H1202" i="4"/>
  <c r="I1202" i="4" s="1"/>
  <c r="H1203" i="4"/>
  <c r="I1203" i="4" s="1"/>
  <c r="H1204" i="4"/>
  <c r="I1204" i="4" s="1"/>
  <c r="H1205" i="4"/>
  <c r="I1205" i="4" s="1"/>
  <c r="H1206" i="4"/>
  <c r="I1206" i="4" s="1"/>
  <c r="H1207" i="4"/>
  <c r="I1207" i="4" s="1"/>
  <c r="H1208" i="4"/>
  <c r="I1208" i="4" s="1"/>
  <c r="H1209" i="4"/>
  <c r="I1209" i="4" s="1"/>
  <c r="H1210" i="4"/>
  <c r="I1210" i="4" s="1"/>
  <c r="H1211" i="4"/>
  <c r="I1211" i="4" s="1"/>
  <c r="H1212" i="4"/>
  <c r="I1212" i="4" s="1"/>
  <c r="H1213" i="4"/>
  <c r="I1213" i="4" s="1"/>
  <c r="H1214" i="4"/>
  <c r="I1214" i="4" s="1"/>
  <c r="H1215" i="4"/>
  <c r="I1215" i="4" s="1"/>
  <c r="H1216" i="4"/>
  <c r="I1216" i="4" s="1"/>
  <c r="H1217" i="4"/>
  <c r="I1217" i="4" s="1"/>
  <c r="H1218" i="4"/>
  <c r="I1218" i="4" s="1"/>
  <c r="H1219" i="4"/>
  <c r="I1219" i="4" s="1"/>
  <c r="H1220" i="4"/>
  <c r="I1220" i="4" s="1"/>
  <c r="H1221" i="4"/>
  <c r="I1221" i="4" s="1"/>
  <c r="H1222" i="4"/>
  <c r="I1222" i="4" s="1"/>
  <c r="H1223" i="4"/>
  <c r="I1223" i="4" s="1"/>
  <c r="H1224" i="4"/>
  <c r="I1224" i="4" s="1"/>
  <c r="H1225" i="4"/>
  <c r="I1225" i="4" s="1"/>
  <c r="H1226" i="4"/>
  <c r="H1227" i="4"/>
  <c r="I1227" i="4" s="1"/>
  <c r="H1228" i="4"/>
  <c r="I1228" i="4" s="1"/>
  <c r="H1229" i="4"/>
  <c r="I1229" i="4" s="1"/>
  <c r="H1230" i="4"/>
  <c r="I1230" i="4" s="1"/>
  <c r="H1231" i="4"/>
  <c r="I1231" i="4" s="1"/>
  <c r="H1232" i="4"/>
  <c r="I1232" i="4" s="1"/>
  <c r="H1233" i="4"/>
  <c r="I1233" i="4" s="1"/>
  <c r="H1234" i="4"/>
  <c r="I1234" i="4" s="1"/>
  <c r="H1235" i="4"/>
  <c r="I1235" i="4" s="1"/>
  <c r="H1236" i="4"/>
  <c r="I1236" i="4" s="1"/>
  <c r="H1237" i="4"/>
  <c r="I1237" i="4" s="1"/>
  <c r="H1238" i="4"/>
  <c r="I1238" i="4" s="1"/>
  <c r="H1239" i="4"/>
  <c r="I1239" i="4" s="1"/>
  <c r="H1240" i="4"/>
  <c r="I1240" i="4" s="1"/>
  <c r="H1241" i="4"/>
  <c r="I1241" i="4" s="1"/>
  <c r="H1242" i="4"/>
  <c r="I1242" i="4" s="1"/>
  <c r="H1243" i="4"/>
  <c r="I1243" i="4" s="1"/>
  <c r="H1244" i="4"/>
  <c r="I1244" i="4" s="1"/>
  <c r="H1245" i="4"/>
  <c r="I1245" i="4" s="1"/>
  <c r="H1246" i="4"/>
  <c r="I1246" i="4" s="1"/>
  <c r="H1247" i="4"/>
  <c r="I1247" i="4" s="1"/>
  <c r="H1248" i="4"/>
  <c r="I1248" i="4" s="1"/>
  <c r="H1249" i="4"/>
  <c r="I1249" i="4" s="1"/>
  <c r="H1250" i="4"/>
  <c r="I1250" i="4" s="1"/>
  <c r="H1251" i="4"/>
  <c r="I1251" i="4" s="1"/>
  <c r="H1252" i="4"/>
  <c r="I1252" i="4" s="1"/>
  <c r="H1253" i="4"/>
  <c r="I1253" i="4" s="1"/>
  <c r="H1254" i="4"/>
  <c r="I1254" i="4" s="1"/>
  <c r="H1255" i="4"/>
  <c r="I1255" i="4" s="1"/>
  <c r="H1256" i="4"/>
  <c r="I1256" i="4" s="1"/>
  <c r="H1257" i="4"/>
  <c r="I1257" i="4" s="1"/>
  <c r="H1258" i="4"/>
  <c r="I1258" i="4" s="1"/>
  <c r="H1259" i="4"/>
  <c r="I1259" i="4" s="1"/>
  <c r="H1260" i="4"/>
  <c r="I1260" i="4" s="1"/>
  <c r="H1261" i="4"/>
  <c r="I1261" i="4" s="1"/>
  <c r="H1262" i="4"/>
  <c r="I1262" i="4" s="1"/>
  <c r="H1263" i="4"/>
  <c r="I1263" i="4" s="1"/>
  <c r="H1264" i="4"/>
  <c r="I1264" i="4" s="1"/>
  <c r="H1265" i="4"/>
  <c r="I1265" i="4" s="1"/>
  <c r="H1266" i="4"/>
  <c r="I1266" i="4" s="1"/>
  <c r="H1267" i="4"/>
  <c r="I1267" i="4" s="1"/>
  <c r="H1268" i="4"/>
  <c r="I1268" i="4" s="1"/>
  <c r="H1269" i="4"/>
  <c r="I1269" i="4" s="1"/>
  <c r="H1270" i="4"/>
  <c r="I1270" i="4" s="1"/>
  <c r="H1271" i="4"/>
  <c r="I1271" i="4" s="1"/>
  <c r="H1272" i="4"/>
  <c r="I1272" i="4" s="1"/>
  <c r="H1273" i="4"/>
  <c r="I1273" i="4" s="1"/>
  <c r="H1274" i="4"/>
  <c r="I1274" i="4" s="1"/>
  <c r="H1275" i="4"/>
  <c r="I1275" i="4" s="1"/>
  <c r="H1276" i="4"/>
  <c r="I1276" i="4" s="1"/>
  <c r="H1277" i="4"/>
  <c r="I1277" i="4" s="1"/>
  <c r="H1278" i="4"/>
  <c r="I1278" i="4" s="1"/>
  <c r="H1279" i="4"/>
  <c r="I1279" i="4" s="1"/>
  <c r="H1280" i="4"/>
  <c r="I1280" i="4" s="1"/>
  <c r="H1281" i="4"/>
  <c r="I1281" i="4" s="1"/>
  <c r="H1282" i="4"/>
  <c r="I1282" i="4" s="1"/>
  <c r="H1283" i="4"/>
  <c r="I1283" i="4" s="1"/>
  <c r="H1284" i="4"/>
  <c r="I1284" i="4" s="1"/>
  <c r="H1285" i="4"/>
  <c r="I1285" i="4" s="1"/>
  <c r="H1286" i="4"/>
  <c r="I1286" i="4" s="1"/>
  <c r="H1287" i="4"/>
  <c r="I1287" i="4" s="1"/>
  <c r="H1288" i="4"/>
  <c r="I1288" i="4" s="1"/>
  <c r="H1289" i="4"/>
  <c r="I1289" i="4" s="1"/>
  <c r="H1290" i="4"/>
  <c r="I1290" i="4" s="1"/>
  <c r="H1291" i="4"/>
  <c r="I1291" i="4" s="1"/>
  <c r="H1292" i="4"/>
  <c r="I1292" i="4" s="1"/>
  <c r="H1293" i="4"/>
  <c r="I1293" i="4" s="1"/>
  <c r="H1294" i="4"/>
  <c r="I1294" i="4" s="1"/>
  <c r="H1295" i="4"/>
  <c r="I1295" i="4" s="1"/>
  <c r="H1296" i="4"/>
  <c r="I1296" i="4" s="1"/>
  <c r="H1297" i="4"/>
  <c r="I1297" i="4" s="1"/>
  <c r="H1298" i="4"/>
  <c r="I1298" i="4" s="1"/>
  <c r="H1299" i="4"/>
  <c r="I1299" i="4" s="1"/>
  <c r="H1300" i="4"/>
  <c r="I1300" i="4" s="1"/>
  <c r="H1301" i="4"/>
  <c r="I1301" i="4" s="1"/>
  <c r="H1302" i="4"/>
  <c r="I1302" i="4" s="1"/>
  <c r="H1303" i="4"/>
  <c r="I1303" i="4" s="1"/>
  <c r="H1304" i="4"/>
  <c r="I1304" i="4" s="1"/>
  <c r="H1305" i="4"/>
  <c r="I1305" i="4" s="1"/>
  <c r="H1306" i="4"/>
  <c r="I1306" i="4" s="1"/>
  <c r="H1307" i="4"/>
  <c r="I1307" i="4" s="1"/>
  <c r="H1308" i="4"/>
  <c r="I1308" i="4" s="1"/>
  <c r="H1309" i="4"/>
  <c r="I1309" i="4" s="1"/>
  <c r="H1310" i="4"/>
  <c r="I1310" i="4" s="1"/>
  <c r="H1311" i="4"/>
  <c r="I1311" i="4" s="1"/>
  <c r="H1312" i="4"/>
  <c r="I1312" i="4" s="1"/>
  <c r="H1313" i="4"/>
  <c r="I1313" i="4" s="1"/>
  <c r="H1314" i="4"/>
  <c r="I1314" i="4" s="1"/>
  <c r="H1315" i="4"/>
  <c r="I1315" i="4" s="1"/>
  <c r="H1316" i="4"/>
  <c r="I1316" i="4" s="1"/>
  <c r="H1317" i="4"/>
  <c r="I1317" i="4" s="1"/>
  <c r="H1318" i="4"/>
  <c r="I1318" i="4" s="1"/>
  <c r="H1319" i="4"/>
  <c r="I1319" i="4" s="1"/>
  <c r="H1320" i="4"/>
  <c r="I1320" i="4" s="1"/>
  <c r="H1321" i="4"/>
  <c r="I1321" i="4" s="1"/>
  <c r="H1322" i="4"/>
  <c r="I1322" i="4" s="1"/>
  <c r="H1323" i="4"/>
  <c r="I1323" i="4" s="1"/>
  <c r="H1324" i="4"/>
  <c r="I1324" i="4" s="1"/>
  <c r="H1325" i="4"/>
  <c r="I1325" i="4" s="1"/>
  <c r="H1326" i="4"/>
  <c r="I1326" i="4" s="1"/>
  <c r="H1327" i="4"/>
  <c r="I1327" i="4" s="1"/>
  <c r="H1328" i="4"/>
  <c r="I1328" i="4" s="1"/>
  <c r="H1329" i="4"/>
  <c r="I1329" i="4" s="1"/>
  <c r="H1330" i="4"/>
  <c r="I1330" i="4" s="1"/>
  <c r="H1331" i="4"/>
  <c r="I1331" i="4" s="1"/>
  <c r="H1332" i="4"/>
  <c r="I1332" i="4" s="1"/>
  <c r="H1333" i="4"/>
  <c r="I1333" i="4" s="1"/>
  <c r="H1334" i="4"/>
  <c r="I1334" i="4" s="1"/>
  <c r="H1335" i="4"/>
  <c r="I1335" i="4" s="1"/>
  <c r="H1336" i="4"/>
  <c r="I1336" i="4" s="1"/>
  <c r="H1337" i="4"/>
  <c r="I1337" i="4" s="1"/>
  <c r="H1338" i="4"/>
  <c r="I1338" i="4" s="1"/>
  <c r="H1339" i="4"/>
  <c r="I1339" i="4" s="1"/>
  <c r="H1340" i="4"/>
  <c r="I1340" i="4" s="1"/>
  <c r="H1341" i="4"/>
  <c r="I1341" i="4" s="1"/>
  <c r="H1342" i="4"/>
  <c r="I1342" i="4" s="1"/>
  <c r="H1343" i="4"/>
  <c r="I1343" i="4" s="1"/>
  <c r="H1344" i="4"/>
  <c r="I1344" i="4" s="1"/>
  <c r="H1345" i="4"/>
  <c r="I1345" i="4" s="1"/>
  <c r="H1346" i="4"/>
  <c r="I1346" i="4" s="1"/>
  <c r="H1347" i="4"/>
  <c r="I1347" i="4" s="1"/>
  <c r="H1348" i="4"/>
  <c r="I1348" i="4" s="1"/>
  <c r="H1349" i="4"/>
  <c r="I1349" i="4" s="1"/>
  <c r="H1350" i="4"/>
  <c r="I1350" i="4" s="1"/>
  <c r="H1351" i="4"/>
  <c r="I1351" i="4" s="1"/>
  <c r="H1352" i="4"/>
  <c r="I1352" i="4" s="1"/>
  <c r="H1353" i="4"/>
  <c r="I1353" i="4" s="1"/>
  <c r="H1354" i="4"/>
  <c r="H1355" i="4"/>
  <c r="I1355" i="4" s="1"/>
  <c r="H1356" i="4"/>
  <c r="I1356" i="4" s="1"/>
  <c r="H1357" i="4"/>
  <c r="I1357" i="4" s="1"/>
  <c r="H1358" i="4"/>
  <c r="I1358" i="4" s="1"/>
  <c r="H1359" i="4"/>
  <c r="I1359" i="4" s="1"/>
  <c r="H1360" i="4"/>
  <c r="I1360" i="4" s="1"/>
  <c r="H1361" i="4"/>
  <c r="I1361" i="4" s="1"/>
  <c r="H1362" i="4"/>
  <c r="I1362" i="4" s="1"/>
  <c r="H1363" i="4"/>
  <c r="I1363" i="4" s="1"/>
  <c r="H1364" i="4"/>
  <c r="I1364" i="4" s="1"/>
  <c r="H1365" i="4"/>
  <c r="I1365" i="4" s="1"/>
  <c r="H1366" i="4"/>
  <c r="I1366" i="4" s="1"/>
  <c r="H1367" i="4"/>
  <c r="I1367" i="4" s="1"/>
  <c r="H1368" i="4"/>
  <c r="I1368" i="4" s="1"/>
  <c r="H1369" i="4"/>
  <c r="I1369" i="4" s="1"/>
  <c r="H1370" i="4"/>
  <c r="I1370" i="4" s="1"/>
  <c r="H1371" i="4"/>
  <c r="I1371" i="4" s="1"/>
  <c r="H1372" i="4"/>
  <c r="I1372" i="4" s="1"/>
  <c r="H1373" i="4"/>
  <c r="I1373" i="4" s="1"/>
  <c r="H1374" i="4"/>
  <c r="I1374" i="4" s="1"/>
  <c r="H1375" i="4"/>
  <c r="I1375" i="4" s="1"/>
  <c r="H1376" i="4"/>
  <c r="I1376" i="4" s="1"/>
  <c r="H1377" i="4"/>
  <c r="I1377" i="4" s="1"/>
  <c r="H1378" i="4"/>
  <c r="I1378" i="4" s="1"/>
  <c r="H1379" i="4"/>
  <c r="I1379" i="4" s="1"/>
  <c r="H1380" i="4"/>
  <c r="I1380" i="4" s="1"/>
  <c r="H1381" i="4"/>
  <c r="I1381" i="4" s="1"/>
  <c r="H1382" i="4"/>
  <c r="I1382" i="4" s="1"/>
  <c r="H1383" i="4"/>
  <c r="I1383" i="4" s="1"/>
  <c r="H1384" i="4"/>
  <c r="I1384" i="4" s="1"/>
  <c r="H1385" i="4"/>
  <c r="I1385" i="4" s="1"/>
  <c r="H1386" i="4"/>
  <c r="I1386" i="4" s="1"/>
  <c r="H1387" i="4"/>
  <c r="I1387" i="4" s="1"/>
  <c r="H1388" i="4"/>
  <c r="I1388" i="4" s="1"/>
  <c r="H1389" i="4"/>
  <c r="I1389" i="4" s="1"/>
  <c r="H1390" i="4"/>
  <c r="I1390" i="4" s="1"/>
  <c r="H1391" i="4"/>
  <c r="I1391" i="4" s="1"/>
  <c r="H1392" i="4"/>
  <c r="I1392" i="4" s="1"/>
  <c r="H1393" i="4"/>
  <c r="I1393" i="4" s="1"/>
  <c r="H1394" i="4"/>
  <c r="I1394" i="4" s="1"/>
  <c r="H1395" i="4"/>
  <c r="I1395" i="4" s="1"/>
  <c r="H1396" i="4"/>
  <c r="I1396" i="4" s="1"/>
  <c r="H1397" i="4"/>
  <c r="I1397" i="4" s="1"/>
  <c r="H1398" i="4"/>
  <c r="I1398" i="4" s="1"/>
  <c r="H1399" i="4"/>
  <c r="I1399" i="4" s="1"/>
  <c r="H1400" i="4"/>
  <c r="I1400" i="4" s="1"/>
  <c r="H1401" i="4"/>
  <c r="I1401" i="4" s="1"/>
  <c r="H1402" i="4"/>
  <c r="I1402" i="4" s="1"/>
  <c r="H1403" i="4"/>
  <c r="I1403" i="4" s="1"/>
  <c r="H1404" i="4"/>
  <c r="I1404" i="4" s="1"/>
  <c r="H1405" i="4"/>
  <c r="I1405" i="4" s="1"/>
  <c r="H1406" i="4"/>
  <c r="I1406" i="4" s="1"/>
  <c r="H1407" i="4"/>
  <c r="I1407" i="4" s="1"/>
  <c r="H1408" i="4"/>
  <c r="I1408" i="4" s="1"/>
  <c r="H1409" i="4"/>
  <c r="I1409" i="4" s="1"/>
  <c r="H1410" i="4"/>
  <c r="I1410" i="4" s="1"/>
  <c r="H1411" i="4"/>
  <c r="I1411" i="4" s="1"/>
  <c r="H1412" i="4"/>
  <c r="I1412" i="4" s="1"/>
  <c r="H1413" i="4"/>
  <c r="I1413" i="4" s="1"/>
  <c r="H1414" i="4"/>
  <c r="I1414" i="4" s="1"/>
  <c r="H1415" i="4"/>
  <c r="I1415" i="4" s="1"/>
  <c r="H1416" i="4"/>
  <c r="I1416" i="4" s="1"/>
  <c r="H1417" i="4"/>
  <c r="I1417" i="4" s="1"/>
  <c r="H1418" i="4"/>
  <c r="I1418" i="4" s="1"/>
  <c r="H1419" i="4"/>
  <c r="I1419" i="4" s="1"/>
  <c r="H1420" i="4"/>
  <c r="I1420" i="4" s="1"/>
  <c r="H1421" i="4"/>
  <c r="I1421" i="4" s="1"/>
  <c r="H1422" i="4"/>
  <c r="I1422" i="4" s="1"/>
  <c r="H1423" i="4"/>
  <c r="I1423" i="4" s="1"/>
  <c r="H1424" i="4"/>
  <c r="I1424" i="4" s="1"/>
  <c r="H1425" i="4"/>
  <c r="I1425" i="4" s="1"/>
  <c r="H1426" i="4"/>
  <c r="I1426" i="4" s="1"/>
  <c r="H1427" i="4"/>
  <c r="I1427" i="4" s="1"/>
  <c r="H1428" i="4"/>
  <c r="I1428" i="4" s="1"/>
  <c r="H1429" i="4"/>
  <c r="I1429" i="4" s="1"/>
  <c r="H1430" i="4"/>
  <c r="I1430" i="4" s="1"/>
  <c r="H1431" i="4"/>
  <c r="I1431" i="4" s="1"/>
  <c r="H1432" i="4"/>
  <c r="I1432" i="4" s="1"/>
  <c r="H1433" i="4"/>
  <c r="I1433" i="4" s="1"/>
  <c r="H1434" i="4"/>
  <c r="I1434" i="4" s="1"/>
  <c r="H1435" i="4"/>
  <c r="I1435" i="4" s="1"/>
  <c r="H1436" i="4"/>
  <c r="I1436" i="4" s="1"/>
  <c r="H1437" i="4"/>
  <c r="I1437" i="4" s="1"/>
  <c r="H1438" i="4"/>
  <c r="I1438" i="4" s="1"/>
  <c r="H1439" i="4"/>
  <c r="I1439" i="4" s="1"/>
  <c r="H1440" i="4"/>
  <c r="I1440" i="4" s="1"/>
  <c r="H1441" i="4"/>
  <c r="I1441" i="4" s="1"/>
  <c r="H1442" i="4"/>
  <c r="I1442" i="4" s="1"/>
  <c r="H1443" i="4"/>
  <c r="I1443" i="4" s="1"/>
  <c r="H1444" i="4"/>
  <c r="I1444" i="4" s="1"/>
  <c r="H1445" i="4"/>
  <c r="I1445" i="4" s="1"/>
  <c r="H1446" i="4"/>
  <c r="I1446" i="4" s="1"/>
  <c r="H1447" i="4"/>
  <c r="I1447" i="4" s="1"/>
  <c r="H1448" i="4"/>
  <c r="I1448" i="4" s="1"/>
  <c r="H1449" i="4"/>
  <c r="I1449" i="4" s="1"/>
  <c r="H1450" i="4"/>
  <c r="I1450" i="4" s="1"/>
  <c r="H1451" i="4"/>
  <c r="I1451" i="4" s="1"/>
  <c r="H1452" i="4"/>
  <c r="I1452" i="4" s="1"/>
  <c r="H1453" i="4"/>
  <c r="I1453" i="4" s="1"/>
  <c r="H1454" i="4"/>
  <c r="I1454" i="4" s="1"/>
  <c r="H1455" i="4"/>
  <c r="I1455" i="4" s="1"/>
  <c r="H1456" i="4"/>
  <c r="I1456" i="4" s="1"/>
  <c r="H1457" i="4"/>
  <c r="I1457" i="4" s="1"/>
  <c r="H1458" i="4"/>
  <c r="I1458" i="4" s="1"/>
  <c r="H1459" i="4"/>
  <c r="I1459" i="4" s="1"/>
  <c r="H1460" i="4"/>
  <c r="I1460" i="4" s="1"/>
  <c r="H1461" i="4"/>
  <c r="I1461" i="4" s="1"/>
  <c r="H1462" i="4"/>
  <c r="I1462" i="4" s="1"/>
  <c r="H1463" i="4"/>
  <c r="I1463" i="4" s="1"/>
  <c r="H1464" i="4"/>
  <c r="I1464" i="4" s="1"/>
  <c r="H1465" i="4"/>
  <c r="I1465" i="4" s="1"/>
  <c r="H1466" i="4"/>
  <c r="I1466" i="4" s="1"/>
  <c r="H1467" i="4"/>
  <c r="I1467" i="4" s="1"/>
  <c r="H1468" i="4"/>
  <c r="I1468" i="4" s="1"/>
  <c r="H1469" i="4"/>
  <c r="I1469" i="4" s="1"/>
  <c r="H1470" i="4"/>
  <c r="I1470" i="4" s="1"/>
  <c r="H1471" i="4"/>
  <c r="I1471" i="4" s="1"/>
  <c r="H1472" i="4"/>
  <c r="I1472" i="4" s="1"/>
  <c r="H1473" i="4"/>
  <c r="I1473" i="4" s="1"/>
  <c r="H1474" i="4"/>
  <c r="I1474" i="4" s="1"/>
  <c r="H1475" i="4"/>
  <c r="I1475" i="4" s="1"/>
  <c r="H1476" i="4"/>
  <c r="I1476" i="4" s="1"/>
  <c r="H1477" i="4"/>
  <c r="I1477" i="4" s="1"/>
  <c r="H1478" i="4"/>
  <c r="I1478" i="4" s="1"/>
  <c r="H1479" i="4"/>
  <c r="I1479" i="4" s="1"/>
  <c r="H1480" i="4"/>
  <c r="I1480" i="4" s="1"/>
  <c r="H1481" i="4"/>
  <c r="I1481" i="4" s="1"/>
  <c r="H1482" i="4"/>
  <c r="H1483" i="4"/>
  <c r="I1483" i="4" s="1"/>
  <c r="H1484" i="4"/>
  <c r="I1484" i="4" s="1"/>
  <c r="H1485" i="4"/>
  <c r="I1485" i="4" s="1"/>
  <c r="H1486" i="4"/>
  <c r="I1486" i="4" s="1"/>
  <c r="H1487" i="4"/>
  <c r="I1487" i="4" s="1"/>
  <c r="H1488" i="4"/>
  <c r="I1488" i="4" s="1"/>
  <c r="H1489" i="4"/>
  <c r="I1489" i="4" s="1"/>
  <c r="H1490" i="4"/>
  <c r="I1490" i="4" s="1"/>
  <c r="H1491" i="4"/>
  <c r="I1491" i="4" s="1"/>
  <c r="H1492" i="4"/>
  <c r="I1492" i="4" s="1"/>
  <c r="H1493" i="4"/>
  <c r="I1493" i="4" s="1"/>
  <c r="H1494" i="4"/>
  <c r="I1494" i="4" s="1"/>
  <c r="H1495" i="4"/>
  <c r="I1495" i="4" s="1"/>
  <c r="H1496" i="4"/>
  <c r="I1496" i="4" s="1"/>
  <c r="H1497" i="4"/>
  <c r="I1497" i="4" s="1"/>
  <c r="H1498" i="4"/>
  <c r="I1498" i="4" s="1"/>
  <c r="H1499" i="4"/>
  <c r="I1499" i="4" s="1"/>
  <c r="H1500" i="4"/>
  <c r="I1500" i="4" s="1"/>
  <c r="H1501" i="4"/>
  <c r="I1501" i="4" s="1"/>
  <c r="H1502" i="4"/>
  <c r="I1502" i="4" s="1"/>
  <c r="H1503" i="4"/>
  <c r="I1503" i="4" s="1"/>
  <c r="H1504" i="4"/>
  <c r="I1504" i="4" s="1"/>
  <c r="H1505" i="4"/>
  <c r="I1505" i="4" s="1"/>
  <c r="H1506" i="4"/>
  <c r="I1506" i="4" s="1"/>
  <c r="H1507" i="4"/>
  <c r="I1507" i="4" s="1"/>
  <c r="H1508" i="4"/>
  <c r="I1508" i="4" s="1"/>
  <c r="H1509" i="4"/>
  <c r="I1509" i="4" s="1"/>
  <c r="H1510" i="4"/>
  <c r="I1510" i="4" s="1"/>
  <c r="H1511" i="4"/>
  <c r="I1511" i="4" s="1"/>
  <c r="H1512" i="4"/>
  <c r="I1512" i="4" s="1"/>
  <c r="H1513" i="4"/>
  <c r="I1513" i="4" s="1"/>
  <c r="H1514" i="4"/>
  <c r="I1514" i="4" s="1"/>
  <c r="H1515" i="4"/>
  <c r="I1515" i="4" s="1"/>
  <c r="H1516" i="4"/>
  <c r="I1516" i="4" s="1"/>
  <c r="H1517" i="4"/>
  <c r="I1517" i="4" s="1"/>
  <c r="H1518" i="4"/>
  <c r="I1518" i="4" s="1"/>
  <c r="H1519" i="4"/>
  <c r="I1519" i="4" s="1"/>
  <c r="H1520" i="4"/>
  <c r="I1520" i="4" s="1"/>
  <c r="H1521" i="4"/>
  <c r="I1521" i="4" s="1"/>
  <c r="H1522" i="4"/>
  <c r="I1522" i="4" s="1"/>
  <c r="H1523" i="4"/>
  <c r="I1523" i="4" s="1"/>
  <c r="H1524" i="4"/>
  <c r="I1524" i="4" s="1"/>
  <c r="H1525" i="4"/>
  <c r="I1525" i="4" s="1"/>
  <c r="H1526" i="4"/>
  <c r="I1526" i="4" s="1"/>
  <c r="H1527" i="4"/>
  <c r="I1527" i="4" s="1"/>
  <c r="H1528" i="4"/>
  <c r="I1528" i="4" s="1"/>
  <c r="H1529" i="4"/>
  <c r="I1529" i="4" s="1"/>
  <c r="H1530" i="4"/>
  <c r="I1530" i="4" s="1"/>
  <c r="H1531" i="4"/>
  <c r="I1531" i="4" s="1"/>
  <c r="H1532" i="4"/>
  <c r="I1532" i="4" s="1"/>
  <c r="H1533" i="4"/>
  <c r="I1533" i="4" s="1"/>
  <c r="H1534" i="4"/>
  <c r="I1534" i="4" s="1"/>
  <c r="H1535" i="4"/>
  <c r="I1535" i="4" s="1"/>
  <c r="H1536" i="4"/>
  <c r="I1536" i="4" s="1"/>
  <c r="H1537" i="4"/>
  <c r="I1537" i="4" s="1"/>
  <c r="H1538" i="4"/>
  <c r="I1538" i="4" s="1"/>
  <c r="H1539" i="4"/>
  <c r="I1539" i="4" s="1"/>
  <c r="H1540" i="4"/>
  <c r="I1540" i="4" s="1"/>
  <c r="H1541" i="4"/>
  <c r="I1541" i="4" s="1"/>
  <c r="H1542" i="4"/>
  <c r="I1542" i="4" s="1"/>
  <c r="H1543" i="4"/>
  <c r="I1543" i="4" s="1"/>
  <c r="H1544" i="4"/>
  <c r="I1544" i="4" s="1"/>
  <c r="H1545" i="4"/>
  <c r="I1545" i="4" s="1"/>
  <c r="H1546" i="4"/>
  <c r="I1546" i="4" s="1"/>
  <c r="H1547" i="4"/>
  <c r="I1547" i="4" s="1"/>
  <c r="H1548" i="4"/>
  <c r="I1548" i="4" s="1"/>
  <c r="H1549" i="4"/>
  <c r="I1549" i="4" s="1"/>
  <c r="H1550" i="4"/>
  <c r="I1550" i="4" s="1"/>
  <c r="H1551" i="4"/>
  <c r="I1551" i="4" s="1"/>
  <c r="H1552" i="4"/>
  <c r="I1552" i="4" s="1"/>
  <c r="H1553" i="4"/>
  <c r="I1553" i="4" s="1"/>
  <c r="H1554" i="4"/>
  <c r="I1554" i="4" s="1"/>
  <c r="H1555" i="4"/>
  <c r="I1555" i="4" s="1"/>
  <c r="H1556" i="4"/>
  <c r="I1556" i="4" s="1"/>
  <c r="H1557" i="4"/>
  <c r="I1557" i="4" s="1"/>
  <c r="H1558" i="4"/>
  <c r="I1558" i="4" s="1"/>
  <c r="H1559" i="4"/>
  <c r="I1559" i="4" s="1"/>
  <c r="H1560" i="4"/>
  <c r="H1561" i="4"/>
  <c r="I1561" i="4" s="1"/>
  <c r="H1562" i="4"/>
  <c r="I1562" i="4" s="1"/>
  <c r="H1563" i="4"/>
  <c r="I1563" i="4" s="1"/>
  <c r="H1564" i="4"/>
  <c r="I1564" i="4" s="1"/>
  <c r="H1565" i="4"/>
  <c r="I1565" i="4" s="1"/>
  <c r="H1566" i="4"/>
  <c r="I1566" i="4" s="1"/>
  <c r="H1567" i="4"/>
  <c r="I1567" i="4" s="1"/>
  <c r="H1568" i="4"/>
  <c r="I1568" i="4" s="1"/>
  <c r="H1569" i="4"/>
  <c r="I1569" i="4" s="1"/>
  <c r="H1570" i="4"/>
  <c r="I1570" i="4" s="1"/>
  <c r="H1571" i="4"/>
  <c r="I1571" i="4" s="1"/>
  <c r="H1572" i="4"/>
  <c r="I1572" i="4" s="1"/>
  <c r="H1573" i="4"/>
  <c r="I1573" i="4" s="1"/>
  <c r="H1574" i="4"/>
  <c r="I1574" i="4" s="1"/>
  <c r="H1575" i="4"/>
  <c r="I1575" i="4" s="1"/>
  <c r="H1576" i="4"/>
  <c r="I1576" i="4" s="1"/>
  <c r="H1577" i="4"/>
  <c r="I1577" i="4" s="1"/>
  <c r="H1578" i="4"/>
  <c r="I1578" i="4" s="1"/>
  <c r="H1579" i="4"/>
  <c r="I1579" i="4" s="1"/>
  <c r="H1580" i="4"/>
  <c r="I1580" i="4" s="1"/>
  <c r="H1581" i="4"/>
  <c r="H1582" i="4"/>
  <c r="I1582" i="4" s="1"/>
  <c r="H1583" i="4"/>
  <c r="I1583" i="4" s="1"/>
  <c r="H1584" i="4"/>
  <c r="I1584" i="4" s="1"/>
  <c r="H1585" i="4"/>
  <c r="I1585" i="4" s="1"/>
  <c r="H1586" i="4"/>
  <c r="I1586" i="4" s="1"/>
  <c r="H1587" i="4"/>
  <c r="I1587" i="4" s="1"/>
  <c r="H1588" i="4"/>
  <c r="I1588" i="4" s="1"/>
  <c r="H1589" i="4"/>
  <c r="I1589" i="4" s="1"/>
  <c r="H1590" i="4"/>
  <c r="I1590" i="4" s="1"/>
  <c r="H1591" i="4"/>
  <c r="I1591" i="4" s="1"/>
  <c r="H1592" i="4"/>
  <c r="I1592" i="4" s="1"/>
  <c r="H1593" i="4"/>
  <c r="I1593" i="4" s="1"/>
  <c r="H1594" i="4"/>
  <c r="I1594" i="4" s="1"/>
  <c r="H1595" i="4"/>
  <c r="I1595" i="4" s="1"/>
  <c r="H1596" i="4"/>
  <c r="I1596" i="4" s="1"/>
  <c r="H1597" i="4"/>
  <c r="I1597" i="4" s="1"/>
  <c r="H1598" i="4"/>
  <c r="I1598" i="4" s="1"/>
  <c r="H1599" i="4"/>
  <c r="I1599" i="4" s="1"/>
  <c r="H1600" i="4"/>
  <c r="I1600" i="4" s="1"/>
  <c r="H1601" i="4"/>
  <c r="I1601" i="4" s="1"/>
  <c r="H1602" i="4"/>
  <c r="I1602" i="4" s="1"/>
  <c r="H1603" i="4"/>
  <c r="I1603" i="4" s="1"/>
  <c r="H1604" i="4"/>
  <c r="I1604" i="4" s="1"/>
  <c r="H1605" i="4"/>
  <c r="I1605" i="4" s="1"/>
  <c r="H1606" i="4"/>
  <c r="I1606" i="4" s="1"/>
  <c r="H1607" i="4"/>
  <c r="I1607" i="4" s="1"/>
  <c r="H1608" i="4"/>
  <c r="I1608" i="4" s="1"/>
  <c r="H1609" i="4"/>
  <c r="I1609" i="4" s="1"/>
  <c r="H1610" i="4"/>
  <c r="I1610" i="4" s="1"/>
  <c r="H1611" i="4"/>
  <c r="I1611" i="4" s="1"/>
  <c r="H1612" i="4"/>
  <c r="I1612" i="4" s="1"/>
  <c r="H1613" i="4"/>
  <c r="I1613" i="4" s="1"/>
  <c r="H1614" i="4"/>
  <c r="I1614" i="4" s="1"/>
  <c r="H1615" i="4"/>
  <c r="I1615" i="4" s="1"/>
  <c r="H1616" i="4"/>
  <c r="I1616" i="4" s="1"/>
  <c r="H1617" i="4"/>
  <c r="I1617" i="4" s="1"/>
  <c r="H1618" i="4"/>
  <c r="I1618" i="4" s="1"/>
  <c r="H1619" i="4"/>
  <c r="I1619" i="4" s="1"/>
  <c r="H1620" i="4"/>
  <c r="I1620" i="4" s="1"/>
  <c r="H1621" i="4"/>
  <c r="I1621" i="4" s="1"/>
  <c r="H1622" i="4"/>
  <c r="I1622" i="4" s="1"/>
  <c r="H1623" i="4"/>
  <c r="I1623" i="4" s="1"/>
  <c r="H1624" i="4"/>
  <c r="I1624" i="4" s="1"/>
  <c r="H1625" i="4"/>
  <c r="I1625" i="4" s="1"/>
  <c r="H1626" i="4"/>
  <c r="I1626" i="4" s="1"/>
  <c r="H1627" i="4"/>
  <c r="I1627" i="4" s="1"/>
  <c r="H1628" i="4"/>
  <c r="I1628" i="4" s="1"/>
  <c r="H1629" i="4"/>
  <c r="I1629" i="4" s="1"/>
  <c r="H1630" i="4"/>
  <c r="I1630" i="4" s="1"/>
  <c r="H1631" i="4"/>
  <c r="I1631" i="4" s="1"/>
  <c r="H1632" i="4"/>
  <c r="I1632" i="4" s="1"/>
  <c r="H1633" i="4"/>
  <c r="I1633" i="4" s="1"/>
  <c r="H1634" i="4"/>
  <c r="I1634" i="4" s="1"/>
  <c r="H1635" i="4"/>
  <c r="I1635" i="4" s="1"/>
  <c r="H1636" i="4"/>
  <c r="I1636" i="4" s="1"/>
  <c r="H1637" i="4"/>
  <c r="I1637" i="4" s="1"/>
  <c r="H1638" i="4"/>
  <c r="I1638" i="4" s="1"/>
  <c r="H1639" i="4"/>
  <c r="I1639" i="4" s="1"/>
  <c r="H1640" i="4"/>
  <c r="I1640" i="4" s="1"/>
  <c r="H1641" i="4"/>
  <c r="I1641" i="4" s="1"/>
  <c r="H1642" i="4"/>
  <c r="I1642" i="4" s="1"/>
  <c r="H1643" i="4"/>
  <c r="I1643" i="4" s="1"/>
  <c r="H1644" i="4"/>
  <c r="I1644" i="4" s="1"/>
  <c r="H1645" i="4"/>
  <c r="H1646" i="4"/>
  <c r="I1646" i="4" s="1"/>
  <c r="H1647" i="4"/>
  <c r="I1647" i="4" s="1"/>
  <c r="H1648" i="4"/>
  <c r="I1648" i="4" s="1"/>
  <c r="H1649" i="4"/>
  <c r="I1649" i="4" s="1"/>
  <c r="H1650" i="4"/>
  <c r="I1650" i="4" s="1"/>
  <c r="H1651" i="4"/>
  <c r="I1651" i="4" s="1"/>
  <c r="H1652" i="4"/>
  <c r="I1652" i="4" s="1"/>
  <c r="H1653" i="4"/>
  <c r="I1653" i="4" s="1"/>
  <c r="H1654" i="4"/>
  <c r="I1654" i="4" s="1"/>
  <c r="H1655" i="4"/>
  <c r="I1655" i="4" s="1"/>
  <c r="H1656" i="4"/>
  <c r="I1656" i="4" s="1"/>
  <c r="H1657" i="4"/>
  <c r="I1657" i="4" s="1"/>
  <c r="H1658" i="4"/>
  <c r="I1658" i="4" s="1"/>
  <c r="H1659" i="4"/>
  <c r="I1659" i="4" s="1"/>
  <c r="H1660" i="4"/>
  <c r="I1660" i="4" s="1"/>
  <c r="H1661" i="4"/>
  <c r="I1661" i="4" s="1"/>
  <c r="H1662" i="4"/>
  <c r="I1662" i="4" s="1"/>
  <c r="H1663" i="4"/>
  <c r="I1663" i="4" s="1"/>
  <c r="H1664" i="4"/>
  <c r="I1664" i="4" s="1"/>
  <c r="H1665" i="4"/>
  <c r="I1665" i="4" s="1"/>
  <c r="H1666" i="4"/>
  <c r="I1666" i="4" s="1"/>
  <c r="H1667" i="4"/>
  <c r="I1667" i="4" s="1"/>
  <c r="H1668" i="4"/>
  <c r="I1668" i="4" s="1"/>
  <c r="H1669" i="4"/>
  <c r="I1669" i="4" s="1"/>
  <c r="H1670" i="4"/>
  <c r="I1670" i="4" s="1"/>
  <c r="H1671" i="4"/>
  <c r="I1671" i="4" s="1"/>
  <c r="H1672" i="4"/>
  <c r="I1672" i="4" s="1"/>
  <c r="H1673" i="4"/>
  <c r="I1673" i="4" s="1"/>
  <c r="H1674" i="4"/>
  <c r="I1674" i="4" s="1"/>
  <c r="H1675" i="4"/>
  <c r="I1675" i="4" s="1"/>
  <c r="H1676" i="4"/>
  <c r="I1676" i="4" s="1"/>
  <c r="H1677" i="4"/>
  <c r="I1677" i="4" s="1"/>
  <c r="H1678" i="4"/>
  <c r="I1678" i="4" s="1"/>
  <c r="H1679" i="4"/>
  <c r="I1679" i="4" s="1"/>
  <c r="H1680" i="4"/>
  <c r="I1680" i="4" s="1"/>
  <c r="H1681" i="4"/>
  <c r="I1681" i="4" s="1"/>
  <c r="H1682" i="4"/>
  <c r="I1682" i="4" s="1"/>
  <c r="H1683" i="4"/>
  <c r="I1683" i="4" s="1"/>
  <c r="H1684" i="4"/>
  <c r="I1684" i="4" s="1"/>
  <c r="H1685" i="4"/>
  <c r="I1685" i="4" s="1"/>
  <c r="H1686" i="4"/>
  <c r="I1686" i="4" s="1"/>
  <c r="H1687" i="4"/>
  <c r="I1687" i="4" s="1"/>
  <c r="H1688" i="4"/>
  <c r="I1688" i="4" s="1"/>
  <c r="H1689" i="4"/>
  <c r="I1689" i="4" s="1"/>
  <c r="H1690" i="4"/>
  <c r="I1690" i="4" s="1"/>
  <c r="H1691" i="4"/>
  <c r="I1691" i="4" s="1"/>
  <c r="H1692" i="4"/>
  <c r="I1692" i="4" s="1"/>
  <c r="H1693" i="4"/>
  <c r="I1693" i="4" s="1"/>
  <c r="H1694" i="4"/>
  <c r="I1694" i="4" s="1"/>
  <c r="H1695" i="4"/>
  <c r="I1695" i="4" s="1"/>
  <c r="H1696" i="4"/>
  <c r="I1696" i="4" s="1"/>
  <c r="H1697" i="4"/>
  <c r="I1697" i="4" s="1"/>
  <c r="H1698" i="4"/>
  <c r="I1698" i="4" s="1"/>
  <c r="H1699" i="4"/>
  <c r="I1699" i="4" s="1"/>
  <c r="H1700" i="4"/>
  <c r="I1700" i="4" s="1"/>
  <c r="H1701" i="4"/>
  <c r="I1701" i="4" s="1"/>
  <c r="H1702" i="4"/>
  <c r="I1702" i="4" s="1"/>
  <c r="H1703" i="4"/>
  <c r="I1703" i="4" s="1"/>
  <c r="H1704" i="4"/>
  <c r="I1704" i="4" s="1"/>
  <c r="H1705" i="4"/>
  <c r="I1705" i="4" s="1"/>
  <c r="H1706" i="4"/>
  <c r="I1706" i="4" s="1"/>
  <c r="H1707" i="4"/>
  <c r="I1707" i="4" s="1"/>
  <c r="H1708" i="4"/>
  <c r="I1708" i="4" s="1"/>
  <c r="H1709" i="4"/>
  <c r="H1710" i="4"/>
  <c r="I1710" i="4" s="1"/>
  <c r="H1711" i="4"/>
  <c r="I1711" i="4" s="1"/>
  <c r="H1712" i="4"/>
  <c r="I1712" i="4" s="1"/>
  <c r="H1713" i="4"/>
  <c r="I1713" i="4" s="1"/>
  <c r="H1714" i="4"/>
  <c r="I1714" i="4" s="1"/>
  <c r="H1715" i="4"/>
  <c r="I1715" i="4" s="1"/>
  <c r="H1716" i="4"/>
  <c r="I1716" i="4" s="1"/>
  <c r="H1717" i="4"/>
  <c r="I1717" i="4" s="1"/>
  <c r="H1718" i="4"/>
  <c r="I1718" i="4" s="1"/>
  <c r="H1719" i="4"/>
  <c r="I1719" i="4" s="1"/>
  <c r="H1720" i="4"/>
  <c r="I1720" i="4" s="1"/>
  <c r="H1721" i="4"/>
  <c r="I1721" i="4" s="1"/>
  <c r="H1722" i="4"/>
  <c r="I1722" i="4" s="1"/>
  <c r="H1723" i="4"/>
  <c r="I1723" i="4" s="1"/>
  <c r="H1724" i="4"/>
  <c r="I1724" i="4" s="1"/>
  <c r="H1725" i="4"/>
  <c r="I1725" i="4" s="1"/>
  <c r="H1726" i="4"/>
  <c r="I1726" i="4" s="1"/>
  <c r="H1727" i="4"/>
  <c r="I1727" i="4" s="1"/>
  <c r="H1728" i="4"/>
  <c r="I1728" i="4" s="1"/>
  <c r="H1729" i="4"/>
  <c r="I1729" i="4" s="1"/>
  <c r="H1730" i="4"/>
  <c r="I1730" i="4" s="1"/>
  <c r="H1731" i="4"/>
  <c r="I1731" i="4" s="1"/>
  <c r="H1732" i="4"/>
  <c r="I1732" i="4" s="1"/>
  <c r="H1733" i="4"/>
  <c r="I1733" i="4" s="1"/>
  <c r="H1734" i="4"/>
  <c r="I1734" i="4" s="1"/>
  <c r="H1735" i="4"/>
  <c r="I1735" i="4" s="1"/>
  <c r="H1736" i="4"/>
  <c r="I1736" i="4" s="1"/>
  <c r="H1737" i="4"/>
  <c r="I1737" i="4" s="1"/>
  <c r="H1738" i="4"/>
  <c r="I1738" i="4" s="1"/>
  <c r="H1739" i="4"/>
  <c r="I1739" i="4" s="1"/>
  <c r="H1740" i="4"/>
  <c r="I1740" i="4" s="1"/>
  <c r="H1741" i="4"/>
  <c r="I1741" i="4" s="1"/>
  <c r="H1742" i="4"/>
  <c r="I1742" i="4" s="1"/>
  <c r="H1743" i="4"/>
  <c r="I1743" i="4" s="1"/>
  <c r="H1744" i="4"/>
  <c r="I1744" i="4" s="1"/>
  <c r="H1745" i="4"/>
  <c r="I1745" i="4" s="1"/>
  <c r="H1746" i="4"/>
  <c r="I1746" i="4" s="1"/>
  <c r="H1747" i="4"/>
  <c r="I1747" i="4" s="1"/>
  <c r="H1748" i="4"/>
  <c r="I1748" i="4" s="1"/>
  <c r="H1749" i="4"/>
  <c r="I1749" i="4" s="1"/>
  <c r="H1750" i="4"/>
  <c r="I1750" i="4" s="1"/>
  <c r="H1751" i="4"/>
  <c r="I1751" i="4" s="1"/>
  <c r="H1752" i="4"/>
  <c r="I1752" i="4" s="1"/>
  <c r="H1753" i="4"/>
  <c r="I1753" i="4" s="1"/>
  <c r="H1754" i="4"/>
  <c r="I1754" i="4" s="1"/>
  <c r="H1755" i="4"/>
  <c r="I1755" i="4" s="1"/>
  <c r="H1756" i="4"/>
  <c r="I1756" i="4" s="1"/>
  <c r="H1757" i="4"/>
  <c r="I1757" i="4" s="1"/>
  <c r="H1758" i="4"/>
  <c r="I1758" i="4" s="1"/>
  <c r="H1759" i="4"/>
  <c r="I1759" i="4" s="1"/>
  <c r="H1760" i="4"/>
  <c r="I1760" i="4" s="1"/>
  <c r="H1761" i="4"/>
  <c r="I1761" i="4" s="1"/>
  <c r="H1762" i="4"/>
  <c r="I1762" i="4" s="1"/>
  <c r="H1763" i="4"/>
  <c r="I1763" i="4" s="1"/>
  <c r="H1764" i="4"/>
  <c r="I1764" i="4" s="1"/>
  <c r="H1765" i="4"/>
  <c r="I1765" i="4" s="1"/>
  <c r="H1766" i="4"/>
  <c r="I1766" i="4" s="1"/>
  <c r="H1767" i="4"/>
  <c r="I1767" i="4" s="1"/>
  <c r="H1768" i="4"/>
  <c r="I1768" i="4" s="1"/>
  <c r="H1769" i="4"/>
  <c r="I1769" i="4" s="1"/>
  <c r="H1770" i="4"/>
  <c r="I1770" i="4" s="1"/>
  <c r="H1771" i="4"/>
  <c r="I1771" i="4" s="1"/>
  <c r="H1772" i="4"/>
  <c r="I1772" i="4" s="1"/>
  <c r="H1773" i="4"/>
  <c r="H1774" i="4"/>
  <c r="I1774" i="4" s="1"/>
  <c r="H1775" i="4"/>
  <c r="I1775" i="4" s="1"/>
  <c r="H1776" i="4"/>
  <c r="I1776" i="4" s="1"/>
  <c r="H1777" i="4"/>
  <c r="I1777" i="4" s="1"/>
  <c r="H1778" i="4"/>
  <c r="I1778" i="4" s="1"/>
  <c r="H1779" i="4"/>
  <c r="I1779" i="4" s="1"/>
  <c r="H1780" i="4"/>
  <c r="I1780" i="4" s="1"/>
  <c r="H1781" i="4"/>
  <c r="I1781" i="4" s="1"/>
  <c r="H1782" i="4"/>
  <c r="I1782" i="4" s="1"/>
  <c r="H1783" i="4"/>
  <c r="I1783" i="4" s="1"/>
  <c r="H1784" i="4"/>
  <c r="I1784" i="4" s="1"/>
  <c r="H1785" i="4"/>
  <c r="I1785" i="4" s="1"/>
  <c r="H1786" i="4"/>
  <c r="I1786" i="4" s="1"/>
  <c r="H1787" i="4"/>
  <c r="I1787" i="4" s="1"/>
  <c r="H1788" i="4"/>
  <c r="I1788" i="4" s="1"/>
  <c r="H1789" i="4"/>
  <c r="I1789" i="4" s="1"/>
  <c r="H1790" i="4"/>
  <c r="I1790" i="4" s="1"/>
  <c r="H1791" i="4"/>
  <c r="I1791" i="4" s="1"/>
  <c r="H1792" i="4"/>
  <c r="I1792" i="4" s="1"/>
  <c r="H1793" i="4"/>
  <c r="I1793" i="4" s="1"/>
  <c r="H1794" i="4"/>
  <c r="I1794" i="4" s="1"/>
  <c r="H1795" i="4"/>
  <c r="I1795" i="4" s="1"/>
  <c r="H1796" i="4"/>
  <c r="I1796" i="4" s="1"/>
  <c r="H1797" i="4"/>
  <c r="I1797" i="4" s="1"/>
  <c r="H1798" i="4"/>
  <c r="I1798" i="4" s="1"/>
  <c r="H1799" i="4"/>
  <c r="I1799" i="4" s="1"/>
  <c r="H1800" i="4"/>
  <c r="I1800" i="4" s="1"/>
  <c r="H1801" i="4"/>
  <c r="I1801" i="4" s="1"/>
  <c r="H1802" i="4"/>
  <c r="I1802" i="4" s="1"/>
  <c r="H1803" i="4"/>
  <c r="I1803" i="4" s="1"/>
  <c r="H1804" i="4"/>
  <c r="I1804" i="4" s="1"/>
  <c r="H1805" i="4"/>
  <c r="I1805" i="4" s="1"/>
  <c r="H1806" i="4"/>
  <c r="I1806" i="4" s="1"/>
  <c r="H1807" i="4"/>
  <c r="I1807" i="4" s="1"/>
  <c r="H1808" i="4"/>
  <c r="I1808" i="4" s="1"/>
  <c r="H1809" i="4"/>
  <c r="I1809" i="4" s="1"/>
  <c r="H1810" i="4"/>
  <c r="I1810" i="4" s="1"/>
  <c r="H1811" i="4"/>
  <c r="I1811" i="4" s="1"/>
  <c r="H1812" i="4"/>
  <c r="I1812" i="4" s="1"/>
  <c r="H1813" i="4"/>
  <c r="I1813" i="4" s="1"/>
  <c r="H1814" i="4"/>
  <c r="I1814" i="4" s="1"/>
  <c r="H1815" i="4"/>
  <c r="I1815" i="4" s="1"/>
  <c r="H1816" i="4"/>
  <c r="I1816" i="4" s="1"/>
  <c r="H1817" i="4"/>
  <c r="I1817" i="4" s="1"/>
  <c r="H1818" i="4"/>
  <c r="I1818" i="4" s="1"/>
  <c r="H1819" i="4"/>
  <c r="I1819" i="4" s="1"/>
  <c r="H1820" i="4"/>
  <c r="I1820" i="4" s="1"/>
  <c r="H1821" i="4"/>
  <c r="I1821" i="4" s="1"/>
  <c r="H1822" i="4"/>
  <c r="I1822" i="4" s="1"/>
  <c r="H1823" i="4"/>
  <c r="I1823" i="4" s="1"/>
  <c r="H1824" i="4"/>
  <c r="I1824" i="4" s="1"/>
  <c r="H1825" i="4"/>
  <c r="I1825" i="4" s="1"/>
  <c r="H1826" i="4"/>
  <c r="I1826" i="4" s="1"/>
  <c r="H1827" i="4"/>
  <c r="I1827" i="4" s="1"/>
  <c r="H1828" i="4"/>
  <c r="I1828" i="4" s="1"/>
  <c r="H1829" i="4"/>
  <c r="I1829" i="4" s="1"/>
  <c r="H1830" i="4"/>
  <c r="I1830" i="4" s="1"/>
  <c r="H1831" i="4"/>
  <c r="I1831" i="4" s="1"/>
  <c r="H1832" i="4"/>
  <c r="I1832" i="4" s="1"/>
  <c r="H1833" i="4"/>
  <c r="I1833" i="4" s="1"/>
  <c r="H1834" i="4"/>
  <c r="I1834" i="4" s="1"/>
  <c r="H1835" i="4"/>
  <c r="I1835" i="4" s="1"/>
  <c r="H1836" i="4"/>
  <c r="I1836" i="4" s="1"/>
  <c r="H1837" i="4"/>
  <c r="H1838" i="4"/>
  <c r="I1838" i="4" s="1"/>
  <c r="H1839" i="4"/>
  <c r="I1839" i="4" s="1"/>
  <c r="H1840" i="4"/>
  <c r="I1840" i="4" s="1"/>
  <c r="H1841" i="4"/>
  <c r="I1841" i="4" s="1"/>
  <c r="H1842" i="4"/>
  <c r="I1842" i="4" s="1"/>
  <c r="H1843" i="4"/>
  <c r="I1843" i="4" s="1"/>
  <c r="H1844" i="4"/>
  <c r="I1844" i="4" s="1"/>
  <c r="H1845" i="4"/>
  <c r="I1845" i="4" s="1"/>
  <c r="H1846" i="4"/>
  <c r="I1846" i="4" s="1"/>
  <c r="H1847" i="4"/>
  <c r="I1847" i="4" s="1"/>
  <c r="H1848" i="4"/>
  <c r="I1848" i="4" s="1"/>
  <c r="H1849" i="4"/>
  <c r="I1849" i="4" s="1"/>
  <c r="H1850" i="4"/>
  <c r="I1850" i="4" s="1"/>
  <c r="H1851" i="4"/>
  <c r="I1851" i="4" s="1"/>
  <c r="H1852" i="4"/>
  <c r="I1852" i="4" s="1"/>
  <c r="H1853" i="4"/>
  <c r="I1853" i="4" s="1"/>
  <c r="H1854" i="4"/>
  <c r="I1854" i="4" s="1"/>
  <c r="H1855" i="4"/>
  <c r="I1855" i="4" s="1"/>
  <c r="H1856" i="4"/>
  <c r="I1856" i="4" s="1"/>
  <c r="H1857" i="4"/>
  <c r="I1857" i="4" s="1"/>
  <c r="H1858" i="4"/>
  <c r="I1858" i="4" s="1"/>
  <c r="H1859" i="4"/>
  <c r="I1859" i="4" s="1"/>
  <c r="H1860" i="4"/>
  <c r="I1860" i="4" s="1"/>
  <c r="H1861" i="4"/>
  <c r="I1861" i="4" s="1"/>
  <c r="H1862" i="4"/>
  <c r="I1862" i="4" s="1"/>
  <c r="H1863" i="4"/>
  <c r="I1863" i="4" s="1"/>
  <c r="H1864" i="4"/>
  <c r="I1864" i="4" s="1"/>
  <c r="H1865" i="4"/>
  <c r="I1865" i="4" s="1"/>
  <c r="H1866" i="4"/>
  <c r="I1866" i="4" s="1"/>
  <c r="H1867" i="4"/>
  <c r="I1867" i="4" s="1"/>
  <c r="H1868" i="4"/>
  <c r="I1868" i="4" s="1"/>
  <c r="H1869" i="4"/>
  <c r="I1869" i="4" s="1"/>
  <c r="H1870" i="4"/>
  <c r="I1870" i="4" s="1"/>
  <c r="H1871" i="4"/>
  <c r="I1871" i="4" s="1"/>
  <c r="H1872" i="4"/>
  <c r="I1872" i="4" s="1"/>
  <c r="H1873" i="4"/>
  <c r="I1873" i="4" s="1"/>
  <c r="H1874" i="4"/>
  <c r="I1874" i="4" s="1"/>
  <c r="H1875" i="4"/>
  <c r="I1875" i="4" s="1"/>
  <c r="H1876" i="4"/>
  <c r="I1876" i="4" s="1"/>
  <c r="H1877" i="4"/>
  <c r="I1877" i="4" s="1"/>
  <c r="H1878" i="4"/>
  <c r="I1878" i="4" s="1"/>
  <c r="H1879" i="4"/>
  <c r="I1879" i="4" s="1"/>
  <c r="H1880" i="4"/>
  <c r="I1880" i="4" s="1"/>
  <c r="H1881" i="4"/>
  <c r="I1881" i="4" s="1"/>
  <c r="H1882" i="4"/>
  <c r="I1882" i="4" s="1"/>
  <c r="H1883" i="4"/>
  <c r="I1883" i="4" s="1"/>
  <c r="H1884" i="4"/>
  <c r="I1884" i="4" s="1"/>
  <c r="H1885" i="4"/>
  <c r="I1885" i="4" s="1"/>
  <c r="H1886" i="4"/>
  <c r="I1886" i="4" s="1"/>
  <c r="H1887" i="4"/>
  <c r="I1887" i="4" s="1"/>
  <c r="H1888" i="4"/>
  <c r="I1888" i="4" s="1"/>
  <c r="H1889" i="4"/>
  <c r="I1889" i="4" s="1"/>
  <c r="H1890" i="4"/>
  <c r="I1890" i="4" s="1"/>
  <c r="H1891" i="4"/>
  <c r="I1891" i="4" s="1"/>
  <c r="H1892" i="4"/>
  <c r="I1892" i="4" s="1"/>
  <c r="H1893" i="4"/>
  <c r="I1893" i="4" s="1"/>
  <c r="H1894" i="4"/>
  <c r="I1894" i="4" s="1"/>
  <c r="H1895" i="4"/>
  <c r="I1895" i="4" s="1"/>
  <c r="H1896" i="4"/>
  <c r="I1896" i="4" s="1"/>
  <c r="H1897" i="4"/>
  <c r="I1897" i="4" s="1"/>
  <c r="H1898" i="4"/>
  <c r="I1898" i="4" s="1"/>
  <c r="H1899" i="4"/>
  <c r="I1899" i="4" s="1"/>
  <c r="H1900" i="4"/>
  <c r="I1900" i="4" s="1"/>
  <c r="H1901" i="4"/>
  <c r="H1902" i="4"/>
  <c r="I1902" i="4" s="1"/>
  <c r="H1903" i="4"/>
  <c r="I1903" i="4" s="1"/>
  <c r="H1904" i="4"/>
  <c r="I1904" i="4" s="1"/>
  <c r="H1905" i="4"/>
  <c r="I1905" i="4" s="1"/>
  <c r="H1906" i="4"/>
  <c r="I1906" i="4" s="1"/>
  <c r="H1907" i="4"/>
  <c r="I1907" i="4" s="1"/>
  <c r="H1908" i="4"/>
  <c r="I1908" i="4" s="1"/>
  <c r="H1909" i="4"/>
  <c r="I1909" i="4" s="1"/>
  <c r="H1910" i="4"/>
  <c r="I1910" i="4" s="1"/>
  <c r="H1911" i="4"/>
  <c r="I1911" i="4" s="1"/>
  <c r="H1912" i="4"/>
  <c r="I1912" i="4" s="1"/>
  <c r="H1913" i="4"/>
  <c r="I1913" i="4" s="1"/>
  <c r="H1914" i="4"/>
  <c r="I1914" i="4" s="1"/>
  <c r="H1915" i="4"/>
  <c r="I1915" i="4" s="1"/>
  <c r="H1916" i="4"/>
  <c r="I1916" i="4" s="1"/>
  <c r="H1917" i="4"/>
  <c r="I1917" i="4" s="1"/>
  <c r="H1918" i="4"/>
  <c r="I1918" i="4" s="1"/>
  <c r="H1919" i="4"/>
  <c r="I1919" i="4" s="1"/>
  <c r="H1920" i="4"/>
  <c r="I1920" i="4" s="1"/>
  <c r="H1921" i="4"/>
  <c r="I1921" i="4" s="1"/>
  <c r="H1922" i="4"/>
  <c r="I1922" i="4" s="1"/>
  <c r="H1923" i="4"/>
  <c r="I1923" i="4" s="1"/>
  <c r="H1924" i="4"/>
  <c r="I1924" i="4" s="1"/>
  <c r="H1925" i="4"/>
  <c r="I1925" i="4" s="1"/>
  <c r="H1926" i="4"/>
  <c r="I1926" i="4" s="1"/>
  <c r="H1927" i="4"/>
  <c r="I1927" i="4" s="1"/>
  <c r="H1928" i="4"/>
  <c r="I1928" i="4" s="1"/>
  <c r="H1929" i="4"/>
  <c r="I1929" i="4" s="1"/>
  <c r="H1930" i="4"/>
  <c r="I1930" i="4" s="1"/>
  <c r="H1931" i="4"/>
  <c r="I1931" i="4" s="1"/>
  <c r="H1932" i="4"/>
  <c r="I1932" i="4" s="1"/>
  <c r="H1933" i="4"/>
  <c r="I1933" i="4" s="1"/>
  <c r="H1934" i="4"/>
  <c r="I1934" i="4" s="1"/>
  <c r="H1935" i="4"/>
  <c r="I1935" i="4" s="1"/>
  <c r="H1936" i="4"/>
  <c r="I1936" i="4" s="1"/>
  <c r="H1937" i="4"/>
  <c r="I1937" i="4" s="1"/>
  <c r="H1938" i="4"/>
  <c r="I1938" i="4" s="1"/>
  <c r="H1939" i="4"/>
  <c r="I1939" i="4" s="1"/>
  <c r="H1940" i="4"/>
  <c r="I1940" i="4" s="1"/>
  <c r="H1941" i="4"/>
  <c r="I1941" i="4" s="1"/>
  <c r="H1942" i="4"/>
  <c r="I1942" i="4" s="1"/>
  <c r="H1943" i="4"/>
  <c r="I1943" i="4" s="1"/>
  <c r="H1944" i="4"/>
  <c r="I1944" i="4" s="1"/>
  <c r="H1945" i="4"/>
  <c r="I1945" i="4" s="1"/>
  <c r="H1946" i="4"/>
  <c r="I1946" i="4" s="1"/>
  <c r="H1947" i="4"/>
  <c r="I1947" i="4" s="1"/>
  <c r="H1948" i="4"/>
  <c r="I1948" i="4" s="1"/>
  <c r="H1949" i="4"/>
  <c r="I1949" i="4" s="1"/>
  <c r="H1950" i="4"/>
  <c r="I1950" i="4" s="1"/>
  <c r="H1951" i="4"/>
  <c r="I1951" i="4" s="1"/>
  <c r="H1952" i="4"/>
  <c r="I1952" i="4" s="1"/>
  <c r="H1953" i="4"/>
  <c r="I1953" i="4" s="1"/>
  <c r="H1954" i="4"/>
  <c r="I1954" i="4" s="1"/>
  <c r="H1955" i="4"/>
  <c r="I1955" i="4" s="1"/>
  <c r="H1956" i="4"/>
  <c r="I1956" i="4" s="1"/>
  <c r="H1957" i="4"/>
  <c r="I1957" i="4" s="1"/>
  <c r="H1958" i="4"/>
  <c r="I1958" i="4" s="1"/>
  <c r="H1959" i="4"/>
  <c r="I1959" i="4" s="1"/>
  <c r="H1960" i="4"/>
  <c r="I1960" i="4" s="1"/>
  <c r="H1961" i="4"/>
  <c r="I1961" i="4" s="1"/>
  <c r="H1962" i="4"/>
  <c r="I1962" i="4" s="1"/>
  <c r="H1963" i="4"/>
  <c r="I1963" i="4" s="1"/>
  <c r="H1964" i="4"/>
  <c r="I1964" i="4" s="1"/>
  <c r="H1965" i="4"/>
  <c r="H1966" i="4"/>
  <c r="I1966" i="4" s="1"/>
  <c r="H1967" i="4"/>
  <c r="I1967" i="4" s="1"/>
  <c r="H1968" i="4"/>
  <c r="I1968" i="4" s="1"/>
  <c r="H1969" i="4"/>
  <c r="I1969" i="4" s="1"/>
  <c r="H1970" i="4"/>
  <c r="I1970" i="4" s="1"/>
  <c r="H1971" i="4"/>
  <c r="I1971" i="4" s="1"/>
  <c r="H1972" i="4"/>
  <c r="I1972" i="4" s="1"/>
  <c r="H1973" i="4"/>
  <c r="I1973" i="4" s="1"/>
  <c r="H1974" i="4"/>
  <c r="I1974" i="4" s="1"/>
  <c r="H1975" i="4"/>
  <c r="I1975" i="4" s="1"/>
  <c r="H1976" i="4"/>
  <c r="I1976" i="4" s="1"/>
  <c r="H1977" i="4"/>
  <c r="I1977" i="4" s="1"/>
  <c r="H1978" i="4"/>
  <c r="I1978" i="4" s="1"/>
  <c r="H1979" i="4"/>
  <c r="I1979" i="4" s="1"/>
  <c r="H1980" i="4"/>
  <c r="I1980" i="4" s="1"/>
  <c r="H1981" i="4"/>
  <c r="I1981" i="4" s="1"/>
  <c r="H1982" i="4"/>
  <c r="I1982" i="4" s="1"/>
  <c r="H1983" i="4"/>
  <c r="I1983" i="4" s="1"/>
  <c r="H1984" i="4"/>
  <c r="I1984" i="4" s="1"/>
  <c r="H1985" i="4"/>
  <c r="I1985" i="4" s="1"/>
  <c r="H1986" i="4"/>
  <c r="I1986" i="4" s="1"/>
  <c r="H1987" i="4"/>
  <c r="I1987" i="4" s="1"/>
  <c r="H1988" i="4"/>
  <c r="I1988" i="4" s="1"/>
  <c r="H1989" i="4"/>
  <c r="I1989" i="4" s="1"/>
  <c r="H1990" i="4"/>
  <c r="I1990" i="4" s="1"/>
  <c r="H1991" i="4"/>
  <c r="I1991" i="4" s="1"/>
  <c r="H1992" i="4"/>
  <c r="I1992" i="4" s="1"/>
  <c r="H1993" i="4"/>
  <c r="I1993" i="4" s="1"/>
  <c r="H1994" i="4"/>
  <c r="I1994" i="4" s="1"/>
  <c r="H1995" i="4"/>
  <c r="I1995" i="4" s="1"/>
  <c r="H1996" i="4"/>
  <c r="I1996" i="4" s="1"/>
  <c r="H1997" i="4"/>
  <c r="I1997" i="4" s="1"/>
  <c r="H1998" i="4"/>
  <c r="I1998" i="4" s="1"/>
  <c r="H1999" i="4"/>
  <c r="I1999" i="4" s="1"/>
  <c r="H2000" i="4"/>
  <c r="I2000" i="4" s="1"/>
  <c r="H2001" i="4"/>
  <c r="I2001" i="4" s="1"/>
  <c r="H2002" i="4"/>
  <c r="I2002" i="4" s="1"/>
  <c r="H2003" i="4"/>
  <c r="I2003" i="4" s="1"/>
  <c r="H2004" i="4"/>
  <c r="I2004" i="4" s="1"/>
  <c r="H2005" i="4"/>
  <c r="I2005" i="4" s="1"/>
  <c r="H2006" i="4"/>
  <c r="I2006" i="4" s="1"/>
  <c r="H2007" i="4"/>
  <c r="I2007" i="4" s="1"/>
  <c r="H2008" i="4"/>
  <c r="I2008" i="4" s="1"/>
  <c r="H2009" i="4"/>
  <c r="I2009" i="4" s="1"/>
  <c r="H2010" i="4"/>
  <c r="I2010" i="4" s="1"/>
  <c r="H2011" i="4"/>
  <c r="I2011" i="4" s="1"/>
  <c r="H2012" i="4"/>
  <c r="I2012" i="4" s="1"/>
  <c r="H2013" i="4"/>
  <c r="I2013" i="4" s="1"/>
  <c r="H2014" i="4"/>
  <c r="I2014" i="4" s="1"/>
  <c r="H2015" i="4"/>
  <c r="I2015" i="4" s="1"/>
  <c r="H2016" i="4"/>
  <c r="I2016" i="4" s="1"/>
  <c r="H2017" i="4"/>
  <c r="I2017" i="4" s="1"/>
  <c r="H2018" i="4"/>
  <c r="I2018" i="4" s="1"/>
  <c r="H2019" i="4"/>
  <c r="I2019" i="4" s="1"/>
  <c r="H2020" i="4"/>
  <c r="I2020" i="4" s="1"/>
  <c r="H2021" i="4"/>
  <c r="I2021" i="4" s="1"/>
  <c r="H2022" i="4"/>
  <c r="I2022" i="4" s="1"/>
  <c r="H2023" i="4"/>
  <c r="I2023" i="4" s="1"/>
  <c r="H2024" i="4"/>
  <c r="I2024" i="4" s="1"/>
  <c r="H2025" i="4"/>
  <c r="I2025" i="4" s="1"/>
  <c r="H2026" i="4"/>
  <c r="I2026" i="4" s="1"/>
  <c r="H2027" i="4"/>
  <c r="I2027" i="4" s="1"/>
  <c r="H2028" i="4"/>
  <c r="I2028" i="4" s="1"/>
  <c r="H2029" i="4"/>
  <c r="H2030" i="4"/>
  <c r="I2030" i="4" s="1"/>
  <c r="H2031" i="4"/>
  <c r="I2031" i="4" s="1"/>
  <c r="H2032" i="4"/>
  <c r="I2032" i="4" s="1"/>
  <c r="H2033" i="4"/>
  <c r="I2033" i="4" s="1"/>
  <c r="H2034" i="4"/>
  <c r="I2034" i="4" s="1"/>
  <c r="H2035" i="4"/>
  <c r="I2035" i="4" s="1"/>
  <c r="H2036" i="4"/>
  <c r="I2036" i="4" s="1"/>
  <c r="H2037" i="4"/>
  <c r="I2037" i="4" s="1"/>
  <c r="H2038" i="4"/>
  <c r="I2038" i="4" s="1"/>
  <c r="H2039" i="4"/>
  <c r="I2039" i="4" s="1"/>
  <c r="H2040" i="4"/>
  <c r="I2040" i="4" s="1"/>
  <c r="H2041" i="4"/>
  <c r="I2041" i="4" s="1"/>
  <c r="H2042" i="4"/>
  <c r="I2042" i="4" s="1"/>
  <c r="H2043" i="4"/>
  <c r="I2043" i="4" s="1"/>
  <c r="H2044" i="4"/>
  <c r="I2044" i="4" s="1"/>
  <c r="H2045" i="4"/>
  <c r="I2045" i="4" s="1"/>
  <c r="H2046" i="4"/>
  <c r="I2046" i="4" s="1"/>
  <c r="H2047" i="4"/>
  <c r="I2047" i="4" s="1"/>
  <c r="H2048" i="4"/>
  <c r="I2048" i="4" s="1"/>
  <c r="H2049" i="4"/>
  <c r="I2049" i="4" s="1"/>
  <c r="H2050" i="4"/>
  <c r="I2050" i="4" s="1"/>
  <c r="H2051" i="4"/>
  <c r="I2051" i="4" s="1"/>
  <c r="H2052" i="4"/>
  <c r="I2052" i="4" s="1"/>
  <c r="H2053" i="4"/>
  <c r="I2053" i="4" s="1"/>
  <c r="H2054" i="4"/>
  <c r="I2054" i="4" s="1"/>
  <c r="H2055" i="4"/>
  <c r="I2055" i="4" s="1"/>
  <c r="H2056" i="4"/>
  <c r="I2056" i="4" s="1"/>
  <c r="H2057" i="4"/>
  <c r="I2057" i="4" s="1"/>
  <c r="H2058" i="4"/>
  <c r="I2058" i="4" s="1"/>
  <c r="H2059" i="4"/>
  <c r="I2059" i="4" s="1"/>
  <c r="H2060" i="4"/>
  <c r="I2060" i="4" s="1"/>
  <c r="H2061" i="4"/>
  <c r="I2061" i="4" s="1"/>
  <c r="H2062" i="4"/>
  <c r="I2062" i="4" s="1"/>
  <c r="H2063" i="4"/>
  <c r="I2063" i="4" s="1"/>
  <c r="H2064" i="4"/>
  <c r="I2064" i="4" s="1"/>
  <c r="H2065" i="4"/>
  <c r="I2065" i="4" s="1"/>
  <c r="H2066" i="4"/>
  <c r="I2066" i="4" s="1"/>
  <c r="H2067" i="4"/>
  <c r="I2067" i="4" s="1"/>
  <c r="H2068" i="4"/>
  <c r="I2068" i="4" s="1"/>
  <c r="H2069" i="4"/>
  <c r="I2069" i="4" s="1"/>
  <c r="H2070" i="4"/>
  <c r="I2070" i="4" s="1"/>
  <c r="H2071" i="4"/>
  <c r="I2071" i="4" s="1"/>
  <c r="H2072" i="4"/>
  <c r="I2072" i="4" s="1"/>
  <c r="H2073" i="4"/>
  <c r="I2073" i="4" s="1"/>
  <c r="H2074" i="4"/>
  <c r="I2074" i="4" s="1"/>
  <c r="H2075" i="4"/>
  <c r="I2075" i="4" s="1"/>
  <c r="H2076" i="4"/>
  <c r="I2076" i="4" s="1"/>
  <c r="H2077" i="4"/>
  <c r="I2077" i="4" s="1"/>
  <c r="H2078" i="4"/>
  <c r="I2078" i="4" s="1"/>
  <c r="H2079" i="4"/>
  <c r="I2079" i="4" s="1"/>
  <c r="H2080" i="4"/>
  <c r="I2080" i="4" s="1"/>
  <c r="H2081" i="4"/>
  <c r="I2081" i="4" s="1"/>
  <c r="H2082" i="4"/>
  <c r="I2082" i="4" s="1"/>
  <c r="H2083" i="4"/>
  <c r="I2083" i="4" s="1"/>
  <c r="H2084" i="4"/>
  <c r="I2084" i="4" s="1"/>
  <c r="H2085" i="4"/>
  <c r="I2085" i="4" s="1"/>
  <c r="H2086" i="4"/>
  <c r="I2086" i="4" s="1"/>
  <c r="H2087" i="4"/>
  <c r="I2087" i="4" s="1"/>
  <c r="H2088" i="4"/>
  <c r="I2088" i="4" s="1"/>
  <c r="H2089" i="4"/>
  <c r="I2089" i="4" s="1"/>
  <c r="H2090" i="4"/>
  <c r="I2090" i="4" s="1"/>
  <c r="H2091" i="4"/>
  <c r="I2091" i="4" s="1"/>
  <c r="H2092" i="4"/>
  <c r="I2092" i="4" s="1"/>
  <c r="H2093" i="4"/>
  <c r="H2094" i="4"/>
  <c r="I2094" i="4" s="1"/>
  <c r="H2095" i="4"/>
  <c r="I2095" i="4" s="1"/>
  <c r="H2096" i="4"/>
  <c r="I2096" i="4" s="1"/>
  <c r="H2097" i="4"/>
  <c r="I2097" i="4" s="1"/>
  <c r="H2098" i="4"/>
  <c r="I2098" i="4" s="1"/>
  <c r="H2099" i="4"/>
  <c r="I2099" i="4" s="1"/>
  <c r="H2100" i="4"/>
  <c r="I2100" i="4" s="1"/>
  <c r="H2101" i="4"/>
  <c r="I2101" i="4" s="1"/>
  <c r="H2102" i="4"/>
  <c r="I2102" i="4" s="1"/>
  <c r="H2103" i="4"/>
  <c r="I2103" i="4" s="1"/>
  <c r="H2104" i="4"/>
  <c r="I2104" i="4" s="1"/>
  <c r="H2105" i="4"/>
  <c r="I2105" i="4" s="1"/>
  <c r="H2106" i="4"/>
  <c r="I2106" i="4" s="1"/>
  <c r="H2107" i="4"/>
  <c r="I2107" i="4" s="1"/>
  <c r="H2108" i="4"/>
  <c r="I2108" i="4" s="1"/>
  <c r="H2109" i="4"/>
  <c r="I2109" i="4" s="1"/>
  <c r="H2110" i="4"/>
  <c r="I2110" i="4" s="1"/>
  <c r="H2111" i="4"/>
  <c r="I2111" i="4" s="1"/>
  <c r="H2112" i="4"/>
  <c r="I2112" i="4" s="1"/>
  <c r="H2113" i="4"/>
  <c r="I2113" i="4" s="1"/>
  <c r="H2114" i="4"/>
  <c r="I2114" i="4" s="1"/>
  <c r="H2115" i="4"/>
  <c r="I2115" i="4" s="1"/>
  <c r="H2116" i="4"/>
  <c r="I2116" i="4" s="1"/>
  <c r="H2117" i="4"/>
  <c r="I2117" i="4" s="1"/>
  <c r="H2118" i="4"/>
  <c r="I2118" i="4" s="1"/>
  <c r="H2119" i="4"/>
  <c r="I2119" i="4" s="1"/>
  <c r="H2120" i="4"/>
  <c r="I2120" i="4" s="1"/>
  <c r="H2121" i="4"/>
  <c r="I2121" i="4" s="1"/>
  <c r="H2122" i="4"/>
  <c r="I2122" i="4" s="1"/>
  <c r="H2123" i="4"/>
  <c r="I2123" i="4" s="1"/>
  <c r="H2124" i="4"/>
  <c r="I2124" i="4" s="1"/>
  <c r="H2125" i="4"/>
  <c r="I2125" i="4" s="1"/>
  <c r="H2126" i="4"/>
  <c r="I2126" i="4" s="1"/>
  <c r="H2127" i="4"/>
  <c r="I2127" i="4" s="1"/>
  <c r="H2128" i="4"/>
  <c r="I2128" i="4" s="1"/>
  <c r="H2129" i="4"/>
  <c r="I2129" i="4" s="1"/>
  <c r="H2130" i="4"/>
  <c r="I2130" i="4" s="1"/>
  <c r="H2131" i="4"/>
  <c r="I2131" i="4" s="1"/>
  <c r="H2132" i="4"/>
  <c r="I2132" i="4" s="1"/>
  <c r="H2133" i="4"/>
  <c r="I2133" i="4" s="1"/>
  <c r="H2134" i="4"/>
  <c r="I2134" i="4" s="1"/>
  <c r="H2135" i="4"/>
  <c r="I2135" i="4" s="1"/>
  <c r="H2136" i="4"/>
  <c r="I2136" i="4" s="1"/>
  <c r="H2137" i="4"/>
  <c r="I2137" i="4" s="1"/>
  <c r="H2138" i="4"/>
  <c r="I2138" i="4" s="1"/>
  <c r="H2139" i="4"/>
  <c r="I2139" i="4" s="1"/>
  <c r="H2140" i="4"/>
  <c r="I2140" i="4" s="1"/>
  <c r="H2141" i="4"/>
  <c r="I2141" i="4" s="1"/>
  <c r="H2142" i="4"/>
  <c r="I2142" i="4" s="1"/>
  <c r="H2143" i="4"/>
  <c r="I2143" i="4" s="1"/>
  <c r="H2144" i="4"/>
  <c r="I2144" i="4" s="1"/>
  <c r="H2145" i="4"/>
  <c r="I2145" i="4" s="1"/>
  <c r="H2146" i="4"/>
  <c r="I2146" i="4" s="1"/>
  <c r="H2147" i="4"/>
  <c r="I2147" i="4" s="1"/>
  <c r="H2148" i="4"/>
  <c r="I2148" i="4" s="1"/>
  <c r="H2149" i="4"/>
  <c r="I2149" i="4" s="1"/>
  <c r="H2150" i="4"/>
  <c r="I2150" i="4" s="1"/>
  <c r="H2151" i="4"/>
  <c r="I2151" i="4" s="1"/>
  <c r="H2152" i="4"/>
  <c r="I2152" i="4" s="1"/>
  <c r="H2153" i="4"/>
  <c r="I2153" i="4" s="1"/>
  <c r="H2154" i="4"/>
  <c r="I2154" i="4" s="1"/>
  <c r="H2155" i="4"/>
  <c r="I2155" i="4" s="1"/>
  <c r="H2156" i="4"/>
  <c r="I2156" i="4" s="1"/>
  <c r="M2" i="4"/>
  <c r="M3" i="4"/>
  <c r="M4" i="4"/>
  <c r="M5" i="4"/>
  <c r="M6" i="4"/>
  <c r="O6" i="4" s="1"/>
  <c r="P6" i="4" s="1"/>
  <c r="M7" i="4"/>
  <c r="M8" i="4"/>
  <c r="M9" i="4"/>
  <c r="M10" i="4"/>
  <c r="M11" i="4"/>
  <c r="M12" i="4"/>
  <c r="M13" i="4"/>
  <c r="M14" i="4"/>
  <c r="O14" i="4" s="1"/>
  <c r="P14" i="4" s="1"/>
  <c r="M15" i="4"/>
  <c r="M16" i="4"/>
  <c r="M17" i="4"/>
  <c r="M18" i="4"/>
  <c r="M19" i="4"/>
  <c r="M20" i="4"/>
  <c r="M21" i="4"/>
  <c r="M22" i="4"/>
  <c r="O22" i="4" s="1"/>
  <c r="P22" i="4" s="1"/>
  <c r="M23" i="4"/>
  <c r="M24" i="4"/>
  <c r="M25" i="4"/>
  <c r="M26" i="4"/>
  <c r="O26" i="4" s="1"/>
  <c r="P26" i="4" s="1"/>
  <c r="M27" i="4"/>
  <c r="M28" i="4"/>
  <c r="M29" i="4"/>
  <c r="M30" i="4"/>
  <c r="M31" i="4"/>
  <c r="M32" i="4"/>
  <c r="M33" i="4"/>
  <c r="M34" i="4"/>
  <c r="O34" i="4" s="1"/>
  <c r="P34" i="4" s="1"/>
  <c r="M35" i="4"/>
  <c r="M36" i="4"/>
  <c r="M37" i="4"/>
  <c r="M38" i="4"/>
  <c r="O38" i="4" s="1"/>
  <c r="P38" i="4" s="1"/>
  <c r="M39" i="4"/>
  <c r="M40" i="4"/>
  <c r="M41" i="4"/>
  <c r="M42" i="4"/>
  <c r="M43" i="4"/>
  <c r="M44" i="4"/>
  <c r="M45" i="4"/>
  <c r="M46" i="4"/>
  <c r="M47" i="4"/>
  <c r="M48" i="4"/>
  <c r="M49" i="4"/>
  <c r="M50" i="4"/>
  <c r="O50" i="4" s="1"/>
  <c r="P50" i="4" s="1"/>
  <c r="M51" i="4"/>
  <c r="M52" i="4"/>
  <c r="M53" i="4"/>
  <c r="M54" i="4"/>
  <c r="O54" i="4" s="1"/>
  <c r="P54" i="4" s="1"/>
  <c r="M55" i="4"/>
  <c r="M56" i="4"/>
  <c r="M57" i="4"/>
  <c r="M58" i="4"/>
  <c r="O58" i="4" s="1"/>
  <c r="P58" i="4" s="1"/>
  <c r="M59" i="4"/>
  <c r="M60" i="4"/>
  <c r="M61" i="4"/>
  <c r="M62" i="4"/>
  <c r="M63" i="4"/>
  <c r="M64" i="4"/>
  <c r="M65" i="4"/>
  <c r="M66" i="4"/>
  <c r="M67" i="4"/>
  <c r="M68" i="4"/>
  <c r="M69" i="4"/>
  <c r="M70" i="4"/>
  <c r="M71" i="4"/>
  <c r="M72" i="4"/>
  <c r="M73" i="4"/>
  <c r="M74" i="4"/>
  <c r="M75" i="4"/>
  <c r="M76" i="4"/>
  <c r="M77" i="4"/>
  <c r="M78" i="4"/>
  <c r="O78" i="4" s="1"/>
  <c r="P78" i="4" s="1"/>
  <c r="M79" i="4"/>
  <c r="M80" i="4"/>
  <c r="M81" i="4"/>
  <c r="M82" i="4"/>
  <c r="O82" i="4" s="1"/>
  <c r="P82" i="4" s="1"/>
  <c r="M83" i="4"/>
  <c r="M84" i="4"/>
  <c r="M85" i="4"/>
  <c r="M86" i="4"/>
  <c r="O86" i="4" s="1"/>
  <c r="P86" i="4" s="1"/>
  <c r="M87" i="4"/>
  <c r="M88" i="4"/>
  <c r="M89" i="4"/>
  <c r="M90" i="4"/>
  <c r="O90" i="4" s="1"/>
  <c r="P90" i="4" s="1"/>
  <c r="M91" i="4"/>
  <c r="M92" i="4"/>
  <c r="M93" i="4"/>
  <c r="M94" i="4"/>
  <c r="M95" i="4"/>
  <c r="M96" i="4"/>
  <c r="M97" i="4"/>
  <c r="M98" i="4"/>
  <c r="O98" i="4" s="1"/>
  <c r="P98" i="4" s="1"/>
  <c r="M99" i="4"/>
  <c r="M100" i="4"/>
  <c r="M101" i="4"/>
  <c r="M102" i="4"/>
  <c r="M103" i="4"/>
  <c r="M104" i="4"/>
  <c r="M105" i="4"/>
  <c r="M106" i="4"/>
  <c r="M107" i="4"/>
  <c r="M108" i="4"/>
  <c r="M109" i="4"/>
  <c r="M110" i="4"/>
  <c r="O110" i="4" s="1"/>
  <c r="P110" i="4" s="1"/>
  <c r="M111" i="4"/>
  <c r="M112" i="4"/>
  <c r="M113" i="4"/>
  <c r="M114" i="4"/>
  <c r="O114" i="4" s="1"/>
  <c r="P114" i="4" s="1"/>
  <c r="M115" i="4"/>
  <c r="M116" i="4"/>
  <c r="M117" i="4"/>
  <c r="M118" i="4"/>
  <c r="O118" i="4" s="1"/>
  <c r="P118" i="4" s="1"/>
  <c r="M119" i="4"/>
  <c r="M120" i="4"/>
  <c r="M121" i="4"/>
  <c r="M122" i="4"/>
  <c r="M123" i="4"/>
  <c r="M124" i="4"/>
  <c r="M125" i="4"/>
  <c r="M126" i="4"/>
  <c r="M127" i="4"/>
  <c r="M128" i="4"/>
  <c r="M129" i="4"/>
  <c r="M130" i="4"/>
  <c r="O130" i="4" s="1"/>
  <c r="P130" i="4" s="1"/>
  <c r="M131" i="4"/>
  <c r="M132" i="4"/>
  <c r="M133" i="4"/>
  <c r="M134" i="4"/>
  <c r="O134" i="4" s="1"/>
  <c r="P134" i="4" s="1"/>
  <c r="M135" i="4"/>
  <c r="M136" i="4"/>
  <c r="M137" i="4"/>
  <c r="M138" i="4"/>
  <c r="M139" i="4"/>
  <c r="M140" i="4"/>
  <c r="M141" i="4"/>
  <c r="M142" i="4"/>
  <c r="M143" i="4"/>
  <c r="M144" i="4"/>
  <c r="M145" i="4"/>
  <c r="M146" i="4"/>
  <c r="O146" i="4" s="1"/>
  <c r="P146" i="4" s="1"/>
  <c r="M147" i="4"/>
  <c r="M148" i="4"/>
  <c r="M149" i="4"/>
  <c r="M150" i="4"/>
  <c r="M151" i="4"/>
  <c r="M152" i="4"/>
  <c r="M153" i="4"/>
  <c r="M154" i="4"/>
  <c r="O154" i="4" s="1"/>
  <c r="P154" i="4" s="1"/>
  <c r="M155" i="4"/>
  <c r="M156" i="4"/>
  <c r="M157" i="4"/>
  <c r="M158" i="4"/>
  <c r="M159" i="4"/>
  <c r="M160" i="4"/>
  <c r="M161" i="4"/>
  <c r="M162" i="4"/>
  <c r="M163" i="4"/>
  <c r="M164" i="4"/>
  <c r="M165" i="4"/>
  <c r="M166" i="4"/>
  <c r="O166" i="4" s="1"/>
  <c r="P166" i="4" s="1"/>
  <c r="M167" i="4"/>
  <c r="M168" i="4"/>
  <c r="M169" i="4"/>
  <c r="M170" i="4"/>
  <c r="M171" i="4"/>
  <c r="M172" i="4"/>
  <c r="M173" i="4"/>
  <c r="M174" i="4"/>
  <c r="O174" i="4" s="1"/>
  <c r="P174" i="4" s="1"/>
  <c r="M175" i="4"/>
  <c r="M176" i="4"/>
  <c r="M177" i="4"/>
  <c r="M178" i="4"/>
  <c r="M179" i="4"/>
  <c r="M180" i="4"/>
  <c r="M181" i="4"/>
  <c r="M182" i="4"/>
  <c r="O182" i="4" s="1"/>
  <c r="P182" i="4" s="1"/>
  <c r="M183" i="4"/>
  <c r="M184" i="4"/>
  <c r="M185" i="4"/>
  <c r="M186" i="4"/>
  <c r="M187" i="4"/>
  <c r="M188" i="4"/>
  <c r="M189" i="4"/>
  <c r="M190" i="4"/>
  <c r="M191" i="4"/>
  <c r="M192" i="4"/>
  <c r="M193" i="4"/>
  <c r="M194" i="4"/>
  <c r="O194" i="4" s="1"/>
  <c r="P194" i="4" s="1"/>
  <c r="M195" i="4"/>
  <c r="M196" i="4"/>
  <c r="M197" i="4"/>
  <c r="M198" i="4"/>
  <c r="O198" i="4" s="1"/>
  <c r="P198" i="4" s="1"/>
  <c r="M199" i="4"/>
  <c r="M200" i="4"/>
  <c r="M201" i="4"/>
  <c r="M202" i="4"/>
  <c r="M203" i="4"/>
  <c r="M204" i="4"/>
  <c r="M205" i="4"/>
  <c r="M206" i="4"/>
  <c r="O206" i="4" s="1"/>
  <c r="P206" i="4" s="1"/>
  <c r="M207" i="4"/>
  <c r="M208" i="4"/>
  <c r="M209" i="4"/>
  <c r="M210" i="4"/>
  <c r="O210" i="4" s="1"/>
  <c r="P210" i="4" s="1"/>
  <c r="M211" i="4"/>
  <c r="M212" i="4"/>
  <c r="M213" i="4"/>
  <c r="M214" i="4"/>
  <c r="O214" i="4" s="1"/>
  <c r="P214" i="4" s="1"/>
  <c r="M215" i="4"/>
  <c r="M216" i="4"/>
  <c r="M217" i="4"/>
  <c r="M218" i="4"/>
  <c r="M219" i="4"/>
  <c r="M220" i="4"/>
  <c r="M221" i="4"/>
  <c r="M222" i="4"/>
  <c r="M223" i="4"/>
  <c r="M224" i="4"/>
  <c r="M225" i="4"/>
  <c r="M226" i="4"/>
  <c r="O226" i="4" s="1"/>
  <c r="P226" i="4" s="1"/>
  <c r="M227" i="4"/>
  <c r="M228" i="4"/>
  <c r="M229" i="4"/>
  <c r="M230" i="4"/>
  <c r="O230" i="4" s="1"/>
  <c r="P230" i="4" s="1"/>
  <c r="M231" i="4"/>
  <c r="M232" i="4"/>
  <c r="M233" i="4"/>
  <c r="M234" i="4"/>
  <c r="M235" i="4"/>
  <c r="M236" i="4"/>
  <c r="M237" i="4"/>
  <c r="M238" i="4"/>
  <c r="O238" i="4" s="1"/>
  <c r="P238" i="4" s="1"/>
  <c r="M239" i="4"/>
  <c r="M240" i="4"/>
  <c r="M241" i="4"/>
  <c r="M242" i="4"/>
  <c r="M243" i="4"/>
  <c r="M244" i="4"/>
  <c r="M245" i="4"/>
  <c r="M246" i="4"/>
  <c r="M247" i="4"/>
  <c r="M248" i="4"/>
  <c r="M249" i="4"/>
  <c r="M250" i="4"/>
  <c r="O250" i="4" s="1"/>
  <c r="P250" i="4" s="1"/>
  <c r="M251" i="4"/>
  <c r="M252" i="4"/>
  <c r="M253" i="4"/>
  <c r="M254" i="4"/>
  <c r="M255" i="4"/>
  <c r="M256" i="4"/>
  <c r="M257" i="4"/>
  <c r="M258" i="4"/>
  <c r="O258" i="4" s="1"/>
  <c r="P258" i="4" s="1"/>
  <c r="M259" i="4"/>
  <c r="M260" i="4"/>
  <c r="M261" i="4"/>
  <c r="M262" i="4"/>
  <c r="O262" i="4" s="1"/>
  <c r="P262" i="4" s="1"/>
  <c r="M263" i="4"/>
  <c r="M264" i="4"/>
  <c r="M265" i="4"/>
  <c r="M266" i="4"/>
  <c r="M267" i="4"/>
  <c r="M268" i="4"/>
  <c r="M269" i="4"/>
  <c r="M270" i="4"/>
  <c r="O270" i="4" s="1"/>
  <c r="P270" i="4" s="1"/>
  <c r="M271" i="4"/>
  <c r="M272" i="4"/>
  <c r="M273" i="4"/>
  <c r="M274" i="4"/>
  <c r="M275" i="4"/>
  <c r="M276" i="4"/>
  <c r="M277" i="4"/>
  <c r="M278" i="4"/>
  <c r="M279" i="4"/>
  <c r="M280" i="4"/>
  <c r="M281" i="4"/>
  <c r="M282" i="4"/>
  <c r="O282" i="4" s="1"/>
  <c r="P282" i="4" s="1"/>
  <c r="M283" i="4"/>
  <c r="M284" i="4"/>
  <c r="M285" i="4"/>
  <c r="M286" i="4"/>
  <c r="M287" i="4"/>
  <c r="M288" i="4"/>
  <c r="M289" i="4"/>
  <c r="M290" i="4"/>
  <c r="O290" i="4" s="1"/>
  <c r="P290" i="4" s="1"/>
  <c r="M291" i="4"/>
  <c r="M292" i="4"/>
  <c r="M293" i="4"/>
  <c r="M294" i="4"/>
  <c r="O294" i="4" s="1"/>
  <c r="P294" i="4" s="1"/>
  <c r="M295" i="4"/>
  <c r="M296" i="4"/>
  <c r="M297" i="4"/>
  <c r="M298" i="4"/>
  <c r="M299" i="4"/>
  <c r="M300" i="4"/>
  <c r="M301" i="4"/>
  <c r="M302" i="4"/>
  <c r="M303" i="4"/>
  <c r="M304" i="4"/>
  <c r="M305" i="4"/>
  <c r="M306" i="4"/>
  <c r="O306" i="4" s="1"/>
  <c r="M307" i="4"/>
  <c r="M308" i="4"/>
  <c r="M309" i="4"/>
  <c r="M310" i="4"/>
  <c r="O310" i="4" s="1"/>
  <c r="P310" i="4" s="1"/>
  <c r="M311" i="4"/>
  <c r="M312" i="4"/>
  <c r="M313" i="4"/>
  <c r="M314" i="4"/>
  <c r="O314" i="4" s="1"/>
  <c r="P314" i="4" s="1"/>
  <c r="M315" i="4"/>
  <c r="M316" i="4"/>
  <c r="M317" i="4"/>
  <c r="M318" i="4"/>
  <c r="M319" i="4"/>
  <c r="M320" i="4"/>
  <c r="M321" i="4"/>
  <c r="M322" i="4"/>
  <c r="M323" i="4"/>
  <c r="M324" i="4"/>
  <c r="M325" i="4"/>
  <c r="M326" i="4"/>
  <c r="O326" i="4" s="1"/>
  <c r="P326" i="4" s="1"/>
  <c r="M327" i="4"/>
  <c r="M328" i="4"/>
  <c r="M329" i="4"/>
  <c r="M330" i="4"/>
  <c r="M331" i="4"/>
  <c r="M332" i="4"/>
  <c r="M333" i="4"/>
  <c r="M334" i="4"/>
  <c r="M335" i="4"/>
  <c r="M336" i="4"/>
  <c r="M337" i="4"/>
  <c r="M338" i="4"/>
  <c r="O338" i="4" s="1"/>
  <c r="P338" i="4" s="1"/>
  <c r="M339" i="4"/>
  <c r="M340" i="4"/>
  <c r="M341" i="4"/>
  <c r="M342" i="4"/>
  <c r="O342" i="4" s="1"/>
  <c r="P342" i="4" s="1"/>
  <c r="M343" i="4"/>
  <c r="M344" i="4"/>
  <c r="M345" i="4"/>
  <c r="M346" i="4"/>
  <c r="O346" i="4" s="1"/>
  <c r="P346" i="4" s="1"/>
  <c r="M347" i="4"/>
  <c r="M348" i="4"/>
  <c r="M349" i="4"/>
  <c r="M350" i="4"/>
  <c r="M351" i="4"/>
  <c r="M352" i="4"/>
  <c r="M353" i="4"/>
  <c r="M354" i="4"/>
  <c r="O354" i="4" s="1"/>
  <c r="P354" i="4" s="1"/>
  <c r="M355" i="4"/>
  <c r="M356" i="4"/>
  <c r="M357" i="4"/>
  <c r="M358" i="4"/>
  <c r="M359" i="4"/>
  <c r="M360" i="4"/>
  <c r="M361" i="4"/>
  <c r="M362" i="4"/>
  <c r="M363" i="4"/>
  <c r="M364" i="4"/>
  <c r="M365" i="4"/>
  <c r="M366" i="4"/>
  <c r="O366" i="4" s="1"/>
  <c r="P366" i="4" s="1"/>
  <c r="M367" i="4"/>
  <c r="M368" i="4"/>
  <c r="M369" i="4"/>
  <c r="M370" i="4"/>
  <c r="O370" i="4" s="1"/>
  <c r="P370" i="4" s="1"/>
  <c r="M371" i="4"/>
  <c r="M372" i="4"/>
  <c r="M373" i="4"/>
  <c r="M374" i="4"/>
  <c r="M375" i="4"/>
  <c r="M376" i="4"/>
  <c r="M377" i="4"/>
  <c r="M378" i="4"/>
  <c r="M379" i="4"/>
  <c r="M380" i="4"/>
  <c r="M381" i="4"/>
  <c r="M382" i="4"/>
  <c r="M383" i="4"/>
  <c r="M384" i="4"/>
  <c r="M385" i="4"/>
  <c r="M386" i="4"/>
  <c r="O386" i="4" s="1"/>
  <c r="P386" i="4" s="1"/>
  <c r="M387" i="4"/>
  <c r="M388" i="4"/>
  <c r="M389" i="4"/>
  <c r="M390" i="4"/>
  <c r="O390" i="4" s="1"/>
  <c r="P390" i="4" s="1"/>
  <c r="M391" i="4"/>
  <c r="M392" i="4"/>
  <c r="M393" i="4"/>
  <c r="M394" i="4"/>
  <c r="M395" i="4"/>
  <c r="M396" i="4"/>
  <c r="M397" i="4"/>
  <c r="M398" i="4"/>
  <c r="O398" i="4" s="1"/>
  <c r="P398" i="4" s="1"/>
  <c r="M399" i="4"/>
  <c r="M400" i="4"/>
  <c r="M401" i="4"/>
  <c r="M402" i="4"/>
  <c r="O402" i="4" s="1"/>
  <c r="P402" i="4" s="1"/>
  <c r="M403" i="4"/>
  <c r="M404" i="4"/>
  <c r="M405" i="4"/>
  <c r="M406" i="4"/>
  <c r="M407" i="4"/>
  <c r="M408" i="4"/>
  <c r="M409" i="4"/>
  <c r="M410" i="4"/>
  <c r="O410" i="4" s="1"/>
  <c r="P410" i="4" s="1"/>
  <c r="M411" i="4"/>
  <c r="M412" i="4"/>
  <c r="M413" i="4"/>
  <c r="M414" i="4"/>
  <c r="M415" i="4"/>
  <c r="M416" i="4"/>
  <c r="M417" i="4"/>
  <c r="M418" i="4"/>
  <c r="M419" i="4"/>
  <c r="M420" i="4"/>
  <c r="M421" i="4"/>
  <c r="M422" i="4"/>
  <c r="O422" i="4" s="1"/>
  <c r="P422" i="4" s="1"/>
  <c r="M423" i="4"/>
  <c r="M424" i="4"/>
  <c r="M425" i="4"/>
  <c r="M426" i="4"/>
  <c r="M427" i="4"/>
  <c r="M428" i="4"/>
  <c r="M429" i="4"/>
  <c r="M430" i="4"/>
  <c r="O430" i="4" s="1"/>
  <c r="P430" i="4" s="1"/>
  <c r="M431" i="4"/>
  <c r="M432" i="4"/>
  <c r="M433" i="4"/>
  <c r="M434" i="4"/>
  <c r="O434" i="4" s="1"/>
  <c r="P434" i="4" s="1"/>
  <c r="M435" i="4"/>
  <c r="M436" i="4"/>
  <c r="M437" i="4"/>
  <c r="M438" i="4"/>
  <c r="O438" i="4" s="1"/>
  <c r="P438" i="4" s="1"/>
  <c r="M439" i="4"/>
  <c r="M440" i="4"/>
  <c r="M441" i="4"/>
  <c r="M442" i="4"/>
  <c r="O442" i="4" s="1"/>
  <c r="P442" i="4" s="1"/>
  <c r="M443" i="4"/>
  <c r="M444" i="4"/>
  <c r="M445" i="4"/>
  <c r="M446" i="4"/>
  <c r="M447" i="4"/>
  <c r="M448" i="4"/>
  <c r="M449" i="4"/>
  <c r="M450" i="4"/>
  <c r="M451" i="4"/>
  <c r="M452" i="4"/>
  <c r="M453" i="4"/>
  <c r="M454" i="4"/>
  <c r="O454" i="4" s="1"/>
  <c r="P454" i="4" s="1"/>
  <c r="M455" i="4"/>
  <c r="M456" i="4"/>
  <c r="M457" i="4"/>
  <c r="M458" i="4"/>
  <c r="M459" i="4"/>
  <c r="M460" i="4"/>
  <c r="M461" i="4"/>
  <c r="M462" i="4"/>
  <c r="M463" i="4"/>
  <c r="M464" i="4"/>
  <c r="M465" i="4"/>
  <c r="M466" i="4"/>
  <c r="O466" i="4" s="1"/>
  <c r="P466" i="4" s="1"/>
  <c r="M467" i="4"/>
  <c r="M468" i="4"/>
  <c r="M469" i="4"/>
  <c r="M470" i="4"/>
  <c r="O470" i="4" s="1"/>
  <c r="P470" i="4" s="1"/>
  <c r="M471" i="4"/>
  <c r="M472" i="4"/>
  <c r="M473" i="4"/>
  <c r="M474" i="4"/>
  <c r="M475" i="4"/>
  <c r="M476" i="4"/>
  <c r="M477" i="4"/>
  <c r="M478" i="4"/>
  <c r="M479" i="4"/>
  <c r="M480" i="4"/>
  <c r="M481" i="4"/>
  <c r="M482" i="4"/>
  <c r="O482" i="4" s="1"/>
  <c r="P482" i="4" s="1"/>
  <c r="M483" i="4"/>
  <c r="M484" i="4"/>
  <c r="M485" i="4"/>
  <c r="M486" i="4"/>
  <c r="M487" i="4"/>
  <c r="M488" i="4"/>
  <c r="M489" i="4"/>
  <c r="M490" i="4"/>
  <c r="M491" i="4"/>
  <c r="M492" i="4"/>
  <c r="M493" i="4"/>
  <c r="M494" i="4"/>
  <c r="O494" i="4" s="1"/>
  <c r="P494" i="4" s="1"/>
  <c r="M495" i="4"/>
  <c r="M496" i="4"/>
  <c r="M497" i="4"/>
  <c r="M498" i="4"/>
  <c r="O498" i="4" s="1"/>
  <c r="P498" i="4" s="1"/>
  <c r="M499" i="4"/>
  <c r="M500" i="4"/>
  <c r="M501" i="4"/>
  <c r="M502" i="4"/>
  <c r="O502" i="4" s="1"/>
  <c r="P502" i="4" s="1"/>
  <c r="M503" i="4"/>
  <c r="M504" i="4"/>
  <c r="M505" i="4"/>
  <c r="M506" i="4"/>
  <c r="O506" i="4" s="1"/>
  <c r="P506" i="4" s="1"/>
  <c r="M507" i="4"/>
  <c r="M508" i="4"/>
  <c r="M509" i="4"/>
  <c r="M510" i="4"/>
  <c r="M511" i="4"/>
  <c r="M512" i="4"/>
  <c r="M513" i="4"/>
  <c r="M514" i="4"/>
  <c r="M515" i="4"/>
  <c r="M516" i="4"/>
  <c r="M517" i="4"/>
  <c r="M518" i="4"/>
  <c r="M519" i="4"/>
  <c r="M520" i="4"/>
  <c r="M521" i="4"/>
  <c r="M522" i="4"/>
  <c r="M523" i="4"/>
  <c r="M524" i="4"/>
  <c r="M525" i="4"/>
  <c r="M526" i="4"/>
  <c r="M527" i="4"/>
  <c r="M528" i="4"/>
  <c r="M529" i="4"/>
  <c r="M530" i="4"/>
  <c r="O530" i="4" s="1"/>
  <c r="P530" i="4" s="1"/>
  <c r="M531" i="4"/>
  <c r="M532" i="4"/>
  <c r="M533" i="4"/>
  <c r="M534" i="4"/>
  <c r="O534" i="4" s="1"/>
  <c r="M535" i="4"/>
  <c r="M536" i="4"/>
  <c r="M537" i="4"/>
  <c r="M538" i="4"/>
  <c r="O538" i="4" s="1"/>
  <c r="P538" i="4" s="1"/>
  <c r="M539" i="4"/>
  <c r="M540" i="4"/>
  <c r="M541" i="4"/>
  <c r="M542" i="4"/>
  <c r="M543" i="4"/>
  <c r="M544" i="4"/>
  <c r="M545" i="4"/>
  <c r="M546" i="4"/>
  <c r="O546" i="4" s="1"/>
  <c r="P546" i="4" s="1"/>
  <c r="M547" i="4"/>
  <c r="M548" i="4"/>
  <c r="M549" i="4"/>
  <c r="M550" i="4"/>
  <c r="O550" i="4" s="1"/>
  <c r="P550" i="4" s="1"/>
  <c r="M551" i="4"/>
  <c r="M552" i="4"/>
  <c r="M553" i="4"/>
  <c r="M554" i="4"/>
  <c r="M555" i="4"/>
  <c r="M556" i="4"/>
  <c r="M557" i="4"/>
  <c r="M558" i="4"/>
  <c r="M559" i="4"/>
  <c r="M560" i="4"/>
  <c r="M561" i="4"/>
  <c r="M562" i="4"/>
  <c r="O562" i="4" s="1"/>
  <c r="P562" i="4" s="1"/>
  <c r="M563" i="4"/>
  <c r="M564" i="4"/>
  <c r="M565" i="4"/>
  <c r="M566" i="4"/>
  <c r="O566" i="4" s="1"/>
  <c r="P566" i="4" s="1"/>
  <c r="M567" i="4"/>
  <c r="M568" i="4"/>
  <c r="M569" i="4"/>
  <c r="M570" i="4"/>
  <c r="M571" i="4"/>
  <c r="M572" i="4"/>
  <c r="M573" i="4"/>
  <c r="M574" i="4"/>
  <c r="M575" i="4"/>
  <c r="M576" i="4"/>
  <c r="M577" i="4"/>
  <c r="M578" i="4"/>
  <c r="O578" i="4" s="1"/>
  <c r="P578" i="4" s="1"/>
  <c r="M579" i="4"/>
  <c r="M580" i="4"/>
  <c r="M581" i="4"/>
  <c r="M582" i="4"/>
  <c r="M583" i="4"/>
  <c r="M584" i="4"/>
  <c r="M585" i="4"/>
  <c r="M586" i="4"/>
  <c r="M587" i="4"/>
  <c r="M588" i="4"/>
  <c r="M589" i="4"/>
  <c r="M590" i="4"/>
  <c r="O590" i="4" s="1"/>
  <c r="P590" i="4" s="1"/>
  <c r="M591" i="4"/>
  <c r="M592" i="4"/>
  <c r="M593" i="4"/>
  <c r="M594" i="4"/>
  <c r="O594" i="4" s="1"/>
  <c r="P594" i="4" s="1"/>
  <c r="M595" i="4"/>
  <c r="M596" i="4"/>
  <c r="M597" i="4"/>
  <c r="M598" i="4"/>
  <c r="O598" i="4" s="1"/>
  <c r="P598" i="4" s="1"/>
  <c r="M599" i="4"/>
  <c r="M600" i="4"/>
  <c r="M601" i="4"/>
  <c r="M602" i="4"/>
  <c r="M603" i="4"/>
  <c r="M604" i="4"/>
  <c r="M605" i="4"/>
  <c r="M606" i="4"/>
  <c r="M607" i="4"/>
  <c r="M608" i="4"/>
  <c r="M609" i="4"/>
  <c r="M610" i="4"/>
  <c r="O610" i="4" s="1"/>
  <c r="P610" i="4" s="1"/>
  <c r="M611" i="4"/>
  <c r="M612" i="4"/>
  <c r="M613" i="4"/>
  <c r="M614" i="4"/>
  <c r="O614" i="4" s="1"/>
  <c r="P614" i="4" s="1"/>
  <c r="M615" i="4"/>
  <c r="M616" i="4"/>
  <c r="M617" i="4"/>
  <c r="M618" i="4"/>
  <c r="M619" i="4"/>
  <c r="M620" i="4"/>
  <c r="M621" i="4"/>
  <c r="M622" i="4"/>
  <c r="O622" i="4" s="1"/>
  <c r="P622" i="4" s="1"/>
  <c r="M623" i="4"/>
  <c r="M624" i="4"/>
  <c r="M625" i="4"/>
  <c r="M626" i="4"/>
  <c r="M627" i="4"/>
  <c r="M628" i="4"/>
  <c r="M629" i="4"/>
  <c r="M630" i="4"/>
  <c r="O630" i="4" s="1"/>
  <c r="P630" i="4" s="1"/>
  <c r="M631" i="4"/>
  <c r="M632" i="4"/>
  <c r="M633" i="4"/>
  <c r="M634" i="4"/>
  <c r="M635" i="4"/>
  <c r="M636" i="4"/>
  <c r="M637" i="4"/>
  <c r="M638" i="4"/>
  <c r="M639" i="4"/>
  <c r="M640" i="4"/>
  <c r="M641" i="4"/>
  <c r="M642" i="4"/>
  <c r="M643" i="4"/>
  <c r="M644" i="4"/>
  <c r="M645" i="4"/>
  <c r="M646" i="4"/>
  <c r="O646" i="4" s="1"/>
  <c r="P646" i="4" s="1"/>
  <c r="M647" i="4"/>
  <c r="M648" i="4"/>
  <c r="M649" i="4"/>
  <c r="M650" i="4"/>
  <c r="M651" i="4"/>
  <c r="M652" i="4"/>
  <c r="M653" i="4"/>
  <c r="M654" i="4"/>
  <c r="O654" i="4" s="1"/>
  <c r="P654" i="4" s="1"/>
  <c r="M655" i="4"/>
  <c r="M656" i="4"/>
  <c r="M657" i="4"/>
  <c r="M658" i="4"/>
  <c r="M659" i="4"/>
  <c r="M660" i="4"/>
  <c r="M661" i="4"/>
  <c r="M662" i="4"/>
  <c r="M663" i="4"/>
  <c r="M664" i="4"/>
  <c r="M665" i="4"/>
  <c r="M666" i="4"/>
  <c r="O666" i="4" s="1"/>
  <c r="P666" i="4" s="1"/>
  <c r="M667" i="4"/>
  <c r="M668" i="4"/>
  <c r="M669" i="4"/>
  <c r="M670" i="4"/>
  <c r="M671" i="4"/>
  <c r="M672" i="4"/>
  <c r="M673" i="4"/>
  <c r="M674" i="4"/>
  <c r="O674" i="4" s="1"/>
  <c r="P674" i="4" s="1"/>
  <c r="M675" i="4"/>
  <c r="M676" i="4"/>
  <c r="M677" i="4"/>
  <c r="M678" i="4"/>
  <c r="O678" i="4" s="1"/>
  <c r="P678" i="4" s="1"/>
  <c r="M679" i="4"/>
  <c r="M680" i="4"/>
  <c r="M681" i="4"/>
  <c r="M682" i="4"/>
  <c r="M683" i="4"/>
  <c r="M684" i="4"/>
  <c r="M685" i="4"/>
  <c r="M686" i="4"/>
  <c r="O686" i="4" s="1"/>
  <c r="P686" i="4" s="1"/>
  <c r="M687" i="4"/>
  <c r="M688" i="4"/>
  <c r="M689" i="4"/>
  <c r="M690" i="4"/>
  <c r="O690" i="4" s="1"/>
  <c r="P690" i="4" s="1"/>
  <c r="M691" i="4"/>
  <c r="M692" i="4"/>
  <c r="M693" i="4"/>
  <c r="M694" i="4"/>
  <c r="O694" i="4" s="1"/>
  <c r="P694" i="4" s="1"/>
  <c r="M695" i="4"/>
  <c r="M696" i="4"/>
  <c r="M697" i="4"/>
  <c r="M698" i="4"/>
  <c r="O698" i="4" s="1"/>
  <c r="P698" i="4" s="1"/>
  <c r="M699" i="4"/>
  <c r="M700" i="4"/>
  <c r="M701" i="4"/>
  <c r="M702" i="4"/>
  <c r="M703" i="4"/>
  <c r="M704" i="4"/>
  <c r="M705" i="4"/>
  <c r="M706" i="4"/>
  <c r="O706" i="4" s="1"/>
  <c r="P706" i="4" s="1"/>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O738" i="4" s="1"/>
  <c r="P738" i="4" s="1"/>
  <c r="M739" i="4"/>
  <c r="M740" i="4"/>
  <c r="M741" i="4"/>
  <c r="M742" i="4"/>
  <c r="M743" i="4"/>
  <c r="M744" i="4"/>
  <c r="M745" i="4"/>
  <c r="M746" i="4"/>
  <c r="O746" i="4" s="1"/>
  <c r="P746" i="4" s="1"/>
  <c r="M747" i="4"/>
  <c r="M748" i="4"/>
  <c r="M749" i="4"/>
  <c r="M750" i="4"/>
  <c r="M751" i="4"/>
  <c r="M752" i="4"/>
  <c r="M753" i="4"/>
  <c r="M754" i="4"/>
  <c r="M755" i="4"/>
  <c r="M756" i="4"/>
  <c r="M757" i="4"/>
  <c r="M758" i="4"/>
  <c r="M759" i="4"/>
  <c r="M760" i="4"/>
  <c r="M761" i="4"/>
  <c r="M762" i="4"/>
  <c r="O762" i="4" s="1"/>
  <c r="P762" i="4" s="1"/>
  <c r="M763" i="4"/>
  <c r="M764" i="4"/>
  <c r="M765" i="4"/>
  <c r="M766" i="4"/>
  <c r="M767" i="4"/>
  <c r="M768" i="4"/>
  <c r="M769" i="4"/>
  <c r="M770" i="4"/>
  <c r="M771" i="4"/>
  <c r="M772" i="4"/>
  <c r="M773" i="4"/>
  <c r="M774" i="4"/>
  <c r="M775" i="4"/>
  <c r="M776" i="4"/>
  <c r="M777" i="4"/>
  <c r="M778" i="4"/>
  <c r="O778" i="4" s="1"/>
  <c r="P778" i="4" s="1"/>
  <c r="M779" i="4"/>
  <c r="M780" i="4"/>
  <c r="M781" i="4"/>
  <c r="M782" i="4"/>
  <c r="M783" i="4"/>
  <c r="M784" i="4"/>
  <c r="M785" i="4"/>
  <c r="M786" i="4"/>
  <c r="M787" i="4"/>
  <c r="M788" i="4"/>
  <c r="M789" i="4"/>
  <c r="M790" i="4"/>
  <c r="M791" i="4"/>
  <c r="M792" i="4"/>
  <c r="M793" i="4"/>
  <c r="M794" i="4"/>
  <c r="M795" i="4"/>
  <c r="M796" i="4"/>
  <c r="M797" i="4"/>
  <c r="M798" i="4"/>
  <c r="M799" i="4"/>
  <c r="M800" i="4"/>
  <c r="M801" i="4"/>
  <c r="M802" i="4"/>
  <c r="O802" i="4" s="1"/>
  <c r="P802" i="4" s="1"/>
  <c r="M803" i="4"/>
  <c r="M804" i="4"/>
  <c r="M805" i="4"/>
  <c r="M806" i="4"/>
  <c r="M807" i="4"/>
  <c r="M808" i="4"/>
  <c r="M809" i="4"/>
  <c r="M810" i="4"/>
  <c r="O810" i="4" s="1"/>
  <c r="P810" i="4" s="1"/>
  <c r="M811" i="4"/>
  <c r="M812" i="4"/>
  <c r="M813" i="4"/>
  <c r="M814" i="4"/>
  <c r="M815" i="4"/>
  <c r="M816" i="4"/>
  <c r="M817" i="4"/>
  <c r="M818" i="4"/>
  <c r="M819" i="4"/>
  <c r="M820" i="4"/>
  <c r="M821" i="4"/>
  <c r="M822" i="4"/>
  <c r="M823" i="4"/>
  <c r="M824" i="4"/>
  <c r="M825" i="4"/>
  <c r="M826" i="4"/>
  <c r="M827" i="4"/>
  <c r="M828" i="4"/>
  <c r="M829" i="4"/>
  <c r="M830" i="4"/>
  <c r="M831" i="4"/>
  <c r="M832" i="4"/>
  <c r="M833" i="4"/>
  <c r="M834" i="4"/>
  <c r="O834" i="4" s="1"/>
  <c r="P834" i="4" s="1"/>
  <c r="M835" i="4"/>
  <c r="M836" i="4"/>
  <c r="M837" i="4"/>
  <c r="M838" i="4"/>
  <c r="M839" i="4"/>
  <c r="M840" i="4"/>
  <c r="M841" i="4"/>
  <c r="M842" i="4"/>
  <c r="O842" i="4" s="1"/>
  <c r="P842" i="4" s="1"/>
  <c r="M843" i="4"/>
  <c r="M844" i="4"/>
  <c r="M845" i="4"/>
  <c r="M846" i="4"/>
  <c r="M847" i="4"/>
  <c r="M848" i="4"/>
  <c r="M849" i="4"/>
  <c r="M850" i="4"/>
  <c r="M851" i="4"/>
  <c r="M852" i="4"/>
  <c r="M853" i="4"/>
  <c r="M854" i="4"/>
  <c r="M855" i="4"/>
  <c r="M856" i="4"/>
  <c r="M857" i="4"/>
  <c r="M858" i="4"/>
  <c r="O858" i="4" s="1"/>
  <c r="P858" i="4" s="1"/>
  <c r="M859" i="4"/>
  <c r="M860" i="4"/>
  <c r="M861" i="4"/>
  <c r="M862" i="4"/>
  <c r="M863" i="4"/>
  <c r="M864" i="4"/>
  <c r="M865" i="4"/>
  <c r="M866" i="4"/>
  <c r="O866" i="4" s="1"/>
  <c r="P866" i="4" s="1"/>
  <c r="M867" i="4"/>
  <c r="M868" i="4"/>
  <c r="M869" i="4"/>
  <c r="M870" i="4"/>
  <c r="M871" i="4"/>
  <c r="M872" i="4"/>
  <c r="M873" i="4"/>
  <c r="M874" i="4"/>
  <c r="O874" i="4" s="1"/>
  <c r="P874" i="4" s="1"/>
  <c r="M875" i="4"/>
  <c r="M876" i="4"/>
  <c r="M877" i="4"/>
  <c r="M878" i="4"/>
  <c r="M879" i="4"/>
  <c r="M880" i="4"/>
  <c r="M881" i="4"/>
  <c r="M882" i="4"/>
  <c r="M883" i="4"/>
  <c r="M884" i="4"/>
  <c r="M885" i="4"/>
  <c r="M886" i="4"/>
  <c r="M887" i="4"/>
  <c r="M888" i="4"/>
  <c r="M889" i="4"/>
  <c r="M890" i="4"/>
  <c r="O890" i="4" s="1"/>
  <c r="P890" i="4" s="1"/>
  <c r="M891" i="4"/>
  <c r="M892" i="4"/>
  <c r="M893" i="4"/>
  <c r="M894" i="4"/>
  <c r="M895" i="4"/>
  <c r="M896" i="4"/>
  <c r="M897" i="4"/>
  <c r="M898" i="4"/>
  <c r="O898" i="4" s="1"/>
  <c r="P898" i="4" s="1"/>
  <c r="M899" i="4"/>
  <c r="M900" i="4"/>
  <c r="M901" i="4"/>
  <c r="M902" i="4"/>
  <c r="M903" i="4"/>
  <c r="M904" i="4"/>
  <c r="M905" i="4"/>
  <c r="M906" i="4"/>
  <c r="O906" i="4" s="1"/>
  <c r="P906" i="4" s="1"/>
  <c r="M907" i="4"/>
  <c r="M908" i="4"/>
  <c r="M909" i="4"/>
  <c r="M910" i="4"/>
  <c r="M911" i="4"/>
  <c r="M912" i="4"/>
  <c r="M913" i="4"/>
  <c r="M914" i="4"/>
  <c r="M915" i="4"/>
  <c r="M916" i="4"/>
  <c r="M917" i="4"/>
  <c r="M918" i="4"/>
  <c r="M919" i="4"/>
  <c r="M920" i="4"/>
  <c r="M921" i="4"/>
  <c r="M922" i="4"/>
  <c r="O922" i="4" s="1"/>
  <c r="P922" i="4" s="1"/>
  <c r="M923" i="4"/>
  <c r="M924" i="4"/>
  <c r="M925" i="4"/>
  <c r="M926" i="4"/>
  <c r="M927" i="4"/>
  <c r="M928" i="4"/>
  <c r="M929" i="4"/>
  <c r="M930" i="4"/>
  <c r="O930" i="4" s="1"/>
  <c r="P930" i="4" s="1"/>
  <c r="M931" i="4"/>
  <c r="M932" i="4"/>
  <c r="M933" i="4"/>
  <c r="M934" i="4"/>
  <c r="O934" i="4" s="1"/>
  <c r="P934" i="4" s="1"/>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O962" i="4" s="1"/>
  <c r="P962" i="4" s="1"/>
  <c r="M963" i="4"/>
  <c r="M964" i="4"/>
  <c r="M965" i="4"/>
  <c r="M966" i="4"/>
  <c r="O966" i="4" s="1"/>
  <c r="P966" i="4" s="1"/>
  <c r="M967" i="4"/>
  <c r="M968" i="4"/>
  <c r="M969" i="4"/>
  <c r="M970" i="4"/>
  <c r="M971" i="4"/>
  <c r="M972" i="4"/>
  <c r="M973" i="4"/>
  <c r="M974" i="4"/>
  <c r="O974" i="4" s="1"/>
  <c r="P974" i="4" s="1"/>
  <c r="M975" i="4"/>
  <c r="M976" i="4"/>
  <c r="M977" i="4"/>
  <c r="M978" i="4"/>
  <c r="O978" i="4" s="1"/>
  <c r="M979" i="4"/>
  <c r="M980" i="4"/>
  <c r="M981" i="4"/>
  <c r="M982" i="4"/>
  <c r="M983" i="4"/>
  <c r="M984" i="4"/>
  <c r="M985" i="4"/>
  <c r="M986" i="4"/>
  <c r="O986" i="4" s="1"/>
  <c r="P986" i="4" s="1"/>
  <c r="M987" i="4"/>
  <c r="M988" i="4"/>
  <c r="M989" i="4"/>
  <c r="M990" i="4"/>
  <c r="M991" i="4"/>
  <c r="M992" i="4"/>
  <c r="M993" i="4"/>
  <c r="M994" i="4"/>
  <c r="O994" i="4" s="1"/>
  <c r="P994" i="4" s="1"/>
  <c r="M995" i="4"/>
  <c r="M996" i="4"/>
  <c r="M997" i="4"/>
  <c r="M998" i="4"/>
  <c r="M999" i="4"/>
  <c r="M1000" i="4"/>
  <c r="M1001" i="4"/>
  <c r="M1002" i="4"/>
  <c r="M1003" i="4"/>
  <c r="M1004" i="4"/>
  <c r="M1005" i="4"/>
  <c r="M1006" i="4"/>
  <c r="O1006" i="4" s="1"/>
  <c r="P1006" i="4" s="1"/>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O1030" i="4" s="1"/>
  <c r="P1030" i="4" s="1"/>
  <c r="M1031" i="4"/>
  <c r="M1032" i="4"/>
  <c r="M1033" i="4"/>
  <c r="M1034" i="4"/>
  <c r="M1035" i="4"/>
  <c r="M1036" i="4"/>
  <c r="M1037" i="4"/>
  <c r="M1038" i="4"/>
  <c r="M1039" i="4"/>
  <c r="M1040" i="4"/>
  <c r="M1041" i="4"/>
  <c r="M1042" i="4"/>
  <c r="O1042" i="4" s="1"/>
  <c r="P1042" i="4" s="1"/>
  <c r="M1043" i="4"/>
  <c r="M1044" i="4"/>
  <c r="M1045" i="4"/>
  <c r="M1046" i="4"/>
  <c r="M1047" i="4"/>
  <c r="M1048" i="4"/>
  <c r="M1049" i="4"/>
  <c r="M1050" i="4"/>
  <c r="O1050" i="4" s="1"/>
  <c r="P1050" i="4" s="1"/>
  <c r="M1051" i="4"/>
  <c r="M1052" i="4"/>
  <c r="M1053" i="4"/>
  <c r="M1054" i="4"/>
  <c r="M1055" i="4"/>
  <c r="M1056" i="4"/>
  <c r="M1057" i="4"/>
  <c r="M1058" i="4"/>
  <c r="M1059" i="4"/>
  <c r="M1060" i="4"/>
  <c r="M1061" i="4"/>
  <c r="M1062" i="4"/>
  <c r="O1062" i="4" s="1"/>
  <c r="P1062" i="4" s="1"/>
  <c r="M1063" i="4"/>
  <c r="M1064" i="4"/>
  <c r="M1065" i="4"/>
  <c r="M1066" i="4"/>
  <c r="M1067" i="4"/>
  <c r="M1068" i="4"/>
  <c r="M1069" i="4"/>
  <c r="M1070" i="4"/>
  <c r="O1070" i="4" s="1"/>
  <c r="P1070" i="4" s="1"/>
  <c r="M1071" i="4"/>
  <c r="M1072" i="4"/>
  <c r="M1073" i="4"/>
  <c r="M1074" i="4"/>
  <c r="O1074" i="4" s="1"/>
  <c r="P1074" i="4" s="1"/>
  <c r="M1075" i="4"/>
  <c r="M1076" i="4"/>
  <c r="M1077" i="4"/>
  <c r="M1078" i="4"/>
  <c r="M1079" i="4"/>
  <c r="M1080" i="4"/>
  <c r="M1081" i="4"/>
  <c r="M1082" i="4"/>
  <c r="M1083" i="4"/>
  <c r="M1084" i="4"/>
  <c r="M1085" i="4"/>
  <c r="M1086" i="4"/>
  <c r="M1087" i="4"/>
  <c r="M1088" i="4"/>
  <c r="M1089" i="4"/>
  <c r="M1090" i="4"/>
  <c r="O1090" i="4" s="1"/>
  <c r="P1090" i="4" s="1"/>
  <c r="M1091" i="4"/>
  <c r="M1092" i="4"/>
  <c r="M1093" i="4"/>
  <c r="M1094" i="4"/>
  <c r="M1095" i="4"/>
  <c r="M1096" i="4"/>
  <c r="M1097" i="4"/>
  <c r="M1098" i="4"/>
  <c r="M1099" i="4"/>
  <c r="M1100" i="4"/>
  <c r="M1101" i="4"/>
  <c r="M1102" i="4"/>
  <c r="M1103" i="4"/>
  <c r="M1104" i="4"/>
  <c r="M1105" i="4"/>
  <c r="M1106" i="4"/>
  <c r="O1106" i="4" s="1"/>
  <c r="P1106" i="4" s="1"/>
  <c r="M1107" i="4"/>
  <c r="M1108" i="4"/>
  <c r="M1109" i="4"/>
  <c r="M1110" i="4"/>
  <c r="M1111" i="4"/>
  <c r="M1112" i="4"/>
  <c r="M1113" i="4"/>
  <c r="M1114" i="4"/>
  <c r="O1114" i="4" s="1"/>
  <c r="P1114" i="4" s="1"/>
  <c r="M1115" i="4"/>
  <c r="M1116" i="4"/>
  <c r="M1117" i="4"/>
  <c r="M1118" i="4"/>
  <c r="M1119" i="4"/>
  <c r="M1120" i="4"/>
  <c r="M1121" i="4"/>
  <c r="M1122" i="4"/>
  <c r="O1122" i="4" s="1"/>
  <c r="P1122" i="4" s="1"/>
  <c r="M1123" i="4"/>
  <c r="M1124" i="4"/>
  <c r="M1125" i="4"/>
  <c r="M1126" i="4"/>
  <c r="M1127" i="4"/>
  <c r="M1128" i="4"/>
  <c r="M1129" i="4"/>
  <c r="M1130" i="4"/>
  <c r="M1131" i="4"/>
  <c r="M1132" i="4"/>
  <c r="M1133" i="4"/>
  <c r="M1134" i="4"/>
  <c r="O1134" i="4" s="1"/>
  <c r="P1134" i="4" s="1"/>
  <c r="M1135" i="4"/>
  <c r="M1136" i="4"/>
  <c r="M1137" i="4"/>
  <c r="M1138" i="4"/>
  <c r="M1139" i="4"/>
  <c r="M1140" i="4"/>
  <c r="M1141" i="4"/>
  <c r="M1142" i="4"/>
  <c r="M1143" i="4"/>
  <c r="M1144" i="4"/>
  <c r="M1145" i="4"/>
  <c r="M1146" i="4"/>
  <c r="O1146" i="4" s="1"/>
  <c r="P1146" i="4" s="1"/>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O1170" i="4" s="1"/>
  <c r="P1170" i="4" s="1"/>
  <c r="M1171" i="4"/>
  <c r="M1172" i="4"/>
  <c r="M1173" i="4"/>
  <c r="M1174" i="4"/>
  <c r="M1175" i="4"/>
  <c r="M1176" i="4"/>
  <c r="M1177" i="4"/>
  <c r="M1178" i="4"/>
  <c r="O1178" i="4" s="1"/>
  <c r="P1178" i="4" s="1"/>
  <c r="M1179" i="4"/>
  <c r="M1180" i="4"/>
  <c r="M1181" i="4"/>
  <c r="M1182" i="4"/>
  <c r="M1183" i="4"/>
  <c r="M1184" i="4"/>
  <c r="M1185" i="4"/>
  <c r="M1186" i="4"/>
  <c r="O1186" i="4" s="1"/>
  <c r="P1186" i="4" s="1"/>
  <c r="M1187" i="4"/>
  <c r="M1188" i="4"/>
  <c r="M1189" i="4"/>
  <c r="M1190" i="4"/>
  <c r="O1190" i="4" s="1"/>
  <c r="P1190" i="4" s="1"/>
  <c r="M1191" i="4"/>
  <c r="M1192" i="4"/>
  <c r="M1193" i="4"/>
  <c r="M1194" i="4"/>
  <c r="M1195" i="4"/>
  <c r="M1196" i="4"/>
  <c r="M1197" i="4"/>
  <c r="M1198" i="4"/>
  <c r="O1198" i="4" s="1"/>
  <c r="P1198" i="4" s="1"/>
  <c r="M1199" i="4"/>
  <c r="M1200" i="4"/>
  <c r="M1201" i="4"/>
  <c r="M1202" i="4"/>
  <c r="O1202" i="4" s="1"/>
  <c r="P1202" i="4" s="1"/>
  <c r="M1203" i="4"/>
  <c r="M1204" i="4"/>
  <c r="M1205" i="4"/>
  <c r="M1206" i="4"/>
  <c r="M1207" i="4"/>
  <c r="M1208" i="4"/>
  <c r="M1209" i="4"/>
  <c r="M1210" i="4"/>
  <c r="M1211" i="4"/>
  <c r="M1212" i="4"/>
  <c r="M1213" i="4"/>
  <c r="M1214" i="4"/>
  <c r="M1215" i="4"/>
  <c r="M1216" i="4"/>
  <c r="M1217" i="4"/>
  <c r="M1218" i="4"/>
  <c r="M1219" i="4"/>
  <c r="M1220" i="4"/>
  <c r="M1221" i="4"/>
  <c r="M1222" i="4"/>
  <c r="O1222" i="4" s="1"/>
  <c r="P1222" i="4" s="1"/>
  <c r="M1223" i="4"/>
  <c r="M1224" i="4"/>
  <c r="M1225" i="4"/>
  <c r="M1226" i="4"/>
  <c r="M1227" i="4"/>
  <c r="M1228" i="4"/>
  <c r="M1229" i="4"/>
  <c r="M1230" i="4"/>
  <c r="O1230" i="4" s="1"/>
  <c r="P1230" i="4" s="1"/>
  <c r="M1231" i="4"/>
  <c r="M1232" i="4"/>
  <c r="M1233" i="4"/>
  <c r="M1234" i="4"/>
  <c r="O1234" i="4" s="1"/>
  <c r="P1234" i="4" s="1"/>
  <c r="M1235" i="4"/>
  <c r="M1236" i="4"/>
  <c r="M1237" i="4"/>
  <c r="M1238" i="4"/>
  <c r="M1239" i="4"/>
  <c r="M1240" i="4"/>
  <c r="M1241" i="4"/>
  <c r="M1242" i="4"/>
  <c r="O1242" i="4" s="1"/>
  <c r="P1242" i="4" s="1"/>
  <c r="M1243" i="4"/>
  <c r="M1244" i="4"/>
  <c r="M1245" i="4"/>
  <c r="M1246" i="4"/>
  <c r="M1247" i="4"/>
  <c r="M1248" i="4"/>
  <c r="M1249" i="4"/>
  <c r="M1250" i="4"/>
  <c r="O1250" i="4" s="1"/>
  <c r="P1250" i="4" s="1"/>
  <c r="M1251" i="4"/>
  <c r="M1252" i="4"/>
  <c r="M1253" i="4"/>
  <c r="M1254" i="4"/>
  <c r="M1255" i="4"/>
  <c r="M1256" i="4"/>
  <c r="M1257" i="4"/>
  <c r="M1258" i="4"/>
  <c r="M1259" i="4"/>
  <c r="M1260" i="4"/>
  <c r="M1261" i="4"/>
  <c r="M1262" i="4"/>
  <c r="O1262" i="4" s="1"/>
  <c r="M1263" i="4"/>
  <c r="M1264" i="4"/>
  <c r="M1265" i="4"/>
  <c r="M1266" i="4"/>
  <c r="M1267" i="4"/>
  <c r="M1268" i="4"/>
  <c r="M1269" i="4"/>
  <c r="M1270" i="4"/>
  <c r="M1271" i="4"/>
  <c r="M1272" i="4"/>
  <c r="M1273" i="4"/>
  <c r="M1274" i="4"/>
  <c r="M1275" i="4"/>
  <c r="M1276" i="4"/>
  <c r="M1277" i="4"/>
  <c r="M1278" i="4"/>
  <c r="M1279" i="4"/>
  <c r="M1280" i="4"/>
  <c r="M1281" i="4"/>
  <c r="M1282" i="4"/>
  <c r="M1283" i="4"/>
  <c r="M1284" i="4"/>
  <c r="M1285" i="4"/>
  <c r="M1286" i="4"/>
  <c r="M1287" i="4"/>
  <c r="M1288" i="4"/>
  <c r="M1289" i="4"/>
  <c r="M1290" i="4"/>
  <c r="M1291" i="4"/>
  <c r="M1292" i="4"/>
  <c r="M1293" i="4"/>
  <c r="M1294" i="4"/>
  <c r="M1295" i="4"/>
  <c r="M1296" i="4"/>
  <c r="M1297" i="4"/>
  <c r="M1298" i="4"/>
  <c r="O1298" i="4" s="1"/>
  <c r="P1298" i="4" s="1"/>
  <c r="M1299" i="4"/>
  <c r="M1300" i="4"/>
  <c r="M1301" i="4"/>
  <c r="M1302" i="4"/>
  <c r="M1303" i="4"/>
  <c r="M1304" i="4"/>
  <c r="M1305" i="4"/>
  <c r="M1306" i="4"/>
  <c r="M1307" i="4"/>
  <c r="M1308" i="4"/>
  <c r="M1309" i="4"/>
  <c r="M1310" i="4"/>
  <c r="M1311" i="4"/>
  <c r="M1312" i="4"/>
  <c r="M1313" i="4"/>
  <c r="M1314" i="4"/>
  <c r="O1314" i="4" s="1"/>
  <c r="P1314" i="4" s="1"/>
  <c r="M1315" i="4"/>
  <c r="M1316" i="4"/>
  <c r="M1317" i="4"/>
  <c r="M1318" i="4"/>
  <c r="O1318" i="4" s="1"/>
  <c r="P1318" i="4" s="1"/>
  <c r="M1319" i="4"/>
  <c r="M1320" i="4"/>
  <c r="M1321" i="4"/>
  <c r="M1322" i="4"/>
  <c r="M1323" i="4"/>
  <c r="M1324" i="4"/>
  <c r="M1325" i="4"/>
  <c r="M1326" i="4"/>
  <c r="M1327" i="4"/>
  <c r="M1328" i="4"/>
  <c r="M1329" i="4"/>
  <c r="M1330" i="4"/>
  <c r="M1331" i="4"/>
  <c r="M1332" i="4"/>
  <c r="M1333" i="4"/>
  <c r="M1334" i="4"/>
  <c r="M1335" i="4"/>
  <c r="M1336" i="4"/>
  <c r="M1337" i="4"/>
  <c r="M1338" i="4"/>
  <c r="M1339" i="4"/>
  <c r="M1340" i="4"/>
  <c r="M1341" i="4"/>
  <c r="M1342" i="4"/>
  <c r="M1343" i="4"/>
  <c r="M1344" i="4"/>
  <c r="M1345" i="4"/>
  <c r="M1346" i="4"/>
  <c r="O1346" i="4" s="1"/>
  <c r="P1346" i="4" s="1"/>
  <c r="M1347" i="4"/>
  <c r="M1348" i="4"/>
  <c r="M1349" i="4"/>
  <c r="M1350" i="4"/>
  <c r="O1350" i="4" s="1"/>
  <c r="P1350" i="4" s="1"/>
  <c r="M1351" i="4"/>
  <c r="M1352" i="4"/>
  <c r="M1353" i="4"/>
  <c r="M1354" i="4"/>
  <c r="M1355" i="4"/>
  <c r="M1356" i="4"/>
  <c r="M1357" i="4"/>
  <c r="M1358" i="4"/>
  <c r="M1359" i="4"/>
  <c r="M1360" i="4"/>
  <c r="M1361" i="4"/>
  <c r="M1362" i="4"/>
  <c r="O1362" i="4" s="1"/>
  <c r="P1362" i="4" s="1"/>
  <c r="M1363" i="4"/>
  <c r="M1364" i="4"/>
  <c r="M1365" i="4"/>
  <c r="M1366" i="4"/>
  <c r="M1367" i="4"/>
  <c r="M1368" i="4"/>
  <c r="M1369" i="4"/>
  <c r="M1370" i="4"/>
  <c r="M1371" i="4"/>
  <c r="M1372" i="4"/>
  <c r="M1373" i="4"/>
  <c r="M1374" i="4"/>
  <c r="M1375" i="4"/>
  <c r="M1376" i="4"/>
  <c r="M1377" i="4"/>
  <c r="M1378" i="4"/>
  <c r="M1379" i="4"/>
  <c r="M1380" i="4"/>
  <c r="M1381" i="4"/>
  <c r="M1382" i="4"/>
  <c r="M1383" i="4"/>
  <c r="M1384" i="4"/>
  <c r="M1385" i="4"/>
  <c r="M1386" i="4"/>
  <c r="O1386" i="4" s="1"/>
  <c r="P1386" i="4" s="1"/>
  <c r="M1387" i="4"/>
  <c r="M1388" i="4"/>
  <c r="M1389" i="4"/>
  <c r="M1390" i="4"/>
  <c r="M1391" i="4"/>
  <c r="M1392" i="4"/>
  <c r="M1393" i="4"/>
  <c r="M1394" i="4"/>
  <c r="M1395" i="4"/>
  <c r="M1396" i="4"/>
  <c r="M1397" i="4"/>
  <c r="M1398" i="4"/>
  <c r="M1399" i="4"/>
  <c r="M1400" i="4"/>
  <c r="M1401" i="4"/>
  <c r="M1402" i="4"/>
  <c r="O1402" i="4" s="1"/>
  <c r="P1402" i="4" s="1"/>
  <c r="M1403" i="4"/>
  <c r="M1404" i="4"/>
  <c r="M1405" i="4"/>
  <c r="M1406" i="4"/>
  <c r="M1407" i="4"/>
  <c r="M1408" i="4"/>
  <c r="M1409" i="4"/>
  <c r="M1410" i="4"/>
  <c r="M1411" i="4"/>
  <c r="M1412" i="4"/>
  <c r="M1413" i="4"/>
  <c r="M1414" i="4"/>
  <c r="M1415" i="4"/>
  <c r="M1416" i="4"/>
  <c r="M1417" i="4"/>
  <c r="M1418" i="4"/>
  <c r="M1419" i="4"/>
  <c r="M1420" i="4"/>
  <c r="M1421" i="4"/>
  <c r="M1422" i="4"/>
  <c r="M1423" i="4"/>
  <c r="M1424" i="4"/>
  <c r="M1425" i="4"/>
  <c r="M1426" i="4"/>
  <c r="M1427" i="4"/>
  <c r="M1428" i="4"/>
  <c r="M1429" i="4"/>
  <c r="M1430" i="4"/>
  <c r="M1431" i="4"/>
  <c r="M1432" i="4"/>
  <c r="M1433" i="4"/>
  <c r="M1434" i="4"/>
  <c r="O1434" i="4" s="1"/>
  <c r="P1434" i="4" s="1"/>
  <c r="M1435" i="4"/>
  <c r="M1436" i="4"/>
  <c r="M1437" i="4"/>
  <c r="M1438" i="4"/>
  <c r="M1439" i="4"/>
  <c r="M1440" i="4"/>
  <c r="M1441" i="4"/>
  <c r="M1442" i="4"/>
  <c r="M1443" i="4"/>
  <c r="M1444" i="4"/>
  <c r="M1445" i="4"/>
  <c r="M1446" i="4"/>
  <c r="M1447" i="4"/>
  <c r="M1448" i="4"/>
  <c r="M1449" i="4"/>
  <c r="M1450" i="4"/>
  <c r="O1450" i="4" s="1"/>
  <c r="P1450" i="4" s="1"/>
  <c r="M1451" i="4"/>
  <c r="M1452" i="4"/>
  <c r="M1453" i="4"/>
  <c r="M1454" i="4"/>
  <c r="M1455" i="4"/>
  <c r="M1456" i="4"/>
  <c r="M1457" i="4"/>
  <c r="M1458" i="4"/>
  <c r="O1458" i="4" s="1"/>
  <c r="P1458" i="4" s="1"/>
  <c r="M1459" i="4"/>
  <c r="M1460" i="4"/>
  <c r="M1461" i="4"/>
  <c r="M1462" i="4"/>
  <c r="M1463" i="4"/>
  <c r="M1464" i="4"/>
  <c r="M1465" i="4"/>
  <c r="M1466" i="4"/>
  <c r="M1467" i="4"/>
  <c r="M1468" i="4"/>
  <c r="M1469" i="4"/>
  <c r="M1470" i="4"/>
  <c r="M1471" i="4"/>
  <c r="M1472" i="4"/>
  <c r="M1473" i="4"/>
  <c r="M1474" i="4"/>
  <c r="M1475" i="4"/>
  <c r="M1476" i="4"/>
  <c r="M1477" i="4"/>
  <c r="M1478" i="4"/>
  <c r="M1479" i="4"/>
  <c r="M1480" i="4"/>
  <c r="M1481" i="4"/>
  <c r="M1482" i="4"/>
  <c r="O1482" i="4" s="1"/>
  <c r="P1482" i="4" s="1"/>
  <c r="M1483" i="4"/>
  <c r="M1484" i="4"/>
  <c r="M1485" i="4"/>
  <c r="M1486" i="4"/>
  <c r="M1487" i="4"/>
  <c r="M1488" i="4"/>
  <c r="M1489" i="4"/>
  <c r="M1490" i="4"/>
  <c r="O1490" i="4" s="1"/>
  <c r="P1490" i="4" s="1"/>
  <c r="M1491" i="4"/>
  <c r="M1492" i="4"/>
  <c r="M1493" i="4"/>
  <c r="M1494" i="4"/>
  <c r="M1495" i="4"/>
  <c r="M1496" i="4"/>
  <c r="M1497" i="4"/>
  <c r="M1498" i="4"/>
  <c r="M1499" i="4"/>
  <c r="M1500" i="4"/>
  <c r="M1501" i="4"/>
  <c r="M1502" i="4"/>
  <c r="M1503" i="4"/>
  <c r="M1504" i="4"/>
  <c r="M1505" i="4"/>
  <c r="M1506" i="4"/>
  <c r="M1507" i="4"/>
  <c r="M1508" i="4"/>
  <c r="M1509" i="4"/>
  <c r="M1510" i="4"/>
  <c r="M1511" i="4"/>
  <c r="M1512" i="4"/>
  <c r="M1513" i="4"/>
  <c r="M1514" i="4"/>
  <c r="M1515" i="4"/>
  <c r="M1516" i="4"/>
  <c r="M1517" i="4"/>
  <c r="M1518" i="4"/>
  <c r="M1519" i="4"/>
  <c r="M1520" i="4"/>
  <c r="M1521" i="4"/>
  <c r="M1522" i="4"/>
  <c r="O1522" i="4" s="1"/>
  <c r="P1522" i="4" s="1"/>
  <c r="M1523" i="4"/>
  <c r="M1524" i="4"/>
  <c r="M1525" i="4"/>
  <c r="M1526" i="4"/>
  <c r="M1527" i="4"/>
  <c r="M1528" i="4"/>
  <c r="M1529" i="4"/>
  <c r="M1530" i="4"/>
  <c r="M1531" i="4"/>
  <c r="M1532" i="4"/>
  <c r="M1533" i="4"/>
  <c r="M1534" i="4"/>
  <c r="O1534" i="4" s="1"/>
  <c r="P1534" i="4" s="1"/>
  <c r="M1535" i="4"/>
  <c r="M1536" i="4"/>
  <c r="M1537" i="4"/>
  <c r="M1538" i="4"/>
  <c r="M1539" i="4"/>
  <c r="M1540" i="4"/>
  <c r="M1541" i="4"/>
  <c r="M1542" i="4"/>
  <c r="M1543" i="4"/>
  <c r="M1544" i="4"/>
  <c r="M1545" i="4"/>
  <c r="M1546" i="4"/>
  <c r="M1547" i="4"/>
  <c r="M1548" i="4"/>
  <c r="M1549" i="4"/>
  <c r="M1550" i="4"/>
  <c r="O1550" i="4" s="1"/>
  <c r="P1550" i="4" s="1"/>
  <c r="M1551" i="4"/>
  <c r="M1552" i="4"/>
  <c r="M1553" i="4"/>
  <c r="M1554" i="4"/>
  <c r="M1555" i="4"/>
  <c r="M1556" i="4"/>
  <c r="M1557" i="4"/>
  <c r="M1558" i="4"/>
  <c r="O1558" i="4" s="1"/>
  <c r="P1558" i="4" s="1"/>
  <c r="M1559" i="4"/>
  <c r="M1560" i="4"/>
  <c r="M1561" i="4"/>
  <c r="M1562" i="4"/>
  <c r="M1563" i="4"/>
  <c r="M1564" i="4"/>
  <c r="M1565" i="4"/>
  <c r="M1566" i="4"/>
  <c r="O1566" i="4" s="1"/>
  <c r="P1566" i="4" s="1"/>
  <c r="M1567" i="4"/>
  <c r="M1568" i="4"/>
  <c r="M1569" i="4"/>
  <c r="M1570" i="4"/>
  <c r="M1571" i="4"/>
  <c r="M1572" i="4"/>
  <c r="M1573" i="4"/>
  <c r="M1574" i="4"/>
  <c r="O1574" i="4" s="1"/>
  <c r="P1574" i="4" s="1"/>
  <c r="M1575" i="4"/>
  <c r="M1576" i="4"/>
  <c r="M1577" i="4"/>
  <c r="M1578" i="4"/>
  <c r="M1579" i="4"/>
  <c r="M1580" i="4"/>
  <c r="M1581" i="4"/>
  <c r="M1582" i="4"/>
  <c r="M1583" i="4"/>
  <c r="M1584" i="4"/>
  <c r="M1585" i="4"/>
  <c r="M1586" i="4"/>
  <c r="O1586" i="4" s="1"/>
  <c r="P1586" i="4" s="1"/>
  <c r="M1587" i="4"/>
  <c r="M1588" i="4"/>
  <c r="M1589" i="4"/>
  <c r="M1590" i="4"/>
  <c r="O1590" i="4" s="1"/>
  <c r="M1591" i="4"/>
  <c r="M1592" i="4"/>
  <c r="M1593" i="4"/>
  <c r="M1594" i="4"/>
  <c r="M1595" i="4"/>
  <c r="M1596" i="4"/>
  <c r="M1597" i="4"/>
  <c r="M1598" i="4"/>
  <c r="M1599" i="4"/>
  <c r="M1600" i="4"/>
  <c r="M1601" i="4"/>
  <c r="M1602" i="4"/>
  <c r="M1603" i="4"/>
  <c r="M1604" i="4"/>
  <c r="M1605" i="4"/>
  <c r="M1606" i="4"/>
  <c r="O1606" i="4" s="1"/>
  <c r="P1606" i="4" s="1"/>
  <c r="M1607" i="4"/>
  <c r="M1608" i="4"/>
  <c r="M1609" i="4"/>
  <c r="M1610" i="4"/>
  <c r="O1610" i="4" s="1"/>
  <c r="P1610" i="4" s="1"/>
  <c r="M1611" i="4"/>
  <c r="M1612" i="4"/>
  <c r="M1613" i="4"/>
  <c r="M1614" i="4"/>
  <c r="M1615" i="4"/>
  <c r="M1616" i="4"/>
  <c r="M1617" i="4"/>
  <c r="M1618" i="4"/>
  <c r="M1619" i="4"/>
  <c r="M1620" i="4"/>
  <c r="M1621" i="4"/>
  <c r="M1622" i="4"/>
  <c r="M1623" i="4"/>
  <c r="M1624" i="4"/>
  <c r="M1625" i="4"/>
  <c r="M1626" i="4"/>
  <c r="M1627" i="4"/>
  <c r="M1628" i="4"/>
  <c r="M1629" i="4"/>
  <c r="M1630" i="4"/>
  <c r="O1630" i="4" s="1"/>
  <c r="P1630" i="4" s="1"/>
  <c r="M1631" i="4"/>
  <c r="M1632" i="4"/>
  <c r="M1633" i="4"/>
  <c r="M1634" i="4"/>
  <c r="M1635" i="4"/>
  <c r="M1636" i="4"/>
  <c r="M1637" i="4"/>
  <c r="M1638" i="4"/>
  <c r="O1638" i="4" s="1"/>
  <c r="P1638" i="4" s="1"/>
  <c r="M1639" i="4"/>
  <c r="M1640" i="4"/>
  <c r="M1641" i="4"/>
  <c r="M1642" i="4"/>
  <c r="M1643" i="4"/>
  <c r="M1644" i="4"/>
  <c r="M1645" i="4"/>
  <c r="M1646" i="4"/>
  <c r="O1646" i="4" s="1"/>
  <c r="P1646" i="4" s="1"/>
  <c r="M1647" i="4"/>
  <c r="M1648" i="4"/>
  <c r="M1649" i="4"/>
  <c r="M1650" i="4"/>
  <c r="M1651" i="4"/>
  <c r="M1652" i="4"/>
  <c r="M1653" i="4"/>
  <c r="M1654" i="4"/>
  <c r="M1655" i="4"/>
  <c r="M1656" i="4"/>
  <c r="M1657" i="4"/>
  <c r="M1658" i="4"/>
  <c r="M1659" i="4"/>
  <c r="M1660" i="4"/>
  <c r="M1661" i="4"/>
  <c r="M1662" i="4"/>
  <c r="M1663" i="4"/>
  <c r="M1664" i="4"/>
  <c r="M1665" i="4"/>
  <c r="M1666" i="4"/>
  <c r="M1667" i="4"/>
  <c r="M1668" i="4"/>
  <c r="M1669" i="4"/>
  <c r="M1670" i="4"/>
  <c r="O1670" i="4" s="1"/>
  <c r="P1670" i="4" s="1"/>
  <c r="M1671" i="4"/>
  <c r="M1672" i="4"/>
  <c r="M1673" i="4"/>
  <c r="M1674" i="4"/>
  <c r="M1675" i="4"/>
  <c r="M1676" i="4"/>
  <c r="M1677" i="4"/>
  <c r="M1678" i="4"/>
  <c r="O1678" i="4" s="1"/>
  <c r="P1678" i="4" s="1"/>
  <c r="M1679" i="4"/>
  <c r="M1680" i="4"/>
  <c r="M1681" i="4"/>
  <c r="M1682" i="4"/>
  <c r="M1683" i="4"/>
  <c r="M1684" i="4"/>
  <c r="M1685" i="4"/>
  <c r="M1686" i="4"/>
  <c r="O1686" i="4" s="1"/>
  <c r="P1686" i="4" s="1"/>
  <c r="M1687" i="4"/>
  <c r="M1688" i="4"/>
  <c r="M1689" i="4"/>
  <c r="M1690" i="4"/>
  <c r="O1690" i="4" s="1"/>
  <c r="P1690" i="4" s="1"/>
  <c r="M1691" i="4"/>
  <c r="M1692" i="4"/>
  <c r="M1693" i="4"/>
  <c r="M1694" i="4"/>
  <c r="M1695" i="4"/>
  <c r="M1696" i="4"/>
  <c r="M1697" i="4"/>
  <c r="M1698" i="4"/>
  <c r="M1699" i="4"/>
  <c r="M1700" i="4"/>
  <c r="M1701" i="4"/>
  <c r="M1702" i="4"/>
  <c r="M1703" i="4"/>
  <c r="M1704" i="4"/>
  <c r="M1705" i="4"/>
  <c r="M1706" i="4"/>
  <c r="O1706" i="4" s="1"/>
  <c r="P1706" i="4" s="1"/>
  <c r="M1707" i="4"/>
  <c r="M1708" i="4"/>
  <c r="M1709" i="4"/>
  <c r="M1710" i="4"/>
  <c r="O1710" i="4" s="1"/>
  <c r="P1710" i="4" s="1"/>
  <c r="M1711" i="4"/>
  <c r="M1712" i="4"/>
  <c r="M1713" i="4"/>
  <c r="M1714" i="4"/>
  <c r="M1715" i="4"/>
  <c r="M1716" i="4"/>
  <c r="M1717" i="4"/>
  <c r="M1718" i="4"/>
  <c r="M1719" i="4"/>
  <c r="M1720" i="4"/>
  <c r="M1721" i="4"/>
  <c r="M1722" i="4"/>
  <c r="O1722" i="4" s="1"/>
  <c r="P1722" i="4" s="1"/>
  <c r="M1723" i="4"/>
  <c r="M1724" i="4"/>
  <c r="M1725" i="4"/>
  <c r="M1726" i="4"/>
  <c r="M1727" i="4"/>
  <c r="M1728" i="4"/>
  <c r="M1729" i="4"/>
  <c r="M1730" i="4"/>
  <c r="M1731" i="4"/>
  <c r="M1732" i="4"/>
  <c r="M1733" i="4"/>
  <c r="M1734" i="4"/>
  <c r="O1734" i="4" s="1"/>
  <c r="P1734" i="4" s="1"/>
  <c r="M1735" i="4"/>
  <c r="M1736" i="4"/>
  <c r="M1737" i="4"/>
  <c r="M1738" i="4"/>
  <c r="O1738" i="4" s="1"/>
  <c r="P1738" i="4" s="1"/>
  <c r="M1739" i="4"/>
  <c r="M1740" i="4"/>
  <c r="M1741" i="4"/>
  <c r="M1742" i="4"/>
  <c r="M1743" i="4"/>
  <c r="M1744" i="4"/>
  <c r="M1745" i="4"/>
  <c r="M1746" i="4"/>
  <c r="M1747" i="4"/>
  <c r="M1748" i="4"/>
  <c r="M1749" i="4"/>
  <c r="M1750" i="4"/>
  <c r="M1751" i="4"/>
  <c r="M1752" i="4"/>
  <c r="M1753" i="4"/>
  <c r="M1754" i="4"/>
  <c r="O1754" i="4" s="1"/>
  <c r="P1754" i="4" s="1"/>
  <c r="M1755" i="4"/>
  <c r="M1756" i="4"/>
  <c r="M1757" i="4"/>
  <c r="M1758" i="4"/>
  <c r="O1758" i="4" s="1"/>
  <c r="P1758" i="4" s="1"/>
  <c r="M1759" i="4"/>
  <c r="M1760" i="4"/>
  <c r="M1761" i="4"/>
  <c r="M1762" i="4"/>
  <c r="M1763" i="4"/>
  <c r="M1764" i="4"/>
  <c r="M1765" i="4"/>
  <c r="M1766" i="4"/>
  <c r="O1766" i="4" s="1"/>
  <c r="P1766" i="4" s="1"/>
  <c r="M1767" i="4"/>
  <c r="M1768" i="4"/>
  <c r="M1769" i="4"/>
  <c r="M1770" i="4"/>
  <c r="M1771" i="4"/>
  <c r="M1772" i="4"/>
  <c r="M1773" i="4"/>
  <c r="M1774" i="4"/>
  <c r="O1774" i="4" s="1"/>
  <c r="P1774" i="4" s="1"/>
  <c r="M1775" i="4"/>
  <c r="M1776" i="4"/>
  <c r="M1777" i="4"/>
  <c r="M1778" i="4"/>
  <c r="M1779" i="4"/>
  <c r="M1780" i="4"/>
  <c r="M1781" i="4"/>
  <c r="M1782" i="4"/>
  <c r="M1783" i="4"/>
  <c r="M1784" i="4"/>
  <c r="M1785" i="4"/>
  <c r="M1786" i="4"/>
  <c r="M1787" i="4"/>
  <c r="M1788" i="4"/>
  <c r="M1789" i="4"/>
  <c r="M1790" i="4"/>
  <c r="O1790" i="4" s="1"/>
  <c r="P1790" i="4" s="1"/>
  <c r="M1791" i="4"/>
  <c r="M1792" i="4"/>
  <c r="M1793" i="4"/>
  <c r="M1794" i="4"/>
  <c r="M1795" i="4"/>
  <c r="M1796" i="4"/>
  <c r="M1797" i="4"/>
  <c r="M1798" i="4"/>
  <c r="O1798" i="4" s="1"/>
  <c r="P1798" i="4" s="1"/>
  <c r="M1799" i="4"/>
  <c r="M1800" i="4"/>
  <c r="M1801" i="4"/>
  <c r="M1802" i="4"/>
  <c r="O1802" i="4" s="1"/>
  <c r="P1802" i="4" s="1"/>
  <c r="M1803" i="4"/>
  <c r="M1804" i="4"/>
  <c r="M1805" i="4"/>
  <c r="M1806" i="4"/>
  <c r="M1807" i="4"/>
  <c r="M1808" i="4"/>
  <c r="M1809" i="4"/>
  <c r="M1810" i="4"/>
  <c r="M1811" i="4"/>
  <c r="M1812" i="4"/>
  <c r="M1813" i="4"/>
  <c r="M1814" i="4"/>
  <c r="M1815" i="4"/>
  <c r="M1816" i="4"/>
  <c r="M1817" i="4"/>
  <c r="M1818" i="4"/>
  <c r="O1818" i="4" s="1"/>
  <c r="P1818" i="4" s="1"/>
  <c r="M1819" i="4"/>
  <c r="M1820" i="4"/>
  <c r="M1821" i="4"/>
  <c r="M1822" i="4"/>
  <c r="O1822" i="4" s="1"/>
  <c r="P1822" i="4" s="1"/>
  <c r="M1823" i="4"/>
  <c r="M1824" i="4"/>
  <c r="M1825" i="4"/>
  <c r="M1826" i="4"/>
  <c r="M1827" i="4"/>
  <c r="M1828" i="4"/>
  <c r="M1829" i="4"/>
  <c r="M1830" i="4"/>
  <c r="M1831" i="4"/>
  <c r="M1832" i="4"/>
  <c r="M1833" i="4"/>
  <c r="M1834" i="4"/>
  <c r="O1834" i="4" s="1"/>
  <c r="P1834" i="4" s="1"/>
  <c r="M1835" i="4"/>
  <c r="M1836" i="4"/>
  <c r="M1837" i="4"/>
  <c r="M1838" i="4"/>
  <c r="O1838" i="4" s="1"/>
  <c r="P1838" i="4" s="1"/>
  <c r="M1839" i="4"/>
  <c r="M1840" i="4"/>
  <c r="M1841" i="4"/>
  <c r="M1842" i="4"/>
  <c r="M1843" i="4"/>
  <c r="M1844" i="4"/>
  <c r="M1845" i="4"/>
  <c r="M1846" i="4"/>
  <c r="M1847" i="4"/>
  <c r="M1848" i="4"/>
  <c r="M1849" i="4"/>
  <c r="M1850" i="4"/>
  <c r="O1850" i="4" s="1"/>
  <c r="P1850" i="4" s="1"/>
  <c r="M1851" i="4"/>
  <c r="M1852" i="4"/>
  <c r="M1853" i="4"/>
  <c r="M1854" i="4"/>
  <c r="M1855" i="4"/>
  <c r="M1856" i="4"/>
  <c r="M1857" i="4"/>
  <c r="M1858" i="4"/>
  <c r="M1859" i="4"/>
  <c r="M1860" i="4"/>
  <c r="M1861" i="4"/>
  <c r="M1862" i="4"/>
  <c r="O1862" i="4" s="1"/>
  <c r="P1862" i="4" s="1"/>
  <c r="M1863" i="4"/>
  <c r="M1864" i="4"/>
  <c r="M1865" i="4"/>
  <c r="M1866" i="4"/>
  <c r="M1867" i="4"/>
  <c r="M1868" i="4"/>
  <c r="M1869" i="4"/>
  <c r="M1870" i="4"/>
  <c r="O1870" i="4" s="1"/>
  <c r="P1870" i="4" s="1"/>
  <c r="M1871" i="4"/>
  <c r="M1872" i="4"/>
  <c r="M1873" i="4"/>
  <c r="M1874" i="4"/>
  <c r="M1875" i="4"/>
  <c r="M1876" i="4"/>
  <c r="M1877" i="4"/>
  <c r="M1878" i="4"/>
  <c r="O1878" i="4" s="1"/>
  <c r="P1878" i="4" s="1"/>
  <c r="M1879" i="4"/>
  <c r="M1880" i="4"/>
  <c r="M1881" i="4"/>
  <c r="M1882" i="4"/>
  <c r="O1882" i="4" s="1"/>
  <c r="P1882" i="4" s="1"/>
  <c r="M1883" i="4"/>
  <c r="M1884" i="4"/>
  <c r="M1885" i="4"/>
  <c r="M1886" i="4"/>
  <c r="M1887" i="4"/>
  <c r="M1888" i="4"/>
  <c r="M1889" i="4"/>
  <c r="M1890" i="4"/>
  <c r="M1891" i="4"/>
  <c r="M1892" i="4"/>
  <c r="M1893" i="4"/>
  <c r="M1894" i="4"/>
  <c r="M1895" i="4"/>
  <c r="M1896" i="4"/>
  <c r="M1897" i="4"/>
  <c r="M1898" i="4"/>
  <c r="M1899" i="4"/>
  <c r="M1900" i="4"/>
  <c r="M1901" i="4"/>
  <c r="M1902" i="4"/>
  <c r="O1902" i="4" s="1"/>
  <c r="P1902" i="4" s="1"/>
  <c r="M1903" i="4"/>
  <c r="M1904" i="4"/>
  <c r="M1905" i="4"/>
  <c r="M1906" i="4"/>
  <c r="M1907" i="4"/>
  <c r="M1908" i="4"/>
  <c r="M1909" i="4"/>
  <c r="M1910" i="4"/>
  <c r="O1910" i="4" s="1"/>
  <c r="P1910" i="4" s="1"/>
  <c r="M1911" i="4"/>
  <c r="M1912" i="4"/>
  <c r="M1913" i="4"/>
  <c r="M1914" i="4"/>
  <c r="O1914" i="4" s="1"/>
  <c r="P1914" i="4" s="1"/>
  <c r="M1915" i="4"/>
  <c r="M1916" i="4"/>
  <c r="M1917" i="4"/>
  <c r="M1918" i="4"/>
  <c r="M1919" i="4"/>
  <c r="M1920" i="4"/>
  <c r="M1921" i="4"/>
  <c r="M1922" i="4"/>
  <c r="M1923" i="4"/>
  <c r="M1924" i="4"/>
  <c r="M1925" i="4"/>
  <c r="M1926" i="4"/>
  <c r="O1926" i="4" s="1"/>
  <c r="P1926" i="4" s="1"/>
  <c r="M1927" i="4"/>
  <c r="M1928" i="4"/>
  <c r="M1929" i="4"/>
  <c r="M1930" i="4"/>
  <c r="M1931" i="4"/>
  <c r="M1932" i="4"/>
  <c r="M1933" i="4"/>
  <c r="M1934" i="4"/>
  <c r="O1934" i="4" s="1"/>
  <c r="P1934" i="4" s="1"/>
  <c r="M1935" i="4"/>
  <c r="M1936" i="4"/>
  <c r="M1937" i="4"/>
  <c r="M1938" i="4"/>
  <c r="M1939" i="4"/>
  <c r="M1940" i="4"/>
  <c r="M1941" i="4"/>
  <c r="M1942" i="4"/>
  <c r="M1943" i="4"/>
  <c r="M1944" i="4"/>
  <c r="M1945" i="4"/>
  <c r="M1946" i="4"/>
  <c r="O1946" i="4" s="1"/>
  <c r="P1946" i="4" s="1"/>
  <c r="M1947" i="4"/>
  <c r="M1948" i="4"/>
  <c r="M1949" i="4"/>
  <c r="M1950" i="4"/>
  <c r="O1950" i="4" s="1"/>
  <c r="P1950" i="4" s="1"/>
  <c r="M1951" i="4"/>
  <c r="M1952" i="4"/>
  <c r="M1953" i="4"/>
  <c r="M1954" i="4"/>
  <c r="M1955" i="4"/>
  <c r="M1956" i="4"/>
  <c r="M1957" i="4"/>
  <c r="M1958" i="4"/>
  <c r="M1959" i="4"/>
  <c r="M1960" i="4"/>
  <c r="M1961" i="4"/>
  <c r="M1962" i="4"/>
  <c r="O1962" i="4" s="1"/>
  <c r="P1962" i="4" s="1"/>
  <c r="M1963" i="4"/>
  <c r="M1964" i="4"/>
  <c r="M1965" i="4"/>
  <c r="M1966" i="4"/>
  <c r="O1966" i="4" s="1"/>
  <c r="P1966" i="4" s="1"/>
  <c r="M1967" i="4"/>
  <c r="M1968" i="4"/>
  <c r="M1969" i="4"/>
  <c r="M1970" i="4"/>
  <c r="M1971" i="4"/>
  <c r="M1972" i="4"/>
  <c r="M1973" i="4"/>
  <c r="M1974" i="4"/>
  <c r="M1975" i="4"/>
  <c r="M1976" i="4"/>
  <c r="M1977" i="4"/>
  <c r="M1978" i="4"/>
  <c r="M1979" i="4"/>
  <c r="M1980" i="4"/>
  <c r="M1981" i="4"/>
  <c r="M1982" i="4"/>
  <c r="O1982" i="4" s="1"/>
  <c r="P1982" i="4" s="1"/>
  <c r="M1983" i="4"/>
  <c r="M1984" i="4"/>
  <c r="M1985" i="4"/>
  <c r="M1986" i="4"/>
  <c r="M1987" i="4"/>
  <c r="M1988" i="4"/>
  <c r="M1989" i="4"/>
  <c r="M1990" i="4"/>
  <c r="O1990" i="4" s="1"/>
  <c r="P1990" i="4" s="1"/>
  <c r="M1991" i="4"/>
  <c r="M1992" i="4"/>
  <c r="M1993" i="4"/>
  <c r="M1994" i="4"/>
  <c r="O1994" i="4" s="1"/>
  <c r="P1994" i="4" s="1"/>
  <c r="M1995" i="4"/>
  <c r="M1996" i="4"/>
  <c r="M1997" i="4"/>
  <c r="M1998" i="4"/>
  <c r="M1999" i="4"/>
  <c r="M2000" i="4"/>
  <c r="M2001" i="4"/>
  <c r="M2002" i="4"/>
  <c r="M2003" i="4"/>
  <c r="M2004" i="4"/>
  <c r="M2005" i="4"/>
  <c r="M2006" i="4"/>
  <c r="O2006" i="4" s="1"/>
  <c r="P2006" i="4" s="1"/>
  <c r="M2007" i="4"/>
  <c r="M2008" i="4"/>
  <c r="M2009" i="4"/>
  <c r="M2010" i="4"/>
  <c r="O2010" i="4" s="1"/>
  <c r="P2010" i="4" s="1"/>
  <c r="M2011" i="4"/>
  <c r="M2012" i="4"/>
  <c r="M2013" i="4"/>
  <c r="M2014" i="4"/>
  <c r="M2015" i="4"/>
  <c r="M2016" i="4"/>
  <c r="M2017" i="4"/>
  <c r="M2018" i="4"/>
  <c r="M2019" i="4"/>
  <c r="M2020" i="4"/>
  <c r="M2021" i="4"/>
  <c r="M2022" i="4"/>
  <c r="M2023" i="4"/>
  <c r="M2024" i="4"/>
  <c r="M2025" i="4"/>
  <c r="M2026" i="4"/>
  <c r="O2026" i="4" s="1"/>
  <c r="P2026" i="4" s="1"/>
  <c r="M2027" i="4"/>
  <c r="M2028" i="4"/>
  <c r="M2029" i="4"/>
  <c r="M2030" i="4"/>
  <c r="O2030" i="4" s="1"/>
  <c r="P2030" i="4" s="1"/>
  <c r="M2031" i="4"/>
  <c r="M2032" i="4"/>
  <c r="M2033" i="4"/>
  <c r="M2034" i="4"/>
  <c r="M2035" i="4"/>
  <c r="M2036" i="4"/>
  <c r="M2037" i="4"/>
  <c r="M2038" i="4"/>
  <c r="O2038" i="4" s="1"/>
  <c r="P2038" i="4" s="1"/>
  <c r="M2039" i="4"/>
  <c r="M2040" i="4"/>
  <c r="M2041" i="4"/>
  <c r="M2042" i="4"/>
  <c r="O2042" i="4" s="1"/>
  <c r="P2042" i="4" s="1"/>
  <c r="M2043" i="4"/>
  <c r="M2044" i="4"/>
  <c r="M2045" i="4"/>
  <c r="M2046" i="4"/>
  <c r="M2047" i="4"/>
  <c r="M2048" i="4"/>
  <c r="M2049" i="4"/>
  <c r="M2050" i="4"/>
  <c r="M2051" i="4"/>
  <c r="M2052" i="4"/>
  <c r="M2053" i="4"/>
  <c r="M2054" i="4"/>
  <c r="O2054" i="4" s="1"/>
  <c r="P2054" i="4" s="1"/>
  <c r="M2055" i="4"/>
  <c r="M2056" i="4"/>
  <c r="M2057" i="4"/>
  <c r="M2058" i="4"/>
  <c r="M2059" i="4"/>
  <c r="M2060" i="4"/>
  <c r="M2061" i="4"/>
  <c r="M2062" i="4"/>
  <c r="O2062" i="4" s="1"/>
  <c r="P2062" i="4" s="1"/>
  <c r="M2063" i="4"/>
  <c r="M2064" i="4"/>
  <c r="M2065" i="4"/>
  <c r="M2066" i="4"/>
  <c r="M2067" i="4"/>
  <c r="M2068" i="4"/>
  <c r="M2069" i="4"/>
  <c r="M2070" i="4"/>
  <c r="O2070" i="4" s="1"/>
  <c r="P2070" i="4" s="1"/>
  <c r="M2071" i="4"/>
  <c r="M2072" i="4"/>
  <c r="M2073" i="4"/>
  <c r="M2074" i="4"/>
  <c r="O2074" i="4" s="1"/>
  <c r="P2074" i="4" s="1"/>
  <c r="M2075" i="4"/>
  <c r="M2076" i="4"/>
  <c r="M2077" i="4"/>
  <c r="M2078" i="4"/>
  <c r="M2079" i="4"/>
  <c r="M2080" i="4"/>
  <c r="M2081" i="4"/>
  <c r="M2082" i="4"/>
  <c r="M2083" i="4"/>
  <c r="M2084" i="4"/>
  <c r="M2085" i="4"/>
  <c r="M2086" i="4"/>
  <c r="O2086" i="4" s="1"/>
  <c r="P2086" i="4" s="1"/>
  <c r="M2087" i="4"/>
  <c r="M2088" i="4"/>
  <c r="M2089" i="4"/>
  <c r="M2090" i="4"/>
  <c r="O2090" i="4" s="1"/>
  <c r="P2090" i="4" s="1"/>
  <c r="M2091" i="4"/>
  <c r="M2092" i="4"/>
  <c r="M2093" i="4"/>
  <c r="M2094" i="4"/>
  <c r="O2094" i="4" s="1"/>
  <c r="P2094" i="4" s="1"/>
  <c r="M2095" i="4"/>
  <c r="M2096" i="4"/>
  <c r="M2097" i="4"/>
  <c r="M2098" i="4"/>
  <c r="M2099" i="4"/>
  <c r="M2100" i="4"/>
  <c r="M2101" i="4"/>
  <c r="M2102" i="4"/>
  <c r="M2103" i="4"/>
  <c r="M2104" i="4"/>
  <c r="M2105" i="4"/>
  <c r="M2106" i="4"/>
  <c r="O2106" i="4" s="1"/>
  <c r="P2106" i="4" s="1"/>
  <c r="M2107" i="4"/>
  <c r="M2108" i="4"/>
  <c r="M2109" i="4"/>
  <c r="M2110" i="4"/>
  <c r="M2111" i="4"/>
  <c r="M2112" i="4"/>
  <c r="M2113" i="4"/>
  <c r="M2114" i="4"/>
  <c r="M2115" i="4"/>
  <c r="M2116" i="4"/>
  <c r="M2117" i="4"/>
  <c r="M2118" i="4"/>
  <c r="O2118" i="4" s="1"/>
  <c r="P2118" i="4" s="1"/>
  <c r="M2119" i="4"/>
  <c r="M2120" i="4"/>
  <c r="M2121" i="4"/>
  <c r="M2122" i="4"/>
  <c r="O2122" i="4" s="1"/>
  <c r="P2122" i="4" s="1"/>
  <c r="M2123" i="4"/>
  <c r="M2124" i="4"/>
  <c r="M2125" i="4"/>
  <c r="M2126" i="4"/>
  <c r="M2127" i="4"/>
  <c r="M2128" i="4"/>
  <c r="M2129" i="4"/>
  <c r="M2130" i="4"/>
  <c r="M2131" i="4"/>
  <c r="M2132" i="4"/>
  <c r="M2133" i="4"/>
  <c r="M2134" i="4"/>
  <c r="O2134" i="4" s="1"/>
  <c r="P2134" i="4" s="1"/>
  <c r="M2135" i="4"/>
  <c r="M2136" i="4"/>
  <c r="M2137" i="4"/>
  <c r="M2138" i="4"/>
  <c r="O2138" i="4" s="1"/>
  <c r="P2138" i="4" s="1"/>
  <c r="M2139" i="4"/>
  <c r="M2140" i="4"/>
  <c r="M2141" i="4"/>
  <c r="M2142" i="4"/>
  <c r="O2142" i="4" s="1"/>
  <c r="P2142" i="4" s="1"/>
  <c r="M2143" i="4"/>
  <c r="M2144" i="4"/>
  <c r="M2145" i="4"/>
  <c r="M2146" i="4"/>
  <c r="M2147" i="4"/>
  <c r="M2148" i="4"/>
  <c r="M2149" i="4"/>
  <c r="M2150" i="4"/>
  <c r="O2150" i="4" s="1"/>
  <c r="P2150" i="4" s="1"/>
  <c r="M2151" i="4"/>
  <c r="M2152" i="4"/>
  <c r="M2153" i="4"/>
  <c r="M2154" i="4"/>
  <c r="M2155" i="4"/>
  <c r="M2156" i="4"/>
  <c r="N2" i="4"/>
  <c r="N3" i="4"/>
  <c r="N4" i="4"/>
  <c r="N5" i="4"/>
  <c r="O5" i="4" s="1"/>
  <c r="P5" i="4" s="1"/>
  <c r="N6" i="4"/>
  <c r="N7" i="4"/>
  <c r="N8" i="4"/>
  <c r="N9" i="4"/>
  <c r="O9" i="4" s="1"/>
  <c r="P9" i="4" s="1"/>
  <c r="N10" i="4"/>
  <c r="N11" i="4"/>
  <c r="N12" i="4"/>
  <c r="N13" i="4"/>
  <c r="O13" i="4" s="1"/>
  <c r="P13" i="4" s="1"/>
  <c r="N14" i="4"/>
  <c r="N15" i="4"/>
  <c r="N16" i="4"/>
  <c r="N17" i="4"/>
  <c r="O17" i="4" s="1"/>
  <c r="P17" i="4" s="1"/>
  <c r="N18" i="4"/>
  <c r="N19" i="4"/>
  <c r="N20" i="4"/>
  <c r="N21" i="4"/>
  <c r="O21" i="4" s="1"/>
  <c r="P21" i="4" s="1"/>
  <c r="N22" i="4"/>
  <c r="N23" i="4"/>
  <c r="N24" i="4"/>
  <c r="N25" i="4"/>
  <c r="O25" i="4" s="1"/>
  <c r="P25" i="4" s="1"/>
  <c r="N26" i="4"/>
  <c r="N27" i="4"/>
  <c r="N28" i="4"/>
  <c r="N29" i="4"/>
  <c r="O29" i="4" s="1"/>
  <c r="P29" i="4" s="1"/>
  <c r="N30" i="4"/>
  <c r="N31" i="4"/>
  <c r="N32" i="4"/>
  <c r="N33" i="4"/>
  <c r="O33" i="4" s="1"/>
  <c r="P33" i="4" s="1"/>
  <c r="N34" i="4"/>
  <c r="N35" i="4"/>
  <c r="N36" i="4"/>
  <c r="N37" i="4"/>
  <c r="O37" i="4" s="1"/>
  <c r="P37" i="4" s="1"/>
  <c r="N38" i="4"/>
  <c r="N39" i="4"/>
  <c r="N40" i="4"/>
  <c r="N41" i="4"/>
  <c r="O41" i="4" s="1"/>
  <c r="P41" i="4" s="1"/>
  <c r="N42" i="4"/>
  <c r="N43" i="4"/>
  <c r="N44" i="4"/>
  <c r="N45" i="4"/>
  <c r="O45" i="4" s="1"/>
  <c r="P45" i="4" s="1"/>
  <c r="N46" i="4"/>
  <c r="N47" i="4"/>
  <c r="N48" i="4"/>
  <c r="N49" i="4"/>
  <c r="O49" i="4" s="1"/>
  <c r="P49" i="4" s="1"/>
  <c r="N50" i="4"/>
  <c r="N51" i="4"/>
  <c r="N52" i="4"/>
  <c r="N53" i="4"/>
  <c r="O53" i="4" s="1"/>
  <c r="P53" i="4" s="1"/>
  <c r="N54" i="4"/>
  <c r="N55" i="4"/>
  <c r="N56" i="4"/>
  <c r="N57" i="4"/>
  <c r="O57" i="4" s="1"/>
  <c r="P57" i="4" s="1"/>
  <c r="N58" i="4"/>
  <c r="N59" i="4"/>
  <c r="N60" i="4"/>
  <c r="N61" i="4"/>
  <c r="O61" i="4" s="1"/>
  <c r="P61" i="4" s="1"/>
  <c r="N62" i="4"/>
  <c r="N63" i="4"/>
  <c r="N64" i="4"/>
  <c r="N65" i="4"/>
  <c r="O65" i="4" s="1"/>
  <c r="P65" i="4" s="1"/>
  <c r="N66" i="4"/>
  <c r="N67" i="4"/>
  <c r="N68" i="4"/>
  <c r="N69" i="4"/>
  <c r="O69" i="4" s="1"/>
  <c r="P69" i="4" s="1"/>
  <c r="N70" i="4"/>
  <c r="N71" i="4"/>
  <c r="N72" i="4"/>
  <c r="N73" i="4"/>
  <c r="O73" i="4" s="1"/>
  <c r="P73" i="4" s="1"/>
  <c r="N74" i="4"/>
  <c r="N75" i="4"/>
  <c r="N76" i="4"/>
  <c r="N77" i="4"/>
  <c r="O77" i="4" s="1"/>
  <c r="P77" i="4" s="1"/>
  <c r="N78" i="4"/>
  <c r="N79" i="4"/>
  <c r="N80" i="4"/>
  <c r="N81" i="4"/>
  <c r="O81" i="4" s="1"/>
  <c r="P81" i="4" s="1"/>
  <c r="N82" i="4"/>
  <c r="N83" i="4"/>
  <c r="N84" i="4"/>
  <c r="N85" i="4"/>
  <c r="O85" i="4" s="1"/>
  <c r="P85" i="4" s="1"/>
  <c r="N86" i="4"/>
  <c r="N87" i="4"/>
  <c r="N88" i="4"/>
  <c r="N89" i="4"/>
  <c r="O89" i="4" s="1"/>
  <c r="P89" i="4" s="1"/>
  <c r="N90" i="4"/>
  <c r="N91" i="4"/>
  <c r="N92" i="4"/>
  <c r="N93" i="4"/>
  <c r="O93" i="4" s="1"/>
  <c r="P93" i="4" s="1"/>
  <c r="N94" i="4"/>
  <c r="N95" i="4"/>
  <c r="N96" i="4"/>
  <c r="N97" i="4"/>
  <c r="O97" i="4" s="1"/>
  <c r="P97" i="4" s="1"/>
  <c r="N98" i="4"/>
  <c r="N99" i="4"/>
  <c r="N100" i="4"/>
  <c r="N101" i="4"/>
  <c r="O101" i="4" s="1"/>
  <c r="P101" i="4" s="1"/>
  <c r="N102" i="4"/>
  <c r="N103" i="4"/>
  <c r="N104" i="4"/>
  <c r="N105" i="4"/>
  <c r="O105" i="4" s="1"/>
  <c r="P105" i="4" s="1"/>
  <c r="N106" i="4"/>
  <c r="N107" i="4"/>
  <c r="N108" i="4"/>
  <c r="N109" i="4"/>
  <c r="O109" i="4" s="1"/>
  <c r="P109" i="4" s="1"/>
  <c r="N110" i="4"/>
  <c r="N111" i="4"/>
  <c r="N112" i="4"/>
  <c r="N113" i="4"/>
  <c r="O113" i="4" s="1"/>
  <c r="P113" i="4" s="1"/>
  <c r="N114" i="4"/>
  <c r="N115" i="4"/>
  <c r="N116" i="4"/>
  <c r="N117" i="4"/>
  <c r="O117" i="4" s="1"/>
  <c r="P117" i="4" s="1"/>
  <c r="N118" i="4"/>
  <c r="N119" i="4"/>
  <c r="N120" i="4"/>
  <c r="N121" i="4"/>
  <c r="O121" i="4" s="1"/>
  <c r="P121" i="4" s="1"/>
  <c r="N122" i="4"/>
  <c r="N123" i="4"/>
  <c r="N124" i="4"/>
  <c r="N125" i="4"/>
  <c r="O125" i="4" s="1"/>
  <c r="P125" i="4" s="1"/>
  <c r="N126" i="4"/>
  <c r="N127" i="4"/>
  <c r="N128" i="4"/>
  <c r="N129" i="4"/>
  <c r="O129" i="4" s="1"/>
  <c r="P129" i="4" s="1"/>
  <c r="N130" i="4"/>
  <c r="N131" i="4"/>
  <c r="N132" i="4"/>
  <c r="N133" i="4"/>
  <c r="O133" i="4" s="1"/>
  <c r="P133" i="4" s="1"/>
  <c r="N134" i="4"/>
  <c r="N135" i="4"/>
  <c r="N136" i="4"/>
  <c r="N137" i="4"/>
  <c r="O137" i="4" s="1"/>
  <c r="P137" i="4" s="1"/>
  <c r="N138" i="4"/>
  <c r="N139" i="4"/>
  <c r="N140" i="4"/>
  <c r="N141" i="4"/>
  <c r="O141" i="4" s="1"/>
  <c r="P141" i="4" s="1"/>
  <c r="N142" i="4"/>
  <c r="N143" i="4"/>
  <c r="N144" i="4"/>
  <c r="N145" i="4"/>
  <c r="O145" i="4" s="1"/>
  <c r="P145" i="4" s="1"/>
  <c r="N146" i="4"/>
  <c r="N147" i="4"/>
  <c r="N148" i="4"/>
  <c r="N149" i="4"/>
  <c r="O149" i="4" s="1"/>
  <c r="P149" i="4" s="1"/>
  <c r="N150" i="4"/>
  <c r="N151" i="4"/>
  <c r="N152" i="4"/>
  <c r="N153" i="4"/>
  <c r="O153" i="4" s="1"/>
  <c r="P153" i="4" s="1"/>
  <c r="N154" i="4"/>
  <c r="N155" i="4"/>
  <c r="N156" i="4"/>
  <c r="N157" i="4"/>
  <c r="O157" i="4" s="1"/>
  <c r="P157" i="4" s="1"/>
  <c r="N158" i="4"/>
  <c r="N159" i="4"/>
  <c r="N160" i="4"/>
  <c r="N161" i="4"/>
  <c r="O161" i="4" s="1"/>
  <c r="P161" i="4" s="1"/>
  <c r="N162" i="4"/>
  <c r="N163" i="4"/>
  <c r="N164" i="4"/>
  <c r="N165" i="4"/>
  <c r="O165" i="4" s="1"/>
  <c r="P165" i="4" s="1"/>
  <c r="N166" i="4"/>
  <c r="N167" i="4"/>
  <c r="N168" i="4"/>
  <c r="N169" i="4"/>
  <c r="O169" i="4" s="1"/>
  <c r="P169" i="4" s="1"/>
  <c r="N170" i="4"/>
  <c r="N171" i="4"/>
  <c r="N172" i="4"/>
  <c r="N173" i="4"/>
  <c r="O173" i="4" s="1"/>
  <c r="P173" i="4" s="1"/>
  <c r="N174" i="4"/>
  <c r="N175" i="4"/>
  <c r="N176" i="4"/>
  <c r="N177" i="4"/>
  <c r="O177" i="4" s="1"/>
  <c r="P177" i="4" s="1"/>
  <c r="N178" i="4"/>
  <c r="N179" i="4"/>
  <c r="N180" i="4"/>
  <c r="N181" i="4"/>
  <c r="O181" i="4" s="1"/>
  <c r="P181" i="4" s="1"/>
  <c r="N182" i="4"/>
  <c r="N183" i="4"/>
  <c r="N184" i="4"/>
  <c r="N185" i="4"/>
  <c r="O185" i="4" s="1"/>
  <c r="P185" i="4" s="1"/>
  <c r="N186" i="4"/>
  <c r="N187" i="4"/>
  <c r="N188" i="4"/>
  <c r="N189" i="4"/>
  <c r="O189" i="4" s="1"/>
  <c r="P189" i="4" s="1"/>
  <c r="N190" i="4"/>
  <c r="N191" i="4"/>
  <c r="N192" i="4"/>
  <c r="N193" i="4"/>
  <c r="O193" i="4" s="1"/>
  <c r="P193" i="4" s="1"/>
  <c r="N194" i="4"/>
  <c r="N195" i="4"/>
  <c r="N196" i="4"/>
  <c r="N197" i="4"/>
  <c r="O197" i="4" s="1"/>
  <c r="P197" i="4" s="1"/>
  <c r="N198" i="4"/>
  <c r="N199" i="4"/>
  <c r="N200" i="4"/>
  <c r="N201" i="4"/>
  <c r="O201" i="4" s="1"/>
  <c r="P201" i="4" s="1"/>
  <c r="N202" i="4"/>
  <c r="N203" i="4"/>
  <c r="N204" i="4"/>
  <c r="N205" i="4"/>
  <c r="O205" i="4" s="1"/>
  <c r="P205" i="4" s="1"/>
  <c r="N206" i="4"/>
  <c r="N207" i="4"/>
  <c r="N208" i="4"/>
  <c r="N209" i="4"/>
  <c r="O209" i="4" s="1"/>
  <c r="P209" i="4" s="1"/>
  <c r="N210" i="4"/>
  <c r="N211" i="4"/>
  <c r="N212" i="4"/>
  <c r="N213" i="4"/>
  <c r="O213" i="4" s="1"/>
  <c r="P213" i="4" s="1"/>
  <c r="N214" i="4"/>
  <c r="N215" i="4"/>
  <c r="N216" i="4"/>
  <c r="N217" i="4"/>
  <c r="O217" i="4" s="1"/>
  <c r="P217" i="4" s="1"/>
  <c r="N218" i="4"/>
  <c r="N219" i="4"/>
  <c r="N220" i="4"/>
  <c r="N221" i="4"/>
  <c r="O221" i="4" s="1"/>
  <c r="P221" i="4" s="1"/>
  <c r="N222" i="4"/>
  <c r="N223" i="4"/>
  <c r="N224" i="4"/>
  <c r="N225" i="4"/>
  <c r="O225" i="4" s="1"/>
  <c r="P225" i="4" s="1"/>
  <c r="N226" i="4"/>
  <c r="N227" i="4"/>
  <c r="N228" i="4"/>
  <c r="N229" i="4"/>
  <c r="O229" i="4" s="1"/>
  <c r="P229" i="4" s="1"/>
  <c r="N230" i="4"/>
  <c r="N231" i="4"/>
  <c r="N232" i="4"/>
  <c r="N233" i="4"/>
  <c r="O233" i="4" s="1"/>
  <c r="P233" i="4" s="1"/>
  <c r="N234" i="4"/>
  <c r="N235" i="4"/>
  <c r="N236" i="4"/>
  <c r="N237" i="4"/>
  <c r="O237" i="4" s="1"/>
  <c r="P237" i="4" s="1"/>
  <c r="N238" i="4"/>
  <c r="N239" i="4"/>
  <c r="N240" i="4"/>
  <c r="N241" i="4"/>
  <c r="O241" i="4" s="1"/>
  <c r="P241" i="4" s="1"/>
  <c r="N242" i="4"/>
  <c r="N243" i="4"/>
  <c r="N244" i="4"/>
  <c r="N245" i="4"/>
  <c r="O245" i="4" s="1"/>
  <c r="P245" i="4" s="1"/>
  <c r="N246" i="4"/>
  <c r="N247" i="4"/>
  <c r="N248" i="4"/>
  <c r="N249" i="4"/>
  <c r="O249" i="4" s="1"/>
  <c r="P249" i="4" s="1"/>
  <c r="N250" i="4"/>
  <c r="N251" i="4"/>
  <c r="N252" i="4"/>
  <c r="N253" i="4"/>
  <c r="O253" i="4" s="1"/>
  <c r="P253" i="4" s="1"/>
  <c r="N254" i="4"/>
  <c r="N255" i="4"/>
  <c r="N256" i="4"/>
  <c r="N257" i="4"/>
  <c r="O257" i="4" s="1"/>
  <c r="P257" i="4" s="1"/>
  <c r="N258" i="4"/>
  <c r="N259" i="4"/>
  <c r="N260" i="4"/>
  <c r="N261" i="4"/>
  <c r="O261" i="4" s="1"/>
  <c r="P261" i="4" s="1"/>
  <c r="N262" i="4"/>
  <c r="N263" i="4"/>
  <c r="N264" i="4"/>
  <c r="N265" i="4"/>
  <c r="O265" i="4" s="1"/>
  <c r="P265" i="4" s="1"/>
  <c r="N266" i="4"/>
  <c r="N267" i="4"/>
  <c r="N268" i="4"/>
  <c r="N269" i="4"/>
  <c r="O269" i="4" s="1"/>
  <c r="P269" i="4" s="1"/>
  <c r="N270" i="4"/>
  <c r="N271" i="4"/>
  <c r="N272" i="4"/>
  <c r="N273" i="4"/>
  <c r="O273" i="4" s="1"/>
  <c r="P273" i="4" s="1"/>
  <c r="N274" i="4"/>
  <c r="N275" i="4"/>
  <c r="N276" i="4"/>
  <c r="N277" i="4"/>
  <c r="O277" i="4" s="1"/>
  <c r="P277" i="4" s="1"/>
  <c r="N278" i="4"/>
  <c r="N279" i="4"/>
  <c r="N280" i="4"/>
  <c r="N281" i="4"/>
  <c r="O281" i="4" s="1"/>
  <c r="P281" i="4" s="1"/>
  <c r="N282" i="4"/>
  <c r="N283" i="4"/>
  <c r="N284" i="4"/>
  <c r="N285" i="4"/>
  <c r="O285" i="4" s="1"/>
  <c r="P285" i="4" s="1"/>
  <c r="N286" i="4"/>
  <c r="N287" i="4"/>
  <c r="N288" i="4"/>
  <c r="N289" i="4"/>
  <c r="O289" i="4" s="1"/>
  <c r="P289" i="4" s="1"/>
  <c r="N290" i="4"/>
  <c r="N291" i="4"/>
  <c r="N292" i="4"/>
  <c r="N293" i="4"/>
  <c r="O293" i="4" s="1"/>
  <c r="P293" i="4" s="1"/>
  <c r="N294" i="4"/>
  <c r="N295" i="4"/>
  <c r="N296" i="4"/>
  <c r="N297" i="4"/>
  <c r="O297" i="4" s="1"/>
  <c r="P297" i="4" s="1"/>
  <c r="N298" i="4"/>
  <c r="N299" i="4"/>
  <c r="N300" i="4"/>
  <c r="N301" i="4"/>
  <c r="O301" i="4" s="1"/>
  <c r="P301" i="4" s="1"/>
  <c r="N302" i="4"/>
  <c r="N303" i="4"/>
  <c r="N304" i="4"/>
  <c r="N305" i="4"/>
  <c r="O305" i="4" s="1"/>
  <c r="P305" i="4" s="1"/>
  <c r="N306" i="4"/>
  <c r="N307" i="4"/>
  <c r="N308" i="4"/>
  <c r="N309" i="4"/>
  <c r="O309" i="4" s="1"/>
  <c r="P309" i="4" s="1"/>
  <c r="N310" i="4"/>
  <c r="N311" i="4"/>
  <c r="N312" i="4"/>
  <c r="N313" i="4"/>
  <c r="O313" i="4" s="1"/>
  <c r="P313" i="4" s="1"/>
  <c r="N314" i="4"/>
  <c r="N315" i="4"/>
  <c r="N316" i="4"/>
  <c r="N317" i="4"/>
  <c r="O317" i="4" s="1"/>
  <c r="P317" i="4" s="1"/>
  <c r="N318" i="4"/>
  <c r="N319" i="4"/>
  <c r="N320" i="4"/>
  <c r="N321" i="4"/>
  <c r="O321" i="4" s="1"/>
  <c r="P321" i="4" s="1"/>
  <c r="N322" i="4"/>
  <c r="N323" i="4"/>
  <c r="N324" i="4"/>
  <c r="N325" i="4"/>
  <c r="O325" i="4" s="1"/>
  <c r="P325" i="4" s="1"/>
  <c r="N326" i="4"/>
  <c r="N327" i="4"/>
  <c r="N328" i="4"/>
  <c r="N329" i="4"/>
  <c r="O329" i="4" s="1"/>
  <c r="P329" i="4" s="1"/>
  <c r="N330" i="4"/>
  <c r="N331" i="4"/>
  <c r="N332" i="4"/>
  <c r="N333" i="4"/>
  <c r="O333" i="4" s="1"/>
  <c r="P333" i="4" s="1"/>
  <c r="N334" i="4"/>
  <c r="N335" i="4"/>
  <c r="N336" i="4"/>
  <c r="N337" i="4"/>
  <c r="O337" i="4" s="1"/>
  <c r="P337" i="4" s="1"/>
  <c r="N338" i="4"/>
  <c r="N339" i="4"/>
  <c r="N340" i="4"/>
  <c r="N341" i="4"/>
  <c r="O341" i="4" s="1"/>
  <c r="P341" i="4" s="1"/>
  <c r="N342" i="4"/>
  <c r="N343" i="4"/>
  <c r="N344" i="4"/>
  <c r="N345" i="4"/>
  <c r="O345" i="4" s="1"/>
  <c r="P345" i="4" s="1"/>
  <c r="N346" i="4"/>
  <c r="N347" i="4"/>
  <c r="N348" i="4"/>
  <c r="N349" i="4"/>
  <c r="O349" i="4" s="1"/>
  <c r="P349" i="4" s="1"/>
  <c r="N350" i="4"/>
  <c r="N351" i="4"/>
  <c r="N352" i="4"/>
  <c r="N353" i="4"/>
  <c r="O353" i="4" s="1"/>
  <c r="P353" i="4" s="1"/>
  <c r="N354" i="4"/>
  <c r="N355" i="4"/>
  <c r="N356" i="4"/>
  <c r="N357" i="4"/>
  <c r="O357" i="4" s="1"/>
  <c r="P357" i="4" s="1"/>
  <c r="N358" i="4"/>
  <c r="N359" i="4"/>
  <c r="N360" i="4"/>
  <c r="N361" i="4"/>
  <c r="O361" i="4" s="1"/>
  <c r="P361" i="4" s="1"/>
  <c r="N362" i="4"/>
  <c r="N363" i="4"/>
  <c r="N364" i="4"/>
  <c r="N365" i="4"/>
  <c r="O365" i="4" s="1"/>
  <c r="P365" i="4" s="1"/>
  <c r="N366" i="4"/>
  <c r="N367" i="4"/>
  <c r="N368" i="4"/>
  <c r="N369" i="4"/>
  <c r="O369" i="4" s="1"/>
  <c r="P369" i="4" s="1"/>
  <c r="N370" i="4"/>
  <c r="N371" i="4"/>
  <c r="N372" i="4"/>
  <c r="N373" i="4"/>
  <c r="O373" i="4" s="1"/>
  <c r="P373" i="4" s="1"/>
  <c r="N374" i="4"/>
  <c r="N375" i="4"/>
  <c r="N376" i="4"/>
  <c r="N377" i="4"/>
  <c r="O377" i="4" s="1"/>
  <c r="P377" i="4" s="1"/>
  <c r="N378" i="4"/>
  <c r="N379" i="4"/>
  <c r="N380" i="4"/>
  <c r="N381" i="4"/>
  <c r="O381" i="4" s="1"/>
  <c r="P381" i="4" s="1"/>
  <c r="N382" i="4"/>
  <c r="N383" i="4"/>
  <c r="N384" i="4"/>
  <c r="N385" i="4"/>
  <c r="O385" i="4" s="1"/>
  <c r="P385" i="4" s="1"/>
  <c r="N386" i="4"/>
  <c r="N387" i="4"/>
  <c r="N388" i="4"/>
  <c r="N389" i="4"/>
  <c r="O389" i="4" s="1"/>
  <c r="P389" i="4" s="1"/>
  <c r="N390" i="4"/>
  <c r="N391" i="4"/>
  <c r="N392" i="4"/>
  <c r="N393" i="4"/>
  <c r="O393" i="4" s="1"/>
  <c r="P393" i="4" s="1"/>
  <c r="N394" i="4"/>
  <c r="N395" i="4"/>
  <c r="N396" i="4"/>
  <c r="N397" i="4"/>
  <c r="O397" i="4" s="1"/>
  <c r="P397" i="4" s="1"/>
  <c r="N398" i="4"/>
  <c r="N399" i="4"/>
  <c r="N400" i="4"/>
  <c r="N401" i="4"/>
  <c r="O401" i="4" s="1"/>
  <c r="P401" i="4" s="1"/>
  <c r="N402" i="4"/>
  <c r="N403" i="4"/>
  <c r="N404" i="4"/>
  <c r="N405" i="4"/>
  <c r="O405" i="4" s="1"/>
  <c r="P405" i="4" s="1"/>
  <c r="N406" i="4"/>
  <c r="N407" i="4"/>
  <c r="N408" i="4"/>
  <c r="N409" i="4"/>
  <c r="O409" i="4" s="1"/>
  <c r="P409" i="4" s="1"/>
  <c r="N410" i="4"/>
  <c r="N411" i="4"/>
  <c r="N412" i="4"/>
  <c r="N413" i="4"/>
  <c r="O413" i="4" s="1"/>
  <c r="P413" i="4" s="1"/>
  <c r="N414" i="4"/>
  <c r="N415" i="4"/>
  <c r="N416" i="4"/>
  <c r="N417" i="4"/>
  <c r="O417" i="4" s="1"/>
  <c r="P417" i="4" s="1"/>
  <c r="N418" i="4"/>
  <c r="N419" i="4"/>
  <c r="N420" i="4"/>
  <c r="N421" i="4"/>
  <c r="O421" i="4" s="1"/>
  <c r="P421" i="4" s="1"/>
  <c r="N422" i="4"/>
  <c r="N423" i="4"/>
  <c r="N424" i="4"/>
  <c r="N425" i="4"/>
  <c r="O425" i="4" s="1"/>
  <c r="P425" i="4" s="1"/>
  <c r="N426" i="4"/>
  <c r="N427" i="4"/>
  <c r="N428" i="4"/>
  <c r="N429" i="4"/>
  <c r="O429" i="4" s="1"/>
  <c r="P429" i="4" s="1"/>
  <c r="N430" i="4"/>
  <c r="N431" i="4"/>
  <c r="N432" i="4"/>
  <c r="N433" i="4"/>
  <c r="O433" i="4" s="1"/>
  <c r="P433" i="4" s="1"/>
  <c r="N434" i="4"/>
  <c r="N435" i="4"/>
  <c r="N436" i="4"/>
  <c r="N437" i="4"/>
  <c r="O437" i="4" s="1"/>
  <c r="P437" i="4" s="1"/>
  <c r="N438" i="4"/>
  <c r="N439" i="4"/>
  <c r="N440" i="4"/>
  <c r="N441" i="4"/>
  <c r="O441" i="4" s="1"/>
  <c r="P441" i="4" s="1"/>
  <c r="N442" i="4"/>
  <c r="N443" i="4"/>
  <c r="N444" i="4"/>
  <c r="N445" i="4"/>
  <c r="O445" i="4" s="1"/>
  <c r="P445" i="4" s="1"/>
  <c r="N446" i="4"/>
  <c r="N447" i="4"/>
  <c r="N448" i="4"/>
  <c r="N449" i="4"/>
  <c r="O449" i="4" s="1"/>
  <c r="P449" i="4" s="1"/>
  <c r="N450" i="4"/>
  <c r="N451" i="4"/>
  <c r="N452" i="4"/>
  <c r="N453" i="4"/>
  <c r="O453" i="4" s="1"/>
  <c r="P453" i="4" s="1"/>
  <c r="N454" i="4"/>
  <c r="N455" i="4"/>
  <c r="N456" i="4"/>
  <c r="N457" i="4"/>
  <c r="O457" i="4" s="1"/>
  <c r="P457" i="4" s="1"/>
  <c r="N458" i="4"/>
  <c r="N459" i="4"/>
  <c r="N460" i="4"/>
  <c r="N461" i="4"/>
  <c r="O461" i="4" s="1"/>
  <c r="P461" i="4" s="1"/>
  <c r="N462" i="4"/>
  <c r="N463" i="4"/>
  <c r="N464" i="4"/>
  <c r="N465" i="4"/>
  <c r="O465" i="4" s="1"/>
  <c r="P465" i="4" s="1"/>
  <c r="N466" i="4"/>
  <c r="N467" i="4"/>
  <c r="N468" i="4"/>
  <c r="N469" i="4"/>
  <c r="O469" i="4" s="1"/>
  <c r="P469" i="4" s="1"/>
  <c r="N470" i="4"/>
  <c r="N471" i="4"/>
  <c r="N472" i="4"/>
  <c r="N473" i="4"/>
  <c r="O473" i="4" s="1"/>
  <c r="P473" i="4" s="1"/>
  <c r="N474" i="4"/>
  <c r="N475" i="4"/>
  <c r="N476" i="4"/>
  <c r="N477" i="4"/>
  <c r="O477" i="4" s="1"/>
  <c r="P477" i="4" s="1"/>
  <c r="N478" i="4"/>
  <c r="N479" i="4"/>
  <c r="N480" i="4"/>
  <c r="N481" i="4"/>
  <c r="O481" i="4" s="1"/>
  <c r="P481" i="4" s="1"/>
  <c r="N482" i="4"/>
  <c r="N483" i="4"/>
  <c r="N484" i="4"/>
  <c r="N485" i="4"/>
  <c r="O485" i="4" s="1"/>
  <c r="P485" i="4" s="1"/>
  <c r="N486" i="4"/>
  <c r="N487" i="4"/>
  <c r="N488" i="4"/>
  <c r="N489" i="4"/>
  <c r="O489" i="4" s="1"/>
  <c r="P489" i="4" s="1"/>
  <c r="N490" i="4"/>
  <c r="N491" i="4"/>
  <c r="N492" i="4"/>
  <c r="N493" i="4"/>
  <c r="O493" i="4" s="1"/>
  <c r="P493" i="4" s="1"/>
  <c r="N494" i="4"/>
  <c r="N495" i="4"/>
  <c r="N496" i="4"/>
  <c r="N497" i="4"/>
  <c r="O497" i="4" s="1"/>
  <c r="P497" i="4" s="1"/>
  <c r="N498" i="4"/>
  <c r="N499" i="4"/>
  <c r="N500" i="4"/>
  <c r="N501" i="4"/>
  <c r="O501" i="4" s="1"/>
  <c r="P501" i="4" s="1"/>
  <c r="N502" i="4"/>
  <c r="N503" i="4"/>
  <c r="N504" i="4"/>
  <c r="N505" i="4"/>
  <c r="O505" i="4" s="1"/>
  <c r="P505" i="4" s="1"/>
  <c r="N506" i="4"/>
  <c r="N507" i="4"/>
  <c r="N508" i="4"/>
  <c r="N509" i="4"/>
  <c r="O509" i="4" s="1"/>
  <c r="P509" i="4" s="1"/>
  <c r="N510" i="4"/>
  <c r="N511" i="4"/>
  <c r="N512" i="4"/>
  <c r="N513" i="4"/>
  <c r="O513" i="4" s="1"/>
  <c r="P513" i="4" s="1"/>
  <c r="N514" i="4"/>
  <c r="N515" i="4"/>
  <c r="N516" i="4"/>
  <c r="N517" i="4"/>
  <c r="O517" i="4" s="1"/>
  <c r="P517" i="4" s="1"/>
  <c r="N518" i="4"/>
  <c r="N519" i="4"/>
  <c r="N520" i="4"/>
  <c r="N521" i="4"/>
  <c r="O521" i="4" s="1"/>
  <c r="P521" i="4" s="1"/>
  <c r="N522" i="4"/>
  <c r="N523" i="4"/>
  <c r="N524" i="4"/>
  <c r="N525" i="4"/>
  <c r="O525" i="4" s="1"/>
  <c r="P525" i="4" s="1"/>
  <c r="N526" i="4"/>
  <c r="N527" i="4"/>
  <c r="N528" i="4"/>
  <c r="N529" i="4"/>
  <c r="O529" i="4" s="1"/>
  <c r="P529" i="4" s="1"/>
  <c r="N530" i="4"/>
  <c r="N531" i="4"/>
  <c r="N532" i="4"/>
  <c r="N533" i="4"/>
  <c r="O533" i="4" s="1"/>
  <c r="P533" i="4" s="1"/>
  <c r="N534" i="4"/>
  <c r="N535" i="4"/>
  <c r="N536" i="4"/>
  <c r="N537" i="4"/>
  <c r="O537" i="4" s="1"/>
  <c r="P537" i="4" s="1"/>
  <c r="N538" i="4"/>
  <c r="N539" i="4"/>
  <c r="N540" i="4"/>
  <c r="N541" i="4"/>
  <c r="O541" i="4" s="1"/>
  <c r="P541" i="4" s="1"/>
  <c r="N542" i="4"/>
  <c r="N543" i="4"/>
  <c r="N544" i="4"/>
  <c r="N545" i="4"/>
  <c r="O545" i="4" s="1"/>
  <c r="P545" i="4" s="1"/>
  <c r="N546" i="4"/>
  <c r="N547" i="4"/>
  <c r="N548" i="4"/>
  <c r="N549" i="4"/>
  <c r="O549" i="4" s="1"/>
  <c r="P549" i="4" s="1"/>
  <c r="N550" i="4"/>
  <c r="N551" i="4"/>
  <c r="N552" i="4"/>
  <c r="N553" i="4"/>
  <c r="O553" i="4" s="1"/>
  <c r="P553" i="4" s="1"/>
  <c r="N554" i="4"/>
  <c r="N555" i="4"/>
  <c r="N556" i="4"/>
  <c r="N557" i="4"/>
  <c r="O557" i="4" s="1"/>
  <c r="P557" i="4" s="1"/>
  <c r="N558" i="4"/>
  <c r="N559" i="4"/>
  <c r="N560" i="4"/>
  <c r="N561" i="4"/>
  <c r="O561" i="4" s="1"/>
  <c r="P561" i="4" s="1"/>
  <c r="N562" i="4"/>
  <c r="N563" i="4"/>
  <c r="N564" i="4"/>
  <c r="N565" i="4"/>
  <c r="O565" i="4" s="1"/>
  <c r="P565" i="4" s="1"/>
  <c r="N566" i="4"/>
  <c r="N567" i="4"/>
  <c r="N568" i="4"/>
  <c r="N569" i="4"/>
  <c r="O569" i="4" s="1"/>
  <c r="P569" i="4" s="1"/>
  <c r="N570" i="4"/>
  <c r="N571" i="4"/>
  <c r="N572" i="4"/>
  <c r="N573" i="4"/>
  <c r="O573" i="4" s="1"/>
  <c r="P573" i="4" s="1"/>
  <c r="N574" i="4"/>
  <c r="N575" i="4"/>
  <c r="N576" i="4"/>
  <c r="N577" i="4"/>
  <c r="O577" i="4" s="1"/>
  <c r="P577" i="4" s="1"/>
  <c r="N578" i="4"/>
  <c r="N579" i="4"/>
  <c r="N580" i="4"/>
  <c r="N581" i="4"/>
  <c r="O581" i="4" s="1"/>
  <c r="P581" i="4" s="1"/>
  <c r="N582" i="4"/>
  <c r="N583" i="4"/>
  <c r="N584" i="4"/>
  <c r="N585" i="4"/>
  <c r="O585" i="4" s="1"/>
  <c r="P585" i="4" s="1"/>
  <c r="N586" i="4"/>
  <c r="N587" i="4"/>
  <c r="N588" i="4"/>
  <c r="N589" i="4"/>
  <c r="O589" i="4" s="1"/>
  <c r="P589" i="4" s="1"/>
  <c r="N590" i="4"/>
  <c r="N591" i="4"/>
  <c r="N592" i="4"/>
  <c r="N593" i="4"/>
  <c r="O593" i="4" s="1"/>
  <c r="P593" i="4" s="1"/>
  <c r="N594" i="4"/>
  <c r="N595" i="4"/>
  <c r="N596" i="4"/>
  <c r="N597" i="4"/>
  <c r="O597" i="4" s="1"/>
  <c r="P597" i="4" s="1"/>
  <c r="N598" i="4"/>
  <c r="N599" i="4"/>
  <c r="N600" i="4"/>
  <c r="N601" i="4"/>
  <c r="O601" i="4" s="1"/>
  <c r="P601" i="4" s="1"/>
  <c r="N602" i="4"/>
  <c r="N603" i="4"/>
  <c r="N604" i="4"/>
  <c r="N605" i="4"/>
  <c r="O605" i="4" s="1"/>
  <c r="P605" i="4" s="1"/>
  <c r="N606" i="4"/>
  <c r="N607" i="4"/>
  <c r="N608" i="4"/>
  <c r="N609" i="4"/>
  <c r="O609" i="4" s="1"/>
  <c r="P609" i="4" s="1"/>
  <c r="N610" i="4"/>
  <c r="N611" i="4"/>
  <c r="N612" i="4"/>
  <c r="N613" i="4"/>
  <c r="O613" i="4" s="1"/>
  <c r="P613" i="4" s="1"/>
  <c r="N614" i="4"/>
  <c r="N615" i="4"/>
  <c r="N616" i="4"/>
  <c r="N617" i="4"/>
  <c r="O617" i="4" s="1"/>
  <c r="P617" i="4" s="1"/>
  <c r="N618" i="4"/>
  <c r="N619" i="4"/>
  <c r="N620" i="4"/>
  <c r="N621" i="4"/>
  <c r="O621" i="4" s="1"/>
  <c r="P621" i="4" s="1"/>
  <c r="N622" i="4"/>
  <c r="N623" i="4"/>
  <c r="N624" i="4"/>
  <c r="N625" i="4"/>
  <c r="O625" i="4" s="1"/>
  <c r="P625" i="4" s="1"/>
  <c r="N626" i="4"/>
  <c r="N627" i="4"/>
  <c r="N628" i="4"/>
  <c r="N629" i="4"/>
  <c r="O629" i="4" s="1"/>
  <c r="P629" i="4" s="1"/>
  <c r="N630" i="4"/>
  <c r="N631" i="4"/>
  <c r="N632" i="4"/>
  <c r="N633" i="4"/>
  <c r="O633" i="4" s="1"/>
  <c r="P633" i="4" s="1"/>
  <c r="N634" i="4"/>
  <c r="N635" i="4"/>
  <c r="N636" i="4"/>
  <c r="N637" i="4"/>
  <c r="O637" i="4" s="1"/>
  <c r="P637" i="4" s="1"/>
  <c r="N638" i="4"/>
  <c r="N639" i="4"/>
  <c r="N640" i="4"/>
  <c r="N641" i="4"/>
  <c r="O641" i="4" s="1"/>
  <c r="P641" i="4" s="1"/>
  <c r="N642" i="4"/>
  <c r="N643" i="4"/>
  <c r="N644" i="4"/>
  <c r="N645" i="4"/>
  <c r="O645" i="4" s="1"/>
  <c r="P645" i="4" s="1"/>
  <c r="N646" i="4"/>
  <c r="N647" i="4"/>
  <c r="N648" i="4"/>
  <c r="N649" i="4"/>
  <c r="O649" i="4" s="1"/>
  <c r="P649" i="4" s="1"/>
  <c r="N650" i="4"/>
  <c r="N651" i="4"/>
  <c r="N652" i="4"/>
  <c r="N653" i="4"/>
  <c r="O653" i="4" s="1"/>
  <c r="P653" i="4" s="1"/>
  <c r="N654" i="4"/>
  <c r="N655" i="4"/>
  <c r="N656" i="4"/>
  <c r="N657" i="4"/>
  <c r="O657" i="4" s="1"/>
  <c r="P657" i="4" s="1"/>
  <c r="N658" i="4"/>
  <c r="N659" i="4"/>
  <c r="N660" i="4"/>
  <c r="N661" i="4"/>
  <c r="O661" i="4" s="1"/>
  <c r="P661" i="4" s="1"/>
  <c r="N662" i="4"/>
  <c r="N663" i="4"/>
  <c r="N664" i="4"/>
  <c r="N665" i="4"/>
  <c r="O665" i="4" s="1"/>
  <c r="P665" i="4" s="1"/>
  <c r="N666" i="4"/>
  <c r="N667" i="4"/>
  <c r="N668" i="4"/>
  <c r="N669" i="4"/>
  <c r="O669" i="4" s="1"/>
  <c r="P669" i="4" s="1"/>
  <c r="N670" i="4"/>
  <c r="N671" i="4"/>
  <c r="N672" i="4"/>
  <c r="N673" i="4"/>
  <c r="O673" i="4" s="1"/>
  <c r="P673" i="4" s="1"/>
  <c r="N674" i="4"/>
  <c r="N675" i="4"/>
  <c r="N676" i="4"/>
  <c r="N677" i="4"/>
  <c r="O677" i="4" s="1"/>
  <c r="P677" i="4" s="1"/>
  <c r="N678" i="4"/>
  <c r="N679" i="4"/>
  <c r="N680" i="4"/>
  <c r="N681" i="4"/>
  <c r="O681" i="4" s="1"/>
  <c r="P681" i="4" s="1"/>
  <c r="N682" i="4"/>
  <c r="N683" i="4"/>
  <c r="N684" i="4"/>
  <c r="N685" i="4"/>
  <c r="O685" i="4" s="1"/>
  <c r="P685" i="4" s="1"/>
  <c r="N686" i="4"/>
  <c r="N687" i="4"/>
  <c r="N688" i="4"/>
  <c r="N689" i="4"/>
  <c r="O689" i="4" s="1"/>
  <c r="P689" i="4" s="1"/>
  <c r="N690" i="4"/>
  <c r="N691" i="4"/>
  <c r="N692" i="4"/>
  <c r="N693" i="4"/>
  <c r="O693" i="4" s="1"/>
  <c r="P693" i="4" s="1"/>
  <c r="N694" i="4"/>
  <c r="N695" i="4"/>
  <c r="N696" i="4"/>
  <c r="N697" i="4"/>
  <c r="O697" i="4" s="1"/>
  <c r="P697" i="4" s="1"/>
  <c r="N698" i="4"/>
  <c r="N699" i="4"/>
  <c r="N700" i="4"/>
  <c r="N701" i="4"/>
  <c r="N702" i="4"/>
  <c r="N703" i="4"/>
  <c r="N704" i="4"/>
  <c r="N705" i="4"/>
  <c r="O705" i="4" s="1"/>
  <c r="P705" i="4" s="1"/>
  <c r="N706" i="4"/>
  <c r="N707" i="4"/>
  <c r="N708" i="4"/>
  <c r="N709" i="4"/>
  <c r="O709" i="4" s="1"/>
  <c r="P709" i="4" s="1"/>
  <c r="N710" i="4"/>
  <c r="N711" i="4"/>
  <c r="N712" i="4"/>
  <c r="N713" i="4"/>
  <c r="O713" i="4" s="1"/>
  <c r="P713" i="4" s="1"/>
  <c r="N714" i="4"/>
  <c r="N715" i="4"/>
  <c r="N716" i="4"/>
  <c r="N717" i="4"/>
  <c r="O717" i="4" s="1"/>
  <c r="P717" i="4" s="1"/>
  <c r="N718" i="4"/>
  <c r="N719" i="4"/>
  <c r="N720" i="4"/>
  <c r="N721" i="4"/>
  <c r="O721" i="4" s="1"/>
  <c r="P721" i="4" s="1"/>
  <c r="N722" i="4"/>
  <c r="N723" i="4"/>
  <c r="N724" i="4"/>
  <c r="N725" i="4"/>
  <c r="O725" i="4" s="1"/>
  <c r="P725" i="4" s="1"/>
  <c r="N726" i="4"/>
  <c r="N727" i="4"/>
  <c r="N728" i="4"/>
  <c r="N729" i="4"/>
  <c r="O729" i="4" s="1"/>
  <c r="P729" i="4" s="1"/>
  <c r="N730" i="4"/>
  <c r="N731" i="4"/>
  <c r="N732" i="4"/>
  <c r="N733" i="4"/>
  <c r="O733" i="4" s="1"/>
  <c r="P733" i="4" s="1"/>
  <c r="N734" i="4"/>
  <c r="N735" i="4"/>
  <c r="N736" i="4"/>
  <c r="N737" i="4"/>
  <c r="O737" i="4" s="1"/>
  <c r="P737" i="4" s="1"/>
  <c r="N738" i="4"/>
  <c r="N739" i="4"/>
  <c r="N740" i="4"/>
  <c r="N741" i="4"/>
  <c r="O741" i="4" s="1"/>
  <c r="P741" i="4" s="1"/>
  <c r="N742" i="4"/>
  <c r="N743" i="4"/>
  <c r="N744" i="4"/>
  <c r="N745" i="4"/>
  <c r="O745" i="4" s="1"/>
  <c r="P745" i="4" s="1"/>
  <c r="N746" i="4"/>
  <c r="N747" i="4"/>
  <c r="N748" i="4"/>
  <c r="N749" i="4"/>
  <c r="O749" i="4" s="1"/>
  <c r="P749" i="4" s="1"/>
  <c r="N750" i="4"/>
  <c r="N751" i="4"/>
  <c r="N752" i="4"/>
  <c r="N753" i="4"/>
  <c r="O753" i="4" s="1"/>
  <c r="P753" i="4" s="1"/>
  <c r="N754" i="4"/>
  <c r="N755" i="4"/>
  <c r="N756" i="4"/>
  <c r="N757" i="4"/>
  <c r="O757" i="4" s="1"/>
  <c r="P757" i="4" s="1"/>
  <c r="N758" i="4"/>
  <c r="N759" i="4"/>
  <c r="N760" i="4"/>
  <c r="N761" i="4"/>
  <c r="O761" i="4" s="1"/>
  <c r="P761" i="4" s="1"/>
  <c r="N762" i="4"/>
  <c r="N763" i="4"/>
  <c r="N764" i="4"/>
  <c r="N765" i="4"/>
  <c r="O765" i="4" s="1"/>
  <c r="P765" i="4" s="1"/>
  <c r="N766" i="4"/>
  <c r="N767" i="4"/>
  <c r="N768" i="4"/>
  <c r="N769" i="4"/>
  <c r="O769" i="4" s="1"/>
  <c r="P769" i="4" s="1"/>
  <c r="N770" i="4"/>
  <c r="N771" i="4"/>
  <c r="N772" i="4"/>
  <c r="N773" i="4"/>
  <c r="O773" i="4" s="1"/>
  <c r="P773" i="4" s="1"/>
  <c r="N774" i="4"/>
  <c r="N775" i="4"/>
  <c r="N776" i="4"/>
  <c r="N777" i="4"/>
  <c r="O777" i="4" s="1"/>
  <c r="P777" i="4" s="1"/>
  <c r="N778" i="4"/>
  <c r="N779" i="4"/>
  <c r="N780" i="4"/>
  <c r="N781" i="4"/>
  <c r="O781" i="4" s="1"/>
  <c r="P781" i="4" s="1"/>
  <c r="N782" i="4"/>
  <c r="N783" i="4"/>
  <c r="N784" i="4"/>
  <c r="N785" i="4"/>
  <c r="O785" i="4" s="1"/>
  <c r="P785" i="4" s="1"/>
  <c r="N786" i="4"/>
  <c r="N787" i="4"/>
  <c r="N788" i="4"/>
  <c r="N789" i="4"/>
  <c r="O789" i="4" s="1"/>
  <c r="P789" i="4" s="1"/>
  <c r="N790" i="4"/>
  <c r="N791" i="4"/>
  <c r="N792" i="4"/>
  <c r="N793" i="4"/>
  <c r="O793" i="4" s="1"/>
  <c r="P793" i="4" s="1"/>
  <c r="N794" i="4"/>
  <c r="N795" i="4"/>
  <c r="N796" i="4"/>
  <c r="N797" i="4"/>
  <c r="O797" i="4" s="1"/>
  <c r="P797" i="4" s="1"/>
  <c r="N798" i="4"/>
  <c r="N799" i="4"/>
  <c r="N800" i="4"/>
  <c r="N801" i="4"/>
  <c r="O801" i="4" s="1"/>
  <c r="P801" i="4" s="1"/>
  <c r="N802" i="4"/>
  <c r="N803" i="4"/>
  <c r="N804" i="4"/>
  <c r="N805" i="4"/>
  <c r="O805" i="4" s="1"/>
  <c r="P805" i="4" s="1"/>
  <c r="N806" i="4"/>
  <c r="N807" i="4"/>
  <c r="N808" i="4"/>
  <c r="N809" i="4"/>
  <c r="O809" i="4" s="1"/>
  <c r="P809" i="4" s="1"/>
  <c r="N810" i="4"/>
  <c r="N811" i="4"/>
  <c r="N812" i="4"/>
  <c r="N813" i="4"/>
  <c r="O813" i="4" s="1"/>
  <c r="P813" i="4" s="1"/>
  <c r="N814" i="4"/>
  <c r="N815" i="4"/>
  <c r="N816" i="4"/>
  <c r="N817" i="4"/>
  <c r="O817" i="4" s="1"/>
  <c r="P817" i="4" s="1"/>
  <c r="N818" i="4"/>
  <c r="N819" i="4"/>
  <c r="N820" i="4"/>
  <c r="N821" i="4"/>
  <c r="O821" i="4" s="1"/>
  <c r="P821" i="4" s="1"/>
  <c r="N822" i="4"/>
  <c r="N823" i="4"/>
  <c r="N824" i="4"/>
  <c r="N825" i="4"/>
  <c r="O825" i="4" s="1"/>
  <c r="P825" i="4" s="1"/>
  <c r="N826" i="4"/>
  <c r="N827" i="4"/>
  <c r="N828" i="4"/>
  <c r="N829" i="4"/>
  <c r="O829" i="4" s="1"/>
  <c r="P829" i="4" s="1"/>
  <c r="N830" i="4"/>
  <c r="N831" i="4"/>
  <c r="N832" i="4"/>
  <c r="N833" i="4"/>
  <c r="O833" i="4" s="1"/>
  <c r="P833" i="4" s="1"/>
  <c r="N834" i="4"/>
  <c r="N835" i="4"/>
  <c r="N836" i="4"/>
  <c r="N837" i="4"/>
  <c r="O837" i="4" s="1"/>
  <c r="P837" i="4" s="1"/>
  <c r="N838" i="4"/>
  <c r="N839" i="4"/>
  <c r="N840" i="4"/>
  <c r="N841" i="4"/>
  <c r="O841" i="4" s="1"/>
  <c r="P841" i="4" s="1"/>
  <c r="N842" i="4"/>
  <c r="N843" i="4"/>
  <c r="N844" i="4"/>
  <c r="N845" i="4"/>
  <c r="O845" i="4" s="1"/>
  <c r="P845" i="4" s="1"/>
  <c r="N846" i="4"/>
  <c r="N847" i="4"/>
  <c r="N848" i="4"/>
  <c r="N849" i="4"/>
  <c r="O849" i="4" s="1"/>
  <c r="P849" i="4" s="1"/>
  <c r="N850" i="4"/>
  <c r="N851" i="4"/>
  <c r="N852" i="4"/>
  <c r="N853" i="4"/>
  <c r="O853" i="4" s="1"/>
  <c r="P853" i="4" s="1"/>
  <c r="N854" i="4"/>
  <c r="N855" i="4"/>
  <c r="N856" i="4"/>
  <c r="N857" i="4"/>
  <c r="O857" i="4" s="1"/>
  <c r="P857" i="4" s="1"/>
  <c r="N858" i="4"/>
  <c r="N859" i="4"/>
  <c r="N860" i="4"/>
  <c r="N861" i="4"/>
  <c r="O861" i="4" s="1"/>
  <c r="P861" i="4" s="1"/>
  <c r="N862" i="4"/>
  <c r="N863" i="4"/>
  <c r="N864" i="4"/>
  <c r="N865" i="4"/>
  <c r="O865" i="4" s="1"/>
  <c r="P865" i="4" s="1"/>
  <c r="N866" i="4"/>
  <c r="N867" i="4"/>
  <c r="N868" i="4"/>
  <c r="N869" i="4"/>
  <c r="O869" i="4" s="1"/>
  <c r="P869" i="4" s="1"/>
  <c r="N870" i="4"/>
  <c r="N871" i="4"/>
  <c r="N872" i="4"/>
  <c r="N873" i="4"/>
  <c r="O873" i="4" s="1"/>
  <c r="P873" i="4" s="1"/>
  <c r="N874" i="4"/>
  <c r="N875" i="4"/>
  <c r="N876" i="4"/>
  <c r="N877" i="4"/>
  <c r="O877" i="4" s="1"/>
  <c r="P877" i="4" s="1"/>
  <c r="N878" i="4"/>
  <c r="N879" i="4"/>
  <c r="N880" i="4"/>
  <c r="N881" i="4"/>
  <c r="O881" i="4" s="1"/>
  <c r="P881" i="4" s="1"/>
  <c r="N882" i="4"/>
  <c r="N883" i="4"/>
  <c r="N884" i="4"/>
  <c r="N885" i="4"/>
  <c r="O885" i="4" s="1"/>
  <c r="P885" i="4" s="1"/>
  <c r="N886" i="4"/>
  <c r="N887" i="4"/>
  <c r="N888" i="4"/>
  <c r="N889" i="4"/>
  <c r="O889" i="4" s="1"/>
  <c r="P889" i="4" s="1"/>
  <c r="N890" i="4"/>
  <c r="N891" i="4"/>
  <c r="N892" i="4"/>
  <c r="N893" i="4"/>
  <c r="O893" i="4" s="1"/>
  <c r="P893" i="4" s="1"/>
  <c r="N894" i="4"/>
  <c r="N895" i="4"/>
  <c r="N896" i="4"/>
  <c r="N897" i="4"/>
  <c r="O897" i="4" s="1"/>
  <c r="P897" i="4" s="1"/>
  <c r="N898" i="4"/>
  <c r="N899" i="4"/>
  <c r="N900" i="4"/>
  <c r="N901" i="4"/>
  <c r="O901" i="4" s="1"/>
  <c r="P901" i="4" s="1"/>
  <c r="N902" i="4"/>
  <c r="N903" i="4"/>
  <c r="N904" i="4"/>
  <c r="N905" i="4"/>
  <c r="O905" i="4" s="1"/>
  <c r="P905" i="4" s="1"/>
  <c r="N906" i="4"/>
  <c r="N907" i="4"/>
  <c r="N908" i="4"/>
  <c r="N909" i="4"/>
  <c r="O909" i="4" s="1"/>
  <c r="P909" i="4" s="1"/>
  <c r="N910" i="4"/>
  <c r="N911" i="4"/>
  <c r="N912" i="4"/>
  <c r="N913" i="4"/>
  <c r="O913" i="4" s="1"/>
  <c r="P913" i="4" s="1"/>
  <c r="N914" i="4"/>
  <c r="N915" i="4"/>
  <c r="N916" i="4"/>
  <c r="N917" i="4"/>
  <c r="O917" i="4" s="1"/>
  <c r="P917" i="4" s="1"/>
  <c r="N918" i="4"/>
  <c r="N919" i="4"/>
  <c r="N920" i="4"/>
  <c r="N921" i="4"/>
  <c r="O921" i="4" s="1"/>
  <c r="P921" i="4" s="1"/>
  <c r="N922" i="4"/>
  <c r="N923" i="4"/>
  <c r="N924" i="4"/>
  <c r="N925" i="4"/>
  <c r="O925" i="4" s="1"/>
  <c r="P925" i="4" s="1"/>
  <c r="N926" i="4"/>
  <c r="N927" i="4"/>
  <c r="N928" i="4"/>
  <c r="N929" i="4"/>
  <c r="O929" i="4" s="1"/>
  <c r="P929" i="4" s="1"/>
  <c r="N930" i="4"/>
  <c r="N931" i="4"/>
  <c r="N932" i="4"/>
  <c r="N933" i="4"/>
  <c r="O933" i="4" s="1"/>
  <c r="P933" i="4" s="1"/>
  <c r="N934" i="4"/>
  <c r="N935" i="4"/>
  <c r="N936" i="4"/>
  <c r="N937" i="4"/>
  <c r="O937" i="4" s="1"/>
  <c r="P937" i="4" s="1"/>
  <c r="N938" i="4"/>
  <c r="N939" i="4"/>
  <c r="N940" i="4"/>
  <c r="N941" i="4"/>
  <c r="O941" i="4" s="1"/>
  <c r="P941" i="4" s="1"/>
  <c r="N942" i="4"/>
  <c r="N943" i="4"/>
  <c r="N944" i="4"/>
  <c r="N945" i="4"/>
  <c r="O945" i="4" s="1"/>
  <c r="P945" i="4" s="1"/>
  <c r="N946" i="4"/>
  <c r="N947" i="4"/>
  <c r="N948" i="4"/>
  <c r="N949" i="4"/>
  <c r="O949" i="4" s="1"/>
  <c r="P949" i="4" s="1"/>
  <c r="N950" i="4"/>
  <c r="N951" i="4"/>
  <c r="N952" i="4"/>
  <c r="N953" i="4"/>
  <c r="O953" i="4" s="1"/>
  <c r="P953" i="4" s="1"/>
  <c r="N954" i="4"/>
  <c r="N955" i="4"/>
  <c r="N956" i="4"/>
  <c r="N957" i="4"/>
  <c r="O957" i="4" s="1"/>
  <c r="P957" i="4" s="1"/>
  <c r="N958" i="4"/>
  <c r="N959" i="4"/>
  <c r="N960" i="4"/>
  <c r="N961" i="4"/>
  <c r="O961" i="4" s="1"/>
  <c r="P961" i="4" s="1"/>
  <c r="N962" i="4"/>
  <c r="N963" i="4"/>
  <c r="N964" i="4"/>
  <c r="N965" i="4"/>
  <c r="O965" i="4" s="1"/>
  <c r="P965" i="4" s="1"/>
  <c r="N966" i="4"/>
  <c r="N967" i="4"/>
  <c r="N968" i="4"/>
  <c r="N969" i="4"/>
  <c r="O969" i="4" s="1"/>
  <c r="P969" i="4" s="1"/>
  <c r="N970" i="4"/>
  <c r="N971" i="4"/>
  <c r="N972" i="4"/>
  <c r="N973" i="4"/>
  <c r="O973" i="4" s="1"/>
  <c r="P973" i="4" s="1"/>
  <c r="N974" i="4"/>
  <c r="N975" i="4"/>
  <c r="N976" i="4"/>
  <c r="N977" i="4"/>
  <c r="O977" i="4" s="1"/>
  <c r="P977" i="4" s="1"/>
  <c r="N978" i="4"/>
  <c r="N979" i="4"/>
  <c r="N980" i="4"/>
  <c r="N981" i="4"/>
  <c r="O981" i="4" s="1"/>
  <c r="P981" i="4" s="1"/>
  <c r="N982" i="4"/>
  <c r="N983" i="4"/>
  <c r="N984" i="4"/>
  <c r="N985" i="4"/>
  <c r="O985" i="4" s="1"/>
  <c r="P985" i="4" s="1"/>
  <c r="N986" i="4"/>
  <c r="N987" i="4"/>
  <c r="N988" i="4"/>
  <c r="N989" i="4"/>
  <c r="O989" i="4" s="1"/>
  <c r="P989" i="4" s="1"/>
  <c r="N990" i="4"/>
  <c r="N991" i="4"/>
  <c r="N992" i="4"/>
  <c r="N993" i="4"/>
  <c r="O993" i="4" s="1"/>
  <c r="P993" i="4" s="1"/>
  <c r="N994" i="4"/>
  <c r="N995" i="4"/>
  <c r="N996" i="4"/>
  <c r="N997" i="4"/>
  <c r="O997" i="4" s="1"/>
  <c r="P997" i="4" s="1"/>
  <c r="N998" i="4"/>
  <c r="N999" i="4"/>
  <c r="N1000" i="4"/>
  <c r="N1001" i="4"/>
  <c r="O1001" i="4" s="1"/>
  <c r="P1001" i="4" s="1"/>
  <c r="N1002" i="4"/>
  <c r="N1003" i="4"/>
  <c r="N1004" i="4"/>
  <c r="N1005" i="4"/>
  <c r="O1005" i="4" s="1"/>
  <c r="P1005" i="4" s="1"/>
  <c r="N1006" i="4"/>
  <c r="N1007" i="4"/>
  <c r="N1008" i="4"/>
  <c r="N1009" i="4"/>
  <c r="O1009" i="4" s="1"/>
  <c r="P1009" i="4" s="1"/>
  <c r="N1010" i="4"/>
  <c r="N1011" i="4"/>
  <c r="N1012" i="4"/>
  <c r="N1013" i="4"/>
  <c r="O1013" i="4" s="1"/>
  <c r="P1013" i="4" s="1"/>
  <c r="N1014" i="4"/>
  <c r="N1015" i="4"/>
  <c r="N1016" i="4"/>
  <c r="N1017" i="4"/>
  <c r="O1017" i="4" s="1"/>
  <c r="P1017" i="4" s="1"/>
  <c r="N1018" i="4"/>
  <c r="N1019" i="4"/>
  <c r="N1020" i="4"/>
  <c r="N1021" i="4"/>
  <c r="O1021" i="4" s="1"/>
  <c r="P1021" i="4" s="1"/>
  <c r="N1022" i="4"/>
  <c r="N1023" i="4"/>
  <c r="N1024" i="4"/>
  <c r="N1025" i="4"/>
  <c r="O1025" i="4" s="1"/>
  <c r="P1025" i="4" s="1"/>
  <c r="N1026" i="4"/>
  <c r="N1027" i="4"/>
  <c r="N1028" i="4"/>
  <c r="N1029" i="4"/>
  <c r="O1029" i="4" s="1"/>
  <c r="P1029" i="4" s="1"/>
  <c r="N1030" i="4"/>
  <c r="N1031" i="4"/>
  <c r="N1032" i="4"/>
  <c r="N1033" i="4"/>
  <c r="O1033" i="4" s="1"/>
  <c r="P1033" i="4" s="1"/>
  <c r="N1034" i="4"/>
  <c r="N1035" i="4"/>
  <c r="N1036" i="4"/>
  <c r="N1037" i="4"/>
  <c r="O1037" i="4" s="1"/>
  <c r="P1037" i="4" s="1"/>
  <c r="N1038" i="4"/>
  <c r="N1039" i="4"/>
  <c r="N1040" i="4"/>
  <c r="N1041" i="4"/>
  <c r="O1041" i="4" s="1"/>
  <c r="P1041" i="4" s="1"/>
  <c r="N1042" i="4"/>
  <c r="N1043" i="4"/>
  <c r="N1044" i="4"/>
  <c r="N1045" i="4"/>
  <c r="O1045" i="4" s="1"/>
  <c r="P1045" i="4" s="1"/>
  <c r="N1046" i="4"/>
  <c r="N1047" i="4"/>
  <c r="N1048" i="4"/>
  <c r="N1049" i="4"/>
  <c r="O1049" i="4" s="1"/>
  <c r="P1049" i="4" s="1"/>
  <c r="N1050" i="4"/>
  <c r="N1051" i="4"/>
  <c r="N1052" i="4"/>
  <c r="N1053" i="4"/>
  <c r="O1053" i="4" s="1"/>
  <c r="P1053" i="4" s="1"/>
  <c r="N1054" i="4"/>
  <c r="N1055" i="4"/>
  <c r="N1056" i="4"/>
  <c r="N1057" i="4"/>
  <c r="O1057" i="4" s="1"/>
  <c r="P1057" i="4" s="1"/>
  <c r="N1058" i="4"/>
  <c r="N1059" i="4"/>
  <c r="N1060" i="4"/>
  <c r="N1061" i="4"/>
  <c r="O1061" i="4" s="1"/>
  <c r="P1061" i="4" s="1"/>
  <c r="N1062" i="4"/>
  <c r="N1063" i="4"/>
  <c r="N1064" i="4"/>
  <c r="N1065" i="4"/>
  <c r="O1065" i="4" s="1"/>
  <c r="P1065" i="4" s="1"/>
  <c r="N1066" i="4"/>
  <c r="N1067" i="4"/>
  <c r="N1068" i="4"/>
  <c r="N1069" i="4"/>
  <c r="O1069" i="4" s="1"/>
  <c r="P1069" i="4" s="1"/>
  <c r="N1070" i="4"/>
  <c r="N1071" i="4"/>
  <c r="N1072" i="4"/>
  <c r="N1073" i="4"/>
  <c r="O1073" i="4" s="1"/>
  <c r="P1073" i="4" s="1"/>
  <c r="N1074" i="4"/>
  <c r="N1075" i="4"/>
  <c r="N1076" i="4"/>
  <c r="N1077" i="4"/>
  <c r="O1077" i="4" s="1"/>
  <c r="P1077" i="4" s="1"/>
  <c r="N1078" i="4"/>
  <c r="N1079" i="4"/>
  <c r="N1080" i="4"/>
  <c r="N1081" i="4"/>
  <c r="O1081" i="4" s="1"/>
  <c r="P1081" i="4" s="1"/>
  <c r="N1082" i="4"/>
  <c r="N1083" i="4"/>
  <c r="N1084" i="4"/>
  <c r="N1085" i="4"/>
  <c r="O1085" i="4" s="1"/>
  <c r="P1085" i="4" s="1"/>
  <c r="N1086" i="4"/>
  <c r="N1087" i="4"/>
  <c r="N1088" i="4"/>
  <c r="N1089" i="4"/>
  <c r="O1089" i="4" s="1"/>
  <c r="P1089" i="4" s="1"/>
  <c r="N1090" i="4"/>
  <c r="N1091" i="4"/>
  <c r="N1092" i="4"/>
  <c r="N1093" i="4"/>
  <c r="O1093" i="4" s="1"/>
  <c r="P1093" i="4" s="1"/>
  <c r="N1094" i="4"/>
  <c r="N1095" i="4"/>
  <c r="N1096" i="4"/>
  <c r="N1097" i="4"/>
  <c r="O1097" i="4" s="1"/>
  <c r="P1097" i="4" s="1"/>
  <c r="N1098" i="4"/>
  <c r="N1099" i="4"/>
  <c r="N1100" i="4"/>
  <c r="N1101" i="4"/>
  <c r="O1101" i="4" s="1"/>
  <c r="P1101" i="4" s="1"/>
  <c r="N1102" i="4"/>
  <c r="N1103" i="4"/>
  <c r="N1104" i="4"/>
  <c r="N1105" i="4"/>
  <c r="O1105" i="4" s="1"/>
  <c r="P1105" i="4" s="1"/>
  <c r="N1106" i="4"/>
  <c r="N1107" i="4"/>
  <c r="N1108" i="4"/>
  <c r="N1109" i="4"/>
  <c r="O1109" i="4" s="1"/>
  <c r="P1109" i="4" s="1"/>
  <c r="N1110" i="4"/>
  <c r="N1111" i="4"/>
  <c r="N1112" i="4"/>
  <c r="N1113" i="4"/>
  <c r="O1113" i="4" s="1"/>
  <c r="P1113" i="4" s="1"/>
  <c r="N1114" i="4"/>
  <c r="N1115" i="4"/>
  <c r="N1116" i="4"/>
  <c r="N1117" i="4"/>
  <c r="O1117" i="4" s="1"/>
  <c r="P1117" i="4" s="1"/>
  <c r="N1118" i="4"/>
  <c r="N1119" i="4"/>
  <c r="N1120" i="4"/>
  <c r="N1121" i="4"/>
  <c r="O1121" i="4" s="1"/>
  <c r="P1121" i="4" s="1"/>
  <c r="N1122" i="4"/>
  <c r="N1123" i="4"/>
  <c r="N1124" i="4"/>
  <c r="N1125" i="4"/>
  <c r="O1125" i="4" s="1"/>
  <c r="P1125" i="4" s="1"/>
  <c r="N1126" i="4"/>
  <c r="N1127" i="4"/>
  <c r="N1128" i="4"/>
  <c r="N1129" i="4"/>
  <c r="O1129" i="4" s="1"/>
  <c r="P1129" i="4" s="1"/>
  <c r="N1130" i="4"/>
  <c r="N1131" i="4"/>
  <c r="N1132" i="4"/>
  <c r="N1133" i="4"/>
  <c r="O1133" i="4" s="1"/>
  <c r="P1133" i="4" s="1"/>
  <c r="N1134" i="4"/>
  <c r="N1135" i="4"/>
  <c r="N1136" i="4"/>
  <c r="N1137" i="4"/>
  <c r="O1137" i="4" s="1"/>
  <c r="P1137" i="4" s="1"/>
  <c r="N1138" i="4"/>
  <c r="N1139" i="4"/>
  <c r="N1140" i="4"/>
  <c r="N1141" i="4"/>
  <c r="O1141" i="4" s="1"/>
  <c r="P1141" i="4" s="1"/>
  <c r="N1142" i="4"/>
  <c r="N1143" i="4"/>
  <c r="N1144" i="4"/>
  <c r="N1145" i="4"/>
  <c r="O1145" i="4" s="1"/>
  <c r="P1145" i="4" s="1"/>
  <c r="N1146" i="4"/>
  <c r="N1147" i="4"/>
  <c r="N1148" i="4"/>
  <c r="N1149" i="4"/>
  <c r="O1149" i="4" s="1"/>
  <c r="P1149" i="4" s="1"/>
  <c r="N1150" i="4"/>
  <c r="N1151" i="4"/>
  <c r="N1152" i="4"/>
  <c r="N1153" i="4"/>
  <c r="O1153" i="4" s="1"/>
  <c r="P1153" i="4" s="1"/>
  <c r="N1154" i="4"/>
  <c r="N1155" i="4"/>
  <c r="N1156" i="4"/>
  <c r="N1157" i="4"/>
  <c r="O1157" i="4" s="1"/>
  <c r="P1157" i="4" s="1"/>
  <c r="N1158" i="4"/>
  <c r="N1159" i="4"/>
  <c r="N1160" i="4"/>
  <c r="N1161" i="4"/>
  <c r="O1161" i="4" s="1"/>
  <c r="P1161" i="4" s="1"/>
  <c r="N1162" i="4"/>
  <c r="N1163" i="4"/>
  <c r="N1164" i="4"/>
  <c r="N1165" i="4"/>
  <c r="O1165" i="4" s="1"/>
  <c r="P1165" i="4" s="1"/>
  <c r="N1166" i="4"/>
  <c r="N1167" i="4"/>
  <c r="N1168" i="4"/>
  <c r="N1169" i="4"/>
  <c r="O1169" i="4" s="1"/>
  <c r="P1169" i="4" s="1"/>
  <c r="N1170" i="4"/>
  <c r="N1171" i="4"/>
  <c r="N1172" i="4"/>
  <c r="N1173" i="4"/>
  <c r="O1173" i="4" s="1"/>
  <c r="P1173" i="4" s="1"/>
  <c r="N1174" i="4"/>
  <c r="N1175" i="4"/>
  <c r="N1176" i="4"/>
  <c r="N1177" i="4"/>
  <c r="O1177" i="4" s="1"/>
  <c r="P1177" i="4" s="1"/>
  <c r="N1178" i="4"/>
  <c r="N1179" i="4"/>
  <c r="N1180" i="4"/>
  <c r="N1181" i="4"/>
  <c r="O1181" i="4" s="1"/>
  <c r="P1181" i="4" s="1"/>
  <c r="N1182" i="4"/>
  <c r="N1183" i="4"/>
  <c r="N1184" i="4"/>
  <c r="N1185" i="4"/>
  <c r="O1185" i="4" s="1"/>
  <c r="P1185" i="4" s="1"/>
  <c r="N1186" i="4"/>
  <c r="N1187" i="4"/>
  <c r="N1188" i="4"/>
  <c r="N1189" i="4"/>
  <c r="O1189" i="4" s="1"/>
  <c r="P1189" i="4" s="1"/>
  <c r="N1190" i="4"/>
  <c r="N1191" i="4"/>
  <c r="N1192" i="4"/>
  <c r="N1193" i="4"/>
  <c r="O1193" i="4" s="1"/>
  <c r="P1193" i="4" s="1"/>
  <c r="N1194" i="4"/>
  <c r="N1195" i="4"/>
  <c r="N1196" i="4"/>
  <c r="N1197" i="4"/>
  <c r="O1197" i="4" s="1"/>
  <c r="P1197" i="4" s="1"/>
  <c r="N1198" i="4"/>
  <c r="N1199" i="4"/>
  <c r="N1200" i="4"/>
  <c r="N1201" i="4"/>
  <c r="O1201" i="4" s="1"/>
  <c r="P1201" i="4" s="1"/>
  <c r="N1202" i="4"/>
  <c r="N1203" i="4"/>
  <c r="N1204" i="4"/>
  <c r="N1205" i="4"/>
  <c r="O1205" i="4" s="1"/>
  <c r="P1205" i="4" s="1"/>
  <c r="N1206" i="4"/>
  <c r="N1207" i="4"/>
  <c r="N1208" i="4"/>
  <c r="N1209" i="4"/>
  <c r="O1209" i="4" s="1"/>
  <c r="P1209" i="4" s="1"/>
  <c r="N1210" i="4"/>
  <c r="N1211" i="4"/>
  <c r="N1212" i="4"/>
  <c r="N1213" i="4"/>
  <c r="O1213" i="4" s="1"/>
  <c r="P1213" i="4" s="1"/>
  <c r="N1214" i="4"/>
  <c r="N1215" i="4"/>
  <c r="N1216" i="4"/>
  <c r="N1217" i="4"/>
  <c r="O1217" i="4" s="1"/>
  <c r="P1217" i="4" s="1"/>
  <c r="N1218" i="4"/>
  <c r="N1219" i="4"/>
  <c r="N1220" i="4"/>
  <c r="N1221" i="4"/>
  <c r="O1221" i="4" s="1"/>
  <c r="P1221" i="4" s="1"/>
  <c r="N1222" i="4"/>
  <c r="N1223" i="4"/>
  <c r="N1224" i="4"/>
  <c r="N1225" i="4"/>
  <c r="O1225" i="4" s="1"/>
  <c r="P1225" i="4" s="1"/>
  <c r="N1226" i="4"/>
  <c r="N1227" i="4"/>
  <c r="N1228" i="4"/>
  <c r="N1229" i="4"/>
  <c r="O1229" i="4" s="1"/>
  <c r="P1229" i="4" s="1"/>
  <c r="N1230" i="4"/>
  <c r="N1231" i="4"/>
  <c r="N1232" i="4"/>
  <c r="N1233" i="4"/>
  <c r="O1233" i="4" s="1"/>
  <c r="P1233" i="4" s="1"/>
  <c r="N1234" i="4"/>
  <c r="N1235" i="4"/>
  <c r="N1236" i="4"/>
  <c r="N1237" i="4"/>
  <c r="O1237" i="4" s="1"/>
  <c r="P1237" i="4" s="1"/>
  <c r="N1238" i="4"/>
  <c r="N1239" i="4"/>
  <c r="N1240" i="4"/>
  <c r="N1241" i="4"/>
  <c r="O1241" i="4" s="1"/>
  <c r="P1241" i="4" s="1"/>
  <c r="N1242" i="4"/>
  <c r="N1243" i="4"/>
  <c r="N1244" i="4"/>
  <c r="N1245" i="4"/>
  <c r="O1245" i="4" s="1"/>
  <c r="P1245" i="4" s="1"/>
  <c r="N1246" i="4"/>
  <c r="N1247" i="4"/>
  <c r="N1248" i="4"/>
  <c r="N1249" i="4"/>
  <c r="O1249" i="4" s="1"/>
  <c r="P1249" i="4" s="1"/>
  <c r="N1250" i="4"/>
  <c r="N1251" i="4"/>
  <c r="N1252" i="4"/>
  <c r="N1253" i="4"/>
  <c r="O1253" i="4" s="1"/>
  <c r="P1253" i="4" s="1"/>
  <c r="N1254" i="4"/>
  <c r="N1255" i="4"/>
  <c r="N1256" i="4"/>
  <c r="N1257" i="4"/>
  <c r="O1257" i="4" s="1"/>
  <c r="P1257" i="4" s="1"/>
  <c r="N1258" i="4"/>
  <c r="N1259" i="4"/>
  <c r="N1260" i="4"/>
  <c r="N1261" i="4"/>
  <c r="O1261" i="4" s="1"/>
  <c r="P1261" i="4" s="1"/>
  <c r="N1262" i="4"/>
  <c r="N1263" i="4"/>
  <c r="N1264" i="4"/>
  <c r="N1265" i="4"/>
  <c r="O1265" i="4" s="1"/>
  <c r="P1265" i="4" s="1"/>
  <c r="N1266" i="4"/>
  <c r="N1267" i="4"/>
  <c r="N1268" i="4"/>
  <c r="N1269" i="4"/>
  <c r="O1269" i="4" s="1"/>
  <c r="P1269" i="4" s="1"/>
  <c r="N1270" i="4"/>
  <c r="N1271" i="4"/>
  <c r="N1272" i="4"/>
  <c r="N1273" i="4"/>
  <c r="O1273" i="4" s="1"/>
  <c r="P1273" i="4" s="1"/>
  <c r="N1274" i="4"/>
  <c r="N1275" i="4"/>
  <c r="N1276" i="4"/>
  <c r="N1277" i="4"/>
  <c r="O1277" i="4" s="1"/>
  <c r="P1277" i="4" s="1"/>
  <c r="N1278" i="4"/>
  <c r="N1279" i="4"/>
  <c r="N1280" i="4"/>
  <c r="N1281" i="4"/>
  <c r="O1281" i="4" s="1"/>
  <c r="P1281" i="4" s="1"/>
  <c r="N1282" i="4"/>
  <c r="N1283" i="4"/>
  <c r="N1284" i="4"/>
  <c r="N1285" i="4"/>
  <c r="O1285" i="4" s="1"/>
  <c r="P1285" i="4" s="1"/>
  <c r="N1286" i="4"/>
  <c r="N1287" i="4"/>
  <c r="N1288" i="4"/>
  <c r="N1289" i="4"/>
  <c r="O1289" i="4" s="1"/>
  <c r="P1289" i="4" s="1"/>
  <c r="N1290" i="4"/>
  <c r="N1291" i="4"/>
  <c r="N1292" i="4"/>
  <c r="N1293" i="4"/>
  <c r="O1293" i="4" s="1"/>
  <c r="P1293" i="4" s="1"/>
  <c r="N1294" i="4"/>
  <c r="N1295" i="4"/>
  <c r="N1296" i="4"/>
  <c r="N1297" i="4"/>
  <c r="O1297" i="4" s="1"/>
  <c r="P1297" i="4" s="1"/>
  <c r="N1298" i="4"/>
  <c r="N1299" i="4"/>
  <c r="N1300" i="4"/>
  <c r="N1301" i="4"/>
  <c r="O1301" i="4" s="1"/>
  <c r="P1301" i="4" s="1"/>
  <c r="N1302" i="4"/>
  <c r="N1303" i="4"/>
  <c r="N1304" i="4"/>
  <c r="N1305" i="4"/>
  <c r="O1305" i="4" s="1"/>
  <c r="P1305" i="4" s="1"/>
  <c r="N1306" i="4"/>
  <c r="N1307" i="4"/>
  <c r="N1308" i="4"/>
  <c r="N1309" i="4"/>
  <c r="O1309" i="4" s="1"/>
  <c r="P1309" i="4" s="1"/>
  <c r="N1310" i="4"/>
  <c r="N1311" i="4"/>
  <c r="N1312" i="4"/>
  <c r="N1313" i="4"/>
  <c r="O1313" i="4" s="1"/>
  <c r="P1313" i="4" s="1"/>
  <c r="N1314" i="4"/>
  <c r="N1315" i="4"/>
  <c r="N1316" i="4"/>
  <c r="N1317" i="4"/>
  <c r="O1317" i="4" s="1"/>
  <c r="P1317" i="4" s="1"/>
  <c r="N1318" i="4"/>
  <c r="N1319" i="4"/>
  <c r="N1320" i="4"/>
  <c r="N1321" i="4"/>
  <c r="O1321" i="4" s="1"/>
  <c r="P1321" i="4" s="1"/>
  <c r="N1322" i="4"/>
  <c r="N1323" i="4"/>
  <c r="N1324" i="4"/>
  <c r="N1325" i="4"/>
  <c r="O1325" i="4" s="1"/>
  <c r="P1325" i="4" s="1"/>
  <c r="N1326" i="4"/>
  <c r="N1327" i="4"/>
  <c r="N1328" i="4"/>
  <c r="N1329" i="4"/>
  <c r="O1329" i="4" s="1"/>
  <c r="P1329" i="4" s="1"/>
  <c r="N1330" i="4"/>
  <c r="N1331" i="4"/>
  <c r="N1332" i="4"/>
  <c r="N1333" i="4"/>
  <c r="O1333" i="4" s="1"/>
  <c r="P1333" i="4" s="1"/>
  <c r="N1334" i="4"/>
  <c r="N1335" i="4"/>
  <c r="N1336" i="4"/>
  <c r="N1337" i="4"/>
  <c r="O1337" i="4" s="1"/>
  <c r="P1337" i="4" s="1"/>
  <c r="N1338" i="4"/>
  <c r="N1339" i="4"/>
  <c r="N1340" i="4"/>
  <c r="N1341" i="4"/>
  <c r="O1341" i="4" s="1"/>
  <c r="P1341" i="4" s="1"/>
  <c r="N1342" i="4"/>
  <c r="N1343" i="4"/>
  <c r="N1344" i="4"/>
  <c r="N1345" i="4"/>
  <c r="O1345" i="4" s="1"/>
  <c r="P1345" i="4" s="1"/>
  <c r="N1346" i="4"/>
  <c r="N1347" i="4"/>
  <c r="N1348" i="4"/>
  <c r="N1349" i="4"/>
  <c r="O1349" i="4" s="1"/>
  <c r="P1349" i="4" s="1"/>
  <c r="N1350" i="4"/>
  <c r="N1351" i="4"/>
  <c r="N1352" i="4"/>
  <c r="N1353" i="4"/>
  <c r="O1353" i="4" s="1"/>
  <c r="P1353" i="4" s="1"/>
  <c r="N1354" i="4"/>
  <c r="N1355" i="4"/>
  <c r="N1356" i="4"/>
  <c r="N1357" i="4"/>
  <c r="O1357" i="4" s="1"/>
  <c r="P1357" i="4" s="1"/>
  <c r="N1358" i="4"/>
  <c r="N1359" i="4"/>
  <c r="N1360" i="4"/>
  <c r="N1361" i="4"/>
  <c r="O1361" i="4" s="1"/>
  <c r="P1361" i="4" s="1"/>
  <c r="N1362" i="4"/>
  <c r="N1363" i="4"/>
  <c r="N1364" i="4"/>
  <c r="N1365" i="4"/>
  <c r="O1365" i="4" s="1"/>
  <c r="P1365" i="4" s="1"/>
  <c r="N1366" i="4"/>
  <c r="N1367" i="4"/>
  <c r="N1368" i="4"/>
  <c r="N1369" i="4"/>
  <c r="O1369" i="4" s="1"/>
  <c r="P1369" i="4" s="1"/>
  <c r="N1370" i="4"/>
  <c r="N1371" i="4"/>
  <c r="N1372" i="4"/>
  <c r="N1373" i="4"/>
  <c r="O1373" i="4" s="1"/>
  <c r="P1373" i="4" s="1"/>
  <c r="N1374" i="4"/>
  <c r="N1375" i="4"/>
  <c r="N1376" i="4"/>
  <c r="N1377" i="4"/>
  <c r="O1377" i="4" s="1"/>
  <c r="P1377" i="4" s="1"/>
  <c r="N1378" i="4"/>
  <c r="N1379" i="4"/>
  <c r="N1380" i="4"/>
  <c r="N1381" i="4"/>
  <c r="O1381" i="4" s="1"/>
  <c r="P1381" i="4" s="1"/>
  <c r="N1382" i="4"/>
  <c r="N1383" i="4"/>
  <c r="N1384" i="4"/>
  <c r="N1385" i="4"/>
  <c r="O1385" i="4" s="1"/>
  <c r="P1385" i="4" s="1"/>
  <c r="N1386" i="4"/>
  <c r="N1387" i="4"/>
  <c r="N1388" i="4"/>
  <c r="N1389" i="4"/>
  <c r="O1389" i="4" s="1"/>
  <c r="P1389" i="4" s="1"/>
  <c r="N1390" i="4"/>
  <c r="N1391" i="4"/>
  <c r="N1392" i="4"/>
  <c r="N1393" i="4"/>
  <c r="O1393" i="4" s="1"/>
  <c r="P1393" i="4" s="1"/>
  <c r="N1394" i="4"/>
  <c r="N1395" i="4"/>
  <c r="N1396" i="4"/>
  <c r="N1397" i="4"/>
  <c r="O1397" i="4" s="1"/>
  <c r="P1397" i="4" s="1"/>
  <c r="N1398" i="4"/>
  <c r="N1399" i="4"/>
  <c r="N1400" i="4"/>
  <c r="N1401" i="4"/>
  <c r="O1401" i="4" s="1"/>
  <c r="P1401" i="4" s="1"/>
  <c r="N1402" i="4"/>
  <c r="N1403" i="4"/>
  <c r="N1404" i="4"/>
  <c r="N1405" i="4"/>
  <c r="O1405" i="4" s="1"/>
  <c r="P1405" i="4" s="1"/>
  <c r="N1406" i="4"/>
  <c r="N1407" i="4"/>
  <c r="N1408" i="4"/>
  <c r="N1409" i="4"/>
  <c r="O1409" i="4" s="1"/>
  <c r="P1409" i="4" s="1"/>
  <c r="N1410" i="4"/>
  <c r="N1411" i="4"/>
  <c r="N1412" i="4"/>
  <c r="N1413" i="4"/>
  <c r="O1413" i="4" s="1"/>
  <c r="P1413" i="4" s="1"/>
  <c r="N1414" i="4"/>
  <c r="N1415" i="4"/>
  <c r="N1416" i="4"/>
  <c r="N1417" i="4"/>
  <c r="O1417" i="4" s="1"/>
  <c r="P1417" i="4" s="1"/>
  <c r="N1418" i="4"/>
  <c r="N1419" i="4"/>
  <c r="N1420" i="4"/>
  <c r="N1421" i="4"/>
  <c r="O1421" i="4" s="1"/>
  <c r="P1421" i="4" s="1"/>
  <c r="N1422" i="4"/>
  <c r="N1423" i="4"/>
  <c r="N1424" i="4"/>
  <c r="N1425" i="4"/>
  <c r="O1425" i="4" s="1"/>
  <c r="P1425" i="4" s="1"/>
  <c r="N1426" i="4"/>
  <c r="N1427" i="4"/>
  <c r="N1428" i="4"/>
  <c r="N1429" i="4"/>
  <c r="O1429" i="4" s="1"/>
  <c r="P1429" i="4" s="1"/>
  <c r="N1430" i="4"/>
  <c r="N1431" i="4"/>
  <c r="N1432" i="4"/>
  <c r="N1433" i="4"/>
  <c r="O1433" i="4" s="1"/>
  <c r="P1433" i="4" s="1"/>
  <c r="N1434" i="4"/>
  <c r="N1435" i="4"/>
  <c r="N1436" i="4"/>
  <c r="N1437" i="4"/>
  <c r="O1437" i="4" s="1"/>
  <c r="P1437" i="4" s="1"/>
  <c r="N1438" i="4"/>
  <c r="N1439" i="4"/>
  <c r="N1440" i="4"/>
  <c r="N1441" i="4"/>
  <c r="O1441" i="4" s="1"/>
  <c r="P1441" i="4" s="1"/>
  <c r="N1442" i="4"/>
  <c r="N1443" i="4"/>
  <c r="N1444" i="4"/>
  <c r="N1445" i="4"/>
  <c r="O1445" i="4" s="1"/>
  <c r="P1445" i="4" s="1"/>
  <c r="N1446" i="4"/>
  <c r="N1447" i="4"/>
  <c r="N1448" i="4"/>
  <c r="N1449" i="4"/>
  <c r="O1449" i="4" s="1"/>
  <c r="P1449" i="4" s="1"/>
  <c r="N1450" i="4"/>
  <c r="N1451" i="4"/>
  <c r="N1452" i="4"/>
  <c r="N1453" i="4"/>
  <c r="O1453" i="4" s="1"/>
  <c r="P1453" i="4" s="1"/>
  <c r="N1454" i="4"/>
  <c r="N1455" i="4"/>
  <c r="N1456" i="4"/>
  <c r="N1457" i="4"/>
  <c r="O1457" i="4" s="1"/>
  <c r="P1457" i="4" s="1"/>
  <c r="N1458" i="4"/>
  <c r="N1459" i="4"/>
  <c r="N1460" i="4"/>
  <c r="N1461" i="4"/>
  <c r="O1461" i="4" s="1"/>
  <c r="P1461" i="4" s="1"/>
  <c r="N1462" i="4"/>
  <c r="N1463" i="4"/>
  <c r="N1464" i="4"/>
  <c r="N1465" i="4"/>
  <c r="O1465" i="4" s="1"/>
  <c r="P1465" i="4" s="1"/>
  <c r="N1466" i="4"/>
  <c r="N1467" i="4"/>
  <c r="N1468" i="4"/>
  <c r="N1469" i="4"/>
  <c r="O1469" i="4" s="1"/>
  <c r="P1469" i="4" s="1"/>
  <c r="N1470" i="4"/>
  <c r="N1471" i="4"/>
  <c r="N1472" i="4"/>
  <c r="N1473" i="4"/>
  <c r="O1473" i="4" s="1"/>
  <c r="P1473" i="4" s="1"/>
  <c r="N1474" i="4"/>
  <c r="N1475" i="4"/>
  <c r="N1476" i="4"/>
  <c r="N1477" i="4"/>
  <c r="O1477" i="4" s="1"/>
  <c r="P1477" i="4" s="1"/>
  <c r="N1478" i="4"/>
  <c r="N1479" i="4"/>
  <c r="N1480" i="4"/>
  <c r="N1481" i="4"/>
  <c r="O1481" i="4" s="1"/>
  <c r="P1481" i="4" s="1"/>
  <c r="N1482" i="4"/>
  <c r="N1483" i="4"/>
  <c r="N1484" i="4"/>
  <c r="N1485" i="4"/>
  <c r="O1485" i="4" s="1"/>
  <c r="P1485" i="4" s="1"/>
  <c r="N1486" i="4"/>
  <c r="N1487" i="4"/>
  <c r="N1488" i="4"/>
  <c r="N1489" i="4"/>
  <c r="O1489" i="4" s="1"/>
  <c r="P1489" i="4" s="1"/>
  <c r="N1490" i="4"/>
  <c r="N1491" i="4"/>
  <c r="N1492" i="4"/>
  <c r="N1493" i="4"/>
  <c r="O1493" i="4" s="1"/>
  <c r="P1493" i="4" s="1"/>
  <c r="N1494" i="4"/>
  <c r="N1495" i="4"/>
  <c r="N1496" i="4"/>
  <c r="N1497" i="4"/>
  <c r="O1497" i="4" s="1"/>
  <c r="P1497" i="4" s="1"/>
  <c r="N1498" i="4"/>
  <c r="N1499" i="4"/>
  <c r="N1500" i="4"/>
  <c r="N1501" i="4"/>
  <c r="O1501" i="4" s="1"/>
  <c r="P1501" i="4" s="1"/>
  <c r="N1502" i="4"/>
  <c r="N1503" i="4"/>
  <c r="N1504" i="4"/>
  <c r="N1505" i="4"/>
  <c r="O1505" i="4" s="1"/>
  <c r="P1505" i="4" s="1"/>
  <c r="N1506" i="4"/>
  <c r="N1507" i="4"/>
  <c r="N1508" i="4"/>
  <c r="N1509" i="4"/>
  <c r="O1509" i="4" s="1"/>
  <c r="P1509" i="4" s="1"/>
  <c r="N1510" i="4"/>
  <c r="N1511" i="4"/>
  <c r="N1512" i="4"/>
  <c r="N1513" i="4"/>
  <c r="O1513" i="4" s="1"/>
  <c r="P1513" i="4" s="1"/>
  <c r="N1514" i="4"/>
  <c r="N1515" i="4"/>
  <c r="N1516" i="4"/>
  <c r="N1517" i="4"/>
  <c r="O1517" i="4" s="1"/>
  <c r="P1517" i="4" s="1"/>
  <c r="N1518" i="4"/>
  <c r="N1519" i="4"/>
  <c r="N1520" i="4"/>
  <c r="N1521" i="4"/>
  <c r="O1521" i="4" s="1"/>
  <c r="P1521" i="4" s="1"/>
  <c r="N1522" i="4"/>
  <c r="N1523" i="4"/>
  <c r="N1524" i="4"/>
  <c r="N1525" i="4"/>
  <c r="O1525" i="4" s="1"/>
  <c r="P1525" i="4" s="1"/>
  <c r="N1526" i="4"/>
  <c r="N1527" i="4"/>
  <c r="N1528" i="4"/>
  <c r="N1529" i="4"/>
  <c r="O1529" i="4" s="1"/>
  <c r="P1529" i="4" s="1"/>
  <c r="N1530" i="4"/>
  <c r="N1531" i="4"/>
  <c r="N1532" i="4"/>
  <c r="N1533" i="4"/>
  <c r="O1533" i="4" s="1"/>
  <c r="P1533" i="4" s="1"/>
  <c r="N1534" i="4"/>
  <c r="N1535" i="4"/>
  <c r="N1536" i="4"/>
  <c r="N1537" i="4"/>
  <c r="O1537" i="4" s="1"/>
  <c r="P1537" i="4" s="1"/>
  <c r="N1538" i="4"/>
  <c r="N1539" i="4"/>
  <c r="N1540" i="4"/>
  <c r="N1541" i="4"/>
  <c r="O1541" i="4" s="1"/>
  <c r="P1541" i="4" s="1"/>
  <c r="N1542" i="4"/>
  <c r="N1543" i="4"/>
  <c r="N1544" i="4"/>
  <c r="N1545" i="4"/>
  <c r="O1545" i="4" s="1"/>
  <c r="P1545" i="4" s="1"/>
  <c r="N1546" i="4"/>
  <c r="N1547" i="4"/>
  <c r="N1548" i="4"/>
  <c r="N1549" i="4"/>
  <c r="O1549" i="4" s="1"/>
  <c r="P1549" i="4" s="1"/>
  <c r="N1550" i="4"/>
  <c r="N1551" i="4"/>
  <c r="N1552" i="4"/>
  <c r="N1553" i="4"/>
  <c r="O1553" i="4" s="1"/>
  <c r="P1553" i="4" s="1"/>
  <c r="N1554" i="4"/>
  <c r="N1555" i="4"/>
  <c r="N1556" i="4"/>
  <c r="N1557" i="4"/>
  <c r="O1557" i="4" s="1"/>
  <c r="P1557" i="4" s="1"/>
  <c r="N1558" i="4"/>
  <c r="N1559" i="4"/>
  <c r="N1560" i="4"/>
  <c r="N1561" i="4"/>
  <c r="O1561" i="4" s="1"/>
  <c r="P1561" i="4" s="1"/>
  <c r="N1562" i="4"/>
  <c r="N1563" i="4"/>
  <c r="N1564" i="4"/>
  <c r="N1565" i="4"/>
  <c r="O1565" i="4" s="1"/>
  <c r="P1565" i="4" s="1"/>
  <c r="N1566" i="4"/>
  <c r="N1567" i="4"/>
  <c r="N1568" i="4"/>
  <c r="N1569" i="4"/>
  <c r="O1569" i="4" s="1"/>
  <c r="P1569" i="4" s="1"/>
  <c r="N1570" i="4"/>
  <c r="N1571" i="4"/>
  <c r="N1572" i="4"/>
  <c r="N1573" i="4"/>
  <c r="O1573" i="4" s="1"/>
  <c r="P1573" i="4" s="1"/>
  <c r="N1574" i="4"/>
  <c r="N1575" i="4"/>
  <c r="N1576" i="4"/>
  <c r="N1577" i="4"/>
  <c r="O1577" i="4" s="1"/>
  <c r="P1577" i="4" s="1"/>
  <c r="N1578" i="4"/>
  <c r="N1579" i="4"/>
  <c r="N1580" i="4"/>
  <c r="N1581" i="4"/>
  <c r="O1581" i="4" s="1"/>
  <c r="P1581" i="4" s="1"/>
  <c r="N1582" i="4"/>
  <c r="N1583" i="4"/>
  <c r="N1584" i="4"/>
  <c r="N1585" i="4"/>
  <c r="O1585" i="4" s="1"/>
  <c r="P1585" i="4" s="1"/>
  <c r="N1586" i="4"/>
  <c r="N1587" i="4"/>
  <c r="N1588" i="4"/>
  <c r="N1589" i="4"/>
  <c r="O1589" i="4" s="1"/>
  <c r="P1589" i="4" s="1"/>
  <c r="N1590" i="4"/>
  <c r="N1591" i="4"/>
  <c r="N1592" i="4"/>
  <c r="N1593" i="4"/>
  <c r="O1593" i="4" s="1"/>
  <c r="P1593" i="4" s="1"/>
  <c r="N1594" i="4"/>
  <c r="N1595" i="4"/>
  <c r="N1596" i="4"/>
  <c r="N1597" i="4"/>
  <c r="O1597" i="4" s="1"/>
  <c r="P1597" i="4" s="1"/>
  <c r="N1598" i="4"/>
  <c r="N1599" i="4"/>
  <c r="N1600" i="4"/>
  <c r="N1601" i="4"/>
  <c r="O1601" i="4" s="1"/>
  <c r="P1601" i="4" s="1"/>
  <c r="N1602" i="4"/>
  <c r="N1603" i="4"/>
  <c r="N1604" i="4"/>
  <c r="N1605" i="4"/>
  <c r="O1605" i="4" s="1"/>
  <c r="P1605" i="4" s="1"/>
  <c r="N1606" i="4"/>
  <c r="N1607" i="4"/>
  <c r="N1608" i="4"/>
  <c r="N1609" i="4"/>
  <c r="O1609" i="4" s="1"/>
  <c r="P1609" i="4" s="1"/>
  <c r="N1610" i="4"/>
  <c r="N1611" i="4"/>
  <c r="N1612" i="4"/>
  <c r="N1613" i="4"/>
  <c r="O1613" i="4" s="1"/>
  <c r="P1613" i="4" s="1"/>
  <c r="N1614" i="4"/>
  <c r="N1615" i="4"/>
  <c r="N1616" i="4"/>
  <c r="N1617" i="4"/>
  <c r="O1617" i="4" s="1"/>
  <c r="P1617" i="4" s="1"/>
  <c r="N1618" i="4"/>
  <c r="N1619" i="4"/>
  <c r="N1620" i="4"/>
  <c r="N1621" i="4"/>
  <c r="O1621" i="4" s="1"/>
  <c r="P1621" i="4" s="1"/>
  <c r="N1622" i="4"/>
  <c r="N1623" i="4"/>
  <c r="N1624" i="4"/>
  <c r="N1625" i="4"/>
  <c r="O1625" i="4" s="1"/>
  <c r="P1625" i="4" s="1"/>
  <c r="N1626" i="4"/>
  <c r="N1627" i="4"/>
  <c r="N1628" i="4"/>
  <c r="N1629" i="4"/>
  <c r="O1629" i="4" s="1"/>
  <c r="P1629" i="4" s="1"/>
  <c r="N1630" i="4"/>
  <c r="N1631" i="4"/>
  <c r="N1632" i="4"/>
  <c r="N1633" i="4"/>
  <c r="O1633" i="4" s="1"/>
  <c r="P1633" i="4" s="1"/>
  <c r="N1634" i="4"/>
  <c r="N1635" i="4"/>
  <c r="N1636" i="4"/>
  <c r="N1637" i="4"/>
  <c r="O1637" i="4" s="1"/>
  <c r="P1637" i="4" s="1"/>
  <c r="N1638" i="4"/>
  <c r="N1639" i="4"/>
  <c r="N1640" i="4"/>
  <c r="N1641" i="4"/>
  <c r="O1641" i="4" s="1"/>
  <c r="P1641" i="4" s="1"/>
  <c r="N1642" i="4"/>
  <c r="N1643" i="4"/>
  <c r="N1644" i="4"/>
  <c r="N1645" i="4"/>
  <c r="O1645" i="4" s="1"/>
  <c r="P1645" i="4" s="1"/>
  <c r="N1646" i="4"/>
  <c r="N1647" i="4"/>
  <c r="N1648" i="4"/>
  <c r="N1649" i="4"/>
  <c r="O1649" i="4" s="1"/>
  <c r="P1649" i="4" s="1"/>
  <c r="N1650" i="4"/>
  <c r="N1651" i="4"/>
  <c r="N1652" i="4"/>
  <c r="N1653" i="4"/>
  <c r="O1653" i="4" s="1"/>
  <c r="P1653" i="4" s="1"/>
  <c r="N1654" i="4"/>
  <c r="N1655" i="4"/>
  <c r="N1656" i="4"/>
  <c r="N1657" i="4"/>
  <c r="O1657" i="4" s="1"/>
  <c r="P1657" i="4" s="1"/>
  <c r="N1658" i="4"/>
  <c r="N1659" i="4"/>
  <c r="N1660" i="4"/>
  <c r="N1661" i="4"/>
  <c r="O1661" i="4" s="1"/>
  <c r="P1661" i="4" s="1"/>
  <c r="N1662" i="4"/>
  <c r="N1663" i="4"/>
  <c r="N1664" i="4"/>
  <c r="N1665" i="4"/>
  <c r="O1665" i="4" s="1"/>
  <c r="P1665" i="4" s="1"/>
  <c r="N1666" i="4"/>
  <c r="N1667" i="4"/>
  <c r="N1668" i="4"/>
  <c r="N1669" i="4"/>
  <c r="O1669" i="4" s="1"/>
  <c r="P1669" i="4" s="1"/>
  <c r="N1670" i="4"/>
  <c r="N1671" i="4"/>
  <c r="N1672" i="4"/>
  <c r="N1673" i="4"/>
  <c r="O1673" i="4" s="1"/>
  <c r="P1673" i="4" s="1"/>
  <c r="N1674" i="4"/>
  <c r="N1675" i="4"/>
  <c r="N1676" i="4"/>
  <c r="N1677" i="4"/>
  <c r="O1677" i="4" s="1"/>
  <c r="P1677" i="4" s="1"/>
  <c r="N1678" i="4"/>
  <c r="N1679" i="4"/>
  <c r="N1680" i="4"/>
  <c r="N1681" i="4"/>
  <c r="O1681" i="4" s="1"/>
  <c r="P1681" i="4" s="1"/>
  <c r="N1682" i="4"/>
  <c r="N1683" i="4"/>
  <c r="N1684" i="4"/>
  <c r="N1685" i="4"/>
  <c r="O1685" i="4" s="1"/>
  <c r="P1685" i="4" s="1"/>
  <c r="N1686" i="4"/>
  <c r="N1687" i="4"/>
  <c r="N1688" i="4"/>
  <c r="N1689" i="4"/>
  <c r="O1689" i="4" s="1"/>
  <c r="P1689" i="4" s="1"/>
  <c r="N1690" i="4"/>
  <c r="N1691" i="4"/>
  <c r="N1692" i="4"/>
  <c r="N1693" i="4"/>
  <c r="O1693" i="4" s="1"/>
  <c r="P1693" i="4" s="1"/>
  <c r="N1694" i="4"/>
  <c r="N1695" i="4"/>
  <c r="N1696" i="4"/>
  <c r="N1697" i="4"/>
  <c r="O1697" i="4" s="1"/>
  <c r="P1697" i="4" s="1"/>
  <c r="N1698" i="4"/>
  <c r="N1699" i="4"/>
  <c r="N1700" i="4"/>
  <c r="N1701" i="4"/>
  <c r="O1701" i="4" s="1"/>
  <c r="P1701" i="4" s="1"/>
  <c r="N1702" i="4"/>
  <c r="N1703" i="4"/>
  <c r="N1704" i="4"/>
  <c r="N1705" i="4"/>
  <c r="O1705" i="4" s="1"/>
  <c r="P1705" i="4" s="1"/>
  <c r="N1706" i="4"/>
  <c r="N1707" i="4"/>
  <c r="N1708" i="4"/>
  <c r="N1709" i="4"/>
  <c r="O1709" i="4" s="1"/>
  <c r="P1709" i="4" s="1"/>
  <c r="N1710" i="4"/>
  <c r="N1711" i="4"/>
  <c r="N1712" i="4"/>
  <c r="N1713" i="4"/>
  <c r="O1713" i="4" s="1"/>
  <c r="P1713" i="4" s="1"/>
  <c r="N1714" i="4"/>
  <c r="N1715" i="4"/>
  <c r="N1716" i="4"/>
  <c r="N1717" i="4"/>
  <c r="O1717" i="4" s="1"/>
  <c r="P1717" i="4" s="1"/>
  <c r="N1718" i="4"/>
  <c r="N1719" i="4"/>
  <c r="N1720" i="4"/>
  <c r="N1721" i="4"/>
  <c r="O1721" i="4" s="1"/>
  <c r="P1721" i="4" s="1"/>
  <c r="N1722" i="4"/>
  <c r="N1723" i="4"/>
  <c r="N1724" i="4"/>
  <c r="N1725" i="4"/>
  <c r="O1725" i="4" s="1"/>
  <c r="P1725" i="4" s="1"/>
  <c r="N1726" i="4"/>
  <c r="N1727" i="4"/>
  <c r="N1728" i="4"/>
  <c r="N1729" i="4"/>
  <c r="O1729" i="4" s="1"/>
  <c r="P1729" i="4" s="1"/>
  <c r="N1730" i="4"/>
  <c r="N1731" i="4"/>
  <c r="N1732" i="4"/>
  <c r="N1733" i="4"/>
  <c r="O1733" i="4" s="1"/>
  <c r="P1733" i="4" s="1"/>
  <c r="N1734" i="4"/>
  <c r="N1735" i="4"/>
  <c r="N1736" i="4"/>
  <c r="N1737" i="4"/>
  <c r="O1737" i="4" s="1"/>
  <c r="P1737" i="4" s="1"/>
  <c r="N1738" i="4"/>
  <c r="N1739" i="4"/>
  <c r="N1740" i="4"/>
  <c r="N1741" i="4"/>
  <c r="O1741" i="4" s="1"/>
  <c r="P1741" i="4" s="1"/>
  <c r="N1742" i="4"/>
  <c r="N1743" i="4"/>
  <c r="N1744" i="4"/>
  <c r="N1745" i="4"/>
  <c r="O1745" i="4" s="1"/>
  <c r="P1745" i="4" s="1"/>
  <c r="N1746" i="4"/>
  <c r="N1747" i="4"/>
  <c r="N1748" i="4"/>
  <c r="N1749" i="4"/>
  <c r="O1749" i="4" s="1"/>
  <c r="P1749" i="4" s="1"/>
  <c r="N1750" i="4"/>
  <c r="N1751" i="4"/>
  <c r="N1752" i="4"/>
  <c r="N1753" i="4"/>
  <c r="O1753" i="4" s="1"/>
  <c r="P1753" i="4" s="1"/>
  <c r="N1754" i="4"/>
  <c r="N1755" i="4"/>
  <c r="N1756" i="4"/>
  <c r="N1757" i="4"/>
  <c r="O1757" i="4" s="1"/>
  <c r="P1757" i="4" s="1"/>
  <c r="N1758" i="4"/>
  <c r="N1759" i="4"/>
  <c r="N1760" i="4"/>
  <c r="N1761" i="4"/>
  <c r="O1761" i="4" s="1"/>
  <c r="P1761" i="4" s="1"/>
  <c r="N1762" i="4"/>
  <c r="N1763" i="4"/>
  <c r="N1764" i="4"/>
  <c r="N1765" i="4"/>
  <c r="O1765" i="4" s="1"/>
  <c r="P1765" i="4" s="1"/>
  <c r="N1766" i="4"/>
  <c r="N1767" i="4"/>
  <c r="N1768" i="4"/>
  <c r="N1769" i="4"/>
  <c r="O1769" i="4" s="1"/>
  <c r="P1769" i="4" s="1"/>
  <c r="N1770" i="4"/>
  <c r="N1771" i="4"/>
  <c r="N1772" i="4"/>
  <c r="N1773" i="4"/>
  <c r="O1773" i="4" s="1"/>
  <c r="P1773" i="4" s="1"/>
  <c r="N1774" i="4"/>
  <c r="N1775" i="4"/>
  <c r="N1776" i="4"/>
  <c r="N1777" i="4"/>
  <c r="O1777" i="4" s="1"/>
  <c r="P1777" i="4" s="1"/>
  <c r="N1778" i="4"/>
  <c r="N1779" i="4"/>
  <c r="N1780" i="4"/>
  <c r="N1781" i="4"/>
  <c r="O1781" i="4" s="1"/>
  <c r="P1781" i="4" s="1"/>
  <c r="N1782" i="4"/>
  <c r="N1783" i="4"/>
  <c r="N1784" i="4"/>
  <c r="N1785" i="4"/>
  <c r="O1785" i="4" s="1"/>
  <c r="P1785" i="4" s="1"/>
  <c r="N1786" i="4"/>
  <c r="N1787" i="4"/>
  <c r="N1788" i="4"/>
  <c r="N1789" i="4"/>
  <c r="O1789" i="4" s="1"/>
  <c r="P1789" i="4" s="1"/>
  <c r="N1790" i="4"/>
  <c r="N1791" i="4"/>
  <c r="N1792" i="4"/>
  <c r="N1793" i="4"/>
  <c r="O1793" i="4" s="1"/>
  <c r="P1793" i="4" s="1"/>
  <c r="N1794" i="4"/>
  <c r="N1795" i="4"/>
  <c r="N1796" i="4"/>
  <c r="N1797" i="4"/>
  <c r="O1797" i="4" s="1"/>
  <c r="P1797" i="4" s="1"/>
  <c r="N1798" i="4"/>
  <c r="N1799" i="4"/>
  <c r="N1800" i="4"/>
  <c r="N1801" i="4"/>
  <c r="O1801" i="4" s="1"/>
  <c r="P1801" i="4" s="1"/>
  <c r="N1802" i="4"/>
  <c r="N1803" i="4"/>
  <c r="N1804" i="4"/>
  <c r="N1805" i="4"/>
  <c r="O1805" i="4" s="1"/>
  <c r="P1805" i="4" s="1"/>
  <c r="N1806" i="4"/>
  <c r="N1807" i="4"/>
  <c r="N1808" i="4"/>
  <c r="N1809" i="4"/>
  <c r="O1809" i="4" s="1"/>
  <c r="P1809" i="4" s="1"/>
  <c r="N1810" i="4"/>
  <c r="N1811" i="4"/>
  <c r="N1812" i="4"/>
  <c r="N1813" i="4"/>
  <c r="O1813" i="4" s="1"/>
  <c r="P1813" i="4" s="1"/>
  <c r="N1814" i="4"/>
  <c r="N1815" i="4"/>
  <c r="N1816" i="4"/>
  <c r="N1817" i="4"/>
  <c r="O1817" i="4" s="1"/>
  <c r="P1817" i="4" s="1"/>
  <c r="N1818" i="4"/>
  <c r="N1819" i="4"/>
  <c r="N1820" i="4"/>
  <c r="N1821" i="4"/>
  <c r="O1821" i="4" s="1"/>
  <c r="P1821" i="4" s="1"/>
  <c r="N1822" i="4"/>
  <c r="N1823" i="4"/>
  <c r="N1824" i="4"/>
  <c r="N1825" i="4"/>
  <c r="O1825" i="4" s="1"/>
  <c r="P1825" i="4" s="1"/>
  <c r="N1826" i="4"/>
  <c r="N1827" i="4"/>
  <c r="N1828" i="4"/>
  <c r="N1829" i="4"/>
  <c r="O1829" i="4" s="1"/>
  <c r="P1829" i="4" s="1"/>
  <c r="N1830" i="4"/>
  <c r="N1831" i="4"/>
  <c r="N1832" i="4"/>
  <c r="N1833" i="4"/>
  <c r="O1833" i="4" s="1"/>
  <c r="P1833" i="4" s="1"/>
  <c r="N1834" i="4"/>
  <c r="N1835" i="4"/>
  <c r="N1836" i="4"/>
  <c r="N1837" i="4"/>
  <c r="O1837" i="4" s="1"/>
  <c r="P1837" i="4" s="1"/>
  <c r="N1838" i="4"/>
  <c r="N1839" i="4"/>
  <c r="N1840" i="4"/>
  <c r="N1841" i="4"/>
  <c r="O1841" i="4" s="1"/>
  <c r="P1841" i="4" s="1"/>
  <c r="N1842" i="4"/>
  <c r="N1843" i="4"/>
  <c r="N1844" i="4"/>
  <c r="N1845" i="4"/>
  <c r="O1845" i="4" s="1"/>
  <c r="P1845" i="4" s="1"/>
  <c r="N1846" i="4"/>
  <c r="N1847" i="4"/>
  <c r="N1848" i="4"/>
  <c r="N1849" i="4"/>
  <c r="O1849" i="4" s="1"/>
  <c r="P1849" i="4" s="1"/>
  <c r="N1850" i="4"/>
  <c r="N1851" i="4"/>
  <c r="N1852" i="4"/>
  <c r="N1853" i="4"/>
  <c r="O1853" i="4" s="1"/>
  <c r="P1853" i="4" s="1"/>
  <c r="N1854" i="4"/>
  <c r="N1855" i="4"/>
  <c r="N1856" i="4"/>
  <c r="N1857" i="4"/>
  <c r="O1857" i="4" s="1"/>
  <c r="P1857" i="4" s="1"/>
  <c r="N1858" i="4"/>
  <c r="N1859" i="4"/>
  <c r="N1860" i="4"/>
  <c r="N1861" i="4"/>
  <c r="O1861" i="4" s="1"/>
  <c r="P1861" i="4" s="1"/>
  <c r="N1862" i="4"/>
  <c r="N1863" i="4"/>
  <c r="N1864" i="4"/>
  <c r="N1865" i="4"/>
  <c r="O1865" i="4" s="1"/>
  <c r="P1865" i="4" s="1"/>
  <c r="N1866" i="4"/>
  <c r="N1867" i="4"/>
  <c r="N1868" i="4"/>
  <c r="N1869" i="4"/>
  <c r="O1869" i="4" s="1"/>
  <c r="P1869" i="4" s="1"/>
  <c r="N1870" i="4"/>
  <c r="N1871" i="4"/>
  <c r="N1872" i="4"/>
  <c r="N1873" i="4"/>
  <c r="O1873" i="4" s="1"/>
  <c r="P1873" i="4" s="1"/>
  <c r="N1874" i="4"/>
  <c r="N1875" i="4"/>
  <c r="N1876" i="4"/>
  <c r="N1877" i="4"/>
  <c r="O1877" i="4" s="1"/>
  <c r="P1877" i="4" s="1"/>
  <c r="N1878" i="4"/>
  <c r="N1879" i="4"/>
  <c r="N1880" i="4"/>
  <c r="N1881" i="4"/>
  <c r="O1881" i="4" s="1"/>
  <c r="P1881" i="4" s="1"/>
  <c r="N1882" i="4"/>
  <c r="N1883" i="4"/>
  <c r="N1884" i="4"/>
  <c r="N1885" i="4"/>
  <c r="O1885" i="4" s="1"/>
  <c r="P1885" i="4" s="1"/>
  <c r="N1886" i="4"/>
  <c r="N1887" i="4"/>
  <c r="N1888" i="4"/>
  <c r="N1889" i="4"/>
  <c r="O1889" i="4" s="1"/>
  <c r="P1889" i="4" s="1"/>
  <c r="N1890" i="4"/>
  <c r="N1891" i="4"/>
  <c r="N1892" i="4"/>
  <c r="N1893" i="4"/>
  <c r="O1893" i="4" s="1"/>
  <c r="P1893" i="4" s="1"/>
  <c r="N1894" i="4"/>
  <c r="N1895" i="4"/>
  <c r="N1896" i="4"/>
  <c r="N1897" i="4"/>
  <c r="O1897" i="4" s="1"/>
  <c r="P1897" i="4" s="1"/>
  <c r="N1898" i="4"/>
  <c r="N1899" i="4"/>
  <c r="N1900" i="4"/>
  <c r="N1901" i="4"/>
  <c r="O1901" i="4" s="1"/>
  <c r="P1901" i="4" s="1"/>
  <c r="N1902" i="4"/>
  <c r="N1903" i="4"/>
  <c r="N1904" i="4"/>
  <c r="N1905" i="4"/>
  <c r="O1905" i="4" s="1"/>
  <c r="P1905" i="4" s="1"/>
  <c r="N1906" i="4"/>
  <c r="N1907" i="4"/>
  <c r="N1908" i="4"/>
  <c r="N1909" i="4"/>
  <c r="O1909" i="4" s="1"/>
  <c r="P1909" i="4" s="1"/>
  <c r="N1910" i="4"/>
  <c r="N1911" i="4"/>
  <c r="N1912" i="4"/>
  <c r="N1913" i="4"/>
  <c r="O1913" i="4" s="1"/>
  <c r="P1913" i="4" s="1"/>
  <c r="N1914" i="4"/>
  <c r="N1915" i="4"/>
  <c r="N1916" i="4"/>
  <c r="N1917" i="4"/>
  <c r="O1917" i="4" s="1"/>
  <c r="P1917" i="4" s="1"/>
  <c r="N1918" i="4"/>
  <c r="N1919" i="4"/>
  <c r="N1920" i="4"/>
  <c r="N1921" i="4"/>
  <c r="O1921" i="4" s="1"/>
  <c r="P1921" i="4" s="1"/>
  <c r="N1922" i="4"/>
  <c r="N1923" i="4"/>
  <c r="N1924" i="4"/>
  <c r="N1925" i="4"/>
  <c r="O1925" i="4" s="1"/>
  <c r="P1925" i="4" s="1"/>
  <c r="N1926" i="4"/>
  <c r="N1927" i="4"/>
  <c r="N1928" i="4"/>
  <c r="N1929" i="4"/>
  <c r="O1929" i="4" s="1"/>
  <c r="P1929" i="4" s="1"/>
  <c r="N1930" i="4"/>
  <c r="N1931" i="4"/>
  <c r="N1932" i="4"/>
  <c r="N1933" i="4"/>
  <c r="O1933" i="4" s="1"/>
  <c r="P1933" i="4" s="1"/>
  <c r="N1934" i="4"/>
  <c r="N1935" i="4"/>
  <c r="N1936" i="4"/>
  <c r="N1937" i="4"/>
  <c r="O1937" i="4" s="1"/>
  <c r="P1937" i="4" s="1"/>
  <c r="N1938" i="4"/>
  <c r="N1939" i="4"/>
  <c r="N1940" i="4"/>
  <c r="N1941" i="4"/>
  <c r="O1941" i="4" s="1"/>
  <c r="P1941" i="4" s="1"/>
  <c r="N1942" i="4"/>
  <c r="N1943" i="4"/>
  <c r="N1944" i="4"/>
  <c r="N1945" i="4"/>
  <c r="O1945" i="4" s="1"/>
  <c r="P1945" i="4" s="1"/>
  <c r="N1946" i="4"/>
  <c r="N1947" i="4"/>
  <c r="N1948" i="4"/>
  <c r="N1949" i="4"/>
  <c r="O1949" i="4" s="1"/>
  <c r="P1949" i="4" s="1"/>
  <c r="N1950" i="4"/>
  <c r="N1951" i="4"/>
  <c r="N1952" i="4"/>
  <c r="N1953" i="4"/>
  <c r="O1953" i="4" s="1"/>
  <c r="P1953" i="4" s="1"/>
  <c r="N1954" i="4"/>
  <c r="N1955" i="4"/>
  <c r="N1956" i="4"/>
  <c r="N1957" i="4"/>
  <c r="O1957" i="4" s="1"/>
  <c r="P1957" i="4" s="1"/>
  <c r="N1958" i="4"/>
  <c r="N1959" i="4"/>
  <c r="N1960" i="4"/>
  <c r="N1961" i="4"/>
  <c r="O1961" i="4" s="1"/>
  <c r="P1961" i="4" s="1"/>
  <c r="N1962" i="4"/>
  <c r="N1963" i="4"/>
  <c r="N1964" i="4"/>
  <c r="N1965" i="4"/>
  <c r="O1965" i="4" s="1"/>
  <c r="P1965" i="4" s="1"/>
  <c r="N1966" i="4"/>
  <c r="N1967" i="4"/>
  <c r="N1968" i="4"/>
  <c r="N1969" i="4"/>
  <c r="O1969" i="4" s="1"/>
  <c r="P1969" i="4" s="1"/>
  <c r="N1970" i="4"/>
  <c r="N1971" i="4"/>
  <c r="N1972" i="4"/>
  <c r="N1973" i="4"/>
  <c r="O1973" i="4" s="1"/>
  <c r="P1973" i="4" s="1"/>
  <c r="N1974" i="4"/>
  <c r="N1975" i="4"/>
  <c r="N1976" i="4"/>
  <c r="N1977" i="4"/>
  <c r="O1977" i="4" s="1"/>
  <c r="P1977" i="4" s="1"/>
  <c r="N1978" i="4"/>
  <c r="N1979" i="4"/>
  <c r="N1980" i="4"/>
  <c r="N1981" i="4"/>
  <c r="O1981" i="4" s="1"/>
  <c r="P1981" i="4" s="1"/>
  <c r="N1982" i="4"/>
  <c r="N1983" i="4"/>
  <c r="N1984" i="4"/>
  <c r="N1985" i="4"/>
  <c r="O1985" i="4" s="1"/>
  <c r="P1985" i="4" s="1"/>
  <c r="N1986" i="4"/>
  <c r="N1987" i="4"/>
  <c r="N1988" i="4"/>
  <c r="N1989" i="4"/>
  <c r="O1989" i="4" s="1"/>
  <c r="P1989" i="4" s="1"/>
  <c r="N1990" i="4"/>
  <c r="N1991" i="4"/>
  <c r="N1992" i="4"/>
  <c r="N1993" i="4"/>
  <c r="O1993" i="4" s="1"/>
  <c r="P1993" i="4" s="1"/>
  <c r="N1994" i="4"/>
  <c r="N1995" i="4"/>
  <c r="N1996" i="4"/>
  <c r="N1997" i="4"/>
  <c r="O1997" i="4" s="1"/>
  <c r="P1997" i="4" s="1"/>
  <c r="N1998" i="4"/>
  <c r="N1999" i="4"/>
  <c r="N2000" i="4"/>
  <c r="N2001" i="4"/>
  <c r="O2001" i="4" s="1"/>
  <c r="P2001" i="4" s="1"/>
  <c r="N2002" i="4"/>
  <c r="N2003" i="4"/>
  <c r="N2004" i="4"/>
  <c r="N2005" i="4"/>
  <c r="O2005" i="4" s="1"/>
  <c r="P2005" i="4" s="1"/>
  <c r="N2006" i="4"/>
  <c r="N2007" i="4"/>
  <c r="N2008" i="4"/>
  <c r="N2009" i="4"/>
  <c r="O2009" i="4" s="1"/>
  <c r="P2009" i="4" s="1"/>
  <c r="N2010" i="4"/>
  <c r="N2011" i="4"/>
  <c r="N2012" i="4"/>
  <c r="N2013" i="4"/>
  <c r="O2013" i="4" s="1"/>
  <c r="P2013" i="4" s="1"/>
  <c r="N2014" i="4"/>
  <c r="N2015" i="4"/>
  <c r="N2016" i="4"/>
  <c r="N2017" i="4"/>
  <c r="O2017" i="4" s="1"/>
  <c r="P2017" i="4" s="1"/>
  <c r="N2018" i="4"/>
  <c r="N2019" i="4"/>
  <c r="N2020" i="4"/>
  <c r="N2021" i="4"/>
  <c r="O2021" i="4" s="1"/>
  <c r="P2021" i="4" s="1"/>
  <c r="N2022" i="4"/>
  <c r="N2023" i="4"/>
  <c r="N2024" i="4"/>
  <c r="N2025" i="4"/>
  <c r="O2025" i="4" s="1"/>
  <c r="P2025" i="4" s="1"/>
  <c r="N2026" i="4"/>
  <c r="N2027" i="4"/>
  <c r="N2028" i="4"/>
  <c r="N2029" i="4"/>
  <c r="O2029" i="4" s="1"/>
  <c r="P2029" i="4" s="1"/>
  <c r="N2030" i="4"/>
  <c r="N2031" i="4"/>
  <c r="N2032" i="4"/>
  <c r="N2033" i="4"/>
  <c r="O2033" i="4" s="1"/>
  <c r="P2033" i="4" s="1"/>
  <c r="N2034" i="4"/>
  <c r="N2035" i="4"/>
  <c r="N2036" i="4"/>
  <c r="N2037" i="4"/>
  <c r="O2037" i="4" s="1"/>
  <c r="P2037" i="4" s="1"/>
  <c r="N2038" i="4"/>
  <c r="N2039" i="4"/>
  <c r="N2040" i="4"/>
  <c r="N2041" i="4"/>
  <c r="O2041" i="4" s="1"/>
  <c r="P2041" i="4" s="1"/>
  <c r="N2042" i="4"/>
  <c r="N2043" i="4"/>
  <c r="N2044" i="4"/>
  <c r="N2045" i="4"/>
  <c r="O2045" i="4" s="1"/>
  <c r="P2045" i="4" s="1"/>
  <c r="N2046" i="4"/>
  <c r="N2047" i="4"/>
  <c r="N2048" i="4"/>
  <c r="N2049" i="4"/>
  <c r="O2049" i="4" s="1"/>
  <c r="P2049" i="4" s="1"/>
  <c r="N2050" i="4"/>
  <c r="N2051" i="4"/>
  <c r="N2052" i="4"/>
  <c r="N2053" i="4"/>
  <c r="O2053" i="4" s="1"/>
  <c r="P2053" i="4" s="1"/>
  <c r="N2054" i="4"/>
  <c r="N2055" i="4"/>
  <c r="N2056" i="4"/>
  <c r="N2057" i="4"/>
  <c r="O2057" i="4" s="1"/>
  <c r="P2057" i="4" s="1"/>
  <c r="N2058" i="4"/>
  <c r="N2059" i="4"/>
  <c r="N2060" i="4"/>
  <c r="N2061" i="4"/>
  <c r="O2061" i="4" s="1"/>
  <c r="P2061" i="4" s="1"/>
  <c r="N2062" i="4"/>
  <c r="N2063" i="4"/>
  <c r="N2064" i="4"/>
  <c r="N2065" i="4"/>
  <c r="O2065" i="4" s="1"/>
  <c r="P2065" i="4" s="1"/>
  <c r="N2066" i="4"/>
  <c r="N2067" i="4"/>
  <c r="N2068" i="4"/>
  <c r="N2069" i="4"/>
  <c r="O2069" i="4" s="1"/>
  <c r="P2069" i="4" s="1"/>
  <c r="N2070" i="4"/>
  <c r="N2071" i="4"/>
  <c r="N2072" i="4"/>
  <c r="N2073" i="4"/>
  <c r="O2073" i="4" s="1"/>
  <c r="P2073" i="4" s="1"/>
  <c r="N2074" i="4"/>
  <c r="N2075" i="4"/>
  <c r="N2076" i="4"/>
  <c r="N2077" i="4"/>
  <c r="O2077" i="4" s="1"/>
  <c r="P2077" i="4" s="1"/>
  <c r="N2078" i="4"/>
  <c r="N2079" i="4"/>
  <c r="N2080" i="4"/>
  <c r="N2081" i="4"/>
  <c r="O2081" i="4" s="1"/>
  <c r="P2081" i="4" s="1"/>
  <c r="N2082" i="4"/>
  <c r="N2083" i="4"/>
  <c r="N2084" i="4"/>
  <c r="N2085" i="4"/>
  <c r="O2085" i="4" s="1"/>
  <c r="P2085" i="4" s="1"/>
  <c r="N2086" i="4"/>
  <c r="N2087" i="4"/>
  <c r="N2088" i="4"/>
  <c r="N2089" i="4"/>
  <c r="O2089" i="4" s="1"/>
  <c r="P2089" i="4" s="1"/>
  <c r="N2090" i="4"/>
  <c r="N2091" i="4"/>
  <c r="N2092" i="4"/>
  <c r="N2093" i="4"/>
  <c r="O2093" i="4" s="1"/>
  <c r="P2093" i="4" s="1"/>
  <c r="N2094" i="4"/>
  <c r="N2095" i="4"/>
  <c r="N2096" i="4"/>
  <c r="N2097" i="4"/>
  <c r="O2097" i="4" s="1"/>
  <c r="P2097" i="4" s="1"/>
  <c r="N2098" i="4"/>
  <c r="N2099" i="4"/>
  <c r="N2100" i="4"/>
  <c r="N2101" i="4"/>
  <c r="O2101" i="4" s="1"/>
  <c r="P2101" i="4" s="1"/>
  <c r="N2102" i="4"/>
  <c r="N2103" i="4"/>
  <c r="N2104" i="4"/>
  <c r="N2105" i="4"/>
  <c r="O2105" i="4" s="1"/>
  <c r="P2105" i="4" s="1"/>
  <c r="N2106" i="4"/>
  <c r="N2107" i="4"/>
  <c r="N2108" i="4"/>
  <c r="N2109" i="4"/>
  <c r="O2109" i="4" s="1"/>
  <c r="P2109" i="4" s="1"/>
  <c r="N2110" i="4"/>
  <c r="N2111" i="4"/>
  <c r="N2112" i="4"/>
  <c r="N2113" i="4"/>
  <c r="O2113" i="4" s="1"/>
  <c r="P2113" i="4" s="1"/>
  <c r="N2114" i="4"/>
  <c r="N2115" i="4"/>
  <c r="N2116" i="4"/>
  <c r="N2117" i="4"/>
  <c r="O2117" i="4" s="1"/>
  <c r="P2117" i="4" s="1"/>
  <c r="N2118" i="4"/>
  <c r="N2119" i="4"/>
  <c r="N2120" i="4"/>
  <c r="N2121" i="4"/>
  <c r="O2121" i="4" s="1"/>
  <c r="P2121" i="4" s="1"/>
  <c r="N2122" i="4"/>
  <c r="N2123" i="4"/>
  <c r="N2124" i="4"/>
  <c r="N2125" i="4"/>
  <c r="O2125" i="4" s="1"/>
  <c r="P2125" i="4" s="1"/>
  <c r="N2126" i="4"/>
  <c r="N2127" i="4"/>
  <c r="N2128" i="4"/>
  <c r="N2129" i="4"/>
  <c r="O2129" i="4" s="1"/>
  <c r="P2129" i="4" s="1"/>
  <c r="N2130" i="4"/>
  <c r="N2131" i="4"/>
  <c r="N2132" i="4"/>
  <c r="N2133" i="4"/>
  <c r="O2133" i="4" s="1"/>
  <c r="P2133" i="4" s="1"/>
  <c r="N2134" i="4"/>
  <c r="N2135" i="4"/>
  <c r="N2136" i="4"/>
  <c r="N2137" i="4"/>
  <c r="O2137" i="4" s="1"/>
  <c r="P2137" i="4" s="1"/>
  <c r="N2138" i="4"/>
  <c r="N2139" i="4"/>
  <c r="N2140" i="4"/>
  <c r="N2141" i="4"/>
  <c r="O2141" i="4" s="1"/>
  <c r="P2141" i="4" s="1"/>
  <c r="N2142" i="4"/>
  <c r="N2143" i="4"/>
  <c r="N2144" i="4"/>
  <c r="N2145" i="4"/>
  <c r="O2145" i="4" s="1"/>
  <c r="P2145" i="4" s="1"/>
  <c r="N2146" i="4"/>
  <c r="N2147" i="4"/>
  <c r="N2148" i="4"/>
  <c r="N2149" i="4"/>
  <c r="O2149" i="4" s="1"/>
  <c r="P2149" i="4" s="1"/>
  <c r="N2150" i="4"/>
  <c r="N2151" i="4"/>
  <c r="N2152" i="4"/>
  <c r="N2153" i="4"/>
  <c r="O2153" i="4" s="1"/>
  <c r="P2153" i="4" s="1"/>
  <c r="N2154" i="4"/>
  <c r="N2155" i="4"/>
  <c r="N2156" i="4"/>
  <c r="O2" i="4"/>
  <c r="P2" i="4" s="1"/>
  <c r="O18" i="4"/>
  <c r="P18" i="4" s="1"/>
  <c r="O27" i="4"/>
  <c r="O46" i="4"/>
  <c r="P46" i="4" s="1"/>
  <c r="O66" i="4"/>
  <c r="P66" i="4" s="1"/>
  <c r="O70" i="4"/>
  <c r="P70" i="4" s="1"/>
  <c r="O75" i="4"/>
  <c r="P75" i="4" s="1"/>
  <c r="O91" i="4"/>
  <c r="P91" i="4" s="1"/>
  <c r="O102" i="4"/>
  <c r="P102" i="4" s="1"/>
  <c r="O122" i="4"/>
  <c r="P122" i="4" s="1"/>
  <c r="O142" i="4"/>
  <c r="P142" i="4" s="1"/>
  <c r="O150" i="4"/>
  <c r="P150" i="4" s="1"/>
  <c r="O162" i="4"/>
  <c r="P162" i="4" s="1"/>
  <c r="O178" i="4"/>
  <c r="P178" i="4" s="1"/>
  <c r="O186" i="4"/>
  <c r="P186" i="4" s="1"/>
  <c r="O187" i="4"/>
  <c r="P187" i="4" s="1"/>
  <c r="O218" i="4"/>
  <c r="P218" i="4" s="1"/>
  <c r="O242" i="4"/>
  <c r="P242" i="4" s="1"/>
  <c r="O246" i="4"/>
  <c r="P246" i="4" s="1"/>
  <c r="O274" i="4"/>
  <c r="P274" i="4" s="1"/>
  <c r="O278" i="4"/>
  <c r="P278" i="4" s="1"/>
  <c r="O302" i="4"/>
  <c r="P302" i="4" s="1"/>
  <c r="O322" i="4"/>
  <c r="P322" i="4" s="1"/>
  <c r="O331" i="4"/>
  <c r="P331" i="4" s="1"/>
  <c r="O334" i="4"/>
  <c r="P334" i="4" s="1"/>
  <c r="O358" i="4"/>
  <c r="P358" i="4" s="1"/>
  <c r="O374" i="4"/>
  <c r="P374" i="4" s="1"/>
  <c r="O378" i="4"/>
  <c r="P378" i="4" s="1"/>
  <c r="O406" i="4"/>
  <c r="P406" i="4" s="1"/>
  <c r="O418" i="4"/>
  <c r="P418" i="4" s="1"/>
  <c r="O427" i="4"/>
  <c r="P427" i="4" s="1"/>
  <c r="O443" i="4"/>
  <c r="P443" i="4" s="1"/>
  <c r="O450" i="4"/>
  <c r="P450" i="4" s="1"/>
  <c r="O462" i="4"/>
  <c r="O474" i="4"/>
  <c r="P474" i="4" s="1"/>
  <c r="O486" i="4"/>
  <c r="O491" i="4"/>
  <c r="P491" i="4" s="1"/>
  <c r="O514" i="4"/>
  <c r="P514" i="4" s="1"/>
  <c r="O518" i="4"/>
  <c r="P518" i="4" s="1"/>
  <c r="O526" i="4"/>
  <c r="P526" i="4" s="1"/>
  <c r="O547" i="4"/>
  <c r="P547" i="4" s="1"/>
  <c r="O558" i="4"/>
  <c r="P558" i="4" s="1"/>
  <c r="O570" i="4"/>
  <c r="P570" i="4" s="1"/>
  <c r="O582" i="4"/>
  <c r="P582" i="4" s="1"/>
  <c r="O602" i="4"/>
  <c r="P602" i="4" s="1"/>
  <c r="O603" i="4"/>
  <c r="P603" i="4" s="1"/>
  <c r="O626" i="4"/>
  <c r="P626" i="4" s="1"/>
  <c r="O634" i="4"/>
  <c r="P634" i="4" s="1"/>
  <c r="O642" i="4"/>
  <c r="P642" i="4" s="1"/>
  <c r="O658" i="4"/>
  <c r="P658" i="4" s="1"/>
  <c r="O662" i="4"/>
  <c r="P662" i="4" s="1"/>
  <c r="O683" i="4"/>
  <c r="P683" i="4" s="1"/>
  <c r="O707" i="4"/>
  <c r="P707" i="4" s="1"/>
  <c r="O714" i="4"/>
  <c r="P714" i="4" s="1"/>
  <c r="O730" i="4"/>
  <c r="P730" i="4" s="1"/>
  <c r="O755" i="4"/>
  <c r="P755" i="4" s="1"/>
  <c r="O770" i="4"/>
  <c r="P770" i="4" s="1"/>
  <c r="O794" i="4"/>
  <c r="P794" i="4" s="1"/>
  <c r="O826" i="4"/>
  <c r="P826" i="4" s="1"/>
  <c r="O831" i="4"/>
  <c r="P831" i="4" s="1"/>
  <c r="O851" i="4"/>
  <c r="P851" i="4" s="1"/>
  <c r="O879" i="4"/>
  <c r="P879" i="4" s="1"/>
  <c r="O883" i="4"/>
  <c r="P883" i="4" s="1"/>
  <c r="O907" i="4"/>
  <c r="P907" i="4" s="1"/>
  <c r="O942" i="4"/>
  <c r="P942" i="4" s="1"/>
  <c r="O946" i="4"/>
  <c r="P946" i="4" s="1"/>
  <c r="O951" i="4"/>
  <c r="P951" i="4" s="1"/>
  <c r="O987" i="4"/>
  <c r="P987" i="4" s="1"/>
  <c r="O1018" i="4"/>
  <c r="P1018" i="4" s="1"/>
  <c r="O1019" i="4"/>
  <c r="P1019" i="4" s="1"/>
  <c r="O1058" i="4"/>
  <c r="P1058" i="4" s="1"/>
  <c r="O1063" i="4"/>
  <c r="P1063" i="4" s="1"/>
  <c r="O1094" i="4"/>
  <c r="P1094" i="4" s="1"/>
  <c r="O1102" i="4"/>
  <c r="P1102" i="4" s="1"/>
  <c r="O1143" i="4"/>
  <c r="P1143" i="4" s="1"/>
  <c r="O1158" i="4"/>
  <c r="P1158" i="4" s="1"/>
  <c r="O1191" i="4"/>
  <c r="P1191" i="4" s="1"/>
  <c r="O1218" i="4"/>
  <c r="P1218" i="4" s="1"/>
  <c r="O1227" i="4"/>
  <c r="P1227" i="4" s="1"/>
  <c r="O1255" i="4"/>
  <c r="P1255" i="4" s="1"/>
  <c r="O1274" i="4"/>
  <c r="P1274" i="4" s="1"/>
  <c r="O1286" i="4"/>
  <c r="P1286" i="4" s="1"/>
  <c r="O1306" i="4"/>
  <c r="O1326" i="4"/>
  <c r="P1326" i="4" s="1"/>
  <c r="O1330" i="4"/>
  <c r="P1330" i="4" s="1"/>
  <c r="O1358" i="4"/>
  <c r="P1358" i="4" s="1"/>
  <c r="O1370" i="4"/>
  <c r="P1370" i="4" s="1"/>
  <c r="O1394" i="4"/>
  <c r="P1394" i="4" s="1"/>
  <c r="O1418" i="4"/>
  <c r="P1418" i="4" s="1"/>
  <c r="O1426" i="4"/>
  <c r="P1426" i="4" s="1"/>
  <c r="O1447" i="4"/>
  <c r="P1447" i="4" s="1"/>
  <c r="O1466" i="4"/>
  <c r="O1467" i="4"/>
  <c r="P1467" i="4" s="1"/>
  <c r="O1475" i="4"/>
  <c r="P1475" i="4" s="1"/>
  <c r="O1491" i="4"/>
  <c r="P1491" i="4" s="1"/>
  <c r="O1498" i="4"/>
  <c r="P1498" i="4" s="1"/>
  <c r="O1514" i="4"/>
  <c r="P1514" i="4" s="1"/>
  <c r="O1526" i="4"/>
  <c r="P1526" i="4" s="1"/>
  <c r="O1535" i="4"/>
  <c r="P1535" i="4" s="1"/>
  <c r="O1546" i="4"/>
  <c r="P1546" i="4" s="1"/>
  <c r="O1562" i="4"/>
  <c r="P1562" i="4" s="1"/>
  <c r="O1571" i="4"/>
  <c r="P1571" i="4" s="1"/>
  <c r="O1582" i="4"/>
  <c r="P1582" i="4" s="1"/>
  <c r="O1594" i="4"/>
  <c r="P1594" i="4" s="1"/>
  <c r="O1614" i="4"/>
  <c r="P1614" i="4" s="1"/>
  <c r="O1626" i="4"/>
  <c r="P1626" i="4" s="1"/>
  <c r="O1654" i="4"/>
  <c r="P1654" i="4" s="1"/>
  <c r="O1658" i="4"/>
  <c r="P1658" i="4" s="1"/>
  <c r="O1674" i="4"/>
  <c r="P1674" i="4" s="1"/>
  <c r="O1694" i="4"/>
  <c r="P1694" i="4" s="1"/>
  <c r="O1702" i="4"/>
  <c r="P1702" i="4" s="1"/>
  <c r="O1718" i="4"/>
  <c r="O1726" i="4"/>
  <c r="P1726" i="4" s="1"/>
  <c r="O1742" i="4"/>
  <c r="P1742" i="4" s="1"/>
  <c r="O1750" i="4"/>
  <c r="P1750" i="4" s="1"/>
  <c r="O1770" i="4"/>
  <c r="P1770" i="4" s="1"/>
  <c r="O1782" i="4"/>
  <c r="P1782" i="4" s="1"/>
  <c r="O1786" i="4"/>
  <c r="P1786" i="4" s="1"/>
  <c r="O1806" i="4"/>
  <c r="O1814" i="4"/>
  <c r="P1814" i="4" s="1"/>
  <c r="O1830" i="4"/>
  <c r="P1830" i="4" s="1"/>
  <c r="O1846" i="4"/>
  <c r="P1846" i="4" s="1"/>
  <c r="O1854" i="4"/>
  <c r="P1854" i="4" s="1"/>
  <c r="O1866" i="4"/>
  <c r="P1866" i="4" s="1"/>
  <c r="O1886" i="4"/>
  <c r="P1886" i="4" s="1"/>
  <c r="O1894" i="4"/>
  <c r="P1894" i="4" s="1"/>
  <c r="O1898" i="4"/>
  <c r="P1898" i="4" s="1"/>
  <c r="O1918" i="4"/>
  <c r="P1918" i="4" s="1"/>
  <c r="O1930" i="4"/>
  <c r="P1930" i="4" s="1"/>
  <c r="O1942" i="4"/>
  <c r="P1942" i="4" s="1"/>
  <c r="O1958" i="4"/>
  <c r="P1958" i="4" s="1"/>
  <c r="O1974" i="4"/>
  <c r="O1978" i="4"/>
  <c r="P1978" i="4" s="1"/>
  <c r="O1998" i="4"/>
  <c r="P1998" i="4" s="1"/>
  <c r="O2014" i="4"/>
  <c r="P2014" i="4" s="1"/>
  <c r="O2022" i="4"/>
  <c r="P2022" i="4" s="1"/>
  <c r="O2046" i="4"/>
  <c r="P2046" i="4" s="1"/>
  <c r="O2058" i="4"/>
  <c r="P2058" i="4" s="1"/>
  <c r="O2078" i="4"/>
  <c r="P2078" i="4" s="1"/>
  <c r="O2102" i="4"/>
  <c r="P2102" i="4" s="1"/>
  <c r="O2110" i="4"/>
  <c r="P2110" i="4" s="1"/>
  <c r="O2126" i="4"/>
  <c r="P2126" i="4" s="1"/>
  <c r="O2154" i="4"/>
  <c r="P2154" i="4" s="1"/>
  <c r="P27" i="4"/>
  <c r="P306" i="4"/>
  <c r="P462" i="4"/>
  <c r="P486" i="4"/>
  <c r="P534" i="4"/>
  <c r="P978" i="4"/>
  <c r="P1262" i="4"/>
  <c r="P1306" i="4"/>
  <c r="P1466" i="4"/>
  <c r="P1590" i="4"/>
  <c r="P1718" i="4"/>
  <c r="P1806" i="4"/>
  <c r="P1974" i="4"/>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D2" i="5"/>
  <c r="D1058" i="4" s="1"/>
  <c r="D3" i="5"/>
  <c r="D4" i="5"/>
  <c r="D5" i="5"/>
  <c r="D6" i="5"/>
  <c r="D1190" i="4" s="1"/>
  <c r="D7" i="5"/>
  <c r="D8" i="5"/>
  <c r="D135" i="4" s="1"/>
  <c r="D9" i="5"/>
  <c r="D10" i="5"/>
  <c r="D11" i="5"/>
  <c r="D12" i="5"/>
  <c r="D161" i="4" s="1"/>
  <c r="D13" i="5"/>
  <c r="D14" i="5"/>
  <c r="D15" i="5"/>
  <c r="D1356" i="4" s="1"/>
  <c r="D16" i="5"/>
  <c r="D241" i="4" s="1"/>
  <c r="D17" i="5"/>
  <c r="D2024" i="4" s="1"/>
  <c r="D18" i="5"/>
  <c r="D19" i="5"/>
  <c r="D20" i="5"/>
  <c r="D260" i="4" s="1"/>
  <c r="D21" i="5"/>
  <c r="D267" i="4" s="1"/>
  <c r="D22" i="5"/>
  <c r="D1219" i="4" s="1"/>
  <c r="D23" i="5"/>
  <c r="D24" i="5"/>
  <c r="D1568" i="4" s="1"/>
  <c r="D25" i="5"/>
  <c r="D980" i="4" s="1"/>
  <c r="D26" i="5"/>
  <c r="D307" i="4" s="1"/>
  <c r="D27" i="5"/>
  <c r="D28" i="5"/>
  <c r="D1100" i="4" s="1"/>
  <c r="D29" i="5"/>
  <c r="D30" i="5"/>
  <c r="D401" i="4" s="1"/>
  <c r="D31" i="5"/>
  <c r="D32" i="5"/>
  <c r="D1913" i="4" s="1"/>
  <c r="D33" i="5"/>
  <c r="D34" i="5"/>
  <c r="D1115" i="4" s="1"/>
  <c r="D35" i="5"/>
  <c r="D36" i="5"/>
  <c r="D37" i="5"/>
  <c r="D1248" i="4" s="1"/>
  <c r="D38" i="5"/>
  <c r="D454" i="4" s="1"/>
  <c r="D39" i="5"/>
  <c r="D465" i="4" s="1"/>
  <c r="D40" i="5"/>
  <c r="D466" i="4" s="1"/>
  <c r="D41" i="5"/>
  <c r="D1252" i="4" s="1"/>
  <c r="D42" i="5"/>
  <c r="D43" i="5"/>
  <c r="D44" i="5"/>
  <c r="D1776" i="4" s="1"/>
  <c r="D45" i="5"/>
  <c r="D901" i="4" s="1"/>
  <c r="D46" i="5"/>
  <c r="D2075" i="4" s="1"/>
  <c r="D47" i="5"/>
  <c r="D578" i="4" s="1"/>
  <c r="D48" i="5"/>
  <c r="D2085" i="4" s="1"/>
  <c r="D49" i="5"/>
  <c r="D50" i="5"/>
  <c r="D1449" i="4" s="1"/>
  <c r="D51" i="5"/>
  <c r="D52" i="5"/>
  <c r="D1804" i="4" s="1"/>
  <c r="D53" i="5"/>
  <c r="D2098" i="4" s="1"/>
  <c r="D54" i="5"/>
  <c r="D55" i="5"/>
  <c r="D1957" i="4" s="1"/>
  <c r="D56" i="5"/>
  <c r="D57" i="5"/>
  <c r="D916" i="4" s="1"/>
  <c r="D58" i="5"/>
  <c r="D1467" i="4" s="1"/>
  <c r="D59" i="5"/>
  <c r="D1471" i="4" s="1"/>
  <c r="D60" i="5"/>
  <c r="D61" i="5"/>
  <c r="D62" i="5"/>
  <c r="D63" i="5"/>
  <c r="D685" i="4" s="1"/>
  <c r="D64" i="5"/>
  <c r="D1033" i="4" s="1"/>
  <c r="D65" i="5"/>
  <c r="D66" i="5"/>
  <c r="D67" i="5"/>
  <c r="D758" i="4" s="1"/>
  <c r="D68" i="5"/>
  <c r="D779" i="4" s="1"/>
  <c r="D69" i="5"/>
  <c r="D1836" i="4" s="1"/>
  <c r="D70" i="5"/>
  <c r="D71" i="5"/>
  <c r="D2148" i="4" s="1"/>
  <c r="D72" i="5"/>
  <c r="D73" i="5"/>
  <c r="D74" i="5"/>
  <c r="D75" i="5"/>
  <c r="D87" i="4" s="1"/>
  <c r="D76" i="5"/>
  <c r="D77" i="5"/>
  <c r="D78" i="5"/>
  <c r="D2001" i="4" s="1"/>
  <c r="D79" i="5"/>
  <c r="D1681" i="4" s="1"/>
  <c r="D80" i="5"/>
  <c r="D1508" i="4" s="1"/>
  <c r="D81" i="5"/>
  <c r="D1188" i="4" s="1"/>
  <c r="D82" i="5"/>
  <c r="D115" i="4" s="1"/>
  <c r="D83" i="5"/>
  <c r="D84" i="5"/>
  <c r="D118" i="4" s="1"/>
  <c r="D85" i="5"/>
  <c r="D946" i="4" s="1"/>
  <c r="D86" i="5"/>
  <c r="D87" i="5"/>
  <c r="D1509" i="4" s="1"/>
  <c r="D88" i="5"/>
  <c r="D947" i="4" s="1"/>
  <c r="D89" i="5"/>
  <c r="D90" i="5"/>
  <c r="D129" i="4" s="1"/>
  <c r="D91" i="5"/>
  <c r="D92" i="5"/>
  <c r="D134" i="4" s="1"/>
  <c r="D93" i="5"/>
  <c r="D1515" i="4" s="1"/>
  <c r="D94" i="5"/>
  <c r="D95" i="5"/>
  <c r="D1072" i="4" s="1"/>
  <c r="D96" i="5"/>
  <c r="D1688" i="4" s="1"/>
  <c r="D97" i="5"/>
  <c r="D153" i="4" s="1"/>
  <c r="D98" i="5"/>
  <c r="D1691" i="4" s="1"/>
  <c r="D99" i="5"/>
  <c r="D1520" i="4" s="1"/>
  <c r="D100" i="5"/>
  <c r="D158" i="4" s="1"/>
  <c r="D101" i="5"/>
  <c r="D163" i="4" s="1"/>
  <c r="D102" i="5"/>
  <c r="D1522" i="4" s="1"/>
  <c r="D103" i="5"/>
  <c r="D104" i="5"/>
  <c r="D1524" i="4" s="1"/>
  <c r="D105" i="5"/>
  <c r="D183" i="4" s="1"/>
  <c r="D106" i="5"/>
  <c r="D107" i="5"/>
  <c r="D108" i="5"/>
  <c r="D2008" i="4" s="1"/>
  <c r="D109" i="5"/>
  <c r="D956" i="4" s="1"/>
  <c r="D110" i="5"/>
  <c r="D2010" i="4" s="1"/>
  <c r="D111" i="5"/>
  <c r="D112" i="5"/>
  <c r="D113" i="5"/>
  <c r="D1708" i="4" s="1"/>
  <c r="D114" i="5"/>
  <c r="D115" i="5"/>
  <c r="D116" i="5"/>
  <c r="D117" i="5"/>
  <c r="D1545" i="4" s="1"/>
  <c r="D118" i="5"/>
  <c r="D227" i="4" s="1"/>
  <c r="D119" i="5"/>
  <c r="D1716" i="4" s="1"/>
  <c r="D120" i="5"/>
  <c r="D2020" i="4" s="1"/>
  <c r="D121" i="5"/>
  <c r="D122" i="5"/>
  <c r="D244" i="4" s="1"/>
  <c r="D123" i="5"/>
  <c r="D124" i="5"/>
  <c r="D247" i="4" s="1"/>
  <c r="D125" i="5"/>
  <c r="D126" i="5"/>
  <c r="D127" i="5"/>
  <c r="D251" i="4" s="1"/>
  <c r="D128" i="5"/>
  <c r="D129" i="5"/>
  <c r="D130" i="5"/>
  <c r="D1724" i="4" s="1"/>
  <c r="D131" i="5"/>
  <c r="D1561" i="4" s="1"/>
  <c r="D132" i="5"/>
  <c r="D133" i="5"/>
  <c r="D1874" i="4" s="1"/>
  <c r="D134" i="5"/>
  <c r="D135" i="5"/>
  <c r="D136" i="5"/>
  <c r="D137" i="5"/>
  <c r="D138" i="5"/>
  <c r="D290" i="4" s="1"/>
  <c r="D139" i="5"/>
  <c r="D1364" i="4" s="1"/>
  <c r="D140" i="5"/>
  <c r="D141" i="5"/>
  <c r="D142" i="5"/>
  <c r="D978" i="4" s="1"/>
  <c r="D143" i="5"/>
  <c r="D144" i="5"/>
  <c r="D145" i="5"/>
  <c r="D1367" i="4" s="1"/>
  <c r="D146" i="5"/>
  <c r="D147" i="5"/>
  <c r="D148" i="5"/>
  <c r="D1572" i="4" s="1"/>
  <c r="D149" i="5"/>
  <c r="D150" i="5"/>
  <c r="D1890" i="4" s="1"/>
  <c r="D151" i="5"/>
  <c r="D152" i="5"/>
  <c r="D332" i="4" s="1"/>
  <c r="D153" i="5"/>
  <c r="D1578" i="4" s="1"/>
  <c r="D154" i="5"/>
  <c r="D155" i="5"/>
  <c r="D156" i="5"/>
  <c r="D157" i="5"/>
  <c r="D1227" i="4" s="1"/>
  <c r="D158" i="5"/>
  <c r="D159" i="5"/>
  <c r="D1102" i="4" s="1"/>
  <c r="D160" i="5"/>
  <c r="D984" i="4" s="1"/>
  <c r="D161" i="5"/>
  <c r="D1898" i="4" s="1"/>
  <c r="D162" i="5"/>
  <c r="D1103" i="4" s="1"/>
  <c r="D163" i="5"/>
  <c r="D164" i="5"/>
  <c r="D358" i="4" s="1"/>
  <c r="D165" i="5"/>
  <c r="D166" i="5"/>
  <c r="D989" i="4" s="1"/>
  <c r="D167" i="5"/>
  <c r="D168" i="5"/>
  <c r="D367" i="4" s="1"/>
  <c r="D169" i="5"/>
  <c r="D170" i="5"/>
  <c r="D1597" i="4" s="1"/>
  <c r="D171" i="5"/>
  <c r="D172" i="5"/>
  <c r="D11" i="4" s="1"/>
  <c r="D173" i="5"/>
  <c r="D174" i="5"/>
  <c r="D175" i="5"/>
  <c r="D1109" i="4" s="1"/>
  <c r="D176" i="5"/>
  <c r="D15" i="4" s="1"/>
  <c r="D177" i="5"/>
  <c r="D178" i="5"/>
  <c r="D179" i="5"/>
  <c r="D2041" i="4" s="1"/>
  <c r="D180" i="5"/>
  <c r="D395" i="4" s="1"/>
  <c r="D181" i="5"/>
  <c r="D1398" i="4" s="1"/>
  <c r="D182" i="5"/>
  <c r="D183" i="5"/>
  <c r="D184" i="5"/>
  <c r="D185" i="5"/>
  <c r="D186" i="5"/>
  <c r="D187" i="5"/>
  <c r="D188" i="5"/>
  <c r="D22" i="4" s="1"/>
  <c r="D189" i="5"/>
  <c r="D1611" i="4" s="1"/>
  <c r="D190" i="5"/>
  <c r="D891" i="4" s="1"/>
  <c r="D191" i="5"/>
  <c r="D192" i="5"/>
  <c r="D1765" i="4" s="1"/>
  <c r="D193" i="5"/>
  <c r="D194" i="5"/>
  <c r="D1411" i="4" s="1"/>
  <c r="D195" i="5"/>
  <c r="D1120" i="4" s="1"/>
  <c r="D196" i="5"/>
  <c r="D1416" i="4" s="1"/>
  <c r="D197" i="5"/>
  <c r="D198" i="5"/>
  <c r="D199" i="5"/>
  <c r="D1621" i="4" s="1"/>
  <c r="D200" i="5"/>
  <c r="D450" i="4" s="1"/>
  <c r="D201" i="5"/>
  <c r="D202" i="5"/>
  <c r="D203" i="5"/>
  <c r="D204" i="5"/>
  <c r="D1125" i="4" s="1"/>
  <c r="D205" i="5"/>
  <c r="D2060" i="4" s="1"/>
  <c r="D206" i="5"/>
  <c r="D207" i="5"/>
  <c r="D208" i="5"/>
  <c r="D209" i="5"/>
  <c r="D210" i="5"/>
  <c r="D211" i="5"/>
  <c r="D896" i="4" s="1"/>
  <c r="D212" i="5"/>
  <c r="D2072" i="4" s="1"/>
  <c r="D213" i="5"/>
  <c r="D214" i="5"/>
  <c r="D215" i="5"/>
  <c r="D1629" i="4" s="1"/>
  <c r="D216" i="5"/>
  <c r="D1260" i="4" s="1"/>
  <c r="D217" i="5"/>
  <c r="D526" i="4" s="1"/>
  <c r="D218" i="5"/>
  <c r="D1433" i="4" s="1"/>
  <c r="D219" i="5"/>
  <c r="D220" i="5"/>
  <c r="D2081" i="4" s="1"/>
  <c r="D221" i="5"/>
  <c r="D222" i="5"/>
  <c r="D568" i="4" s="1"/>
  <c r="D223" i="5"/>
  <c r="D224" i="5"/>
  <c r="D225" i="5"/>
  <c r="D1265" i="4" s="1"/>
  <c r="D226" i="5"/>
  <c r="D1442" i="4" s="1"/>
  <c r="D227" i="5"/>
  <c r="D228" i="5"/>
  <c r="D1444" i="4" s="1"/>
  <c r="D229" i="5"/>
  <c r="D230" i="5"/>
  <c r="D1267" i="4" s="1"/>
  <c r="D231" i="5"/>
  <c r="D232" i="5"/>
  <c r="D2092" i="4" s="1"/>
  <c r="D233" i="5"/>
  <c r="D1947" i="4" s="1"/>
  <c r="D234" i="5"/>
  <c r="D1021" i="4" s="1"/>
  <c r="D235" i="5"/>
  <c r="D1643" i="4" s="1"/>
  <c r="D236" i="5"/>
  <c r="D237" i="5"/>
  <c r="D238" i="5"/>
  <c r="D239" i="5"/>
  <c r="D240" i="5"/>
  <c r="D241" i="5"/>
  <c r="D622" i="4" s="1"/>
  <c r="D242" i="5"/>
  <c r="D243" i="5"/>
  <c r="D626" i="4" s="1"/>
  <c r="D244" i="5"/>
  <c r="D1141" i="4" s="1"/>
  <c r="D245" i="5"/>
  <c r="D1954" i="4" s="1"/>
  <c r="D246" i="5"/>
  <c r="D1279" i="4" s="1"/>
  <c r="D247" i="5"/>
  <c r="D2099" i="4" s="1"/>
  <c r="D248" i="5"/>
  <c r="D2101" i="4" s="1"/>
  <c r="D249" i="5"/>
  <c r="D250" i="5"/>
  <c r="D251" i="5"/>
  <c r="D1459" i="4" s="1"/>
  <c r="D252" i="5"/>
  <c r="D1464" i="4" s="1"/>
  <c r="D253" i="5"/>
  <c r="D1144" i="4" s="1"/>
  <c r="D254" i="5"/>
  <c r="D657" i="4" s="1"/>
  <c r="D255" i="5"/>
  <c r="D256" i="5"/>
  <c r="D662" i="4" s="1"/>
  <c r="D257" i="5"/>
  <c r="D258" i="5"/>
  <c r="D2108" i="4" s="1"/>
  <c r="D259" i="5"/>
  <c r="D1475" i="4" s="1"/>
  <c r="D260" i="5"/>
  <c r="D261" i="5"/>
  <c r="D2109" i="4" s="1"/>
  <c r="D262" i="5"/>
  <c r="D263" i="5"/>
  <c r="D264" i="5"/>
  <c r="D683" i="4" s="1"/>
  <c r="D265" i="5"/>
  <c r="D266" i="5"/>
  <c r="D1819" i="4" s="1"/>
  <c r="D267" i="5"/>
  <c r="D268" i="5"/>
  <c r="D1968" i="4" s="1"/>
  <c r="D269" i="5"/>
  <c r="D2122" i="4" s="1"/>
  <c r="D270" i="5"/>
  <c r="D271" i="5"/>
  <c r="D709" i="4" s="1"/>
  <c r="D272" i="5"/>
  <c r="D273" i="5"/>
  <c r="D1480" i="4" s="1"/>
  <c r="D274" i="5"/>
  <c r="D1482" i="4" s="1"/>
  <c r="D275" i="5"/>
  <c r="D1820" i="4" s="1"/>
  <c r="D276" i="5"/>
  <c r="D277" i="5"/>
  <c r="D278" i="5"/>
  <c r="D1972" i="4" s="1"/>
  <c r="D279" i="5"/>
  <c r="D280" i="5"/>
  <c r="D728" i="4" s="1"/>
  <c r="D281" i="5"/>
  <c r="D732" i="4" s="1"/>
  <c r="D282" i="5"/>
  <c r="D735" i="4" s="1"/>
  <c r="D283" i="5"/>
  <c r="D736" i="4" s="1"/>
  <c r="D284" i="5"/>
  <c r="D739" i="4" s="1"/>
  <c r="D285" i="5"/>
  <c r="D286" i="5"/>
  <c r="D1299" i="4" s="1"/>
  <c r="D287" i="5"/>
  <c r="D746" i="4" s="1"/>
  <c r="D288" i="5"/>
  <c r="D928" i="4" s="1"/>
  <c r="D289" i="5"/>
  <c r="D290" i="5"/>
  <c r="D752" i="4" s="1"/>
  <c r="D291" i="5"/>
  <c r="D292" i="5"/>
  <c r="D1043" i="4" s="1"/>
  <c r="D293" i="5"/>
  <c r="D1488" i="4" s="1"/>
  <c r="D294" i="5"/>
  <c r="D295" i="5"/>
  <c r="D296" i="5"/>
  <c r="D769" i="4" s="1"/>
  <c r="D297" i="5"/>
  <c r="D298" i="5"/>
  <c r="D299" i="5"/>
  <c r="D776" i="4" s="1"/>
  <c r="D300" i="5"/>
  <c r="D301" i="5"/>
  <c r="D1985" i="4" s="1"/>
  <c r="D302" i="5"/>
  <c r="D303" i="5"/>
  <c r="D304" i="5"/>
  <c r="D2140" i="4" s="1"/>
  <c r="D305" i="5"/>
  <c r="D306" i="5"/>
  <c r="D307" i="5"/>
  <c r="D803" i="4" s="1"/>
  <c r="D308" i="5"/>
  <c r="D64" i="4" s="1"/>
  <c r="D309" i="5"/>
  <c r="D1054" i="4" s="1"/>
  <c r="D310" i="5"/>
  <c r="D1171" i="4" s="1"/>
  <c r="D311" i="5"/>
  <c r="D312" i="5"/>
  <c r="D1496" i="4" s="1"/>
  <c r="D313" i="5"/>
  <c r="D1670" i="4" s="1"/>
  <c r="D314" i="5"/>
  <c r="D1834" i="4" s="1"/>
  <c r="D315" i="5"/>
  <c r="D1315" i="4" s="1"/>
  <c r="D316" i="5"/>
  <c r="D317" i="5"/>
  <c r="D318" i="5"/>
  <c r="D319" i="5"/>
  <c r="D320" i="5"/>
  <c r="D321" i="5"/>
  <c r="D825" i="4" s="1"/>
  <c r="D322" i="5"/>
  <c r="D1988" i="4" s="1"/>
  <c r="D323" i="5"/>
  <c r="D65" i="4" s="1"/>
  <c r="D324" i="5"/>
  <c r="D325" i="5"/>
  <c r="D1500" i="4" s="1"/>
  <c r="D326" i="5"/>
  <c r="D1994" i="4" s="1"/>
  <c r="D327" i="5"/>
  <c r="D2155" i="4" s="1"/>
  <c r="D328" i="5"/>
  <c r="D1057" i="4" s="1"/>
  <c r="D329" i="5"/>
  <c r="D330" i="5"/>
  <c r="D331" i="5"/>
  <c r="D332" i="5"/>
  <c r="D81" i="4" s="1"/>
  <c r="D333" i="5"/>
  <c r="D1998" i="4" s="1"/>
  <c r="D334" i="5"/>
  <c r="D83" i="4" s="1"/>
  <c r="D335" i="5"/>
  <c r="D1323" i="4" s="1"/>
  <c r="D336" i="5"/>
  <c r="D85" i="4" s="1"/>
  <c r="D337" i="5"/>
  <c r="D1326" i="4" s="1"/>
  <c r="D338" i="5"/>
  <c r="D1061" i="4" s="1"/>
  <c r="D339" i="5"/>
  <c r="D92" i="4" s="1"/>
  <c r="D340" i="5"/>
  <c r="D341" i="5"/>
  <c r="D342" i="5"/>
  <c r="D343" i="5"/>
  <c r="D344" i="5"/>
  <c r="D345" i="5"/>
  <c r="D346" i="5"/>
  <c r="D347" i="5"/>
  <c r="D348" i="5"/>
  <c r="D349" i="5"/>
  <c r="D350" i="5"/>
  <c r="D351" i="5"/>
  <c r="D951" i="4" s="1"/>
  <c r="D352" i="5"/>
  <c r="D353" i="5"/>
  <c r="D354" i="5"/>
  <c r="D355" i="5"/>
  <c r="D1074" i="4" s="1"/>
  <c r="D356" i="5"/>
  <c r="D357" i="5"/>
  <c r="D358" i="5"/>
  <c r="D1337" i="4" s="1"/>
  <c r="D359" i="5"/>
  <c r="D360" i="5"/>
  <c r="D1201" i="4" s="1"/>
  <c r="D361" i="5"/>
  <c r="D362" i="5"/>
  <c r="D363" i="5"/>
  <c r="D1700" i="4" s="1"/>
  <c r="D364" i="5"/>
  <c r="D169" i="4" s="1"/>
  <c r="D365" i="5"/>
  <c r="D366" i="5"/>
  <c r="D1347" i="4" s="1"/>
  <c r="D367" i="5"/>
  <c r="D368" i="5"/>
  <c r="D369" i="5"/>
  <c r="D370" i="5"/>
  <c r="D371" i="5"/>
  <c r="D858" i="4" s="1"/>
  <c r="D372" i="5"/>
  <c r="D1860" i="4" s="1"/>
  <c r="D373" i="5"/>
  <c r="D190" i="4" s="1"/>
  <c r="D374" i="5"/>
  <c r="D375" i="5"/>
  <c r="D191" i="4" s="1"/>
  <c r="D376" i="5"/>
  <c r="D377" i="5"/>
  <c r="D197" i="4" s="1"/>
  <c r="D378" i="5"/>
  <c r="D379" i="5"/>
  <c r="D203" i="4" s="1"/>
  <c r="D380" i="5"/>
  <c r="D204" i="4" s="1"/>
  <c r="D381" i="5"/>
  <c r="D2014" i="4" s="1"/>
  <c r="D382" i="5"/>
  <c r="D1082" i="4" s="1"/>
  <c r="D383" i="5"/>
  <c r="D384" i="5"/>
  <c r="D960" i="4" s="1"/>
  <c r="D385" i="5"/>
  <c r="D211" i="4" s="1"/>
  <c r="D386" i="5"/>
  <c r="D387" i="5"/>
  <c r="D388" i="5"/>
  <c r="D225" i="4" s="1"/>
  <c r="D389" i="5"/>
  <c r="D390" i="5"/>
  <c r="D230" i="4" s="1"/>
  <c r="D391" i="5"/>
  <c r="D392" i="5"/>
  <c r="D393" i="5"/>
  <c r="D394" i="5"/>
  <c r="D245" i="4" s="1"/>
  <c r="D395" i="5"/>
  <c r="D396" i="5"/>
  <c r="D397" i="5"/>
  <c r="D398" i="5"/>
  <c r="D1725" i="4" s="1"/>
  <c r="D399" i="5"/>
  <c r="D400" i="5"/>
  <c r="D2028" i="4" s="1"/>
  <c r="D401" i="5"/>
  <c r="D402" i="5"/>
  <c r="D1563" i="4" s="1"/>
  <c r="D403" i="5"/>
  <c r="D404" i="5"/>
  <c r="D1221" i="4" s="1"/>
  <c r="D405" i="5"/>
  <c r="D406" i="5"/>
  <c r="D407" i="5"/>
  <c r="D1362" i="4" s="1"/>
  <c r="D408" i="5"/>
  <c r="D409" i="5"/>
  <c r="D1093" i="4" s="1"/>
  <c r="D410" i="5"/>
  <c r="D411" i="5"/>
  <c r="D1882" i="4" s="1"/>
  <c r="D412" i="5"/>
  <c r="D1569" i="4" s="1"/>
  <c r="D413" i="5"/>
  <c r="D1095" i="4" s="1"/>
  <c r="D414" i="5"/>
  <c r="D1224" i="4" s="1"/>
  <c r="D415" i="5"/>
  <c r="D416" i="5"/>
  <c r="D314" i="4" s="1"/>
  <c r="D417" i="5"/>
  <c r="D316" i="4" s="1"/>
  <c r="D418" i="5"/>
  <c r="D1888" i="4" s="1"/>
  <c r="D419" i="5"/>
  <c r="D420" i="5"/>
  <c r="D421" i="5"/>
  <c r="D329" i="4" s="1"/>
  <c r="D422" i="5"/>
  <c r="D423" i="5"/>
  <c r="D424" i="5"/>
  <c r="D425" i="5"/>
  <c r="D426" i="5"/>
  <c r="D1375" i="4" s="1"/>
  <c r="D427" i="5"/>
  <c r="D428" i="5"/>
  <c r="D1592" i="4" s="1"/>
  <c r="D429" i="5"/>
  <c r="D430" i="5"/>
  <c r="D1378" i="4" s="1"/>
  <c r="D431" i="5"/>
  <c r="D432" i="5"/>
  <c r="D1384" i="4" s="1"/>
  <c r="D433" i="5"/>
  <c r="D371" i="4" s="1"/>
  <c r="D434" i="5"/>
  <c r="D1385" i="4" s="1"/>
  <c r="D435" i="5"/>
  <c r="D436" i="5"/>
  <c r="D437" i="5"/>
  <c r="D438" i="5"/>
  <c r="D12" i="4" s="1"/>
  <c r="D439" i="5"/>
  <c r="D1387" i="4" s="1"/>
  <c r="D440" i="5"/>
  <c r="D1749" i="4" s="1"/>
  <c r="D441" i="5"/>
  <c r="D16" i="4" s="1"/>
  <c r="D442" i="5"/>
  <c r="D443" i="5"/>
  <c r="D444" i="5"/>
  <c r="D445" i="5"/>
  <c r="D446" i="5"/>
  <c r="D447" i="5"/>
  <c r="D410" i="4" s="1"/>
  <c r="D448" i="5"/>
  <c r="D414" i="4" s="1"/>
  <c r="D449" i="5"/>
  <c r="D450" i="5"/>
  <c r="D1240" i="4" s="1"/>
  <c r="D451" i="5"/>
  <c r="D888" i="4" s="1"/>
  <c r="D452" i="5"/>
  <c r="D21" i="4" s="1"/>
  <c r="D453" i="5"/>
  <c r="D424" i="4" s="1"/>
  <c r="D454" i="5"/>
  <c r="D1915" i="4" s="1"/>
  <c r="D455" i="5"/>
  <c r="D456" i="5"/>
  <c r="D1609" i="4" s="1"/>
  <c r="D457" i="5"/>
  <c r="D433" i="4" s="1"/>
  <c r="D458" i="5"/>
  <c r="D1764" i="4" s="1"/>
  <c r="D459" i="5"/>
  <c r="D2051" i="4" s="1"/>
  <c r="D460" i="5"/>
  <c r="D461" i="5"/>
  <c r="D462" i="5"/>
  <c r="D1767" i="4" s="1"/>
  <c r="D463" i="5"/>
  <c r="D464" i="5"/>
  <c r="D1924" i="4" s="1"/>
  <c r="D465" i="5"/>
  <c r="D466" i="5"/>
  <c r="D460" i="4" s="1"/>
  <c r="D467" i="5"/>
  <c r="D1625" i="4" s="1"/>
  <c r="D468" i="5"/>
  <c r="D471" i="4" s="1"/>
  <c r="D469" i="5"/>
  <c r="D470" i="5"/>
  <c r="D476" i="4" s="1"/>
  <c r="D471" i="5"/>
  <c r="D477" i="4" s="1"/>
  <c r="D472" i="5"/>
  <c r="D1928" i="4" s="1"/>
  <c r="D473" i="5"/>
  <c r="D474" i="5"/>
  <c r="D1931" i="4" s="1"/>
  <c r="D475" i="5"/>
  <c r="D492" i="4" s="1"/>
  <c r="D476" i="5"/>
  <c r="D2068" i="4" s="1"/>
  <c r="D477" i="5"/>
  <c r="D478" i="5"/>
  <c r="D1424" i="4" s="1"/>
  <c r="D479" i="5"/>
  <c r="D480" i="5"/>
  <c r="D28" i="4" s="1"/>
  <c r="D481" i="5"/>
  <c r="D482" i="5"/>
  <c r="D483" i="5"/>
  <c r="D484" i="5"/>
  <c r="D485" i="5"/>
  <c r="D486" i="5"/>
  <c r="D487" i="5"/>
  <c r="D488" i="5"/>
  <c r="D489" i="5"/>
  <c r="D550" i="4" s="1"/>
  <c r="D490" i="5"/>
  <c r="D491" i="5"/>
  <c r="D1129" i="4" s="1"/>
  <c r="D492" i="5"/>
  <c r="D559" i="4" s="1"/>
  <c r="D493" i="5"/>
  <c r="D1633" i="4" s="1"/>
  <c r="D494" i="5"/>
  <c r="D1635" i="4" s="1"/>
  <c r="D495" i="5"/>
  <c r="D564" i="4" s="1"/>
  <c r="D496" i="5"/>
  <c r="D497" i="5"/>
  <c r="D498" i="5"/>
  <c r="D499" i="5"/>
  <c r="D500" i="5"/>
  <c r="D577" i="4" s="1"/>
  <c r="D501" i="5"/>
  <c r="D502" i="5"/>
  <c r="D503" i="5"/>
  <c r="D504" i="5"/>
  <c r="D582" i="4" s="1"/>
  <c r="D505" i="5"/>
  <c r="D1939" i="4" s="1"/>
  <c r="D506" i="5"/>
  <c r="D507" i="5"/>
  <c r="D508" i="5"/>
  <c r="D509" i="5"/>
  <c r="D510" i="5"/>
  <c r="D1946" i="4" s="1"/>
  <c r="D511" i="5"/>
  <c r="D595" i="4" s="1"/>
  <c r="D512" i="5"/>
  <c r="D1272" i="4" s="1"/>
  <c r="D513" i="5"/>
  <c r="D514" i="5"/>
  <c r="D515" i="5"/>
  <c r="D1452" i="4" s="1"/>
  <c r="D516" i="5"/>
  <c r="D911" i="4" s="1"/>
  <c r="D517" i="5"/>
  <c r="D518" i="5"/>
  <c r="D519" i="5"/>
  <c r="D1648" i="4" s="1"/>
  <c r="D520" i="5"/>
  <c r="D1276" i="4" s="1"/>
  <c r="D521" i="5"/>
  <c r="D522" i="5"/>
  <c r="D1810" i="4" s="1"/>
  <c r="D523" i="5"/>
  <c r="D524" i="5"/>
  <c r="D525" i="5"/>
  <c r="D526" i="5"/>
  <c r="D527" i="5"/>
  <c r="D528" i="5"/>
  <c r="D650" i="4" s="1"/>
  <c r="D529" i="5"/>
  <c r="D530" i="5"/>
  <c r="D656" i="4" s="1"/>
  <c r="D531" i="5"/>
  <c r="D532" i="5"/>
  <c r="D533" i="5"/>
  <c r="D1961" i="4" s="1"/>
  <c r="D534" i="5"/>
  <c r="D535" i="5"/>
  <c r="D536" i="5"/>
  <c r="D920" i="4" s="1"/>
  <c r="D537" i="5"/>
  <c r="D673" i="4" s="1"/>
  <c r="D538" i="5"/>
  <c r="D539" i="5"/>
  <c r="D2113" i="4" s="1"/>
  <c r="D540" i="5"/>
  <c r="D687" i="4" s="1"/>
  <c r="D541" i="5"/>
  <c r="D1816" i="4" s="1"/>
  <c r="D542" i="5"/>
  <c r="D543" i="5"/>
  <c r="D544" i="5"/>
  <c r="D545" i="5"/>
  <c r="D1291" i="4" s="1"/>
  <c r="D546" i="5"/>
  <c r="D2116" i="4" s="1"/>
  <c r="D547" i="5"/>
  <c r="D548" i="5"/>
  <c r="D1293" i="4" s="1"/>
  <c r="D549" i="5"/>
  <c r="D703" i="4" s="1"/>
  <c r="D550" i="5"/>
  <c r="D551" i="5"/>
  <c r="D552" i="5"/>
  <c r="D553" i="5"/>
  <c r="D1037" i="4" s="1"/>
  <c r="D554" i="5"/>
  <c r="D1973" i="4" s="1"/>
  <c r="D555" i="5"/>
  <c r="D730" i="4" s="1"/>
  <c r="D556" i="5"/>
  <c r="D557" i="5"/>
  <c r="D1158" i="4" s="1"/>
  <c r="D558" i="5"/>
  <c r="D1159" i="4" s="1"/>
  <c r="D559" i="5"/>
  <c r="D560" i="5"/>
  <c r="D1301" i="4" s="1"/>
  <c r="D561" i="5"/>
  <c r="D562" i="5"/>
  <c r="D756" i="4" s="1"/>
  <c r="D563" i="5"/>
  <c r="D2128" i="4" s="1"/>
  <c r="D564" i="5"/>
  <c r="D1485" i="4" s="1"/>
  <c r="D565" i="5"/>
  <c r="D1303" i="4" s="1"/>
  <c r="D566" i="5"/>
  <c r="D2131" i="4" s="1"/>
  <c r="D567" i="5"/>
  <c r="D1163" i="4" s="1"/>
  <c r="D568" i="5"/>
  <c r="D770" i="4" s="1"/>
  <c r="D569" i="5"/>
  <c r="D1494" i="4" s="1"/>
  <c r="D570" i="5"/>
  <c r="D1664" i="4" s="1"/>
  <c r="D571" i="5"/>
  <c r="D780" i="4" s="1"/>
  <c r="D572" i="5"/>
  <c r="D1665" i="4" s="1"/>
  <c r="D573" i="5"/>
  <c r="D797" i="4" s="1"/>
  <c r="D574" i="5"/>
  <c r="D1668" i="4" s="1"/>
  <c r="D575" i="5"/>
  <c r="D576" i="5"/>
  <c r="D1312" i="4" s="1"/>
  <c r="D577" i="5"/>
  <c r="D2143" i="4" s="1"/>
  <c r="D578" i="5"/>
  <c r="D809" i="4" s="1"/>
  <c r="D579" i="5"/>
  <c r="D580" i="5"/>
  <c r="D581" i="5"/>
  <c r="D582" i="5"/>
  <c r="D939" i="4" s="1"/>
  <c r="D583" i="5"/>
  <c r="D584" i="5"/>
  <c r="D1320" i="4" s="1"/>
  <c r="D585" i="5"/>
  <c r="D1677" i="4" s="1"/>
  <c r="D586" i="5"/>
  <c r="D1995" i="4" s="1"/>
  <c r="D587" i="5"/>
  <c r="D1180" i="4" s="1"/>
  <c r="D588" i="5"/>
  <c r="D84" i="4" s="1"/>
  <c r="D589" i="5"/>
  <c r="D590" i="5"/>
  <c r="D591" i="5"/>
  <c r="D592" i="5"/>
  <c r="D593" i="5"/>
  <c r="D594" i="5"/>
  <c r="D99" i="4" s="1"/>
  <c r="D595" i="5"/>
  <c r="D596" i="5"/>
  <c r="D105" i="4" s="1"/>
  <c r="D597" i="5"/>
  <c r="D598" i="5"/>
  <c r="D1187" i="4" s="1"/>
  <c r="D599" i="5"/>
  <c r="D600" i="5"/>
  <c r="D601" i="5"/>
  <c r="D1196" i="4" s="1"/>
  <c r="D602" i="5"/>
  <c r="D603" i="5"/>
  <c r="D604" i="5"/>
  <c r="D1684" i="4" s="1"/>
  <c r="D605" i="5"/>
  <c r="D1852" i="4" s="1"/>
  <c r="D606" i="5"/>
  <c r="D854" i="4" s="1"/>
  <c r="D607" i="5"/>
  <c r="D608" i="5"/>
  <c r="D167" i="4" s="1"/>
  <c r="D609" i="5"/>
  <c r="D1342" i="4" s="1"/>
  <c r="D610" i="5"/>
  <c r="D611" i="5"/>
  <c r="D612" i="5"/>
  <c r="D613" i="5"/>
  <c r="D614" i="5"/>
  <c r="D1703" i="4" s="1"/>
  <c r="D615" i="5"/>
  <c r="D1529" i="4" s="1"/>
  <c r="D616" i="5"/>
  <c r="D617" i="5"/>
  <c r="D618" i="5"/>
  <c r="D619" i="5"/>
  <c r="D206" i="4" s="1"/>
  <c r="D620" i="5"/>
  <c r="D621" i="5"/>
  <c r="D622" i="5"/>
  <c r="D623" i="5"/>
  <c r="D220" i="4" s="1"/>
  <c r="D624" i="5"/>
  <c r="D1084" i="4" s="1"/>
  <c r="D625" i="5"/>
  <c r="D626" i="5"/>
  <c r="D627" i="5"/>
  <c r="D628" i="5"/>
  <c r="D236" i="4" s="1"/>
  <c r="D629" i="5"/>
  <c r="D1546" i="4" s="1"/>
  <c r="D630" i="5"/>
  <c r="D1866" i="4" s="1"/>
  <c r="D631" i="5"/>
  <c r="D237" i="4" s="1"/>
  <c r="D632" i="5"/>
  <c r="D633" i="5"/>
  <c r="D1214" i="4" s="1"/>
  <c r="D634" i="5"/>
  <c r="D1717" i="4" s="1"/>
  <c r="D635" i="5"/>
  <c r="D869" i="4" s="1"/>
  <c r="D636" i="5"/>
  <c r="D254" i="4" s="1"/>
  <c r="D637" i="5"/>
  <c r="D638" i="5"/>
  <c r="D1554" i="4" s="1"/>
  <c r="D639" i="5"/>
  <c r="D640" i="5"/>
  <c r="D265" i="4" s="1"/>
  <c r="D641" i="5"/>
  <c r="D2025" i="4" s="1"/>
  <c r="D642" i="5"/>
  <c r="D643" i="5"/>
  <c r="D275" i="4" s="1"/>
  <c r="D644" i="5"/>
  <c r="D1876" i="4" s="1"/>
  <c r="D645" i="5"/>
  <c r="D646" i="5"/>
  <c r="D647" i="5"/>
  <c r="D1365" i="4" s="1"/>
  <c r="D648" i="5"/>
  <c r="D649" i="5"/>
  <c r="D650" i="5"/>
  <c r="D651" i="5"/>
  <c r="D652" i="5"/>
  <c r="D315" i="4" s="1"/>
  <c r="D653" i="5"/>
  <c r="D654" i="5"/>
  <c r="D655" i="5"/>
  <c r="D656" i="5"/>
  <c r="D333" i="4" s="1"/>
  <c r="D657" i="5"/>
  <c r="D1583" i="4" s="1"/>
  <c r="D658" i="5"/>
  <c r="D341" i="4" s="1"/>
  <c r="D659" i="5"/>
  <c r="D660" i="5"/>
  <c r="D1584" i="4" s="1"/>
  <c r="D661" i="5"/>
  <c r="D662" i="5"/>
  <c r="D663" i="5"/>
  <c r="D664" i="5"/>
  <c r="D1901" i="4" s="1"/>
  <c r="D665" i="5"/>
  <c r="D666" i="5"/>
  <c r="D363" i="4" s="1"/>
  <c r="D667" i="5"/>
  <c r="D668" i="5"/>
  <c r="D1233" i="4" s="1"/>
  <c r="D669" i="5"/>
  <c r="D1596" i="4" s="1"/>
  <c r="D670" i="5"/>
  <c r="D7" i="4" s="1"/>
  <c r="D671" i="5"/>
  <c r="D672" i="5"/>
  <c r="D8" i="4" s="1"/>
  <c r="D673" i="5"/>
  <c r="D674" i="5"/>
  <c r="D1748" i="4" s="1"/>
  <c r="D675" i="5"/>
  <c r="D676" i="5"/>
  <c r="D677" i="5"/>
  <c r="D1912" i="4" s="1"/>
  <c r="D678" i="5"/>
  <c r="D679" i="5"/>
  <c r="D680" i="5"/>
  <c r="D1392" i="4" s="1"/>
  <c r="D681" i="5"/>
  <c r="D2040" i="4" s="1"/>
  <c r="D682" i="5"/>
  <c r="D1756" i="4" s="1"/>
  <c r="D683" i="5"/>
  <c r="D684" i="5"/>
  <c r="D393" i="4" s="1"/>
  <c r="D685" i="5"/>
  <c r="D1602" i="4" s="1"/>
  <c r="D686" i="5"/>
  <c r="D687" i="5"/>
  <c r="D2042" i="4" s="1"/>
  <c r="D688" i="5"/>
  <c r="D886" i="4" s="1"/>
  <c r="D689" i="5"/>
  <c r="D690" i="5"/>
  <c r="D1608" i="4" s="1"/>
  <c r="D691" i="5"/>
  <c r="D1404" i="4" s="1"/>
  <c r="D692" i="5"/>
  <c r="D430" i="4" s="1"/>
  <c r="D693" i="5"/>
  <c r="D694" i="5"/>
  <c r="D695" i="5"/>
  <c r="D2044" i="4" s="1"/>
  <c r="D696" i="5"/>
  <c r="D2045" i="4" s="1"/>
  <c r="D697" i="5"/>
  <c r="D698" i="5"/>
  <c r="D1613" i="4" s="1"/>
  <c r="D699" i="5"/>
  <c r="D700" i="5"/>
  <c r="D1620" i="4" s="1"/>
  <c r="D701" i="5"/>
  <c r="D1410" i="4" s="1"/>
  <c r="D702" i="5"/>
  <c r="D441" i="4" s="1"/>
  <c r="D703" i="5"/>
  <c r="D704" i="5"/>
  <c r="D998" i="4" s="1"/>
  <c r="D705" i="5"/>
  <c r="D706" i="5"/>
  <c r="D707" i="5"/>
  <c r="D708" i="5"/>
  <c r="D2056" i="4" s="1"/>
  <c r="D709" i="5"/>
  <c r="D463" i="4" s="1"/>
  <c r="D710" i="5"/>
  <c r="D1005" i="4" s="1"/>
  <c r="D711" i="5"/>
  <c r="D894" i="4" s="1"/>
  <c r="D712" i="5"/>
  <c r="D2061" i="4" s="1"/>
  <c r="D713" i="5"/>
  <c r="D714" i="5"/>
  <c r="D2066" i="4" s="1"/>
  <c r="D715" i="5"/>
  <c r="D1419" i="4" s="1"/>
  <c r="D716" i="5"/>
  <c r="D1772" i="4" s="1"/>
  <c r="D717" i="5"/>
  <c r="D718" i="5"/>
  <c r="D719" i="5"/>
  <c r="D720" i="5"/>
  <c r="D1006" i="4" s="1"/>
  <c r="D721" i="5"/>
  <c r="D501" i="4" s="1"/>
  <c r="D722" i="5"/>
  <c r="D723" i="5"/>
  <c r="D724" i="5"/>
  <c r="D897" i="4" s="1"/>
  <c r="D725" i="5"/>
  <c r="D518" i="4" s="1"/>
  <c r="D726" i="5"/>
  <c r="D1425" i="4" s="1"/>
  <c r="D727" i="5"/>
  <c r="D728" i="5"/>
  <c r="D1432" i="4" s="1"/>
  <c r="D729" i="5"/>
  <c r="D29" i="4" s="1"/>
  <c r="D730" i="5"/>
  <c r="D527" i="4" s="1"/>
  <c r="D731" i="5"/>
  <c r="D1780" i="4" s="1"/>
  <c r="D732" i="5"/>
  <c r="D733" i="5"/>
  <c r="D541" i="4" s="1"/>
  <c r="D734" i="5"/>
  <c r="D735" i="5"/>
  <c r="D736" i="5"/>
  <c r="D737" i="5"/>
  <c r="D1013" i="4" s="1"/>
  <c r="D738" i="5"/>
  <c r="D739" i="5"/>
  <c r="D557" i="4" s="1"/>
  <c r="D740" i="5"/>
  <c r="D741" i="5"/>
  <c r="D1435" i="4" s="1"/>
  <c r="D742" i="5"/>
  <c r="D572" i="4" s="1"/>
  <c r="D743" i="5"/>
  <c r="D574" i="4" s="1"/>
  <c r="D744" i="5"/>
  <c r="D745" i="5"/>
  <c r="D746" i="5"/>
  <c r="D1792" i="4" s="1"/>
  <c r="D747" i="5"/>
  <c r="D748" i="5"/>
  <c r="D1937" i="4" s="1"/>
  <c r="D749" i="5"/>
  <c r="D1793" i="4" s="1"/>
  <c r="D750" i="5"/>
  <c r="D1795" i="4" s="1"/>
  <c r="D751" i="5"/>
  <c r="D752" i="5"/>
  <c r="D1448" i="4" s="1"/>
  <c r="D753" i="5"/>
  <c r="D589" i="4" s="1"/>
  <c r="D754" i="5"/>
  <c r="D1268" i="4" s="1"/>
  <c r="D755" i="5"/>
  <c r="D756" i="5"/>
  <c r="D1640" i="4" s="1"/>
  <c r="D757" i="5"/>
  <c r="D594" i="4" s="1"/>
  <c r="D758" i="5"/>
  <c r="D35" i="4" s="1"/>
  <c r="D759" i="5"/>
  <c r="D760" i="5"/>
  <c r="D602" i="4" s="1"/>
  <c r="D761" i="5"/>
  <c r="D603" i="4" s="1"/>
  <c r="D762" i="5"/>
  <c r="D604" i="4" s="1"/>
  <c r="D763" i="5"/>
  <c r="D1275" i="4" s="1"/>
  <c r="D764" i="5"/>
  <c r="D765" i="5"/>
  <c r="D1651" i="4" s="1"/>
  <c r="D766" i="5"/>
  <c r="D767" i="5"/>
  <c r="D768" i="5"/>
  <c r="D769" i="5"/>
  <c r="D629" i="4" s="1"/>
  <c r="D770" i="5"/>
  <c r="D771" i="5"/>
  <c r="D1457" i="4" s="1"/>
  <c r="D772" i="5"/>
  <c r="D2104" i="4" s="1"/>
  <c r="D773" i="5"/>
  <c r="D641" i="4" s="1"/>
  <c r="D774" i="5"/>
  <c r="D1143" i="4" s="1"/>
  <c r="D775" i="5"/>
  <c r="D644" i="4" s="1"/>
  <c r="D776" i="5"/>
  <c r="D647" i="4" s="1"/>
  <c r="D777" i="5"/>
  <c r="D1466" i="4" s="1"/>
  <c r="D778" i="5"/>
  <c r="D1811" i="4" s="1"/>
  <c r="D779" i="5"/>
  <c r="D1146" i="4" s="1"/>
  <c r="D780" i="5"/>
  <c r="D781" i="5"/>
  <c r="D660" i="4" s="1"/>
  <c r="D782" i="5"/>
  <c r="D1474" i="4" s="1"/>
  <c r="D783" i="5"/>
  <c r="D784" i="5"/>
  <c r="D785" i="5"/>
  <c r="D1962" i="4" s="1"/>
  <c r="D786" i="5"/>
  <c r="D787" i="5"/>
  <c r="D788" i="5"/>
  <c r="D679" i="4" s="1"/>
  <c r="D789" i="5"/>
  <c r="D790" i="5"/>
  <c r="D791" i="5"/>
  <c r="D792" i="5"/>
  <c r="D50" i="4" s="1"/>
  <c r="D793" i="5"/>
  <c r="D794" i="5"/>
  <c r="D1658" i="4" s="1"/>
  <c r="D795" i="5"/>
  <c r="D1155" i="4" s="1"/>
  <c r="D796" i="5"/>
  <c r="D1481" i="4" s="1"/>
  <c r="D797" i="5"/>
  <c r="D1971" i="4" s="1"/>
  <c r="D798" i="5"/>
  <c r="D724" i="4" s="1"/>
  <c r="D799" i="5"/>
  <c r="D800" i="5"/>
  <c r="D731" i="4" s="1"/>
  <c r="D801" i="5"/>
  <c r="D1821" i="4" s="1"/>
  <c r="D802" i="5"/>
  <c r="D1297" i="4" s="1"/>
  <c r="D803" i="5"/>
  <c r="D804" i="5"/>
  <c r="D747" i="4" s="1"/>
  <c r="D805" i="5"/>
  <c r="D806" i="5"/>
  <c r="D807" i="5"/>
  <c r="D808" i="5"/>
  <c r="D1824" i="4" s="1"/>
  <c r="D809" i="5"/>
  <c r="D810" i="5"/>
  <c r="D811" i="5"/>
  <c r="D812" i="5"/>
  <c r="D771" i="4" s="1"/>
  <c r="D813" i="5"/>
  <c r="D1306" i="4" s="1"/>
  <c r="D814" i="5"/>
  <c r="D774" i="4" s="1"/>
  <c r="D815" i="5"/>
  <c r="D816" i="5"/>
  <c r="D817" i="5"/>
  <c r="D1169" i="4" s="1"/>
  <c r="D818" i="5"/>
  <c r="D2137" i="4" s="1"/>
  <c r="D819" i="5"/>
  <c r="D820" i="5"/>
  <c r="D792" i="4" s="1"/>
  <c r="D821" i="5"/>
  <c r="D822" i="5"/>
  <c r="D802" i="4" s="1"/>
  <c r="D823" i="5"/>
  <c r="D824" i="5"/>
  <c r="D807" i="4" s="1"/>
  <c r="D825" i="5"/>
  <c r="D826" i="5"/>
  <c r="D1832" i="4" s="1"/>
  <c r="D827" i="5"/>
  <c r="D1172" i="4" s="1"/>
  <c r="D828" i="5"/>
  <c r="D1673" i="4" s="1"/>
  <c r="D829" i="5"/>
  <c r="D830" i="5"/>
  <c r="D831" i="5"/>
  <c r="D1498" i="4" s="1"/>
  <c r="C2" i="17"/>
  <c r="T12" i="11"/>
  <c r="T13" i="11"/>
  <c r="T14" i="11"/>
  <c r="T15" i="11"/>
  <c r="T16" i="11"/>
  <c r="T17" i="11"/>
  <c r="T18" i="11"/>
  <c r="T19" i="11"/>
  <c r="D2144" i="4" l="1"/>
  <c r="D2145" i="4"/>
  <c r="D1828" i="4"/>
  <c r="D1829" i="4"/>
  <c r="D799" i="4"/>
  <c r="D800" i="4"/>
  <c r="D1669" i="4"/>
  <c r="D890" i="4"/>
  <c r="D1246" i="4"/>
  <c r="D9" i="4"/>
  <c r="D379" i="4"/>
  <c r="D380" i="4"/>
  <c r="D991" i="4"/>
  <c r="D987" i="4"/>
  <c r="D360" i="4"/>
  <c r="D1732" i="4"/>
  <c r="D1733" i="4"/>
  <c r="D200" i="4"/>
  <c r="D1709" i="4"/>
  <c r="D1324" i="4"/>
  <c r="D1325" i="4"/>
  <c r="D624" i="4"/>
  <c r="D1025" i="4"/>
  <c r="D1277" i="4"/>
  <c r="D590" i="4"/>
  <c r="D591" i="4"/>
  <c r="D592" i="4"/>
  <c r="D522" i="4"/>
  <c r="D523" i="4"/>
  <c r="D486" i="4"/>
  <c r="D487" i="4"/>
  <c r="D1256" i="4"/>
  <c r="D458" i="4"/>
  <c r="D1002" i="4"/>
  <c r="D459" i="4"/>
  <c r="D1001" i="4"/>
  <c r="D995" i="4"/>
  <c r="D996" i="4"/>
  <c r="D415" i="4"/>
  <c r="D416" i="4"/>
  <c r="D353" i="4"/>
  <c r="D352" i="4"/>
  <c r="D986" i="4"/>
  <c r="D1560" i="4"/>
  <c r="D1557" i="4"/>
  <c r="D174" i="4"/>
  <c r="D1701" i="4"/>
  <c r="D1512" i="4"/>
  <c r="D1513" i="4"/>
  <c r="D61" i="4"/>
  <c r="D794" i="4"/>
  <c r="D795" i="4"/>
  <c r="D796" i="4"/>
  <c r="D1305" i="4"/>
  <c r="D1166" i="4"/>
  <c r="D1976" i="4"/>
  <c r="D1161" i="4"/>
  <c r="D1977" i="4"/>
  <c r="D688" i="4"/>
  <c r="D1656" i="4"/>
  <c r="D667" i="4"/>
  <c r="D668" i="4"/>
  <c r="D639" i="4"/>
  <c r="D640" i="4"/>
  <c r="D438" i="4"/>
  <c r="D439" i="4"/>
  <c r="D436" i="4"/>
  <c r="D411" i="4"/>
  <c r="D1400" i="4"/>
  <c r="D1401" i="4"/>
  <c r="D384" i="4"/>
  <c r="D1108" i="4"/>
  <c r="D1097" i="4"/>
  <c r="D2" i="4"/>
  <c r="D289" i="4"/>
  <c r="D976" i="4"/>
  <c r="D248" i="4"/>
  <c r="D1552" i="4"/>
  <c r="D124" i="4"/>
  <c r="D1068" i="4"/>
  <c r="D1476" i="4"/>
  <c r="D1477" i="4"/>
  <c r="D887" i="4"/>
  <c r="D417" i="4"/>
  <c r="D1114" i="4"/>
  <c r="D166" i="4"/>
  <c r="D1856" i="4"/>
  <c r="D2022" i="4"/>
  <c r="D1710" i="4"/>
  <c r="D1574" i="4"/>
  <c r="D1550" i="4"/>
  <c r="D525" i="4"/>
  <c r="D437" i="4"/>
  <c r="D2147" i="4"/>
  <c r="D2123" i="4"/>
  <c r="D2115" i="4"/>
  <c r="D2083" i="4"/>
  <c r="D2043" i="4"/>
  <c r="D2011" i="4"/>
  <c r="D1987" i="4"/>
  <c r="D1963" i="4"/>
  <c r="D1955" i="4"/>
  <c r="D1907" i="4"/>
  <c r="D1899" i="4"/>
  <c r="D1891" i="4"/>
  <c r="D1883" i="4"/>
  <c r="D1875" i="4"/>
  <c r="D1867" i="4"/>
  <c r="D1859" i="4"/>
  <c r="D1851" i="4"/>
  <c r="D1835" i="4"/>
  <c r="D1827" i="4"/>
  <c r="D1763" i="4"/>
  <c r="D1755" i="4"/>
  <c r="D1739" i="4"/>
  <c r="D1731" i="4"/>
  <c r="D1723" i="4"/>
  <c r="D1715" i="4"/>
  <c r="D1707" i="4"/>
  <c r="D1699" i="4"/>
  <c r="D1683" i="4"/>
  <c r="D1667" i="4"/>
  <c r="D1659" i="4"/>
  <c r="D1603" i="4"/>
  <c r="D1595" i="4"/>
  <c r="D1579" i="4"/>
  <c r="D1555" i="4"/>
  <c r="D1547" i="4"/>
  <c r="D1539" i="4"/>
  <c r="D1531" i="4"/>
  <c r="D1523" i="4"/>
  <c r="D1499" i="4"/>
  <c r="D1491" i="4"/>
  <c r="D1483" i="4"/>
  <c r="D1451" i="4"/>
  <c r="D1443" i="4"/>
  <c r="D1427" i="4"/>
  <c r="D1403" i="4"/>
  <c r="D1395" i="4"/>
  <c r="D1379" i="4"/>
  <c r="D1371" i="4"/>
  <c r="D1363" i="4"/>
  <c r="D1355" i="4"/>
  <c r="D1339" i="4"/>
  <c r="D1307" i="4"/>
  <c r="D1283" i="4"/>
  <c r="D1259" i="4"/>
  <c r="D1251" i="4"/>
  <c r="D1223" i="4"/>
  <c r="D1147" i="4"/>
  <c r="D1131" i="4"/>
  <c r="D1119" i="4"/>
  <c r="D1083" i="4"/>
  <c r="D893" i="4"/>
  <c r="D781" i="4"/>
  <c r="D757" i="4"/>
  <c r="D493" i="4"/>
  <c r="D461" i="4"/>
  <c r="D383" i="4"/>
  <c r="D351" i="4"/>
  <c r="D243" i="4"/>
  <c r="D766" i="4"/>
  <c r="D767" i="4"/>
  <c r="D1984" i="4"/>
  <c r="D1660" i="4"/>
  <c r="D1661" i="4"/>
  <c r="D1969" i="4"/>
  <c r="D1036" i="4"/>
  <c r="D694" i="4"/>
  <c r="D695" i="4"/>
  <c r="D48" i="4"/>
  <c r="D686" i="4"/>
  <c r="D630" i="4"/>
  <c r="D631" i="4"/>
  <c r="D1956" i="4"/>
  <c r="D623" i="4"/>
  <c r="D1652" i="4"/>
  <c r="D1649" i="4"/>
  <c r="D904" i="4"/>
  <c r="D1264" i="4"/>
  <c r="D478" i="4"/>
  <c r="D26" i="4"/>
  <c r="D446" i="4"/>
  <c r="D447" i="4"/>
  <c r="D448" i="4"/>
  <c r="D444" i="4"/>
  <c r="D422" i="4"/>
  <c r="D1117" i="4"/>
  <c r="D345" i="4"/>
  <c r="D344" i="4"/>
  <c r="D346" i="4"/>
  <c r="D985" i="4"/>
  <c r="D1230" i="4"/>
  <c r="D256" i="4"/>
  <c r="D872" i="4"/>
  <c r="D221" i="4"/>
  <c r="D222" i="4"/>
  <c r="D1085" i="4"/>
  <c r="D216" i="4"/>
  <c r="D217" i="4"/>
  <c r="D215" i="4"/>
  <c r="D1209" i="4"/>
  <c r="D182" i="4"/>
  <c r="D955" i="4"/>
  <c r="D168" i="4"/>
  <c r="D1341" i="4"/>
  <c r="D1504" i="4"/>
  <c r="D1505" i="4"/>
  <c r="D96" i="4"/>
  <c r="D943" i="4"/>
  <c r="D1184" i="4"/>
  <c r="D814" i="4"/>
  <c r="D815" i="4"/>
  <c r="D816" i="4"/>
  <c r="D646" i="4"/>
  <c r="D1284" i="4"/>
  <c r="D616" i="4"/>
  <c r="D617" i="4"/>
  <c r="D2093" i="4"/>
  <c r="D1940" i="4"/>
  <c r="D585" i="4"/>
  <c r="D1016" i="4"/>
  <c r="D1936" i="4"/>
  <c r="D571" i="4"/>
  <c r="D1785" i="4"/>
  <c r="D506" i="4"/>
  <c r="D505" i="4"/>
  <c r="D1257" i="4"/>
  <c r="D359" i="4"/>
  <c r="D1904" i="4"/>
  <c r="D1905" i="4"/>
  <c r="D281" i="4"/>
  <c r="D282" i="4"/>
  <c r="D1712" i="4"/>
  <c r="D1713" i="4"/>
  <c r="D165" i="4"/>
  <c r="D1077" i="4"/>
  <c r="D144" i="4"/>
  <c r="D145" i="4"/>
  <c r="D143" i="4"/>
  <c r="D146" i="4"/>
  <c r="D1328" i="4"/>
  <c r="D1181" i="4"/>
  <c r="D1329" i="4"/>
  <c r="D56" i="4"/>
  <c r="D930" i="4"/>
  <c r="D1042" i="4"/>
  <c r="D929" i="4"/>
  <c r="D722" i="4"/>
  <c r="D723" i="4"/>
  <c r="D38" i="4"/>
  <c r="D610" i="4"/>
  <c r="D611" i="4"/>
  <c r="D609" i="4"/>
  <c r="D583" i="4"/>
  <c r="D2084" i="4"/>
  <c r="D566" i="4"/>
  <c r="D567" i="4"/>
  <c r="D903" i="4"/>
  <c r="D507" i="4"/>
  <c r="D27" i="4"/>
  <c r="D999" i="4"/>
  <c r="D1000" i="4"/>
  <c r="D1124" i="4"/>
  <c r="D1612" i="4"/>
  <c r="D1245" i="4"/>
  <c r="D1752" i="4"/>
  <c r="D1753" i="4"/>
  <c r="D361" i="4"/>
  <c r="D6" i="4"/>
  <c r="D883" i="4"/>
  <c r="D988" i="4"/>
  <c r="D1101" i="4"/>
  <c r="D338" i="4"/>
  <c r="D261" i="4"/>
  <c r="D262" i="4"/>
  <c r="D1216" i="4"/>
  <c r="D2021" i="4"/>
  <c r="D242" i="4"/>
  <c r="D164" i="4"/>
  <c r="D162" i="4"/>
  <c r="D93" i="4"/>
  <c r="D94" i="4"/>
  <c r="D846" i="4"/>
  <c r="D95" i="4"/>
  <c r="D2088" i="4"/>
  <c r="D2089" i="4"/>
  <c r="D546" i="4"/>
  <c r="D31" i="4"/>
  <c r="D377" i="4"/>
  <c r="D376" i="4"/>
  <c r="D378" i="4"/>
  <c r="D112" i="4"/>
  <c r="D113" i="4"/>
  <c r="D850" i="4"/>
  <c r="D849" i="4"/>
  <c r="D114" i="4"/>
  <c r="D2142" i="4"/>
  <c r="D2110" i="4"/>
  <c r="D2038" i="4"/>
  <c r="D1854" i="4"/>
  <c r="D1814" i="4"/>
  <c r="D1662" i="4"/>
  <c r="D1654" i="4"/>
  <c r="D1582" i="4"/>
  <c r="D1558" i="4"/>
  <c r="D1486" i="4"/>
  <c r="D1239" i="4"/>
  <c r="D1191" i="4"/>
  <c r="D925" i="4"/>
  <c r="D362" i="4"/>
  <c r="D806" i="4"/>
  <c r="D935" i="4"/>
  <c r="D790" i="4"/>
  <c r="D791" i="4"/>
  <c r="D782" i="4"/>
  <c r="D934" i="4"/>
  <c r="D783" i="4"/>
  <c r="D2136" i="4"/>
  <c r="D1164" i="4"/>
  <c r="D59" i="4"/>
  <c r="D754" i="4"/>
  <c r="D931" i="4"/>
  <c r="D753" i="4"/>
  <c r="D53" i="4"/>
  <c r="D1484" i="4"/>
  <c r="D49" i="4"/>
  <c r="D691" i="4"/>
  <c r="D692" i="4"/>
  <c r="D923" i="4"/>
  <c r="D2112" i="4"/>
  <c r="D46" i="4"/>
  <c r="D663" i="4"/>
  <c r="D664" i="4"/>
  <c r="D665" i="4"/>
  <c r="D1456" i="4"/>
  <c r="D1453" i="4"/>
  <c r="D606" i="4"/>
  <c r="D1140" i="4"/>
  <c r="D600" i="4"/>
  <c r="D601" i="4"/>
  <c r="D907" i="4"/>
  <c r="D1019" i="4"/>
  <c r="D593" i="4"/>
  <c r="D584" i="4"/>
  <c r="D1136" i="4"/>
  <c r="D1440" i="4"/>
  <c r="D1441" i="4"/>
  <c r="D33" i="4"/>
  <c r="D558" i="4"/>
  <c r="D1015" i="4"/>
  <c r="D1932" i="4"/>
  <c r="D1933" i="4"/>
  <c r="D1428" i="4"/>
  <c r="D1429" i="4"/>
  <c r="D510" i="4"/>
  <c r="D511" i="4"/>
  <c r="D508" i="4"/>
  <c r="D494" i="4"/>
  <c r="D495" i="4"/>
  <c r="D895" i="4"/>
  <c r="D1420" i="4"/>
  <c r="D1417" i="4"/>
  <c r="D451" i="4"/>
  <c r="D452" i="4"/>
  <c r="D1768" i="4"/>
  <c r="D1769" i="4"/>
  <c r="D1616" i="4"/>
  <c r="D1617" i="4"/>
  <c r="D993" i="4"/>
  <c r="D392" i="4"/>
  <c r="D387" i="4"/>
  <c r="D388" i="4"/>
  <c r="D1110" i="4"/>
  <c r="D370" i="4"/>
  <c r="D1745" i="4"/>
  <c r="D1380" i="4"/>
  <c r="D1381" i="4"/>
  <c r="D354" i="4"/>
  <c r="D355" i="4"/>
  <c r="D343" i="4"/>
  <c r="D1372" i="4"/>
  <c r="D1373" i="4"/>
  <c r="D330" i="4"/>
  <c r="D331" i="4"/>
  <c r="D1884" i="4"/>
  <c r="D1885" i="4"/>
  <c r="D873" i="4"/>
  <c r="D1357" i="4"/>
  <c r="D231" i="4"/>
  <c r="D1210" i="4"/>
  <c r="D1344" i="4"/>
  <c r="D1345" i="4"/>
  <c r="D160" i="4"/>
  <c r="D856" i="4"/>
  <c r="D1340" i="4"/>
  <c r="D952" i="4"/>
  <c r="D1848" i="4"/>
  <c r="D1849" i="4"/>
  <c r="D116" i="4"/>
  <c r="D851" i="4"/>
  <c r="D945" i="4"/>
  <c r="D100" i="4"/>
  <c r="D101" i="4"/>
  <c r="D91" i="4"/>
  <c r="D1182" i="4"/>
  <c r="D68" i="4"/>
  <c r="D69" i="4"/>
  <c r="D801" i="4"/>
  <c r="D1052" i="4"/>
  <c r="D57" i="4"/>
  <c r="D1162" i="4"/>
  <c r="D55" i="4"/>
  <c r="D1040" i="4"/>
  <c r="D1160" i="4"/>
  <c r="D710" i="4"/>
  <c r="D711" i="4"/>
  <c r="D712" i="4"/>
  <c r="D1292" i="4"/>
  <c r="D700" i="4"/>
  <c r="D696" i="4"/>
  <c r="D697" i="4"/>
  <c r="D1817" i="4"/>
  <c r="D919" i="4"/>
  <c r="D672" i="4"/>
  <c r="D658" i="4"/>
  <c r="D659" i="4"/>
  <c r="D1960" i="4"/>
  <c r="D649" i="4"/>
  <c r="D40" i="4"/>
  <c r="D634" i="4"/>
  <c r="D1137" i="4"/>
  <c r="D1138" i="4"/>
  <c r="D906" i="4"/>
  <c r="D580" i="4"/>
  <c r="D1134" i="4"/>
  <c r="D576" i="4"/>
  <c r="D1788" i="4"/>
  <c r="D1789" i="4"/>
  <c r="D902" i="4"/>
  <c r="D1632" i="4"/>
  <c r="D1012" i="4"/>
  <c r="D528" i="4"/>
  <c r="D529" i="4"/>
  <c r="D514" i="4"/>
  <c r="D515" i="4"/>
  <c r="D516" i="4"/>
  <c r="D1920" i="4"/>
  <c r="D1921" i="4"/>
  <c r="D2048" i="4"/>
  <c r="D2049" i="4"/>
  <c r="D426" i="4"/>
  <c r="D427" i="4"/>
  <c r="D425" i="4"/>
  <c r="D889" i="4"/>
  <c r="D390" i="4"/>
  <c r="D391" i="4"/>
  <c r="D1388" i="4"/>
  <c r="D1389" i="4"/>
  <c r="D1908" i="4"/>
  <c r="D1909" i="4"/>
  <c r="D1740" i="4"/>
  <c r="D1744" i="4"/>
  <c r="D1741" i="4"/>
  <c r="D5" i="4"/>
  <c r="D1104" i="4"/>
  <c r="D356" i="4"/>
  <c r="D347" i="4"/>
  <c r="D348" i="4"/>
  <c r="D1576" i="4"/>
  <c r="D1226" i="4"/>
  <c r="D312" i="4"/>
  <c r="D313" i="4"/>
  <c r="D311" i="4"/>
  <c r="D1096" i="4"/>
  <c r="D278" i="4"/>
  <c r="D875" i="4"/>
  <c r="D874" i="4"/>
  <c r="D970" i="4"/>
  <c r="D971" i="4"/>
  <c r="D266" i="4"/>
  <c r="D1218" i="4"/>
  <c r="D249" i="4"/>
  <c r="D870" i="4"/>
  <c r="D966" i="4"/>
  <c r="D250" i="4"/>
  <c r="D1212" i="4"/>
  <c r="D1086" i="4"/>
  <c r="D1864" i="4"/>
  <c r="D1865" i="4"/>
  <c r="D208" i="4"/>
  <c r="D209" i="4"/>
  <c r="D207" i="4"/>
  <c r="D176" i="4"/>
  <c r="D177" i="4"/>
  <c r="D954" i="4"/>
  <c r="D175" i="4"/>
  <c r="D159" i="4"/>
  <c r="D1853" i="4"/>
  <c r="D125" i="4"/>
  <c r="D126" i="4"/>
  <c r="D108" i="4"/>
  <c r="D944" i="4"/>
  <c r="D79" i="4"/>
  <c r="D1059" i="4"/>
  <c r="D830" i="4"/>
  <c r="D834" i="4"/>
  <c r="D838" i="4"/>
  <c r="D831" i="4"/>
  <c r="D835" i="4"/>
  <c r="D839" i="4"/>
  <c r="D832" i="4"/>
  <c r="D840" i="4"/>
  <c r="D1676" i="4"/>
  <c r="D2152" i="4"/>
  <c r="D2156" i="4"/>
  <c r="D833" i="4"/>
  <c r="D841" i="4"/>
  <c r="D1501" i="4"/>
  <c r="D1837" i="4"/>
  <c r="D2149" i="4"/>
  <c r="D2153" i="4"/>
  <c r="D836" i="4"/>
  <c r="D1056" i="4"/>
  <c r="D1672" i="4"/>
  <c r="D938" i="4"/>
  <c r="D1316" i="4"/>
  <c r="D937" i="4"/>
  <c r="D808" i="4"/>
  <c r="D936" i="4"/>
  <c r="D1048" i="4"/>
  <c r="D785" i="4"/>
  <c r="D60" i="4"/>
  <c r="D2133" i="4"/>
  <c r="D759" i="4"/>
  <c r="D2129" i="4"/>
  <c r="D54" i="4"/>
  <c r="D726" i="4"/>
  <c r="D727" i="4"/>
  <c r="D1296" i="4"/>
  <c r="D2120" i="4"/>
  <c r="D2117" i="4"/>
  <c r="D680" i="4"/>
  <c r="D681" i="4"/>
  <c r="D1289" i="4"/>
  <c r="D1460" i="4"/>
  <c r="D1461" i="4"/>
  <c r="D1027" i="4"/>
  <c r="D2100" i="4"/>
  <c r="D1644" i="4"/>
  <c r="D1645" i="4"/>
  <c r="D1641" i="4"/>
  <c r="D908" i="4"/>
  <c r="D586" i="4"/>
  <c r="D587" i="4"/>
  <c r="D1941" i="4"/>
  <c r="D1018" i="4"/>
  <c r="D579" i="4"/>
  <c r="D1017" i="4"/>
  <c r="D34" i="4"/>
  <c r="D570" i="4"/>
  <c r="D569" i="4"/>
  <c r="D1784" i="4"/>
  <c r="D1781" i="4"/>
  <c r="D479" i="4"/>
  <c r="D480" i="4"/>
  <c r="D481" i="4"/>
  <c r="D462" i="4"/>
  <c r="D1003" i="4"/>
  <c r="D1004" i="4"/>
  <c r="D2052" i="4"/>
  <c r="D2053" i="4"/>
  <c r="D423" i="4"/>
  <c r="D1241" i="4"/>
  <c r="D1242" i="4"/>
  <c r="D1113" i="4"/>
  <c r="D18" i="4"/>
  <c r="D1600" i="4"/>
  <c r="D1601" i="4"/>
  <c r="D365" i="4"/>
  <c r="D990" i="4"/>
  <c r="D364" i="4"/>
  <c r="D366" i="4"/>
  <c r="D1232" i="4"/>
  <c r="D357" i="4"/>
  <c r="D1900" i="4"/>
  <c r="D983" i="4"/>
  <c r="D1581" i="4"/>
  <c r="D320" i="4"/>
  <c r="D317" i="4"/>
  <c r="D321" i="4"/>
  <c r="D318" i="4"/>
  <c r="D319" i="4"/>
  <c r="D310" i="4"/>
  <c r="D1225" i="4"/>
  <c r="D298" i="4"/>
  <c r="D2033" i="4"/>
  <c r="D284" i="4"/>
  <c r="D285" i="4"/>
  <c r="D1092" i="4"/>
  <c r="D283" i="4"/>
  <c r="D246" i="4"/>
  <c r="D1869" i="4"/>
  <c r="D218" i="4"/>
  <c r="D219" i="4"/>
  <c r="D859" i="4"/>
  <c r="D1080" i="4"/>
  <c r="D189" i="4"/>
  <c r="D1528" i="4"/>
  <c r="D173" i="4"/>
  <c r="D953" i="4"/>
  <c r="D1202" i="4"/>
  <c r="D132" i="4"/>
  <c r="D133" i="4"/>
  <c r="D1070" i="4"/>
  <c r="D117" i="4"/>
  <c r="D1189" i="4"/>
  <c r="D37" i="4"/>
  <c r="D1022" i="4"/>
  <c r="D607" i="4"/>
  <c r="D608" i="4"/>
  <c r="D898" i="4"/>
  <c r="D519" i="4"/>
  <c r="D899" i="4"/>
  <c r="D520" i="4"/>
  <c r="D434" i="4"/>
  <c r="D435" i="4"/>
  <c r="D407" i="4"/>
  <c r="D1604" i="4"/>
  <c r="D328" i="4"/>
  <c r="D878" i="4"/>
  <c r="D327" i="4"/>
  <c r="D279" i="4"/>
  <c r="D876" i="4"/>
  <c r="D972" i="4"/>
  <c r="D257" i="4"/>
  <c r="D258" i="4"/>
  <c r="D1696" i="4"/>
  <c r="D1697" i="4"/>
  <c r="D120" i="4"/>
  <c r="D121" i="4"/>
  <c r="D119" i="4"/>
  <c r="D70" i="4"/>
  <c r="D1321" i="4"/>
  <c r="O1551" i="4"/>
  <c r="P1551" i="4" s="1"/>
  <c r="O1523" i="4"/>
  <c r="P1523" i="4" s="1"/>
  <c r="O1507" i="4"/>
  <c r="P1507" i="4" s="1"/>
  <c r="O1503" i="4"/>
  <c r="P1503" i="4" s="1"/>
  <c r="O1455" i="4"/>
  <c r="P1455" i="4" s="1"/>
  <c r="O1435" i="4"/>
  <c r="P1435" i="4" s="1"/>
  <c r="O1411" i="4"/>
  <c r="P1411" i="4" s="1"/>
  <c r="O1407" i="4"/>
  <c r="P1407" i="4" s="1"/>
  <c r="O1395" i="4"/>
  <c r="P1395" i="4" s="1"/>
  <c r="O1391" i="4"/>
  <c r="P1391" i="4" s="1"/>
  <c r="O1375" i="4"/>
  <c r="P1375" i="4" s="1"/>
  <c r="O1303" i="4"/>
  <c r="P1303" i="4" s="1"/>
  <c r="O1291" i="4"/>
  <c r="P1291" i="4" s="1"/>
  <c r="O1271" i="4"/>
  <c r="P1271" i="4" s="1"/>
  <c r="O1243" i="4"/>
  <c r="P1243" i="4" s="1"/>
  <c r="O1207" i="4"/>
  <c r="P1207" i="4" s="1"/>
  <c r="O1175" i="4"/>
  <c r="P1175" i="4" s="1"/>
  <c r="O1131" i="4"/>
  <c r="P1131" i="4" s="1"/>
  <c r="O1099" i="4"/>
  <c r="P1099" i="4" s="1"/>
  <c r="O1003" i="4"/>
  <c r="P1003" i="4" s="1"/>
  <c r="O999" i="4"/>
  <c r="P999" i="4" s="1"/>
  <c r="O971" i="4"/>
  <c r="P971" i="4" s="1"/>
  <c r="O899" i="4"/>
  <c r="P899" i="4" s="1"/>
  <c r="O867" i="4"/>
  <c r="P867" i="4" s="1"/>
  <c r="O843" i="4"/>
  <c r="P843" i="4" s="1"/>
  <c r="O823" i="4"/>
  <c r="P823" i="4" s="1"/>
  <c r="O783" i="4"/>
  <c r="P783" i="4" s="1"/>
  <c r="O771" i="4"/>
  <c r="P771" i="4" s="1"/>
  <c r="O751" i="4"/>
  <c r="P751" i="4" s="1"/>
  <c r="O727" i="4"/>
  <c r="P727" i="4" s="1"/>
  <c r="O715" i="4"/>
  <c r="P715" i="4" s="1"/>
  <c r="O699" i="4"/>
  <c r="P699" i="4" s="1"/>
  <c r="O675" i="4"/>
  <c r="P675" i="4" s="1"/>
  <c r="O643" i="4"/>
  <c r="P643" i="4" s="1"/>
  <c r="O619" i="4"/>
  <c r="P619" i="4" s="1"/>
  <c r="O483" i="4"/>
  <c r="P483" i="4" s="1"/>
  <c r="O355" i="4"/>
  <c r="P355" i="4" s="1"/>
  <c r="O347" i="4"/>
  <c r="P347" i="4" s="1"/>
  <c r="O315" i="4"/>
  <c r="P315" i="4" s="1"/>
  <c r="O299" i="4"/>
  <c r="P299" i="4" s="1"/>
  <c r="O291" i="4"/>
  <c r="P291" i="4" s="1"/>
  <c r="O227" i="4"/>
  <c r="P227" i="4" s="1"/>
  <c r="O219" i="4"/>
  <c r="P219" i="4" s="1"/>
  <c r="O203" i="4"/>
  <c r="P203" i="4" s="1"/>
  <c r="O171" i="4"/>
  <c r="P171" i="4" s="1"/>
  <c r="O163" i="4"/>
  <c r="P163" i="4" s="1"/>
  <c r="O35" i="4"/>
  <c r="P35" i="4" s="1"/>
  <c r="D2154" i="4"/>
  <c r="D2146" i="4"/>
  <c r="D2138" i="4"/>
  <c r="D2130" i="4"/>
  <c r="D2114" i="4"/>
  <c r="D2090" i="4"/>
  <c r="D2050" i="4"/>
  <c r="D2026" i="4"/>
  <c r="D1986" i="4"/>
  <c r="D1978" i="4"/>
  <c r="D1970" i="4"/>
  <c r="D1922" i="4"/>
  <c r="D1914" i="4"/>
  <c r="D1906" i="4"/>
  <c r="D1858" i="4"/>
  <c r="D1850" i="4"/>
  <c r="D1842" i="4"/>
  <c r="D1826" i="4"/>
  <c r="D1818" i="4"/>
  <c r="D1794" i="4"/>
  <c r="D1786" i="4"/>
  <c r="D1770" i="4"/>
  <c r="D1762" i="4"/>
  <c r="D1754" i="4"/>
  <c r="D1746" i="4"/>
  <c r="D1738" i="4"/>
  <c r="D1730" i="4"/>
  <c r="D1714" i="4"/>
  <c r="D1706" i="4"/>
  <c r="D1698" i="4"/>
  <c r="D1682" i="4"/>
  <c r="D1650" i="4"/>
  <c r="D1642" i="4"/>
  <c r="D1634" i="4"/>
  <c r="D1626" i="4"/>
  <c r="D1562" i="4"/>
  <c r="D1538" i="4"/>
  <c r="D1530" i="4"/>
  <c r="D1514" i="4"/>
  <c r="D1458" i="4"/>
  <c r="D1450" i="4"/>
  <c r="D1434" i="4"/>
  <c r="D1426" i="4"/>
  <c r="D1418" i="4"/>
  <c r="D1386" i="4"/>
  <c r="D1370" i="4"/>
  <c r="D1354" i="4"/>
  <c r="D1346" i="4"/>
  <c r="D1338" i="4"/>
  <c r="D1322" i="4"/>
  <c r="D1314" i="4"/>
  <c r="D1298" i="4"/>
  <c r="D1282" i="4"/>
  <c r="D1266" i="4"/>
  <c r="D1258" i="4"/>
  <c r="D1195" i="4"/>
  <c r="D1183" i="4"/>
  <c r="D1091" i="4"/>
  <c r="D1079" i="4"/>
  <c r="D997" i="4"/>
  <c r="D965" i="4"/>
  <c r="D941" i="4"/>
  <c r="D917" i="4"/>
  <c r="D853" i="4"/>
  <c r="D837" i="4"/>
  <c r="D773" i="4"/>
  <c r="D733" i="4"/>
  <c r="D605" i="4"/>
  <c r="D517" i="4"/>
  <c r="D453" i="4"/>
  <c r="D291" i="4"/>
  <c r="D147" i="4"/>
  <c r="D51" i="4"/>
  <c r="D575" i="4"/>
  <c r="D905" i="4"/>
  <c r="D1014" i="4"/>
  <c r="D551" i="4"/>
  <c r="D552" i="4"/>
  <c r="D542" i="4"/>
  <c r="D1011" i="4"/>
  <c r="D540" i="4"/>
  <c r="D499" i="4"/>
  <c r="D1007" i="4"/>
  <c r="D500" i="4"/>
  <c r="D475" i="4"/>
  <c r="D1253" i="4"/>
  <c r="D1126" i="4"/>
  <c r="D440" i="4"/>
  <c r="D1408" i="4"/>
  <c r="D1409" i="4"/>
  <c r="D1405" i="4"/>
  <c r="D1118" i="4"/>
  <c r="D1368" i="4"/>
  <c r="D1369" i="4"/>
  <c r="D280" i="4"/>
  <c r="D1360" i="4"/>
  <c r="D1548" i="4"/>
  <c r="D1549" i="4"/>
  <c r="D798" i="4"/>
  <c r="D1050" i="4"/>
  <c r="D1492" i="4"/>
  <c r="D1493" i="4"/>
  <c r="D755" i="4"/>
  <c r="D1980" i="4"/>
  <c r="D1981" i="4"/>
  <c r="D52" i="4"/>
  <c r="D721" i="4"/>
  <c r="D651" i="4"/>
  <c r="D1285" i="4"/>
  <c r="D652" i="4"/>
  <c r="D1028" i="4"/>
  <c r="D1273" i="4"/>
  <c r="D596" i="4"/>
  <c r="D530" i="4"/>
  <c r="D531" i="4"/>
  <c r="D1261" i="4"/>
  <c r="D474" i="4"/>
  <c r="D472" i="4"/>
  <c r="D473" i="4"/>
  <c r="D1760" i="4"/>
  <c r="D1761" i="4"/>
  <c r="D381" i="4"/>
  <c r="D10" i="4"/>
  <c r="D1234" i="4"/>
  <c r="D301" i="4"/>
  <c r="D1222" i="4"/>
  <c r="D270" i="4"/>
  <c r="D271" i="4"/>
  <c r="D238" i="4"/>
  <c r="D1213" i="4"/>
  <c r="D212" i="4"/>
  <c r="D961" i="4"/>
  <c r="D210" i="4"/>
  <c r="D205" i="4"/>
  <c r="D2016" i="4"/>
  <c r="D2013" i="4"/>
  <c r="D188" i="4"/>
  <c r="D186" i="4"/>
  <c r="D187" i="4"/>
  <c r="D857" i="4"/>
  <c r="D855" i="4"/>
  <c r="D1200" i="4"/>
  <c r="D136" i="4"/>
  <c r="D1071" i="4"/>
  <c r="D106" i="4"/>
  <c r="D107" i="4"/>
  <c r="D2000" i="4"/>
  <c r="D82" i="4"/>
  <c r="D74" i="4"/>
  <c r="D75" i="4"/>
  <c r="D1177" i="4"/>
  <c r="D940" i="4"/>
  <c r="D818" i="4"/>
  <c r="D1055" i="4"/>
  <c r="D817" i="4"/>
  <c r="D702" i="4"/>
  <c r="D2121" i="4"/>
  <c r="D1948" i="4"/>
  <c r="D1949" i="4"/>
  <c r="D1020" i="4"/>
  <c r="D490" i="4"/>
  <c r="D491" i="4"/>
  <c r="D24" i="4"/>
  <c r="D442" i="4"/>
  <c r="D1249" i="4"/>
  <c r="D1396" i="4"/>
  <c r="D1397" i="4"/>
  <c r="D369" i="4"/>
  <c r="D368" i="4"/>
  <c r="D1580" i="4"/>
  <c r="D1577" i="4"/>
  <c r="D297" i="4"/>
  <c r="D2032" i="4"/>
  <c r="D977" i="4"/>
  <c r="D1516" i="4"/>
  <c r="D1517" i="4"/>
  <c r="D73" i="4"/>
  <c r="D1840" i="4"/>
  <c r="D1841" i="4"/>
  <c r="D926" i="4"/>
  <c r="D927" i="4"/>
  <c r="D704" i="4"/>
  <c r="D148" i="4"/>
  <c r="D149" i="4"/>
  <c r="D150" i="4"/>
  <c r="D2094" i="4"/>
  <c r="D2054" i="4"/>
  <c r="D1982" i="4"/>
  <c r="D1798" i="4"/>
  <c r="D1702" i="4"/>
  <c r="D1678" i="4"/>
  <c r="D1478" i="4"/>
  <c r="D1406" i="4"/>
  <c r="D1358" i="4"/>
  <c r="D1310" i="4"/>
  <c r="D1107" i="4"/>
  <c r="D861" i="4"/>
  <c r="D565" i="4"/>
  <c r="D1317" i="4"/>
  <c r="D1989" i="4"/>
  <c r="D58" i="4"/>
  <c r="D768" i="4"/>
  <c r="D750" i="4"/>
  <c r="D751" i="4"/>
  <c r="D698" i="4"/>
  <c r="D1657" i="4"/>
  <c r="D1964" i="4"/>
  <c r="D1965" i="4"/>
  <c r="D678" i="4"/>
  <c r="D922" i="4"/>
  <c r="D47" i="4"/>
  <c r="D1472" i="4"/>
  <c r="D1473" i="4"/>
  <c r="D1812" i="4"/>
  <c r="D1813" i="4"/>
  <c r="D642" i="4"/>
  <c r="D43" i="4"/>
  <c r="D632" i="4"/>
  <c r="D633" i="4"/>
  <c r="D1142" i="4"/>
  <c r="D1952" i="4"/>
  <c r="D1953" i="4"/>
  <c r="D1796" i="4"/>
  <c r="D1797" i="4"/>
  <c r="D555" i="4"/>
  <c r="D2080" i="4"/>
  <c r="D543" i="4"/>
  <c r="D544" i="4"/>
  <c r="D545" i="4"/>
  <c r="D502" i="4"/>
  <c r="D1008" i="4"/>
  <c r="D482" i="4"/>
  <c r="D483" i="4"/>
  <c r="D484" i="4"/>
  <c r="D2064" i="4"/>
  <c r="D2065" i="4"/>
  <c r="D464" i="4"/>
  <c r="D1250" i="4"/>
  <c r="D449" i="4"/>
  <c r="D1122" i="4"/>
  <c r="D431" i="4"/>
  <c r="D432" i="4"/>
  <c r="D1244" i="4"/>
  <c r="D397" i="4"/>
  <c r="D400" i="4"/>
  <c r="D396" i="4"/>
  <c r="D398" i="4"/>
  <c r="D399" i="4"/>
  <c r="D14" i="4"/>
  <c r="D386" i="4"/>
  <c r="D1236" i="4"/>
  <c r="D1588" i="4"/>
  <c r="D1589" i="4"/>
  <c r="D1893" i="4"/>
  <c r="D322" i="4"/>
  <c r="D308" i="4"/>
  <c r="D309" i="4"/>
  <c r="D982" i="4"/>
  <c r="D1880" i="4"/>
  <c r="D1881" i="4"/>
  <c r="D268" i="4"/>
  <c r="D269" i="4"/>
  <c r="D1556" i="4"/>
  <c r="D1553" i="4"/>
  <c r="D1868" i="4"/>
  <c r="D964" i="4"/>
  <c r="D224" i="4"/>
  <c r="D223" i="4"/>
  <c r="D1352" i="4"/>
  <c r="D1353" i="4"/>
  <c r="D202" i="4"/>
  <c r="D1536" i="4"/>
  <c r="D1537" i="4"/>
  <c r="D172" i="4"/>
  <c r="D171" i="4"/>
  <c r="D140" i="4"/>
  <c r="D141" i="4"/>
  <c r="D142" i="4"/>
  <c r="D1062" i="4"/>
  <c r="D847" i="4"/>
  <c r="D848" i="4"/>
  <c r="D97" i="4"/>
  <c r="D98" i="4"/>
  <c r="D86" i="4"/>
  <c r="D942" i="4"/>
  <c r="D80" i="4"/>
  <c r="D1996" i="4"/>
  <c r="D1997" i="4"/>
  <c r="D2132" i="4"/>
  <c r="D1044" i="4"/>
  <c r="D2124" i="4"/>
  <c r="D705" i="4"/>
  <c r="D2125" i="4"/>
  <c r="D690" i="4"/>
  <c r="D689" i="4"/>
  <c r="D1153" i="4"/>
  <c r="D1154" i="4"/>
  <c r="D1149" i="4"/>
  <c r="D676" i="4"/>
  <c r="D670" i="4"/>
  <c r="D671" i="4"/>
  <c r="D1288" i="4"/>
  <c r="D45" i="4"/>
  <c r="D648" i="4"/>
  <c r="D1145" i="4"/>
  <c r="D1808" i="4"/>
  <c r="D1805" i="4"/>
  <c r="D1809" i="4"/>
  <c r="D2096" i="4"/>
  <c r="D2097" i="4"/>
  <c r="D598" i="4"/>
  <c r="D599" i="4"/>
  <c r="D1944" i="4"/>
  <c r="D1945" i="4"/>
  <c r="D1636" i="4"/>
  <c r="D1637" i="4"/>
  <c r="D1132" i="4"/>
  <c r="D1133" i="4"/>
  <c r="D1436" i="4"/>
  <c r="D1437" i="4"/>
  <c r="D554" i="4"/>
  <c r="D553" i="4"/>
  <c r="D538" i="4"/>
  <c r="D539" i="4"/>
  <c r="D536" i="4"/>
  <c r="D537" i="4"/>
  <c r="D30" i="4"/>
  <c r="D1010" i="4"/>
  <c r="D900" i="4"/>
  <c r="D488" i="4"/>
  <c r="D489" i="4"/>
  <c r="D1916" i="4"/>
  <c r="D1917" i="4"/>
  <c r="D20" i="4"/>
  <c r="D408" i="4"/>
  <c r="D409" i="4"/>
  <c r="D1237" i="4"/>
  <c r="D1757" i="4"/>
  <c r="D1376" i="4"/>
  <c r="D1377" i="4"/>
  <c r="D342" i="4"/>
  <c r="D880" i="4"/>
  <c r="D292" i="4"/>
  <c r="D293" i="4"/>
  <c r="D1094" i="4"/>
  <c r="D286" i="4"/>
  <c r="D1361" i="4"/>
  <c r="D273" i="4"/>
  <c r="D1220" i="4"/>
  <c r="D1564" i="4"/>
  <c r="D274" i="4"/>
  <c r="D213" i="4"/>
  <c r="D214" i="4"/>
  <c r="D962" i="4"/>
  <c r="D862" i="4"/>
  <c r="D1081" i="4"/>
  <c r="D958" i="4"/>
  <c r="D1532" i="4"/>
  <c r="D1533" i="4"/>
  <c r="D1704" i="4"/>
  <c r="D1705" i="4"/>
  <c r="D1348" i="4"/>
  <c r="D1349" i="4"/>
  <c r="D1857" i="4"/>
  <c r="D1078" i="4"/>
  <c r="D152" i="4"/>
  <c r="D151" i="4"/>
  <c r="D1073" i="4"/>
  <c r="D950" i="4"/>
  <c r="D138" i="4"/>
  <c r="D139" i="4"/>
  <c r="D1066" i="4"/>
  <c r="D1067" i="4"/>
  <c r="D123" i="4"/>
  <c r="D1845" i="4"/>
  <c r="D1186" i="4"/>
  <c r="D77" i="4"/>
  <c r="D78" i="4"/>
  <c r="D843" i="4"/>
  <c r="D1992" i="4"/>
  <c r="D1993" i="4"/>
  <c r="D819" i="4"/>
  <c r="D1173" i="4"/>
  <c r="D1313" i="4"/>
  <c r="D1833" i="4"/>
  <c r="D62" i="4"/>
  <c r="D63" i="4"/>
  <c r="D1051" i="4"/>
  <c r="D1170" i="4"/>
  <c r="D1047" i="4"/>
  <c r="D784" i="4"/>
  <c r="D775" i="4"/>
  <c r="D932" i="4"/>
  <c r="D762" i="4"/>
  <c r="D763" i="4"/>
  <c r="D764" i="4"/>
  <c r="D742" i="4"/>
  <c r="D743" i="4"/>
  <c r="D744" i="4"/>
  <c r="D745" i="4"/>
  <c r="D1041" i="4"/>
  <c r="D706" i="4"/>
  <c r="D707" i="4"/>
  <c r="D708" i="4"/>
  <c r="D1032" i="4"/>
  <c r="D1150" i="4"/>
  <c r="D42" i="4"/>
  <c r="D1281" i="4"/>
  <c r="D1653" i="4"/>
  <c r="D1026" i="4"/>
  <c r="D625" i="4"/>
  <c r="D1800" i="4"/>
  <c r="D1801" i="4"/>
  <c r="D612" i="4"/>
  <c r="D512" i="4"/>
  <c r="D513" i="4"/>
  <c r="D498" i="4"/>
  <c r="D496" i="4"/>
  <c r="D497" i="4"/>
  <c r="D25" i="4"/>
  <c r="D470" i="4"/>
  <c r="D467" i="4"/>
  <c r="D468" i="4"/>
  <c r="D455" i="4"/>
  <c r="D456" i="4"/>
  <c r="D457" i="4"/>
  <c r="D443" i="4"/>
  <c r="D1121" i="4"/>
  <c r="D1412" i="4"/>
  <c r="D1413" i="4"/>
  <c r="D418" i="4"/>
  <c r="D419" i="4"/>
  <c r="D1605" i="4"/>
  <c r="D17" i="4"/>
  <c r="D402" i="4"/>
  <c r="D1112" i="4"/>
  <c r="D389" i="4"/>
  <c r="D992" i="4"/>
  <c r="D13" i="4"/>
  <c r="D385" i="4"/>
  <c r="D4" i="4"/>
  <c r="D340" i="4"/>
  <c r="D1228" i="4"/>
  <c r="D334" i="4"/>
  <c r="D335" i="4"/>
  <c r="D879" i="4"/>
  <c r="D1892" i="4"/>
  <c r="D1889" i="4"/>
  <c r="D305" i="4"/>
  <c r="D306" i="4"/>
  <c r="D276" i="4"/>
  <c r="D277" i="4"/>
  <c r="D1720" i="4"/>
  <c r="D1721" i="4"/>
  <c r="D228" i="4"/>
  <c r="D229" i="4"/>
  <c r="D198" i="4"/>
  <c r="D199" i="4"/>
  <c r="D863" i="4"/>
  <c r="D864" i="4"/>
  <c r="D2012" i="4"/>
  <c r="D2009" i="4"/>
  <c r="D184" i="4"/>
  <c r="D185" i="4"/>
  <c r="D1692" i="4"/>
  <c r="D1693" i="4"/>
  <c r="D137" i="4"/>
  <c r="D1197" i="4"/>
  <c r="D1064" i="4"/>
  <c r="D1192" i="4"/>
  <c r="D76" i="4"/>
  <c r="D842" i="4"/>
  <c r="D826" i="4"/>
  <c r="D827" i="4"/>
  <c r="D828" i="4"/>
  <c r="D738" i="4"/>
  <c r="D737" i="4"/>
  <c r="D682" i="4"/>
  <c r="D1152" i="4"/>
  <c r="D1468" i="4"/>
  <c r="D1469" i="4"/>
  <c r="D638" i="4"/>
  <c r="D635" i="4"/>
  <c r="D1280" i="4"/>
  <c r="D636" i="4"/>
  <c r="D2076" i="4"/>
  <c r="D2077" i="4"/>
  <c r="D503" i="4"/>
  <c r="D504" i="4"/>
  <c r="D1128" i="4"/>
  <c r="D1116" i="4"/>
  <c r="D420" i="4"/>
  <c r="D272" i="4"/>
  <c r="D1728" i="4"/>
  <c r="D1729" i="4"/>
  <c r="D1872" i="4"/>
  <c r="D1873" i="4"/>
  <c r="D201" i="4"/>
  <c r="D959" i="4"/>
  <c r="D1208" i="4"/>
  <c r="D865" i="4"/>
  <c r="D1332" i="4"/>
  <c r="D1333" i="4"/>
  <c r="D2151" i="4"/>
  <c r="D2135" i="4"/>
  <c r="D2127" i="4"/>
  <c r="D2119" i="4"/>
  <c r="D2111" i="4"/>
  <c r="D2095" i="4"/>
  <c r="D2087" i="4"/>
  <c r="D2079" i="4"/>
  <c r="D2063" i="4"/>
  <c r="D2039" i="4"/>
  <c r="D2023" i="4"/>
  <c r="D2015" i="4"/>
  <c r="D1999" i="4"/>
  <c r="D1991" i="4"/>
  <c r="D1983" i="4"/>
  <c r="D1959" i="4"/>
  <c r="D1951" i="4"/>
  <c r="D1935" i="4"/>
  <c r="D1919" i="4"/>
  <c r="D1911" i="4"/>
  <c r="D1895" i="4"/>
  <c r="D1887" i="4"/>
  <c r="D1879" i="4"/>
  <c r="D1871" i="4"/>
  <c r="D1855" i="4"/>
  <c r="D1847" i="4"/>
  <c r="D1839" i="4"/>
  <c r="D1831" i="4"/>
  <c r="D1815" i="4"/>
  <c r="D1807" i="4"/>
  <c r="D1799" i="4"/>
  <c r="D1791" i="4"/>
  <c r="D1783" i="4"/>
  <c r="D1759" i="4"/>
  <c r="D1751" i="4"/>
  <c r="D1743" i="4"/>
  <c r="D1727" i="4"/>
  <c r="D1719" i="4"/>
  <c r="D1711" i="4"/>
  <c r="D1695" i="4"/>
  <c r="D1679" i="4"/>
  <c r="D1671" i="4"/>
  <c r="D1663" i="4"/>
  <c r="D1655" i="4"/>
  <c r="D1647" i="4"/>
  <c r="D1631" i="4"/>
  <c r="D1623" i="4"/>
  <c r="D1615" i="4"/>
  <c r="D1607" i="4"/>
  <c r="D1599" i="4"/>
  <c r="D1591" i="4"/>
  <c r="D1575" i="4"/>
  <c r="D1559" i="4"/>
  <c r="D1551" i="4"/>
  <c r="D1535" i="4"/>
  <c r="D1527" i="4"/>
  <c r="D1519" i="4"/>
  <c r="D1511" i="4"/>
  <c r="D1503" i="4"/>
  <c r="D1487" i="4"/>
  <c r="D1479" i="4"/>
  <c r="D1455" i="4"/>
  <c r="D1439" i="4"/>
  <c r="D1423" i="4"/>
  <c r="D1407" i="4"/>
  <c r="D1399" i="4"/>
  <c r="D1391" i="4"/>
  <c r="D1359" i="4"/>
  <c r="D1351" i="4"/>
  <c r="D1343" i="4"/>
  <c r="D1335" i="4"/>
  <c r="D1327" i="4"/>
  <c r="D1295" i="4"/>
  <c r="D1243" i="4"/>
  <c r="D1231" i="4"/>
  <c r="D1139" i="4"/>
  <c r="D1127" i="4"/>
  <c r="D1099" i="4"/>
  <c r="D1075" i="4"/>
  <c r="D1053" i="4"/>
  <c r="D957" i="4"/>
  <c r="D933" i="4"/>
  <c r="D909" i="4"/>
  <c r="D885" i="4"/>
  <c r="D829" i="4"/>
  <c r="D789" i="4"/>
  <c r="D725" i="4"/>
  <c r="D677" i="4"/>
  <c r="D645" i="4"/>
  <c r="D597" i="4"/>
  <c r="D573" i="4"/>
  <c r="D509" i="4"/>
  <c r="D445" i="4"/>
  <c r="D421" i="4"/>
  <c r="D372" i="4"/>
  <c r="D339" i="4"/>
  <c r="D786" i="4"/>
  <c r="D787" i="4"/>
  <c r="D1030" i="4"/>
  <c r="D1031" i="4"/>
  <c r="D654" i="4"/>
  <c r="D655" i="4"/>
  <c r="D914" i="4"/>
  <c r="D627" i="4"/>
  <c r="D614" i="4"/>
  <c r="D39" i="4"/>
  <c r="D615" i="4"/>
  <c r="D1023" i="4"/>
  <c r="D562" i="4"/>
  <c r="D563" i="4"/>
  <c r="D534" i="4"/>
  <c r="D535" i="4"/>
  <c r="D304" i="4"/>
  <c r="D302" i="4"/>
  <c r="D303" i="4"/>
  <c r="D240" i="4"/>
  <c r="D239" i="4"/>
  <c r="D192" i="4"/>
  <c r="D196" i="4"/>
  <c r="D193" i="4"/>
  <c r="D128" i="4"/>
  <c r="D127" i="4"/>
  <c r="D734" i="4"/>
  <c r="D1038" i="4"/>
  <c r="D1039" i="4"/>
  <c r="D714" i="4"/>
  <c r="D715" i="4"/>
  <c r="D1035" i="4"/>
  <c r="D1034" i="4"/>
  <c r="D699" i="4"/>
  <c r="D666" i="4"/>
  <c r="D918" i="4"/>
  <c r="D44" i="4"/>
  <c r="D643" i="4"/>
  <c r="D32" i="4"/>
  <c r="D547" i="4"/>
  <c r="D373" i="4"/>
  <c r="D374" i="4"/>
  <c r="D375" i="4"/>
  <c r="D349" i="4"/>
  <c r="D882" i="4"/>
  <c r="D324" i="4"/>
  <c r="D325" i="4"/>
  <c r="D326" i="4"/>
  <c r="D288" i="4"/>
  <c r="D974" i="4"/>
  <c r="D287" i="4"/>
  <c r="D975" i="4"/>
  <c r="D255" i="4"/>
  <c r="D871" i="4"/>
  <c r="D232" i="4"/>
  <c r="D233" i="4"/>
  <c r="D180" i="4"/>
  <c r="D181" i="4"/>
  <c r="D156" i="4"/>
  <c r="D157" i="4"/>
  <c r="D109" i="4"/>
  <c r="D110" i="4"/>
  <c r="D111" i="4"/>
  <c r="D1063" i="4"/>
  <c r="D104" i="4"/>
  <c r="D102" i="4"/>
  <c r="D103" i="4"/>
  <c r="D822" i="4"/>
  <c r="D823" i="4"/>
  <c r="D810" i="4"/>
  <c r="D811" i="4"/>
  <c r="D778" i="4"/>
  <c r="D1046" i="4"/>
  <c r="D718" i="4"/>
  <c r="D719" i="4"/>
  <c r="D674" i="4"/>
  <c r="D675" i="4"/>
  <c r="D618" i="4"/>
  <c r="D619" i="4"/>
  <c r="D36" i="4"/>
  <c r="D910" i="4"/>
  <c r="D405" i="4"/>
  <c r="D406" i="4"/>
  <c r="D336" i="4"/>
  <c r="D337" i="4"/>
  <c r="D300" i="4"/>
  <c r="D979" i="4"/>
  <c r="D296" i="4"/>
  <c r="D294" i="4"/>
  <c r="D295" i="4"/>
  <c r="D264" i="4"/>
  <c r="D263" i="4"/>
  <c r="D252" i="4"/>
  <c r="D253" i="4"/>
  <c r="D967" i="4"/>
  <c r="D866" i="4"/>
  <c r="D867" i="4"/>
  <c r="D963" i="4"/>
  <c r="D88" i="4"/>
  <c r="D89" i="4"/>
  <c r="D72" i="4"/>
  <c r="D71" i="4"/>
  <c r="D41" i="4"/>
  <c r="D915" i="4"/>
  <c r="D994" i="4"/>
  <c r="D23" i="4"/>
  <c r="D2141" i="4"/>
  <c r="D2105" i="4"/>
  <c r="D2073" i="4"/>
  <c r="D2069" i="4"/>
  <c r="D2057" i="4"/>
  <c r="D2037" i="4"/>
  <c r="D2029" i="4"/>
  <c r="D2017" i="4"/>
  <c r="D2005" i="4"/>
  <c r="D1929" i="4"/>
  <c r="D1925" i="4"/>
  <c r="D1897" i="4"/>
  <c r="D1877" i="4"/>
  <c r="D1861" i="4"/>
  <c r="D1825" i="4"/>
  <c r="D1777" i="4"/>
  <c r="D1773" i="4"/>
  <c r="D1737" i="4"/>
  <c r="D1689" i="4"/>
  <c r="D1685" i="4"/>
  <c r="D1593" i="4"/>
  <c r="D1585" i="4"/>
  <c r="D1573" i="4"/>
  <c r="D1565" i="4"/>
  <c r="D1541" i="4"/>
  <c r="D1525" i="4"/>
  <c r="D1521" i="4"/>
  <c r="D1497" i="4"/>
  <c r="D1489" i="4"/>
  <c r="D1465" i="4"/>
  <c r="D1445" i="4"/>
  <c r="D1421" i="4"/>
  <c r="D1393" i="4"/>
  <c r="D1309" i="4"/>
  <c r="D1269" i="4"/>
  <c r="D1229" i="4"/>
  <c r="D1217" i="4"/>
  <c r="D1205" i="4"/>
  <c r="D1193" i="4"/>
  <c r="D1185" i="4"/>
  <c r="D1165" i="4"/>
  <c r="D1157" i="4"/>
  <c r="D1105" i="4"/>
  <c r="D1089" i="4"/>
  <c r="D1065" i="4"/>
  <c r="D1049" i="4"/>
  <c r="D1009" i="4"/>
  <c r="D969" i="4"/>
  <c r="D921" i="4"/>
  <c r="D913" i="4"/>
  <c r="D881" i="4"/>
  <c r="D793" i="4"/>
  <c r="D777" i="4"/>
  <c r="D761" i="4"/>
  <c r="D729" i="4"/>
  <c r="D713" i="4"/>
  <c r="D561" i="4"/>
  <c r="D521" i="4"/>
  <c r="D299" i="4"/>
  <c r="D235" i="4"/>
  <c r="D155" i="4"/>
  <c r="D2036" i="4"/>
  <c r="D2004" i="4"/>
  <c r="D1896" i="4"/>
  <c r="D1844" i="4"/>
  <c r="D1736" i="4"/>
  <c r="D1680" i="4"/>
  <c r="D1628" i="4"/>
  <c r="D1624" i="4"/>
  <c r="D1544" i="4"/>
  <c r="D1540" i="4"/>
  <c r="D1336" i="4"/>
  <c r="D1308" i="4"/>
  <c r="D1304" i="4"/>
  <c r="D1300" i="4"/>
  <c r="D1204" i="4"/>
  <c r="D1176" i="4"/>
  <c r="D1168" i="4"/>
  <c r="D1156" i="4"/>
  <c r="D1148" i="4"/>
  <c r="D1088" i="4"/>
  <c r="D1076" i="4"/>
  <c r="D1024" i="4"/>
  <c r="D968" i="4"/>
  <c r="D912" i="4"/>
  <c r="D824" i="4"/>
  <c r="D760" i="4"/>
  <c r="D720" i="4"/>
  <c r="D560" i="4"/>
  <c r="D234" i="4"/>
  <c r="D170" i="4"/>
  <c r="D154" i="4"/>
  <c r="D122" i="4"/>
  <c r="D90" i="4"/>
  <c r="O1583" i="4"/>
  <c r="P1583" i="4" s="1"/>
  <c r="O1567" i="4"/>
  <c r="P1567" i="4" s="1"/>
  <c r="O1555" i="4"/>
  <c r="P1555" i="4" s="1"/>
  <c r="O1539" i="4"/>
  <c r="P1539" i="4" s="1"/>
  <c r="O1531" i="4"/>
  <c r="P1531" i="4" s="1"/>
  <c r="O1515" i="4"/>
  <c r="P1515" i="4" s="1"/>
  <c r="O1495" i="4"/>
  <c r="P1495" i="4" s="1"/>
  <c r="O1487" i="4"/>
  <c r="P1487" i="4" s="1"/>
  <c r="O1479" i="4"/>
  <c r="P1479" i="4" s="1"/>
  <c r="O1471" i="4"/>
  <c r="P1471" i="4" s="1"/>
  <c r="O1463" i="4"/>
  <c r="P1463" i="4" s="1"/>
  <c r="O1439" i="4"/>
  <c r="P1439" i="4" s="1"/>
  <c r="O1431" i="4"/>
  <c r="P1431" i="4" s="1"/>
  <c r="O1423" i="4"/>
  <c r="P1423" i="4" s="1"/>
  <c r="O1415" i="4"/>
  <c r="P1415" i="4" s="1"/>
  <c r="O1399" i="4"/>
  <c r="P1399" i="4" s="1"/>
  <c r="O1367" i="4"/>
  <c r="P1367" i="4" s="1"/>
  <c r="O1351" i="4"/>
  <c r="P1351" i="4" s="1"/>
  <c r="O1335" i="4"/>
  <c r="P1335" i="4" s="1"/>
  <c r="O1319" i="4"/>
  <c r="P1319" i="4" s="1"/>
  <c r="O1307" i="4"/>
  <c r="P1307" i="4" s="1"/>
  <c r="O1275" i="4"/>
  <c r="P1275" i="4" s="1"/>
  <c r="O1259" i="4"/>
  <c r="P1259" i="4" s="1"/>
  <c r="O1115" i="4"/>
  <c r="P1115" i="4" s="1"/>
  <c r="O1095" i="4"/>
  <c r="P1095" i="4" s="1"/>
  <c r="O1079" i="4"/>
  <c r="P1079" i="4" s="1"/>
  <c r="O1047" i="4"/>
  <c r="P1047" i="4" s="1"/>
  <c r="O983" i="4"/>
  <c r="P983" i="4" s="1"/>
  <c r="O967" i="4"/>
  <c r="P967" i="4" s="1"/>
  <c r="O935" i="4"/>
  <c r="P935" i="4" s="1"/>
  <c r="O919" i="4"/>
  <c r="P919" i="4" s="1"/>
  <c r="O891" i="4"/>
  <c r="P891" i="4" s="1"/>
  <c r="O875" i="4"/>
  <c r="P875" i="4" s="1"/>
  <c r="O859" i="4"/>
  <c r="P859" i="4" s="1"/>
  <c r="O847" i="4"/>
  <c r="P847" i="4" s="1"/>
  <c r="O839" i="4"/>
  <c r="P839" i="4" s="1"/>
  <c r="O807" i="4"/>
  <c r="P807" i="4" s="1"/>
  <c r="O791" i="4"/>
  <c r="P791" i="4" s="1"/>
  <c r="O775" i="4"/>
  <c r="P775" i="4" s="1"/>
  <c r="O767" i="4"/>
  <c r="P767" i="4" s="1"/>
  <c r="O743" i="4"/>
  <c r="P743" i="4" s="1"/>
  <c r="O735" i="4"/>
  <c r="P735" i="4" s="1"/>
  <c r="O695" i="4"/>
  <c r="P695" i="4" s="1"/>
  <c r="O687" i="4"/>
  <c r="P687" i="4" s="1"/>
  <c r="O671" i="4"/>
  <c r="P671" i="4" s="1"/>
  <c r="O655" i="4"/>
  <c r="P655" i="4" s="1"/>
  <c r="O647" i="4"/>
  <c r="P647" i="4" s="1"/>
  <c r="O635" i="4"/>
  <c r="P635" i="4" s="1"/>
  <c r="O627" i="4"/>
  <c r="P627" i="4" s="1"/>
  <c r="O615" i="4"/>
  <c r="P615" i="4" s="1"/>
  <c r="O599" i="4"/>
  <c r="P599" i="4" s="1"/>
  <c r="O591" i="4"/>
  <c r="P591" i="4" s="1"/>
  <c r="O587" i="4"/>
  <c r="P587" i="4" s="1"/>
  <c r="O575" i="4"/>
  <c r="P575" i="4" s="1"/>
  <c r="O567" i="4"/>
  <c r="P567" i="4" s="1"/>
  <c r="O559" i="4"/>
  <c r="P559" i="4" s="1"/>
  <c r="O543" i="4"/>
  <c r="P543" i="4" s="1"/>
  <c r="O539" i="4"/>
  <c r="P539" i="4" s="1"/>
  <c r="O531" i="4"/>
  <c r="P531" i="4" s="1"/>
  <c r="O523" i="4"/>
  <c r="P523" i="4" s="1"/>
  <c r="O511" i="4"/>
  <c r="P511" i="4" s="1"/>
  <c r="O503" i="4"/>
  <c r="P503" i="4" s="1"/>
  <c r="O495" i="4"/>
  <c r="P495" i="4" s="1"/>
  <c r="O479" i="4"/>
  <c r="P479" i="4" s="1"/>
  <c r="O467" i="4"/>
  <c r="P467" i="4" s="1"/>
  <c r="O451" i="4"/>
  <c r="P451" i="4" s="1"/>
  <c r="O439" i="4"/>
  <c r="P439" i="4" s="1"/>
  <c r="O431" i="4"/>
  <c r="P431" i="4" s="1"/>
  <c r="O415" i="4"/>
  <c r="P415" i="4" s="1"/>
  <c r="O407" i="4"/>
  <c r="P407" i="4" s="1"/>
  <c r="O399" i="4"/>
  <c r="P399" i="4" s="1"/>
  <c r="O391" i="4"/>
  <c r="P391" i="4" s="1"/>
  <c r="O383" i="4"/>
  <c r="P383" i="4" s="1"/>
  <c r="O375" i="4"/>
  <c r="P375" i="4" s="1"/>
  <c r="O367" i="4"/>
  <c r="P367" i="4" s="1"/>
  <c r="O343" i="4"/>
  <c r="P343" i="4" s="1"/>
  <c r="O335" i="4"/>
  <c r="P335" i="4" s="1"/>
  <c r="O327" i="4"/>
  <c r="P327" i="4" s="1"/>
  <c r="O319" i="4"/>
  <c r="P319" i="4" s="1"/>
  <c r="O307" i="4"/>
  <c r="P307" i="4" s="1"/>
  <c r="O295" i="4"/>
  <c r="P295" i="4" s="1"/>
  <c r="O283" i="4"/>
  <c r="P283" i="4" s="1"/>
  <c r="O275" i="4"/>
  <c r="P275" i="4" s="1"/>
  <c r="O267" i="4"/>
  <c r="P267" i="4" s="1"/>
  <c r="O259" i="4"/>
  <c r="P259" i="4" s="1"/>
  <c r="O251" i="4"/>
  <c r="P251" i="4" s="1"/>
  <c r="O243" i="4"/>
  <c r="P243" i="4" s="1"/>
  <c r="O235" i="4"/>
  <c r="P235" i="4" s="1"/>
  <c r="O223" i="4"/>
  <c r="P223" i="4" s="1"/>
  <c r="O215" i="4"/>
  <c r="P215" i="4" s="1"/>
  <c r="O207" i="4"/>
  <c r="P207" i="4" s="1"/>
  <c r="O191" i="4"/>
  <c r="P191" i="4" s="1"/>
  <c r="O183" i="4"/>
  <c r="P183" i="4" s="1"/>
  <c r="O175" i="4"/>
  <c r="P175" i="4" s="1"/>
  <c r="O159" i="4"/>
  <c r="P159" i="4" s="1"/>
  <c r="O151" i="4"/>
  <c r="P151" i="4" s="1"/>
  <c r="O143" i="4"/>
  <c r="P143" i="4" s="1"/>
  <c r="O135" i="4"/>
  <c r="P135" i="4" s="1"/>
  <c r="O127" i="4"/>
  <c r="P127" i="4" s="1"/>
  <c r="O123" i="4"/>
  <c r="P123" i="4" s="1"/>
  <c r="O111" i="4"/>
  <c r="P111" i="4" s="1"/>
  <c r="O103" i="4"/>
  <c r="P103" i="4" s="1"/>
  <c r="O95" i="4"/>
  <c r="P95" i="4" s="1"/>
  <c r="O87" i="4"/>
  <c r="P87" i="4" s="1"/>
  <c r="O79" i="4"/>
  <c r="P79" i="4" s="1"/>
  <c r="O71" i="4"/>
  <c r="P71" i="4" s="1"/>
  <c r="O63" i="4"/>
  <c r="P63" i="4" s="1"/>
  <c r="O51" i="4"/>
  <c r="P51" i="4" s="1"/>
  <c r="O19" i="4"/>
  <c r="P19" i="4" s="1"/>
  <c r="O11" i="4"/>
  <c r="P11" i="4" s="1"/>
  <c r="O1587" i="4"/>
  <c r="P1587" i="4" s="1"/>
  <c r="O1547" i="4"/>
  <c r="P1547" i="4" s="1"/>
  <c r="O1519" i="4"/>
  <c r="P1519" i="4" s="1"/>
  <c r="O1499" i="4"/>
  <c r="P1499" i="4" s="1"/>
  <c r="O1483" i="4"/>
  <c r="P1483" i="4" s="1"/>
  <c r="O1459" i="4"/>
  <c r="P1459" i="4" s="1"/>
  <c r="O1451" i="4"/>
  <c r="P1451" i="4" s="1"/>
  <c r="O1443" i="4"/>
  <c r="P1443" i="4" s="1"/>
  <c r="O1427" i="4"/>
  <c r="P1427" i="4" s="1"/>
  <c r="O1419" i="4"/>
  <c r="P1419" i="4" s="1"/>
  <c r="O1403" i="4"/>
  <c r="P1403" i="4" s="1"/>
  <c r="O1387" i="4"/>
  <c r="P1387" i="4" s="1"/>
  <c r="O1379" i="4"/>
  <c r="P1379" i="4" s="1"/>
  <c r="O1371" i="4"/>
  <c r="P1371" i="4" s="1"/>
  <c r="O1355" i="4"/>
  <c r="P1355" i="4" s="1"/>
  <c r="O1323" i="4"/>
  <c r="P1323" i="4" s="1"/>
  <c r="O1239" i="4"/>
  <c r="P1239" i="4" s="1"/>
  <c r="O1223" i="4"/>
  <c r="P1223" i="4" s="1"/>
  <c r="O1195" i="4"/>
  <c r="P1195" i="4" s="1"/>
  <c r="O1179" i="4"/>
  <c r="P1179" i="4" s="1"/>
  <c r="O1163" i="4"/>
  <c r="P1163" i="4" s="1"/>
  <c r="O1147" i="4"/>
  <c r="P1147" i="4" s="1"/>
  <c r="O1127" i="4"/>
  <c r="P1127" i="4" s="1"/>
  <c r="O1111" i="4"/>
  <c r="P1111" i="4" s="1"/>
  <c r="O1067" i="4"/>
  <c r="P1067" i="4" s="1"/>
  <c r="O1051" i="4"/>
  <c r="P1051" i="4" s="1"/>
  <c r="O1031" i="4"/>
  <c r="P1031" i="4" s="1"/>
  <c r="O1015" i="4"/>
  <c r="P1015" i="4" s="1"/>
  <c r="O955" i="4"/>
  <c r="P955" i="4" s="1"/>
  <c r="O939" i="4"/>
  <c r="P939" i="4" s="1"/>
  <c r="O923" i="4"/>
  <c r="P923" i="4" s="1"/>
  <c r="O915" i="4"/>
  <c r="P915" i="4" s="1"/>
  <c r="O903" i="4"/>
  <c r="P903" i="4" s="1"/>
  <c r="O887" i="4"/>
  <c r="P887" i="4" s="1"/>
  <c r="O871" i="4"/>
  <c r="P871" i="4" s="1"/>
  <c r="O863" i="4"/>
  <c r="P863" i="4" s="1"/>
  <c r="O827" i="4"/>
  <c r="P827" i="4" s="1"/>
  <c r="O819" i="4"/>
  <c r="P819" i="4" s="1"/>
  <c r="O811" i="4"/>
  <c r="P811" i="4" s="1"/>
  <c r="O803" i="4"/>
  <c r="P803" i="4" s="1"/>
  <c r="O795" i="4"/>
  <c r="P795" i="4" s="1"/>
  <c r="O787" i="4"/>
  <c r="P787" i="4" s="1"/>
  <c r="O763" i="4"/>
  <c r="P763" i="4" s="1"/>
  <c r="O747" i="4"/>
  <c r="P747" i="4" s="1"/>
  <c r="O731" i="4"/>
  <c r="P731" i="4" s="1"/>
  <c r="O719" i="4"/>
  <c r="P719" i="4" s="1"/>
  <c r="O711" i="4"/>
  <c r="P711" i="4" s="1"/>
  <c r="O691" i="4"/>
  <c r="P691" i="4" s="1"/>
  <c r="O679" i="4"/>
  <c r="P679" i="4" s="1"/>
  <c r="O663" i="4"/>
  <c r="P663" i="4" s="1"/>
  <c r="O659" i="4"/>
  <c r="P659" i="4" s="1"/>
  <c r="O651" i="4"/>
  <c r="P651" i="4" s="1"/>
  <c r="O639" i="4"/>
  <c r="P639" i="4" s="1"/>
  <c r="O631" i="4"/>
  <c r="P631" i="4" s="1"/>
  <c r="O623" i="4"/>
  <c r="P623" i="4" s="1"/>
  <c r="O607" i="4"/>
  <c r="P607" i="4" s="1"/>
  <c r="O595" i="4"/>
  <c r="P595" i="4" s="1"/>
  <c r="O583" i="4"/>
  <c r="P583" i="4" s="1"/>
  <c r="O579" i="4"/>
  <c r="P579" i="4" s="1"/>
  <c r="O563" i="4"/>
  <c r="P563" i="4" s="1"/>
  <c r="O551" i="4"/>
  <c r="P551" i="4" s="1"/>
  <c r="O535" i="4"/>
  <c r="P535" i="4" s="1"/>
  <c r="O527" i="4"/>
  <c r="P527" i="4" s="1"/>
  <c r="O519" i="4"/>
  <c r="P519" i="4" s="1"/>
  <c r="O507" i="4"/>
  <c r="P507" i="4" s="1"/>
  <c r="O499" i="4"/>
  <c r="P499" i="4" s="1"/>
  <c r="O487" i="4"/>
  <c r="P487" i="4" s="1"/>
  <c r="O471" i="4"/>
  <c r="P471" i="4" s="1"/>
  <c r="O463" i="4"/>
  <c r="P463" i="4" s="1"/>
  <c r="O455" i="4"/>
  <c r="P455" i="4" s="1"/>
  <c r="O447" i="4"/>
  <c r="P447" i="4" s="1"/>
  <c r="O435" i="4"/>
  <c r="P435" i="4" s="1"/>
  <c r="O423" i="4"/>
  <c r="P423" i="4" s="1"/>
  <c r="O411" i="4"/>
  <c r="P411" i="4" s="1"/>
  <c r="O403" i="4"/>
  <c r="P403" i="4" s="1"/>
  <c r="O395" i="4"/>
  <c r="P395" i="4" s="1"/>
  <c r="O387" i="4"/>
  <c r="P387" i="4" s="1"/>
  <c r="O379" i="4"/>
  <c r="P379" i="4" s="1"/>
  <c r="O371" i="4"/>
  <c r="P371" i="4" s="1"/>
  <c r="O359" i="4"/>
  <c r="P359" i="4" s="1"/>
  <c r="O351" i="4"/>
  <c r="P351" i="4" s="1"/>
  <c r="O339" i="4"/>
  <c r="P339" i="4" s="1"/>
  <c r="O323" i="4"/>
  <c r="P323" i="4" s="1"/>
  <c r="O311" i="4"/>
  <c r="P311" i="4" s="1"/>
  <c r="O303" i="4"/>
  <c r="P303" i="4" s="1"/>
  <c r="O287" i="4"/>
  <c r="P287" i="4" s="1"/>
  <c r="O279" i="4"/>
  <c r="P279" i="4" s="1"/>
  <c r="O271" i="4"/>
  <c r="P271" i="4" s="1"/>
  <c r="O263" i="4"/>
  <c r="P263" i="4" s="1"/>
  <c r="O255" i="4"/>
  <c r="P255" i="4" s="1"/>
  <c r="O247" i="4"/>
  <c r="P247" i="4" s="1"/>
  <c r="O239" i="4"/>
  <c r="P239" i="4" s="1"/>
  <c r="O231" i="4"/>
  <c r="P231" i="4" s="1"/>
  <c r="O211" i="4"/>
  <c r="P211" i="4" s="1"/>
  <c r="O199" i="4"/>
  <c r="P199" i="4" s="1"/>
  <c r="O195" i="4"/>
  <c r="P195" i="4" s="1"/>
  <c r="O179" i="4"/>
  <c r="P179" i="4" s="1"/>
  <c r="O167" i="4"/>
  <c r="P167" i="4" s="1"/>
  <c r="O147" i="4"/>
  <c r="P147" i="4" s="1"/>
  <c r="O139" i="4"/>
  <c r="P139" i="4" s="1"/>
  <c r="O131" i="4"/>
  <c r="P131" i="4" s="1"/>
  <c r="O119" i="4"/>
  <c r="P119" i="4" s="1"/>
  <c r="O115" i="4"/>
  <c r="P115" i="4" s="1"/>
  <c r="O107" i="4"/>
  <c r="P107" i="4" s="1"/>
  <c r="O83" i="4"/>
  <c r="P83" i="4" s="1"/>
  <c r="O67" i="4"/>
  <c r="P67" i="4" s="1"/>
  <c r="O55" i="4"/>
  <c r="P55" i="4" s="1"/>
  <c r="O47" i="4"/>
  <c r="P47" i="4" s="1"/>
  <c r="O39" i="4"/>
  <c r="P39" i="4" s="1"/>
  <c r="O31" i="4"/>
  <c r="P31" i="4" s="1"/>
  <c r="O23" i="4"/>
  <c r="P23" i="4" s="1"/>
  <c r="O15" i="4"/>
  <c r="P15" i="4" s="1"/>
  <c r="O7" i="4"/>
  <c r="P7" i="4" s="1"/>
  <c r="O2156" i="4"/>
  <c r="P2156" i="4" s="1"/>
  <c r="O2152" i="4"/>
  <c r="P2152" i="4" s="1"/>
  <c r="O2148" i="4"/>
  <c r="P2148" i="4" s="1"/>
  <c r="O2144" i="4"/>
  <c r="P2144" i="4" s="1"/>
  <c r="O2140" i="4"/>
  <c r="P2140" i="4" s="1"/>
  <c r="O2136" i="4"/>
  <c r="P2136" i="4" s="1"/>
  <c r="O2132" i="4"/>
  <c r="P2132" i="4" s="1"/>
  <c r="O2128" i="4"/>
  <c r="P2128" i="4" s="1"/>
  <c r="O2124" i="4"/>
  <c r="P2124" i="4" s="1"/>
  <c r="O2120" i="4"/>
  <c r="P2120" i="4" s="1"/>
  <c r="O2116" i="4"/>
  <c r="P2116" i="4" s="1"/>
  <c r="O2112" i="4"/>
  <c r="P2112" i="4" s="1"/>
  <c r="O2108" i="4"/>
  <c r="P2108" i="4" s="1"/>
  <c r="O2104" i="4"/>
  <c r="P2104" i="4" s="1"/>
  <c r="O2100" i="4"/>
  <c r="P2100" i="4" s="1"/>
  <c r="O2096" i="4"/>
  <c r="P2096" i="4" s="1"/>
  <c r="O2092" i="4"/>
  <c r="P2092" i="4" s="1"/>
  <c r="O2088" i="4"/>
  <c r="P2088" i="4" s="1"/>
  <c r="O2084" i="4"/>
  <c r="P2084" i="4" s="1"/>
  <c r="O2080" i="4"/>
  <c r="P2080" i="4" s="1"/>
  <c r="O2076" i="4"/>
  <c r="P2076" i="4" s="1"/>
  <c r="O2072" i="4"/>
  <c r="P2072" i="4" s="1"/>
  <c r="O2068" i="4"/>
  <c r="P2068" i="4" s="1"/>
  <c r="O2064" i="4"/>
  <c r="P2064" i="4" s="1"/>
  <c r="O2060" i="4"/>
  <c r="P2060" i="4" s="1"/>
  <c r="O2056" i="4"/>
  <c r="P2056" i="4" s="1"/>
  <c r="O2052" i="4"/>
  <c r="P2052" i="4" s="1"/>
  <c r="O2048" i="4"/>
  <c r="P2048" i="4" s="1"/>
  <c r="O2044" i="4"/>
  <c r="P2044" i="4" s="1"/>
  <c r="O2040" i="4"/>
  <c r="P2040" i="4" s="1"/>
  <c r="O2036" i="4"/>
  <c r="P2036" i="4" s="1"/>
  <c r="O2032" i="4"/>
  <c r="P2032" i="4" s="1"/>
  <c r="O2028" i="4"/>
  <c r="P2028" i="4" s="1"/>
  <c r="O2024" i="4"/>
  <c r="P2024" i="4" s="1"/>
  <c r="O2020" i="4"/>
  <c r="P2020" i="4" s="1"/>
  <c r="O2016" i="4"/>
  <c r="P2016" i="4" s="1"/>
  <c r="O2012" i="4"/>
  <c r="P2012" i="4" s="1"/>
  <c r="O2008" i="4"/>
  <c r="P2008" i="4" s="1"/>
  <c r="O2004" i="4"/>
  <c r="P2004" i="4" s="1"/>
  <c r="O2000" i="4"/>
  <c r="P2000" i="4" s="1"/>
  <c r="O1996" i="4"/>
  <c r="P1996" i="4" s="1"/>
  <c r="O1992" i="4"/>
  <c r="P1992" i="4" s="1"/>
  <c r="O1988" i="4"/>
  <c r="P1988" i="4" s="1"/>
  <c r="O1984" i="4"/>
  <c r="P1984" i="4" s="1"/>
  <c r="O1980" i="4"/>
  <c r="P1980" i="4" s="1"/>
  <c r="O1976" i="4"/>
  <c r="P1976" i="4" s="1"/>
  <c r="O1972" i="4"/>
  <c r="P1972" i="4" s="1"/>
  <c r="O1968" i="4"/>
  <c r="P1968" i="4" s="1"/>
  <c r="O1964" i="4"/>
  <c r="P1964" i="4" s="1"/>
  <c r="O1960" i="4"/>
  <c r="P1960" i="4" s="1"/>
  <c r="O1956" i="4"/>
  <c r="P1956" i="4" s="1"/>
  <c r="O1952" i="4"/>
  <c r="P1952" i="4" s="1"/>
  <c r="O1948" i="4"/>
  <c r="P1948" i="4" s="1"/>
  <c r="O1944" i="4"/>
  <c r="P1944" i="4" s="1"/>
  <c r="O1940" i="4"/>
  <c r="P1940" i="4" s="1"/>
  <c r="O1936" i="4"/>
  <c r="P1936" i="4" s="1"/>
  <c r="O1932" i="4"/>
  <c r="P1932" i="4" s="1"/>
  <c r="O1928" i="4"/>
  <c r="P1928" i="4" s="1"/>
  <c r="O1924" i="4"/>
  <c r="P1924" i="4" s="1"/>
  <c r="O1920" i="4"/>
  <c r="P1920" i="4" s="1"/>
  <c r="O1916" i="4"/>
  <c r="P1916" i="4" s="1"/>
  <c r="O1912" i="4"/>
  <c r="P1912" i="4" s="1"/>
  <c r="O1908" i="4"/>
  <c r="P1908" i="4" s="1"/>
  <c r="O1904" i="4"/>
  <c r="P1904" i="4" s="1"/>
  <c r="O1900" i="4"/>
  <c r="P1900" i="4" s="1"/>
  <c r="O1896" i="4"/>
  <c r="P1896" i="4" s="1"/>
  <c r="O1892" i="4"/>
  <c r="P1892" i="4" s="1"/>
  <c r="O1888" i="4"/>
  <c r="P1888" i="4" s="1"/>
  <c r="O1884" i="4"/>
  <c r="P1884" i="4" s="1"/>
  <c r="O1880" i="4"/>
  <c r="P1880" i="4" s="1"/>
  <c r="O1876" i="4"/>
  <c r="P1876" i="4" s="1"/>
  <c r="O1872" i="4"/>
  <c r="P1872" i="4" s="1"/>
  <c r="O1868" i="4"/>
  <c r="P1868" i="4" s="1"/>
  <c r="O1864" i="4"/>
  <c r="P1864" i="4" s="1"/>
  <c r="O1860" i="4"/>
  <c r="P1860" i="4" s="1"/>
  <c r="O1856" i="4"/>
  <c r="P1856" i="4" s="1"/>
  <c r="O1852" i="4"/>
  <c r="P1852" i="4" s="1"/>
  <c r="O1848" i="4"/>
  <c r="P1848" i="4" s="1"/>
  <c r="O1844" i="4"/>
  <c r="P1844" i="4" s="1"/>
  <c r="O1840" i="4"/>
  <c r="P1840" i="4" s="1"/>
  <c r="O1836" i="4"/>
  <c r="P1836" i="4" s="1"/>
  <c r="O1832" i="4"/>
  <c r="P1832" i="4" s="1"/>
  <c r="O1828" i="4"/>
  <c r="P1828" i="4" s="1"/>
  <c r="O1824" i="4"/>
  <c r="P1824" i="4" s="1"/>
  <c r="O1820" i="4"/>
  <c r="P1820" i="4" s="1"/>
  <c r="O1816" i="4"/>
  <c r="P1816" i="4" s="1"/>
  <c r="O1812" i="4"/>
  <c r="P1812" i="4" s="1"/>
  <c r="O1808" i="4"/>
  <c r="P1808" i="4" s="1"/>
  <c r="O1804" i="4"/>
  <c r="P1804" i="4" s="1"/>
  <c r="O1800" i="4"/>
  <c r="P1800" i="4" s="1"/>
  <c r="O1796" i="4"/>
  <c r="P1796" i="4" s="1"/>
  <c r="O1792" i="4"/>
  <c r="P1792" i="4" s="1"/>
  <c r="O1788" i="4"/>
  <c r="P1788" i="4" s="1"/>
  <c r="O1784" i="4"/>
  <c r="P1784" i="4" s="1"/>
  <c r="O1780" i="4"/>
  <c r="P1780" i="4" s="1"/>
  <c r="O1776" i="4"/>
  <c r="P1776" i="4" s="1"/>
  <c r="O1772" i="4"/>
  <c r="P1772" i="4" s="1"/>
  <c r="O1768" i="4"/>
  <c r="P1768" i="4" s="1"/>
  <c r="O1764" i="4"/>
  <c r="P1764" i="4" s="1"/>
  <c r="O1760" i="4"/>
  <c r="P1760" i="4" s="1"/>
  <c r="O1756" i="4"/>
  <c r="P1756" i="4" s="1"/>
  <c r="O1752" i="4"/>
  <c r="P1752" i="4" s="1"/>
  <c r="O1748" i="4"/>
  <c r="P1748" i="4" s="1"/>
  <c r="O1744" i="4"/>
  <c r="P1744" i="4" s="1"/>
  <c r="O1740" i="4"/>
  <c r="P1740" i="4" s="1"/>
  <c r="O1736" i="4"/>
  <c r="P1736" i="4" s="1"/>
  <c r="O1732" i="4"/>
  <c r="P1732" i="4" s="1"/>
  <c r="O1728" i="4"/>
  <c r="P1728" i="4" s="1"/>
  <c r="O1724" i="4"/>
  <c r="P1724" i="4" s="1"/>
  <c r="O1720" i="4"/>
  <c r="P1720" i="4" s="1"/>
  <c r="O1716" i="4"/>
  <c r="P1716" i="4" s="1"/>
  <c r="O1712" i="4"/>
  <c r="P1712" i="4" s="1"/>
  <c r="O1708" i="4"/>
  <c r="P1708" i="4" s="1"/>
  <c r="O1704" i="4"/>
  <c r="P1704" i="4" s="1"/>
  <c r="O1700" i="4"/>
  <c r="P1700" i="4" s="1"/>
  <c r="O1696" i="4"/>
  <c r="P1696" i="4" s="1"/>
  <c r="O1692" i="4"/>
  <c r="P1692" i="4" s="1"/>
  <c r="O1688" i="4"/>
  <c r="P1688" i="4" s="1"/>
  <c r="O1684" i="4"/>
  <c r="P1684" i="4" s="1"/>
  <c r="O1680" i="4"/>
  <c r="P1680" i="4" s="1"/>
  <c r="O1676" i="4"/>
  <c r="P1676" i="4" s="1"/>
  <c r="O1672" i="4"/>
  <c r="P1672" i="4" s="1"/>
  <c r="O1668" i="4"/>
  <c r="P1668" i="4" s="1"/>
  <c r="O1664" i="4"/>
  <c r="P1664" i="4" s="1"/>
  <c r="O1660" i="4"/>
  <c r="P1660" i="4" s="1"/>
  <c r="O1656" i="4"/>
  <c r="P1656" i="4" s="1"/>
  <c r="O1652" i="4"/>
  <c r="P1652" i="4" s="1"/>
  <c r="O1648" i="4"/>
  <c r="P1648" i="4" s="1"/>
  <c r="O1644" i="4"/>
  <c r="P1644" i="4" s="1"/>
  <c r="O1640" i="4"/>
  <c r="P1640" i="4" s="1"/>
  <c r="O1636" i="4"/>
  <c r="P1636" i="4" s="1"/>
  <c r="O1632" i="4"/>
  <c r="P1632" i="4" s="1"/>
  <c r="O1628" i="4"/>
  <c r="P1628" i="4" s="1"/>
  <c r="O1624" i="4"/>
  <c r="P1624" i="4" s="1"/>
  <c r="O1620" i="4"/>
  <c r="P1620" i="4" s="1"/>
  <c r="O1616" i="4"/>
  <c r="P1616" i="4" s="1"/>
  <c r="O1612" i="4"/>
  <c r="P1612" i="4" s="1"/>
  <c r="O1608" i="4"/>
  <c r="P1608" i="4" s="1"/>
  <c r="O1604" i="4"/>
  <c r="P1604" i="4" s="1"/>
  <c r="O1600" i="4"/>
  <c r="P1600" i="4" s="1"/>
  <c r="O1596" i="4"/>
  <c r="P1596" i="4" s="1"/>
  <c r="O1592" i="4"/>
  <c r="P1592" i="4" s="1"/>
  <c r="O1588" i="4"/>
  <c r="P1588" i="4" s="1"/>
  <c r="O1584" i="4"/>
  <c r="P1584" i="4" s="1"/>
  <c r="O1580" i="4"/>
  <c r="P1580" i="4" s="1"/>
  <c r="O1576" i="4"/>
  <c r="P1576" i="4" s="1"/>
  <c r="O1572" i="4"/>
  <c r="P1572" i="4" s="1"/>
  <c r="O1568" i="4"/>
  <c r="P1568" i="4" s="1"/>
  <c r="O1564" i="4"/>
  <c r="P1564" i="4" s="1"/>
  <c r="O1560" i="4"/>
  <c r="P1560" i="4" s="1"/>
  <c r="O1556" i="4"/>
  <c r="P1556" i="4" s="1"/>
  <c r="O1552" i="4"/>
  <c r="P1552" i="4" s="1"/>
  <c r="O1548" i="4"/>
  <c r="P1548" i="4" s="1"/>
  <c r="O1544" i="4"/>
  <c r="P1544" i="4" s="1"/>
  <c r="O1540" i="4"/>
  <c r="P1540" i="4" s="1"/>
  <c r="O1536" i="4"/>
  <c r="P1536" i="4" s="1"/>
  <c r="O1532" i="4"/>
  <c r="P1532" i="4" s="1"/>
  <c r="O1528" i="4"/>
  <c r="P1528" i="4" s="1"/>
  <c r="O1524" i="4"/>
  <c r="P1524" i="4" s="1"/>
  <c r="O1520" i="4"/>
  <c r="P1520" i="4" s="1"/>
  <c r="O1516" i="4"/>
  <c r="P1516" i="4" s="1"/>
  <c r="O1512" i="4"/>
  <c r="P1512" i="4" s="1"/>
  <c r="O1508" i="4"/>
  <c r="P1508" i="4" s="1"/>
  <c r="O1504" i="4"/>
  <c r="P1504" i="4" s="1"/>
  <c r="O1500" i="4"/>
  <c r="P1500" i="4" s="1"/>
  <c r="O1496" i="4"/>
  <c r="P1496" i="4" s="1"/>
  <c r="O1492" i="4"/>
  <c r="P1492" i="4" s="1"/>
  <c r="O1488" i="4"/>
  <c r="P1488" i="4" s="1"/>
  <c r="O1484" i="4"/>
  <c r="P1484" i="4" s="1"/>
  <c r="O1480" i="4"/>
  <c r="P1480" i="4" s="1"/>
  <c r="O1476" i="4"/>
  <c r="P1476" i="4" s="1"/>
  <c r="O1472" i="4"/>
  <c r="P1472" i="4" s="1"/>
  <c r="O1468" i="4"/>
  <c r="P1468" i="4" s="1"/>
  <c r="O1464" i="4"/>
  <c r="P1464" i="4" s="1"/>
  <c r="O1460" i="4"/>
  <c r="P1460" i="4" s="1"/>
  <c r="O1456" i="4"/>
  <c r="P1456" i="4" s="1"/>
  <c r="O1452" i="4"/>
  <c r="P1452" i="4" s="1"/>
  <c r="O1448" i="4"/>
  <c r="P1448" i="4" s="1"/>
  <c r="O1444" i="4"/>
  <c r="P1444" i="4" s="1"/>
  <c r="O1440" i="4"/>
  <c r="P1440" i="4" s="1"/>
  <c r="O1436" i="4"/>
  <c r="P1436" i="4" s="1"/>
  <c r="O1432" i="4"/>
  <c r="P1432" i="4" s="1"/>
  <c r="O1428" i="4"/>
  <c r="P1428" i="4" s="1"/>
  <c r="O1424" i="4"/>
  <c r="P1424" i="4" s="1"/>
  <c r="O1420" i="4"/>
  <c r="P1420" i="4" s="1"/>
  <c r="O1416" i="4"/>
  <c r="P1416" i="4" s="1"/>
  <c r="O1412" i="4"/>
  <c r="P1412" i="4" s="1"/>
  <c r="O1408" i="4"/>
  <c r="P1408" i="4" s="1"/>
  <c r="O1404" i="4"/>
  <c r="P1404" i="4" s="1"/>
  <c r="O1400" i="4"/>
  <c r="P1400" i="4" s="1"/>
  <c r="O1396" i="4"/>
  <c r="P1396" i="4" s="1"/>
  <c r="O1392" i="4"/>
  <c r="P1392" i="4" s="1"/>
  <c r="O1388" i="4"/>
  <c r="P1388" i="4" s="1"/>
  <c r="O1380" i="4"/>
  <c r="P1380" i="4" s="1"/>
  <c r="O1376" i="4"/>
  <c r="P1376" i="4" s="1"/>
  <c r="O1372" i="4"/>
  <c r="P1372" i="4" s="1"/>
  <c r="O1368" i="4"/>
  <c r="P1368" i="4" s="1"/>
  <c r="O1364" i="4"/>
  <c r="P1364" i="4" s="1"/>
  <c r="O1360" i="4"/>
  <c r="P1360" i="4" s="1"/>
  <c r="O1356" i="4"/>
  <c r="P1356" i="4" s="1"/>
  <c r="O1352" i="4"/>
  <c r="P1352" i="4" s="1"/>
  <c r="O1348" i="4"/>
  <c r="P1348" i="4" s="1"/>
  <c r="O1344" i="4"/>
  <c r="P1344" i="4" s="1"/>
  <c r="O1340" i="4"/>
  <c r="P1340" i="4" s="1"/>
  <c r="O1336" i="4"/>
  <c r="P1336" i="4" s="1"/>
  <c r="O1332" i="4"/>
  <c r="P1332" i="4" s="1"/>
  <c r="O1328" i="4"/>
  <c r="P1328" i="4" s="1"/>
  <c r="O1324" i="4"/>
  <c r="P1324" i="4" s="1"/>
  <c r="O1320" i="4"/>
  <c r="P1320" i="4" s="1"/>
  <c r="O1316" i="4"/>
  <c r="P1316" i="4" s="1"/>
  <c r="O1312" i="4"/>
  <c r="P1312" i="4" s="1"/>
  <c r="O1308" i="4"/>
  <c r="P1308" i="4" s="1"/>
  <c r="O1304" i="4"/>
  <c r="P1304" i="4" s="1"/>
  <c r="O1300" i="4"/>
  <c r="P1300" i="4" s="1"/>
  <c r="O1296" i="4"/>
  <c r="P1296" i="4" s="1"/>
  <c r="O1292" i="4"/>
  <c r="P1292" i="4" s="1"/>
  <c r="O1288" i="4"/>
  <c r="P1288" i="4" s="1"/>
  <c r="O1284" i="4"/>
  <c r="P1284" i="4" s="1"/>
  <c r="O1280" i="4"/>
  <c r="P1280" i="4" s="1"/>
  <c r="O1276" i="4"/>
  <c r="P1276" i="4" s="1"/>
  <c r="O1272" i="4"/>
  <c r="P1272" i="4" s="1"/>
  <c r="O1268" i="4"/>
  <c r="P1268" i="4" s="1"/>
  <c r="O1264" i="4"/>
  <c r="P1264" i="4" s="1"/>
  <c r="O1260" i="4"/>
  <c r="P1260" i="4" s="1"/>
  <c r="O1256" i="4"/>
  <c r="P1256" i="4" s="1"/>
  <c r="O1252" i="4"/>
  <c r="P1252" i="4" s="1"/>
  <c r="O1248" i="4"/>
  <c r="P1248" i="4" s="1"/>
  <c r="O1244" i="4"/>
  <c r="P1244" i="4" s="1"/>
  <c r="O1240" i="4"/>
  <c r="P1240" i="4" s="1"/>
  <c r="O1236" i="4"/>
  <c r="P1236" i="4" s="1"/>
  <c r="O1232" i="4"/>
  <c r="P1232" i="4" s="1"/>
  <c r="O1228" i="4"/>
  <c r="P1228" i="4" s="1"/>
  <c r="O1224" i="4"/>
  <c r="P1224" i="4" s="1"/>
  <c r="O1220" i="4"/>
  <c r="P1220" i="4" s="1"/>
  <c r="O1216" i="4"/>
  <c r="P1216" i="4" s="1"/>
  <c r="O1212" i="4"/>
  <c r="P1212" i="4" s="1"/>
  <c r="O1208" i="4"/>
  <c r="P1208" i="4" s="1"/>
  <c r="O1204" i="4"/>
  <c r="P1204" i="4" s="1"/>
  <c r="O1200" i="4"/>
  <c r="P1200" i="4" s="1"/>
  <c r="O1196" i="4"/>
  <c r="P1196" i="4" s="1"/>
  <c r="O1192" i="4"/>
  <c r="P1192" i="4" s="1"/>
  <c r="O1188" i="4"/>
  <c r="P1188" i="4" s="1"/>
  <c r="O1184" i="4"/>
  <c r="P1184" i="4" s="1"/>
  <c r="O1180" i="4"/>
  <c r="P1180" i="4" s="1"/>
  <c r="O1176" i="4"/>
  <c r="P1176" i="4" s="1"/>
  <c r="O1172" i="4"/>
  <c r="P1172" i="4" s="1"/>
  <c r="O1168" i="4"/>
  <c r="P1168" i="4" s="1"/>
  <c r="O1164" i="4"/>
  <c r="P1164" i="4" s="1"/>
  <c r="O1160" i="4"/>
  <c r="P1160" i="4" s="1"/>
  <c r="O1156" i="4"/>
  <c r="P1156" i="4" s="1"/>
  <c r="O1152" i="4"/>
  <c r="P1152" i="4" s="1"/>
  <c r="O1148" i="4"/>
  <c r="P1148" i="4" s="1"/>
  <c r="O1144" i="4"/>
  <c r="P1144" i="4" s="1"/>
  <c r="O1140" i="4"/>
  <c r="P1140" i="4" s="1"/>
  <c r="O1136" i="4"/>
  <c r="P1136" i="4" s="1"/>
  <c r="O1132" i="4"/>
  <c r="P1132" i="4" s="1"/>
  <c r="O1128" i="4"/>
  <c r="P1128" i="4" s="1"/>
  <c r="O1124" i="4"/>
  <c r="P1124" i="4" s="1"/>
  <c r="O1120" i="4"/>
  <c r="P1120" i="4" s="1"/>
  <c r="O1116" i="4"/>
  <c r="P1116" i="4" s="1"/>
  <c r="O1112" i="4"/>
  <c r="P1112" i="4" s="1"/>
  <c r="O1108" i="4"/>
  <c r="P1108" i="4" s="1"/>
  <c r="O1104" i="4"/>
  <c r="P1104" i="4" s="1"/>
  <c r="O1100" i="4"/>
  <c r="P1100" i="4" s="1"/>
  <c r="O1096" i="4"/>
  <c r="P1096" i="4" s="1"/>
  <c r="O1092" i="4"/>
  <c r="P1092" i="4" s="1"/>
  <c r="O1088" i="4"/>
  <c r="P1088" i="4" s="1"/>
  <c r="O1084" i="4"/>
  <c r="P1084" i="4" s="1"/>
  <c r="O1080" i="4"/>
  <c r="P1080" i="4" s="1"/>
  <c r="O1076" i="4"/>
  <c r="P1076" i="4" s="1"/>
  <c r="O1072" i="4"/>
  <c r="P1072" i="4" s="1"/>
  <c r="O1068" i="4"/>
  <c r="P1068" i="4" s="1"/>
  <c r="O1064" i="4"/>
  <c r="P1064" i="4" s="1"/>
  <c r="O1060" i="4"/>
  <c r="P1060" i="4" s="1"/>
  <c r="O1056" i="4"/>
  <c r="P1056" i="4" s="1"/>
  <c r="O1052" i="4"/>
  <c r="P1052" i="4" s="1"/>
  <c r="O1048" i="4"/>
  <c r="P1048" i="4" s="1"/>
  <c r="O1044" i="4"/>
  <c r="P1044" i="4" s="1"/>
  <c r="O1040" i="4"/>
  <c r="P1040" i="4" s="1"/>
  <c r="O1036" i="4"/>
  <c r="P1036" i="4" s="1"/>
  <c r="O1032" i="4"/>
  <c r="P1032" i="4" s="1"/>
  <c r="O1028" i="4"/>
  <c r="P1028" i="4" s="1"/>
  <c r="O1024" i="4"/>
  <c r="P1024" i="4" s="1"/>
  <c r="O1383" i="4"/>
  <c r="P1383" i="4" s="1"/>
  <c r="O1339" i="4"/>
  <c r="P1339" i="4" s="1"/>
  <c r="O1287" i="4"/>
  <c r="P1287" i="4" s="1"/>
  <c r="O1211" i="4"/>
  <c r="P1211" i="4" s="1"/>
  <c r="O1159" i="4"/>
  <c r="P1159" i="4" s="1"/>
  <c r="O1083" i="4"/>
  <c r="P1083" i="4" s="1"/>
  <c r="O1035" i="4"/>
  <c r="P1035" i="4" s="1"/>
  <c r="O911" i="4"/>
  <c r="P911" i="4" s="1"/>
  <c r="O895" i="4"/>
  <c r="P895" i="4" s="1"/>
  <c r="O855" i="4"/>
  <c r="P855" i="4" s="1"/>
  <c r="O835" i="4"/>
  <c r="P835" i="4" s="1"/>
  <c r="O815" i="4"/>
  <c r="P815" i="4" s="1"/>
  <c r="O799" i="4"/>
  <c r="P799" i="4" s="1"/>
  <c r="O779" i="4"/>
  <c r="P779" i="4" s="1"/>
  <c r="O759" i="4"/>
  <c r="P759" i="4" s="1"/>
  <c r="O739" i="4"/>
  <c r="P739" i="4" s="1"/>
  <c r="O723" i="4"/>
  <c r="P723" i="4" s="1"/>
  <c r="O703" i="4"/>
  <c r="P703" i="4" s="1"/>
  <c r="O667" i="4"/>
  <c r="P667" i="4" s="1"/>
  <c r="O611" i="4"/>
  <c r="P611" i="4" s="1"/>
  <c r="O571" i="4"/>
  <c r="P571" i="4" s="1"/>
  <c r="O555" i="4"/>
  <c r="P555" i="4" s="1"/>
  <c r="O515" i="4"/>
  <c r="P515" i="4" s="1"/>
  <c r="O475" i="4"/>
  <c r="P475" i="4" s="1"/>
  <c r="O459" i="4"/>
  <c r="P459" i="4" s="1"/>
  <c r="O419" i="4"/>
  <c r="P419" i="4" s="1"/>
  <c r="O363" i="4"/>
  <c r="P363" i="4" s="1"/>
  <c r="O155" i="4"/>
  <c r="P155" i="4" s="1"/>
  <c r="O99" i="4"/>
  <c r="P99" i="4" s="1"/>
  <c r="O59" i="4"/>
  <c r="P59" i="4" s="1"/>
  <c r="O43" i="4"/>
  <c r="P43" i="4" s="1"/>
  <c r="O3" i="4"/>
  <c r="P3" i="4" s="1"/>
  <c r="O1020" i="4"/>
  <c r="P1020" i="4" s="1"/>
  <c r="O1016" i="4"/>
  <c r="P1016" i="4" s="1"/>
  <c r="O1012" i="4"/>
  <c r="P1012" i="4" s="1"/>
  <c r="O1008" i="4"/>
  <c r="P1008" i="4" s="1"/>
  <c r="O1004" i="4"/>
  <c r="P1004" i="4" s="1"/>
  <c r="O1000" i="4"/>
  <c r="P1000" i="4" s="1"/>
  <c r="O996" i="4"/>
  <c r="P996" i="4" s="1"/>
  <c r="O992" i="4"/>
  <c r="P992" i="4" s="1"/>
  <c r="O988" i="4"/>
  <c r="P988" i="4" s="1"/>
  <c r="O984" i="4"/>
  <c r="P984" i="4" s="1"/>
  <c r="O980" i="4"/>
  <c r="P980" i="4" s="1"/>
  <c r="O976" i="4"/>
  <c r="P976" i="4" s="1"/>
  <c r="O972" i="4"/>
  <c r="P972" i="4" s="1"/>
  <c r="O968" i="4"/>
  <c r="P968" i="4" s="1"/>
  <c r="O964" i="4"/>
  <c r="P964" i="4" s="1"/>
  <c r="O960" i="4"/>
  <c r="P960" i="4" s="1"/>
  <c r="O956" i="4"/>
  <c r="P956" i="4" s="1"/>
  <c r="O952" i="4"/>
  <c r="P952" i="4" s="1"/>
  <c r="O948" i="4"/>
  <c r="P948" i="4" s="1"/>
  <c r="O944" i="4"/>
  <c r="P944" i="4" s="1"/>
  <c r="O940" i="4"/>
  <c r="P940" i="4" s="1"/>
  <c r="O936" i="4"/>
  <c r="P936" i="4" s="1"/>
  <c r="O932" i="4"/>
  <c r="P932" i="4" s="1"/>
  <c r="O928" i="4"/>
  <c r="P928" i="4" s="1"/>
  <c r="O924" i="4"/>
  <c r="P924" i="4" s="1"/>
  <c r="O920" i="4"/>
  <c r="P920" i="4" s="1"/>
  <c r="O916" i="4"/>
  <c r="P916" i="4" s="1"/>
  <c r="O912" i="4"/>
  <c r="P912" i="4" s="1"/>
  <c r="O908" i="4"/>
  <c r="P908" i="4" s="1"/>
  <c r="O904" i="4"/>
  <c r="P904" i="4" s="1"/>
  <c r="O900" i="4"/>
  <c r="P900" i="4" s="1"/>
  <c r="O896" i="4"/>
  <c r="P896" i="4" s="1"/>
  <c r="O892" i="4"/>
  <c r="P892" i="4" s="1"/>
  <c r="O888" i="4"/>
  <c r="P888" i="4" s="1"/>
  <c r="O884" i="4"/>
  <c r="P884" i="4" s="1"/>
  <c r="O880" i="4"/>
  <c r="P880" i="4" s="1"/>
  <c r="O876" i="4"/>
  <c r="P876" i="4" s="1"/>
  <c r="O872" i="4"/>
  <c r="P872" i="4" s="1"/>
  <c r="O868" i="4"/>
  <c r="P868" i="4" s="1"/>
  <c r="O864" i="4"/>
  <c r="P864" i="4" s="1"/>
  <c r="O860" i="4"/>
  <c r="P860" i="4" s="1"/>
  <c r="O856" i="4"/>
  <c r="P856" i="4" s="1"/>
  <c r="O852" i="4"/>
  <c r="P852" i="4" s="1"/>
  <c r="O848" i="4"/>
  <c r="P848" i="4" s="1"/>
  <c r="O844" i="4"/>
  <c r="P844" i="4" s="1"/>
  <c r="O840" i="4"/>
  <c r="P840" i="4" s="1"/>
  <c r="O836" i="4"/>
  <c r="P836" i="4" s="1"/>
  <c r="O832" i="4"/>
  <c r="P832" i="4" s="1"/>
  <c r="O828" i="4"/>
  <c r="P828" i="4" s="1"/>
  <c r="O824" i="4"/>
  <c r="P824" i="4" s="1"/>
  <c r="O820" i="4"/>
  <c r="P820" i="4" s="1"/>
  <c r="O816" i="4"/>
  <c r="P816" i="4" s="1"/>
  <c r="O812" i="4"/>
  <c r="P812" i="4" s="1"/>
  <c r="O808" i="4"/>
  <c r="P808" i="4" s="1"/>
  <c r="O804" i="4"/>
  <c r="P804" i="4" s="1"/>
  <c r="O800" i="4"/>
  <c r="P800" i="4" s="1"/>
  <c r="O796" i="4"/>
  <c r="P796" i="4" s="1"/>
  <c r="O792" i="4"/>
  <c r="P792" i="4" s="1"/>
  <c r="O788" i="4"/>
  <c r="P788" i="4" s="1"/>
  <c r="O784" i="4"/>
  <c r="P784" i="4" s="1"/>
  <c r="O780" i="4"/>
  <c r="P780" i="4" s="1"/>
  <c r="O776" i="4"/>
  <c r="P776" i="4" s="1"/>
  <c r="O772" i="4"/>
  <c r="P772" i="4" s="1"/>
  <c r="O768" i="4"/>
  <c r="P768" i="4" s="1"/>
  <c r="O764" i="4"/>
  <c r="P764" i="4" s="1"/>
  <c r="O760" i="4"/>
  <c r="P760" i="4" s="1"/>
  <c r="O756" i="4"/>
  <c r="P756" i="4" s="1"/>
  <c r="O752" i="4"/>
  <c r="P752" i="4" s="1"/>
  <c r="O748" i="4"/>
  <c r="P748" i="4" s="1"/>
  <c r="O744" i="4"/>
  <c r="P744" i="4" s="1"/>
  <c r="O740" i="4"/>
  <c r="P740" i="4" s="1"/>
  <c r="O736" i="4"/>
  <c r="P736" i="4" s="1"/>
  <c r="O732" i="4"/>
  <c r="P732" i="4" s="1"/>
  <c r="O728" i="4"/>
  <c r="P728" i="4" s="1"/>
  <c r="O724" i="4"/>
  <c r="P724" i="4" s="1"/>
  <c r="O720" i="4"/>
  <c r="P720" i="4" s="1"/>
  <c r="O716" i="4"/>
  <c r="P716" i="4" s="1"/>
  <c r="O712" i="4"/>
  <c r="P712" i="4" s="1"/>
  <c r="O708" i="4"/>
  <c r="P708" i="4" s="1"/>
  <c r="O704" i="4"/>
  <c r="P704" i="4" s="1"/>
  <c r="O700" i="4"/>
  <c r="P700" i="4" s="1"/>
  <c r="O696" i="4"/>
  <c r="P696" i="4" s="1"/>
  <c r="O692" i="4"/>
  <c r="P692" i="4" s="1"/>
  <c r="O688" i="4"/>
  <c r="P688" i="4" s="1"/>
  <c r="O684" i="4"/>
  <c r="P684" i="4" s="1"/>
  <c r="O680" i="4"/>
  <c r="P680" i="4" s="1"/>
  <c r="O676" i="4"/>
  <c r="P676" i="4" s="1"/>
  <c r="O672" i="4"/>
  <c r="P672" i="4" s="1"/>
  <c r="O668" i="4"/>
  <c r="P668" i="4" s="1"/>
  <c r="O664" i="4"/>
  <c r="P664" i="4" s="1"/>
  <c r="O660" i="4"/>
  <c r="P660" i="4" s="1"/>
  <c r="O656" i="4"/>
  <c r="P656" i="4" s="1"/>
  <c r="O652" i="4"/>
  <c r="P652" i="4" s="1"/>
  <c r="O648" i="4"/>
  <c r="P648" i="4" s="1"/>
  <c r="O644" i="4"/>
  <c r="P644" i="4" s="1"/>
  <c r="O640" i="4"/>
  <c r="P640" i="4" s="1"/>
  <c r="O636" i="4"/>
  <c r="P636" i="4" s="1"/>
  <c r="O632" i="4"/>
  <c r="P632" i="4" s="1"/>
  <c r="O628" i="4"/>
  <c r="P628" i="4" s="1"/>
  <c r="O624" i="4"/>
  <c r="P624" i="4" s="1"/>
  <c r="O620" i="4"/>
  <c r="P620" i="4" s="1"/>
  <c r="O616" i="4"/>
  <c r="P616" i="4" s="1"/>
  <c r="O612" i="4"/>
  <c r="P612" i="4" s="1"/>
  <c r="O608" i="4"/>
  <c r="P608" i="4" s="1"/>
  <c r="O604" i="4"/>
  <c r="P604" i="4" s="1"/>
  <c r="O600" i="4"/>
  <c r="P600" i="4" s="1"/>
  <c r="O596" i="4"/>
  <c r="P596" i="4" s="1"/>
  <c r="O592" i="4"/>
  <c r="P592" i="4" s="1"/>
  <c r="O588" i="4"/>
  <c r="P588" i="4" s="1"/>
  <c r="O584" i="4"/>
  <c r="P584" i="4" s="1"/>
  <c r="O580" i="4"/>
  <c r="P580" i="4" s="1"/>
  <c r="O576" i="4"/>
  <c r="P576" i="4" s="1"/>
  <c r="O572" i="4"/>
  <c r="P572" i="4" s="1"/>
  <c r="O568" i="4"/>
  <c r="P568" i="4" s="1"/>
  <c r="O564" i="4"/>
  <c r="P564" i="4" s="1"/>
  <c r="O560" i="4"/>
  <c r="P560" i="4" s="1"/>
  <c r="O556" i="4"/>
  <c r="P556" i="4" s="1"/>
  <c r="O552" i="4"/>
  <c r="P552" i="4" s="1"/>
  <c r="O548" i="4"/>
  <c r="P548" i="4" s="1"/>
  <c r="O544" i="4"/>
  <c r="P544" i="4" s="1"/>
  <c r="O540" i="4"/>
  <c r="P540" i="4" s="1"/>
  <c r="O536" i="4"/>
  <c r="P536" i="4" s="1"/>
  <c r="O532" i="4"/>
  <c r="P532" i="4" s="1"/>
  <c r="O528" i="4"/>
  <c r="P528" i="4" s="1"/>
  <c r="O524" i="4"/>
  <c r="P524" i="4" s="1"/>
  <c r="O520" i="4"/>
  <c r="P520" i="4" s="1"/>
  <c r="O516" i="4"/>
  <c r="P516" i="4" s="1"/>
  <c r="O512" i="4"/>
  <c r="P512" i="4" s="1"/>
  <c r="O508" i="4"/>
  <c r="P508" i="4" s="1"/>
  <c r="O504" i="4"/>
  <c r="P504" i="4" s="1"/>
  <c r="O500" i="4"/>
  <c r="P500" i="4" s="1"/>
  <c r="O496" i="4"/>
  <c r="P496" i="4" s="1"/>
  <c r="O492" i="4"/>
  <c r="P492" i="4" s="1"/>
  <c r="O488" i="4"/>
  <c r="P488" i="4" s="1"/>
  <c r="O484" i="4"/>
  <c r="P484" i="4" s="1"/>
  <c r="O480" i="4"/>
  <c r="P480" i="4" s="1"/>
  <c r="O476" i="4"/>
  <c r="P476" i="4" s="1"/>
  <c r="O472" i="4"/>
  <c r="P472" i="4" s="1"/>
  <c r="O468" i="4"/>
  <c r="P468" i="4" s="1"/>
  <c r="O464" i="4"/>
  <c r="P464" i="4" s="1"/>
  <c r="O460" i="4"/>
  <c r="P460" i="4" s="1"/>
  <c r="O456" i="4"/>
  <c r="P456" i="4" s="1"/>
  <c r="O452" i="4"/>
  <c r="P452" i="4" s="1"/>
  <c r="O448" i="4"/>
  <c r="P448" i="4" s="1"/>
  <c r="O444" i="4"/>
  <c r="P444" i="4" s="1"/>
  <c r="O440" i="4"/>
  <c r="P440" i="4" s="1"/>
  <c r="O436" i="4"/>
  <c r="P436" i="4" s="1"/>
  <c r="O432" i="4"/>
  <c r="P432" i="4" s="1"/>
  <c r="O428" i="4"/>
  <c r="P428" i="4" s="1"/>
  <c r="O424" i="4"/>
  <c r="P424" i="4" s="1"/>
  <c r="O420" i="4"/>
  <c r="P420" i="4" s="1"/>
  <c r="O416" i="4"/>
  <c r="P416" i="4" s="1"/>
  <c r="O412" i="4"/>
  <c r="P412" i="4" s="1"/>
  <c r="O408" i="4"/>
  <c r="P408" i="4" s="1"/>
  <c r="O404" i="4"/>
  <c r="P404" i="4" s="1"/>
  <c r="O400" i="4"/>
  <c r="P400" i="4" s="1"/>
  <c r="O396" i="4"/>
  <c r="P396" i="4" s="1"/>
  <c r="O392" i="4"/>
  <c r="P392" i="4" s="1"/>
  <c r="O388" i="4"/>
  <c r="P388" i="4" s="1"/>
  <c r="O384" i="4"/>
  <c r="P384" i="4" s="1"/>
  <c r="O380" i="4"/>
  <c r="P380" i="4" s="1"/>
  <c r="O376" i="4"/>
  <c r="P376" i="4" s="1"/>
  <c r="O372" i="4"/>
  <c r="P372" i="4" s="1"/>
  <c r="O368" i="4"/>
  <c r="P368" i="4" s="1"/>
  <c r="O364" i="4"/>
  <c r="P364" i="4" s="1"/>
  <c r="O360" i="4"/>
  <c r="P360" i="4" s="1"/>
  <c r="O356" i="4"/>
  <c r="P356" i="4" s="1"/>
  <c r="O352" i="4"/>
  <c r="P352" i="4" s="1"/>
  <c r="O348" i="4"/>
  <c r="P348" i="4" s="1"/>
  <c r="O344" i="4"/>
  <c r="P344" i="4" s="1"/>
  <c r="O340" i="4"/>
  <c r="P340" i="4" s="1"/>
  <c r="O336" i="4"/>
  <c r="P336" i="4" s="1"/>
  <c r="O332" i="4"/>
  <c r="P332" i="4" s="1"/>
  <c r="O328" i="4"/>
  <c r="P328" i="4" s="1"/>
  <c r="O324" i="4"/>
  <c r="P324" i="4" s="1"/>
  <c r="O320" i="4"/>
  <c r="P320" i="4" s="1"/>
  <c r="O316" i="4"/>
  <c r="P316" i="4" s="1"/>
  <c r="O312" i="4"/>
  <c r="P312" i="4" s="1"/>
  <c r="O308" i="4"/>
  <c r="P308" i="4" s="1"/>
  <c r="O304" i="4"/>
  <c r="P304" i="4" s="1"/>
  <c r="O300" i="4"/>
  <c r="P300" i="4" s="1"/>
  <c r="O296" i="4"/>
  <c r="P296" i="4" s="1"/>
  <c r="O292" i="4"/>
  <c r="P292" i="4" s="1"/>
  <c r="O288" i="4"/>
  <c r="P288" i="4" s="1"/>
  <c r="O284" i="4"/>
  <c r="P284" i="4" s="1"/>
  <c r="O280" i="4"/>
  <c r="P280" i="4" s="1"/>
  <c r="O276" i="4"/>
  <c r="P276" i="4" s="1"/>
  <c r="O272" i="4"/>
  <c r="P272" i="4" s="1"/>
  <c r="O268" i="4"/>
  <c r="P268" i="4" s="1"/>
  <c r="O264" i="4"/>
  <c r="P264" i="4" s="1"/>
  <c r="O260" i="4"/>
  <c r="P260" i="4" s="1"/>
  <c r="O256" i="4"/>
  <c r="P256" i="4" s="1"/>
  <c r="O252" i="4"/>
  <c r="P252" i="4" s="1"/>
  <c r="O248" i="4"/>
  <c r="P248" i="4" s="1"/>
  <c r="O244" i="4"/>
  <c r="P244" i="4" s="1"/>
  <c r="O240" i="4"/>
  <c r="P240" i="4" s="1"/>
  <c r="O236" i="4"/>
  <c r="P236" i="4" s="1"/>
  <c r="O232" i="4"/>
  <c r="P232" i="4" s="1"/>
  <c r="O228" i="4"/>
  <c r="P228" i="4" s="1"/>
  <c r="O224" i="4"/>
  <c r="P224" i="4" s="1"/>
  <c r="O220" i="4"/>
  <c r="P220" i="4" s="1"/>
  <c r="O216" i="4"/>
  <c r="P216" i="4" s="1"/>
  <c r="O212" i="4"/>
  <c r="P212" i="4" s="1"/>
  <c r="O208" i="4"/>
  <c r="P208" i="4" s="1"/>
  <c r="O204" i="4"/>
  <c r="P204" i="4" s="1"/>
  <c r="O200" i="4"/>
  <c r="P200" i="4" s="1"/>
  <c r="O196" i="4"/>
  <c r="P196" i="4" s="1"/>
  <c r="O192" i="4"/>
  <c r="P192" i="4" s="1"/>
  <c r="O188" i="4"/>
  <c r="P188" i="4" s="1"/>
  <c r="O184" i="4"/>
  <c r="P184" i="4" s="1"/>
  <c r="O180" i="4"/>
  <c r="P180" i="4" s="1"/>
  <c r="O176" i="4"/>
  <c r="P176" i="4" s="1"/>
  <c r="O172" i="4"/>
  <c r="P172" i="4" s="1"/>
  <c r="O168" i="4"/>
  <c r="P168" i="4" s="1"/>
  <c r="O164" i="4"/>
  <c r="P164" i="4" s="1"/>
  <c r="O160" i="4"/>
  <c r="P160" i="4" s="1"/>
  <c r="O156" i="4"/>
  <c r="P156" i="4" s="1"/>
  <c r="O152" i="4"/>
  <c r="P152" i="4" s="1"/>
  <c r="O148" i="4"/>
  <c r="P148" i="4" s="1"/>
  <c r="O144" i="4"/>
  <c r="P144" i="4" s="1"/>
  <c r="O140" i="4"/>
  <c r="P140" i="4" s="1"/>
  <c r="O136" i="4"/>
  <c r="P136" i="4" s="1"/>
  <c r="O132" i="4"/>
  <c r="P132" i="4" s="1"/>
  <c r="O128" i="4"/>
  <c r="P128" i="4" s="1"/>
  <c r="O124" i="4"/>
  <c r="P124" i="4" s="1"/>
  <c r="O120" i="4"/>
  <c r="P120" i="4" s="1"/>
  <c r="O116" i="4"/>
  <c r="P116" i="4" s="1"/>
  <c r="O112" i="4"/>
  <c r="P112" i="4" s="1"/>
  <c r="O108" i="4"/>
  <c r="P108" i="4" s="1"/>
  <c r="O104" i="4"/>
  <c r="P104" i="4" s="1"/>
  <c r="O100" i="4"/>
  <c r="P100" i="4" s="1"/>
  <c r="O96" i="4"/>
  <c r="P96" i="4" s="1"/>
  <c r="O92" i="4"/>
  <c r="P92" i="4" s="1"/>
  <c r="O88" i="4"/>
  <c r="P88" i="4" s="1"/>
  <c r="O84" i="4"/>
  <c r="P84" i="4" s="1"/>
  <c r="O80" i="4"/>
  <c r="P80" i="4" s="1"/>
  <c r="O76" i="4"/>
  <c r="P76" i="4" s="1"/>
  <c r="O72" i="4"/>
  <c r="P72" i="4" s="1"/>
  <c r="O68" i="4"/>
  <c r="P68" i="4" s="1"/>
  <c r="O64" i="4"/>
  <c r="P64" i="4" s="1"/>
  <c r="O60" i="4"/>
  <c r="P60" i="4" s="1"/>
  <c r="O56" i="4"/>
  <c r="P56" i="4" s="1"/>
  <c r="O52" i="4"/>
  <c r="P52" i="4" s="1"/>
  <c r="O48" i="4"/>
  <c r="P48" i="4" s="1"/>
  <c r="O44" i="4"/>
  <c r="P44" i="4" s="1"/>
  <c r="O40" i="4"/>
  <c r="P40" i="4" s="1"/>
  <c r="O36" i="4"/>
  <c r="P36" i="4" s="1"/>
  <c r="O32" i="4"/>
  <c r="P32" i="4" s="1"/>
  <c r="O28" i="4"/>
  <c r="P28" i="4" s="1"/>
  <c r="O24" i="4"/>
  <c r="P24" i="4" s="1"/>
  <c r="O20" i="4"/>
  <c r="P20" i="4" s="1"/>
  <c r="O16" i="4"/>
  <c r="P16" i="4" s="1"/>
  <c r="O12" i="4"/>
  <c r="P12" i="4" s="1"/>
  <c r="O8" i="4"/>
  <c r="P8" i="4" s="1"/>
  <c r="O4" i="4"/>
  <c r="P4" i="4" s="1"/>
  <c r="O2146" i="4"/>
  <c r="P2146" i="4" s="1"/>
  <c r="O2130" i="4"/>
  <c r="P2130" i="4" s="1"/>
  <c r="O2114" i="4"/>
  <c r="P2114" i="4" s="1"/>
  <c r="O2098" i="4"/>
  <c r="P2098" i="4" s="1"/>
  <c r="O2082" i="4"/>
  <c r="P2082" i="4" s="1"/>
  <c r="O2066" i="4"/>
  <c r="P2066" i="4" s="1"/>
  <c r="O2050" i="4"/>
  <c r="P2050" i="4" s="1"/>
  <c r="O2034" i="4"/>
  <c r="P2034" i="4" s="1"/>
  <c r="O2018" i="4"/>
  <c r="P2018" i="4" s="1"/>
  <c r="O2002" i="4"/>
  <c r="P2002" i="4" s="1"/>
  <c r="O1986" i="4"/>
  <c r="P1986" i="4" s="1"/>
  <c r="O1970" i="4"/>
  <c r="P1970" i="4" s="1"/>
  <c r="O1954" i="4"/>
  <c r="P1954" i="4" s="1"/>
  <c r="O1938" i="4"/>
  <c r="P1938" i="4" s="1"/>
  <c r="O1922" i="4"/>
  <c r="P1922" i="4" s="1"/>
  <c r="O1906" i="4"/>
  <c r="P1906" i="4" s="1"/>
  <c r="O1890" i="4"/>
  <c r="P1890" i="4" s="1"/>
  <c r="O1874" i="4"/>
  <c r="P1874" i="4" s="1"/>
  <c r="O1858" i="4"/>
  <c r="P1858" i="4" s="1"/>
  <c r="O1842" i="4"/>
  <c r="P1842" i="4" s="1"/>
  <c r="O1826" i="4"/>
  <c r="P1826" i="4" s="1"/>
  <c r="O1810" i="4"/>
  <c r="P1810" i="4" s="1"/>
  <c r="O1794" i="4"/>
  <c r="P1794" i="4" s="1"/>
  <c r="O1778" i="4"/>
  <c r="P1778" i="4" s="1"/>
  <c r="O1762" i="4"/>
  <c r="P1762" i="4" s="1"/>
  <c r="O1746" i="4"/>
  <c r="P1746" i="4" s="1"/>
  <c r="O1730" i="4"/>
  <c r="P1730" i="4" s="1"/>
  <c r="O1714" i="4"/>
  <c r="P1714" i="4" s="1"/>
  <c r="O1698" i="4"/>
  <c r="P1698" i="4" s="1"/>
  <c r="O1682" i="4"/>
  <c r="P1682" i="4" s="1"/>
  <c r="O1666" i="4"/>
  <c r="P1666" i="4" s="1"/>
  <c r="O1662" i="4"/>
  <c r="P1662" i="4" s="1"/>
  <c r="O1650" i="4"/>
  <c r="P1650" i="4" s="1"/>
  <c r="O1642" i="4"/>
  <c r="P1642" i="4" s="1"/>
  <c r="O1634" i="4"/>
  <c r="P1634" i="4" s="1"/>
  <c r="O1622" i="4"/>
  <c r="P1622" i="4" s="1"/>
  <c r="O1618" i="4"/>
  <c r="P1618" i="4" s="1"/>
  <c r="O1602" i="4"/>
  <c r="P1602" i="4" s="1"/>
  <c r="O1598" i="4"/>
  <c r="P1598" i="4" s="1"/>
  <c r="O1578" i="4"/>
  <c r="P1578" i="4" s="1"/>
  <c r="O1570" i="4"/>
  <c r="P1570" i="4" s="1"/>
  <c r="O1554" i="4"/>
  <c r="P1554" i="4" s="1"/>
  <c r="O1542" i="4"/>
  <c r="P1542" i="4" s="1"/>
  <c r="O1538" i="4"/>
  <c r="P1538" i="4" s="1"/>
  <c r="O1530" i="4"/>
  <c r="P1530" i="4" s="1"/>
  <c r="O1518" i="4"/>
  <c r="P1518" i="4" s="1"/>
  <c r="O1510" i="4"/>
  <c r="P1510" i="4" s="1"/>
  <c r="O1506" i="4"/>
  <c r="P1506" i="4" s="1"/>
  <c r="O1502" i="4"/>
  <c r="P1502" i="4" s="1"/>
  <c r="O1494" i="4"/>
  <c r="P1494" i="4" s="1"/>
  <c r="O1486" i="4"/>
  <c r="P1486" i="4" s="1"/>
  <c r="O1478" i="4"/>
  <c r="P1478" i="4" s="1"/>
  <c r="O1474" i="4"/>
  <c r="P1474" i="4" s="1"/>
  <c r="O1470" i="4"/>
  <c r="P1470" i="4" s="1"/>
  <c r="O1462" i="4"/>
  <c r="P1462" i="4" s="1"/>
  <c r="O1454" i="4"/>
  <c r="P1454" i="4" s="1"/>
  <c r="O1446" i="4"/>
  <c r="P1446" i="4" s="1"/>
  <c r="O1442" i="4"/>
  <c r="P1442" i="4" s="1"/>
  <c r="O1438" i="4"/>
  <c r="P1438" i="4" s="1"/>
  <c r="O1430" i="4"/>
  <c r="P1430" i="4" s="1"/>
  <c r="O1422" i="4"/>
  <c r="P1422" i="4" s="1"/>
  <c r="O1414" i="4"/>
  <c r="P1414" i="4" s="1"/>
  <c r="O1410" i="4"/>
  <c r="P1410" i="4" s="1"/>
  <c r="O1406" i="4"/>
  <c r="P1406" i="4" s="1"/>
  <c r="O1398" i="4"/>
  <c r="P1398" i="4" s="1"/>
  <c r="O1390" i="4"/>
  <c r="P1390" i="4" s="1"/>
  <c r="O1382" i="4"/>
  <c r="P1382" i="4" s="1"/>
  <c r="O1378" i="4"/>
  <c r="P1378" i="4" s="1"/>
  <c r="O1374" i="4"/>
  <c r="P1374" i="4" s="1"/>
  <c r="O1366" i="4"/>
  <c r="P1366" i="4" s="1"/>
  <c r="O1354" i="4"/>
  <c r="P1354" i="4" s="1"/>
  <c r="O1342" i="4"/>
  <c r="P1342" i="4" s="1"/>
  <c r="O1338" i="4"/>
  <c r="P1338" i="4" s="1"/>
  <c r="O1334" i="4"/>
  <c r="P1334" i="4" s="1"/>
  <c r="O1322" i="4"/>
  <c r="P1322" i="4" s="1"/>
  <c r="O1310" i="4"/>
  <c r="P1310" i="4" s="1"/>
  <c r="O1302" i="4"/>
  <c r="P1302" i="4" s="1"/>
  <c r="O1294" i="4"/>
  <c r="P1294" i="4" s="1"/>
  <c r="O1290" i="4"/>
  <c r="P1290" i="4" s="1"/>
  <c r="O1282" i="4"/>
  <c r="P1282" i="4" s="1"/>
  <c r="O1278" i="4"/>
  <c r="P1278" i="4" s="1"/>
  <c r="O1270" i="4"/>
  <c r="P1270" i="4" s="1"/>
  <c r="O1266" i="4"/>
  <c r="P1266" i="4" s="1"/>
  <c r="O1258" i="4"/>
  <c r="P1258" i="4" s="1"/>
  <c r="O1254" i="4"/>
  <c r="P1254" i="4" s="1"/>
  <c r="O1246" i="4"/>
  <c r="P1246" i="4" s="1"/>
  <c r="O1238" i="4"/>
  <c r="P1238" i="4" s="1"/>
  <c r="O1226" i="4"/>
  <c r="P1226" i="4" s="1"/>
  <c r="O1214" i="4"/>
  <c r="P1214" i="4" s="1"/>
  <c r="O1210" i="4"/>
  <c r="P1210" i="4" s="1"/>
  <c r="O1206" i="4"/>
  <c r="P1206" i="4" s="1"/>
  <c r="O1194" i="4"/>
  <c r="P1194" i="4" s="1"/>
  <c r="O1182" i="4"/>
  <c r="P1182" i="4" s="1"/>
  <c r="O1174" i="4"/>
  <c r="P1174" i="4" s="1"/>
  <c r="O1166" i="4"/>
  <c r="P1166" i="4" s="1"/>
  <c r="O1162" i="4"/>
  <c r="P1162" i="4" s="1"/>
  <c r="O1154" i="4"/>
  <c r="P1154" i="4" s="1"/>
  <c r="O1150" i="4"/>
  <c r="P1150" i="4" s="1"/>
  <c r="O1142" i="4"/>
  <c r="P1142" i="4" s="1"/>
  <c r="O1138" i="4"/>
  <c r="P1138" i="4" s="1"/>
  <c r="O1130" i="4"/>
  <c r="P1130" i="4" s="1"/>
  <c r="O1126" i="4"/>
  <c r="P1126" i="4" s="1"/>
  <c r="O1118" i="4"/>
  <c r="P1118" i="4" s="1"/>
  <c r="O1110" i="4"/>
  <c r="P1110" i="4" s="1"/>
  <c r="O1098" i="4"/>
  <c r="P1098" i="4" s="1"/>
  <c r="O1086" i="4"/>
  <c r="P1086" i="4" s="1"/>
  <c r="O1082" i="4"/>
  <c r="P1082" i="4" s="1"/>
  <c r="O1078" i="4"/>
  <c r="P1078" i="4" s="1"/>
  <c r="O1066" i="4"/>
  <c r="P1066" i="4" s="1"/>
  <c r="O1054" i="4"/>
  <c r="P1054" i="4" s="1"/>
  <c r="O1046" i="4"/>
  <c r="P1046" i="4" s="1"/>
  <c r="O1038" i="4"/>
  <c r="P1038" i="4" s="1"/>
  <c r="O1034" i="4"/>
  <c r="P1034" i="4" s="1"/>
  <c r="O1026" i="4"/>
  <c r="P1026" i="4" s="1"/>
  <c r="O1022" i="4"/>
  <c r="P1022" i="4" s="1"/>
  <c r="O1014" i="4"/>
  <c r="P1014" i="4" s="1"/>
  <c r="O1010" i="4"/>
  <c r="P1010" i="4" s="1"/>
  <c r="O1002" i="4"/>
  <c r="P1002" i="4" s="1"/>
  <c r="O998" i="4"/>
  <c r="P998" i="4" s="1"/>
  <c r="O990" i="4"/>
  <c r="P990" i="4" s="1"/>
  <c r="O982" i="4"/>
  <c r="P982" i="4" s="1"/>
  <c r="O970" i="4"/>
  <c r="P970" i="4" s="1"/>
  <c r="O958" i="4"/>
  <c r="P958" i="4" s="1"/>
  <c r="O954" i="4"/>
  <c r="P954" i="4" s="1"/>
  <c r="O950" i="4"/>
  <c r="P950" i="4" s="1"/>
  <c r="O938" i="4"/>
  <c r="P938" i="4" s="1"/>
  <c r="O926" i="4"/>
  <c r="P926" i="4" s="1"/>
  <c r="O918" i="4"/>
  <c r="P918" i="4" s="1"/>
  <c r="O914" i="4"/>
  <c r="P914" i="4" s="1"/>
  <c r="O910" i="4"/>
  <c r="P910" i="4" s="1"/>
  <c r="O902" i="4"/>
  <c r="P902" i="4" s="1"/>
  <c r="O894" i="4"/>
  <c r="P894" i="4" s="1"/>
  <c r="O886" i="4"/>
  <c r="P886" i="4" s="1"/>
  <c r="O882" i="4"/>
  <c r="P882" i="4" s="1"/>
  <c r="O878" i="4"/>
  <c r="P878" i="4" s="1"/>
  <c r="O870" i="4"/>
  <c r="P870" i="4" s="1"/>
  <c r="O862" i="4"/>
  <c r="P862" i="4" s="1"/>
  <c r="O854" i="4"/>
  <c r="P854" i="4" s="1"/>
  <c r="O850" i="4"/>
  <c r="P850" i="4" s="1"/>
  <c r="O846" i="4"/>
  <c r="P846" i="4" s="1"/>
  <c r="O838" i="4"/>
  <c r="P838" i="4" s="1"/>
  <c r="O830" i="4"/>
  <c r="P830" i="4" s="1"/>
  <c r="O822" i="4"/>
  <c r="P822" i="4" s="1"/>
  <c r="O818" i="4"/>
  <c r="P818" i="4" s="1"/>
  <c r="O814" i="4"/>
  <c r="P814" i="4" s="1"/>
  <c r="O806" i="4"/>
  <c r="P806" i="4" s="1"/>
  <c r="O798" i="4"/>
  <c r="P798" i="4" s="1"/>
  <c r="O790" i="4"/>
  <c r="P790" i="4" s="1"/>
  <c r="O786" i="4"/>
  <c r="P786" i="4" s="1"/>
  <c r="O782" i="4"/>
  <c r="P782" i="4" s="1"/>
  <c r="O774" i="4"/>
  <c r="P774" i="4" s="1"/>
  <c r="O766" i="4"/>
  <c r="P766" i="4" s="1"/>
  <c r="O758" i="4"/>
  <c r="P758" i="4" s="1"/>
  <c r="O754" i="4"/>
  <c r="P754" i="4" s="1"/>
  <c r="O750" i="4"/>
  <c r="P750" i="4" s="1"/>
  <c r="O742" i="4"/>
  <c r="P742" i="4" s="1"/>
  <c r="O734" i="4"/>
  <c r="P734" i="4" s="1"/>
  <c r="O726" i="4"/>
  <c r="P726" i="4" s="1"/>
  <c r="O722" i="4"/>
  <c r="P722" i="4" s="1"/>
  <c r="O718" i="4"/>
  <c r="P718" i="4" s="1"/>
  <c r="O710" i="4"/>
  <c r="P710" i="4" s="1"/>
  <c r="O702" i="4"/>
  <c r="P702" i="4" s="1"/>
  <c r="O682" i="4"/>
  <c r="P682" i="4" s="1"/>
  <c r="O670" i="4"/>
  <c r="P670" i="4" s="1"/>
  <c r="O650" i="4"/>
  <c r="P650" i="4" s="1"/>
  <c r="O638" i="4"/>
  <c r="P638" i="4" s="1"/>
  <c r="O618" i="4"/>
  <c r="P618" i="4" s="1"/>
  <c r="O606" i="4"/>
  <c r="P606" i="4" s="1"/>
  <c r="O586" i="4"/>
  <c r="P586" i="4" s="1"/>
  <c r="O574" i="4"/>
  <c r="P574" i="4" s="1"/>
  <c r="O554" i="4"/>
  <c r="P554" i="4" s="1"/>
  <c r="O542" i="4"/>
  <c r="P542" i="4" s="1"/>
  <c r="O522" i="4"/>
  <c r="P522" i="4" s="1"/>
  <c r="O510" i="4"/>
  <c r="P510" i="4" s="1"/>
  <c r="O490" i="4"/>
  <c r="P490" i="4" s="1"/>
  <c r="O478" i="4"/>
  <c r="P478" i="4" s="1"/>
  <c r="O458" i="4"/>
  <c r="P458" i="4" s="1"/>
  <c r="O446" i="4"/>
  <c r="P446" i="4" s="1"/>
  <c r="O426" i="4"/>
  <c r="P426" i="4" s="1"/>
  <c r="O414" i="4"/>
  <c r="P414" i="4" s="1"/>
  <c r="O394" i="4"/>
  <c r="P394" i="4" s="1"/>
  <c r="O382" i="4"/>
  <c r="P382" i="4" s="1"/>
  <c r="O362" i="4"/>
  <c r="P362" i="4" s="1"/>
  <c r="O350" i="4"/>
  <c r="P350" i="4" s="1"/>
  <c r="O330" i="4"/>
  <c r="P330" i="4" s="1"/>
  <c r="O318" i="4"/>
  <c r="P318" i="4" s="1"/>
  <c r="O298" i="4"/>
  <c r="P298" i="4" s="1"/>
  <c r="O286" i="4"/>
  <c r="P286" i="4" s="1"/>
  <c r="O266" i="4"/>
  <c r="P266" i="4" s="1"/>
  <c r="O254" i="4"/>
  <c r="P254" i="4" s="1"/>
  <c r="O234" i="4"/>
  <c r="P234" i="4" s="1"/>
  <c r="O222" i="4"/>
  <c r="P222" i="4" s="1"/>
  <c r="O202" i="4"/>
  <c r="P202" i="4" s="1"/>
  <c r="O190" i="4"/>
  <c r="P190" i="4" s="1"/>
  <c r="O170" i="4"/>
  <c r="P170" i="4" s="1"/>
  <c r="O158" i="4"/>
  <c r="P158" i="4" s="1"/>
  <c r="O138" i="4"/>
  <c r="P138" i="4" s="1"/>
  <c r="O126" i="4"/>
  <c r="P126" i="4" s="1"/>
  <c r="O106" i="4"/>
  <c r="P106" i="4" s="1"/>
  <c r="O94" i="4"/>
  <c r="P94" i="4" s="1"/>
  <c r="O74" i="4"/>
  <c r="P74" i="4" s="1"/>
  <c r="O62" i="4"/>
  <c r="P62" i="4" s="1"/>
  <c r="O42" i="4"/>
  <c r="P42" i="4" s="1"/>
  <c r="O30" i="4"/>
  <c r="P30" i="4" s="1"/>
  <c r="O10" i="4"/>
  <c r="P10" i="4" s="1"/>
  <c r="O701" i="4"/>
  <c r="P701" i="4" s="1"/>
  <c r="O947" i="4"/>
  <c r="P947" i="4" s="1"/>
  <c r="O943" i="4"/>
  <c r="P943" i="4" s="1"/>
  <c r="O931" i="4"/>
  <c r="P931" i="4" s="1"/>
  <c r="O927" i="4"/>
  <c r="P927" i="4" s="1"/>
  <c r="O1384" i="4"/>
  <c r="P1384" i="4" s="1"/>
  <c r="O2155" i="4"/>
  <c r="P2155" i="4" s="1"/>
  <c r="O2151" i="4"/>
  <c r="P2151" i="4" s="1"/>
  <c r="O2147" i="4"/>
  <c r="P2147" i="4" s="1"/>
  <c r="O2143" i="4"/>
  <c r="P2143" i="4" s="1"/>
  <c r="O2139" i="4"/>
  <c r="P2139" i="4" s="1"/>
  <c r="O2135" i="4"/>
  <c r="P2135" i="4" s="1"/>
  <c r="O2131" i="4"/>
  <c r="P2131" i="4" s="1"/>
  <c r="O2127" i="4"/>
  <c r="P2127" i="4" s="1"/>
  <c r="O2123" i="4"/>
  <c r="P2123" i="4" s="1"/>
  <c r="O2119" i="4"/>
  <c r="P2119" i="4" s="1"/>
  <c r="O2115" i="4"/>
  <c r="P2115" i="4" s="1"/>
  <c r="O2111" i="4"/>
  <c r="P2111" i="4" s="1"/>
  <c r="O2107" i="4"/>
  <c r="P2107" i="4" s="1"/>
  <c r="O2103" i="4"/>
  <c r="P2103" i="4" s="1"/>
  <c r="O2099" i="4"/>
  <c r="P2099" i="4" s="1"/>
  <c r="O2095" i="4"/>
  <c r="P2095" i="4" s="1"/>
  <c r="O2091" i="4"/>
  <c r="P2091" i="4" s="1"/>
  <c r="O2087" i="4"/>
  <c r="P2087" i="4" s="1"/>
  <c r="O2083" i="4"/>
  <c r="P2083" i="4" s="1"/>
  <c r="O2079" i="4"/>
  <c r="P2079" i="4" s="1"/>
  <c r="O2075" i="4"/>
  <c r="P2075" i="4" s="1"/>
  <c r="O2071" i="4"/>
  <c r="P2071" i="4" s="1"/>
  <c r="O2067" i="4"/>
  <c r="P2067" i="4" s="1"/>
  <c r="O2063" i="4"/>
  <c r="P2063" i="4" s="1"/>
  <c r="O2059" i="4"/>
  <c r="P2059" i="4" s="1"/>
  <c r="O2055" i="4"/>
  <c r="P2055" i="4" s="1"/>
  <c r="O2051" i="4"/>
  <c r="P2051" i="4" s="1"/>
  <c r="O2047" i="4"/>
  <c r="P2047" i="4" s="1"/>
  <c r="O2043" i="4"/>
  <c r="P2043" i="4" s="1"/>
  <c r="O2039" i="4"/>
  <c r="P2039" i="4" s="1"/>
  <c r="O2035" i="4"/>
  <c r="P2035" i="4" s="1"/>
  <c r="O2031" i="4"/>
  <c r="P2031" i="4" s="1"/>
  <c r="O2027" i="4"/>
  <c r="P2027" i="4" s="1"/>
  <c r="O2023" i="4"/>
  <c r="P2023" i="4" s="1"/>
  <c r="O2019" i="4"/>
  <c r="P2019" i="4" s="1"/>
  <c r="O2015" i="4"/>
  <c r="P2015" i="4" s="1"/>
  <c r="O2011" i="4"/>
  <c r="P2011" i="4" s="1"/>
  <c r="O2007" i="4"/>
  <c r="P2007" i="4" s="1"/>
  <c r="O2003" i="4"/>
  <c r="P2003" i="4" s="1"/>
  <c r="O1999" i="4"/>
  <c r="P1999" i="4" s="1"/>
  <c r="O1995" i="4"/>
  <c r="P1995" i="4" s="1"/>
  <c r="O1991" i="4"/>
  <c r="P1991" i="4" s="1"/>
  <c r="O1987" i="4"/>
  <c r="P1987" i="4" s="1"/>
  <c r="O1983" i="4"/>
  <c r="P1983" i="4" s="1"/>
  <c r="O1979" i="4"/>
  <c r="P1979" i="4" s="1"/>
  <c r="O1975" i="4"/>
  <c r="P1975" i="4" s="1"/>
  <c r="O1971" i="4"/>
  <c r="P1971" i="4" s="1"/>
  <c r="O1967" i="4"/>
  <c r="P1967" i="4" s="1"/>
  <c r="O1963" i="4"/>
  <c r="P1963" i="4" s="1"/>
  <c r="O1959" i="4"/>
  <c r="P1959" i="4" s="1"/>
  <c r="O1955" i="4"/>
  <c r="P1955" i="4" s="1"/>
  <c r="O1951" i="4"/>
  <c r="P1951" i="4" s="1"/>
  <c r="O1947" i="4"/>
  <c r="P1947" i="4" s="1"/>
  <c r="O1943" i="4"/>
  <c r="P1943" i="4" s="1"/>
  <c r="O1939" i="4"/>
  <c r="P1939" i="4" s="1"/>
  <c r="O1935" i="4"/>
  <c r="P1935" i="4" s="1"/>
  <c r="O1931" i="4"/>
  <c r="P1931" i="4" s="1"/>
  <c r="O1927" i="4"/>
  <c r="P1927" i="4" s="1"/>
  <c r="O1923" i="4"/>
  <c r="P1923" i="4" s="1"/>
  <c r="O1919" i="4"/>
  <c r="P1919" i="4" s="1"/>
  <c r="O1915" i="4"/>
  <c r="P1915" i="4" s="1"/>
  <c r="O1911" i="4"/>
  <c r="P1911" i="4" s="1"/>
  <c r="O1907" i="4"/>
  <c r="P1907" i="4" s="1"/>
  <c r="O1903" i="4"/>
  <c r="P1903" i="4" s="1"/>
  <c r="O1899" i="4"/>
  <c r="P1899" i="4" s="1"/>
  <c r="O1895" i="4"/>
  <c r="P1895" i="4" s="1"/>
  <c r="O1891" i="4"/>
  <c r="P1891" i="4" s="1"/>
  <c r="O1887" i="4"/>
  <c r="P1887" i="4" s="1"/>
  <c r="O1883" i="4"/>
  <c r="P1883" i="4" s="1"/>
  <c r="O1879" i="4"/>
  <c r="P1879" i="4" s="1"/>
  <c r="O1875" i="4"/>
  <c r="P1875" i="4" s="1"/>
  <c r="O1871" i="4"/>
  <c r="P1871" i="4" s="1"/>
  <c r="O1867" i="4"/>
  <c r="P1867" i="4" s="1"/>
  <c r="O1863" i="4"/>
  <c r="P1863" i="4" s="1"/>
  <c r="O1859" i="4"/>
  <c r="P1859" i="4" s="1"/>
  <c r="O1855" i="4"/>
  <c r="P1855" i="4" s="1"/>
  <c r="O1851" i="4"/>
  <c r="P1851" i="4" s="1"/>
  <c r="O1847" i="4"/>
  <c r="P1847" i="4" s="1"/>
  <c r="O1843" i="4"/>
  <c r="P1843" i="4" s="1"/>
  <c r="O1839" i="4"/>
  <c r="P1839" i="4" s="1"/>
  <c r="O1835" i="4"/>
  <c r="P1835" i="4" s="1"/>
  <c r="O1831" i="4"/>
  <c r="P1831" i="4" s="1"/>
  <c r="O1827" i="4"/>
  <c r="P1827" i="4" s="1"/>
  <c r="O1823" i="4"/>
  <c r="P1823" i="4" s="1"/>
  <c r="O1819" i="4"/>
  <c r="P1819" i="4" s="1"/>
  <c r="O1815" i="4"/>
  <c r="P1815" i="4" s="1"/>
  <c r="O1811" i="4"/>
  <c r="P1811" i="4" s="1"/>
  <c r="O1807" i="4"/>
  <c r="P1807" i="4" s="1"/>
  <c r="O1803" i="4"/>
  <c r="P1803" i="4" s="1"/>
  <c r="O1799" i="4"/>
  <c r="P1799" i="4" s="1"/>
  <c r="O1795" i="4"/>
  <c r="P1795" i="4" s="1"/>
  <c r="O1791" i="4"/>
  <c r="P1791" i="4" s="1"/>
  <c r="O1787" i="4"/>
  <c r="P1787" i="4" s="1"/>
  <c r="O1783" i="4"/>
  <c r="P1783" i="4" s="1"/>
  <c r="O1779" i="4"/>
  <c r="P1779" i="4" s="1"/>
  <c r="O1775" i="4"/>
  <c r="P1775" i="4" s="1"/>
  <c r="O1771" i="4"/>
  <c r="P1771" i="4" s="1"/>
  <c r="O1767" i="4"/>
  <c r="P1767" i="4" s="1"/>
  <c r="O1763" i="4"/>
  <c r="P1763" i="4" s="1"/>
  <c r="O1759" i="4"/>
  <c r="P1759" i="4" s="1"/>
  <c r="O1755" i="4"/>
  <c r="P1755" i="4" s="1"/>
  <c r="O1751" i="4"/>
  <c r="P1751" i="4" s="1"/>
  <c r="O1747" i="4"/>
  <c r="P1747" i="4" s="1"/>
  <c r="O1743" i="4"/>
  <c r="P1743" i="4" s="1"/>
  <c r="O1739" i="4"/>
  <c r="P1739" i="4" s="1"/>
  <c r="O1735" i="4"/>
  <c r="P1735" i="4" s="1"/>
  <c r="O1731" i="4"/>
  <c r="P1731" i="4" s="1"/>
  <c r="O1727" i="4"/>
  <c r="P1727" i="4" s="1"/>
  <c r="O1723" i="4"/>
  <c r="P1723" i="4" s="1"/>
  <c r="O1719" i="4"/>
  <c r="P1719" i="4" s="1"/>
  <c r="O1715" i="4"/>
  <c r="P1715" i="4" s="1"/>
  <c r="O1711" i="4"/>
  <c r="P1711" i="4" s="1"/>
  <c r="O1707" i="4"/>
  <c r="P1707" i="4" s="1"/>
  <c r="O1703" i="4"/>
  <c r="P1703" i="4" s="1"/>
  <c r="O1699" i="4"/>
  <c r="P1699" i="4" s="1"/>
  <c r="O1695" i="4"/>
  <c r="P1695" i="4" s="1"/>
  <c r="O1691" i="4"/>
  <c r="P1691" i="4" s="1"/>
  <c r="O1687" i="4"/>
  <c r="P1687" i="4" s="1"/>
  <c r="O1683" i="4"/>
  <c r="P1683" i="4" s="1"/>
  <c r="O1679" i="4"/>
  <c r="P1679" i="4" s="1"/>
  <c r="O1675" i="4"/>
  <c r="P1675" i="4" s="1"/>
  <c r="O1671" i="4"/>
  <c r="P1671" i="4" s="1"/>
  <c r="O1667" i="4"/>
  <c r="P1667" i="4" s="1"/>
  <c r="O1663" i="4"/>
  <c r="P1663" i="4" s="1"/>
  <c r="O1659" i="4"/>
  <c r="P1659" i="4" s="1"/>
  <c r="O1655" i="4"/>
  <c r="P1655" i="4" s="1"/>
  <c r="O1651" i="4"/>
  <c r="P1651" i="4" s="1"/>
  <c r="O1647" i="4"/>
  <c r="P1647" i="4" s="1"/>
  <c r="O1643" i="4"/>
  <c r="P1643" i="4" s="1"/>
  <c r="O1639" i="4"/>
  <c r="P1639" i="4" s="1"/>
  <c r="O1635" i="4"/>
  <c r="P1635" i="4" s="1"/>
  <c r="O1631" i="4"/>
  <c r="P1631" i="4" s="1"/>
  <c r="O1627" i="4"/>
  <c r="P1627" i="4" s="1"/>
  <c r="O1623" i="4"/>
  <c r="P1623" i="4" s="1"/>
  <c r="O1619" i="4"/>
  <c r="P1619" i="4" s="1"/>
  <c r="O1615" i="4"/>
  <c r="P1615" i="4" s="1"/>
  <c r="O1611" i="4"/>
  <c r="P1611" i="4" s="1"/>
  <c r="O1607" i="4"/>
  <c r="P1607" i="4" s="1"/>
  <c r="O1603" i="4"/>
  <c r="P1603" i="4" s="1"/>
  <c r="O1599" i="4"/>
  <c r="P1599" i="4" s="1"/>
  <c r="O1595" i="4"/>
  <c r="P1595" i="4" s="1"/>
  <c r="O1591" i="4"/>
  <c r="P1591" i="4" s="1"/>
  <c r="O1579" i="4"/>
  <c r="P1579" i="4" s="1"/>
  <c r="O1575" i="4"/>
  <c r="P1575" i="4" s="1"/>
  <c r="O1563" i="4"/>
  <c r="P1563" i="4" s="1"/>
  <c r="O1559" i="4"/>
  <c r="P1559" i="4" s="1"/>
  <c r="O1543" i="4"/>
  <c r="P1543" i="4" s="1"/>
  <c r="O1527" i="4"/>
  <c r="P1527" i="4" s="1"/>
  <c r="O1511" i="4"/>
  <c r="P1511" i="4" s="1"/>
  <c r="O1363" i="4"/>
  <c r="P1363" i="4" s="1"/>
  <c r="O1359" i="4"/>
  <c r="P1359" i="4" s="1"/>
  <c r="O1347" i="4"/>
  <c r="P1347" i="4" s="1"/>
  <c r="O1343" i="4"/>
  <c r="P1343" i="4" s="1"/>
  <c r="O1331" i="4"/>
  <c r="P1331" i="4" s="1"/>
  <c r="O1327" i="4"/>
  <c r="P1327" i="4" s="1"/>
  <c r="O1315" i="4"/>
  <c r="P1315" i="4" s="1"/>
  <c r="O1311" i="4"/>
  <c r="P1311" i="4" s="1"/>
  <c r="O1299" i="4"/>
  <c r="P1299" i="4" s="1"/>
  <c r="O1295" i="4"/>
  <c r="P1295" i="4" s="1"/>
  <c r="O1283" i="4"/>
  <c r="P1283" i="4" s="1"/>
  <c r="O1279" i="4"/>
  <c r="P1279" i="4" s="1"/>
  <c r="O1267" i="4"/>
  <c r="P1267" i="4" s="1"/>
  <c r="O1263" i="4"/>
  <c r="P1263" i="4" s="1"/>
  <c r="O1251" i="4"/>
  <c r="P1251" i="4" s="1"/>
  <c r="O1247" i="4"/>
  <c r="P1247" i="4" s="1"/>
  <c r="O1235" i="4"/>
  <c r="P1235" i="4" s="1"/>
  <c r="O1231" i="4"/>
  <c r="P1231" i="4" s="1"/>
  <c r="O1219" i="4"/>
  <c r="P1219" i="4" s="1"/>
  <c r="O1215" i="4"/>
  <c r="P1215" i="4" s="1"/>
  <c r="O1203" i="4"/>
  <c r="P1203" i="4" s="1"/>
  <c r="O1199" i="4"/>
  <c r="P1199" i="4" s="1"/>
  <c r="O1187" i="4"/>
  <c r="P1187" i="4" s="1"/>
  <c r="O1183" i="4"/>
  <c r="P1183" i="4" s="1"/>
  <c r="O1171" i="4"/>
  <c r="P1171" i="4" s="1"/>
  <c r="O1167" i="4"/>
  <c r="P1167" i="4" s="1"/>
  <c r="O1155" i="4"/>
  <c r="P1155" i="4" s="1"/>
  <c r="O1151" i="4"/>
  <c r="P1151" i="4" s="1"/>
  <c r="O1139" i="4"/>
  <c r="P1139" i="4" s="1"/>
  <c r="O1135" i="4"/>
  <c r="P1135" i="4" s="1"/>
  <c r="O1123" i="4"/>
  <c r="P1123" i="4" s="1"/>
  <c r="O1119" i="4"/>
  <c r="P1119" i="4" s="1"/>
  <c r="O1107" i="4"/>
  <c r="P1107" i="4" s="1"/>
  <c r="O1103" i="4"/>
  <c r="P1103" i="4" s="1"/>
  <c r="O1091" i="4"/>
  <c r="P1091" i="4" s="1"/>
  <c r="O1087" i="4"/>
  <c r="P1087" i="4" s="1"/>
  <c r="O1075" i="4"/>
  <c r="P1075" i="4" s="1"/>
  <c r="O1071" i="4"/>
  <c r="P1071" i="4" s="1"/>
  <c r="O1059" i="4"/>
  <c r="P1059" i="4" s="1"/>
  <c r="O1055" i="4"/>
  <c r="P1055" i="4" s="1"/>
  <c r="O1043" i="4"/>
  <c r="P1043" i="4" s="1"/>
  <c r="O1039" i="4"/>
  <c r="P1039" i="4" s="1"/>
  <c r="O1027" i="4"/>
  <c r="P1027" i="4" s="1"/>
  <c r="O1023" i="4"/>
  <c r="P1023" i="4" s="1"/>
  <c r="O1011" i="4"/>
  <c r="P1011" i="4" s="1"/>
  <c r="O1007" i="4"/>
  <c r="P1007" i="4" s="1"/>
  <c r="O995" i="4"/>
  <c r="P995" i="4" s="1"/>
  <c r="O991" i="4"/>
  <c r="P991" i="4" s="1"/>
  <c r="O979" i="4"/>
  <c r="P979" i="4" s="1"/>
  <c r="O975" i="4"/>
  <c r="P975" i="4" s="1"/>
  <c r="O963" i="4"/>
  <c r="P963" i="4" s="1"/>
  <c r="O959" i="4"/>
  <c r="P959"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C85A284-2B35-4224-8FAA-428A33CE761A}" keepAlive="1" name="ModelConnection_ExternalData_1" description="Data Model" type="5" refreshedVersion="8" minRefreshableVersion="5" saveData="1">
    <dbPr connection="Data Model Connection" command="categories" commandType="3"/>
    <extLst>
      <ext xmlns:x15="http://schemas.microsoft.com/office/spreadsheetml/2010/11/main" uri="{DE250136-89BD-433C-8126-D09CA5730AF9}">
        <x15:connection id="" model="1"/>
      </ext>
    </extLst>
  </connection>
  <connection id="2" xr16:uid="{A5349D98-9960-438A-A364-757933A4BE43}" keepAlive="1" name="ModelConnection_ExternalData_11" description="Data Model" type="5" refreshedVersion="8" minRefreshableVersion="5" saveData="1">
    <dbPr connection="Data Model Connection" command="customers" commandType="3"/>
    <extLst>
      <ext xmlns:x15="http://schemas.microsoft.com/office/spreadsheetml/2010/11/main" uri="{DE250136-89BD-433C-8126-D09CA5730AF9}">
        <x15:connection id="" model="1"/>
      </ext>
    </extLst>
  </connection>
  <connection id="3" xr16:uid="{EF6C38CA-A8CD-44BF-ACBF-C5FF99B39CFD}" keepAlive="1" name="ModelConnection_ExternalData_12" description="Data Model" type="5" refreshedVersion="8" minRefreshableVersion="5" saveData="1">
    <dbPr connection="Data Model Connection" command="employees" commandType="3"/>
    <extLst>
      <ext xmlns:x15="http://schemas.microsoft.com/office/spreadsheetml/2010/11/main" uri="{DE250136-89BD-433C-8126-D09CA5730AF9}">
        <x15:connection id="" model="1"/>
      </ext>
    </extLst>
  </connection>
  <connection id="4" xr16:uid="{51271D2A-41F8-4263-BC20-AA99EA3E1ACE}" keepAlive="1" name="ModelConnection_ExternalData_13" description="Data Model" type="5" refreshedVersion="8" minRefreshableVersion="5" saveData="1">
    <dbPr connection="Data Model Connection" command="order_details" commandType="3"/>
    <extLst>
      <ext xmlns:x15="http://schemas.microsoft.com/office/spreadsheetml/2010/11/main" uri="{DE250136-89BD-433C-8126-D09CA5730AF9}">
        <x15:connection id="" model="1"/>
      </ext>
    </extLst>
  </connection>
  <connection id="5" xr16:uid="{F338D104-BCB9-4010-BBDA-03D0D26BD47B}" keepAlive="1" name="ModelConnection_ExternalData_14" description="Data Model" type="5" refreshedVersion="8" minRefreshableVersion="5" saveData="1">
    <dbPr connection="Data Model Connection" command="orders" commandType="3"/>
    <extLst>
      <ext xmlns:x15="http://schemas.microsoft.com/office/spreadsheetml/2010/11/main" uri="{DE250136-89BD-433C-8126-D09CA5730AF9}">
        <x15:connection id="" model="1"/>
      </ext>
    </extLst>
  </connection>
  <connection id="6" xr16:uid="{2713DC15-643C-4B67-87E6-92EAC06F0AEA}" keepAlive="1" name="ModelConnection_ExternalData_15" description="Data Model" type="5" refreshedVersion="8" minRefreshableVersion="5" saveData="1">
    <dbPr connection="Data Model Connection" command="products" commandType="3"/>
    <extLst>
      <ext xmlns:x15="http://schemas.microsoft.com/office/spreadsheetml/2010/11/main" uri="{DE250136-89BD-433C-8126-D09CA5730AF9}">
        <x15:connection id="" model="1"/>
      </ext>
    </extLst>
  </connection>
  <connection id="7" xr16:uid="{04F9BFB0-6C2A-47F0-A1F5-99A67556B280}" name="Query - categories" description="Connection to the 'categories' query in the workbook." type="100" refreshedVersion="8" minRefreshableVersion="5" background="1" saveData="1">
    <extLst>
      <ext xmlns:x15="http://schemas.microsoft.com/office/spreadsheetml/2010/11/main" uri="{DE250136-89BD-433C-8126-D09CA5730AF9}">
        <x15:connection id="f80e5a80-04be-46bb-97ec-0d09da73b3f7"/>
      </ext>
    </extLst>
  </connection>
  <connection id="8" xr16:uid="{1053B04E-F030-451C-9EC9-CA8EF9E7BFB8}" name="Query - customers" description="Connection to the 'customers' query in the workbook." type="100" refreshedVersion="8" minRefreshableVersion="5">
    <extLst>
      <ext xmlns:x15="http://schemas.microsoft.com/office/spreadsheetml/2010/11/main" uri="{DE250136-89BD-433C-8126-D09CA5730AF9}">
        <x15:connection id="631909b8-d290-466d-9925-7092e85882f5"/>
      </ext>
    </extLst>
  </connection>
  <connection id="9" xr16:uid="{DDD5144D-7324-40A6-9A5F-19C7AF5080F7}" name="Query - employees" description="Connection to the 'employees' query in the workbook." type="100" refreshedVersion="8" minRefreshableVersion="5">
    <extLst>
      <ext xmlns:x15="http://schemas.microsoft.com/office/spreadsheetml/2010/11/main" uri="{DE250136-89BD-433C-8126-D09CA5730AF9}">
        <x15:connection id="de824890-0e8e-42c1-9f13-70683af5b0eb"/>
      </ext>
    </extLst>
  </connection>
  <connection id="10" xr16:uid="{B8B0EA52-DFC2-41C3-BA88-2168E33653CF}" name="Query - order_details" description="Connection to the 'order_details' query in the workbook." type="100" refreshedVersion="8" minRefreshableVersion="5">
    <extLst>
      <ext xmlns:x15="http://schemas.microsoft.com/office/spreadsheetml/2010/11/main" uri="{DE250136-89BD-433C-8126-D09CA5730AF9}">
        <x15:connection id="d58cb39a-df28-498e-bfad-3683c92fe4a5"/>
      </ext>
    </extLst>
  </connection>
  <connection id="11" xr16:uid="{A63FD2AF-578A-43FD-8283-DC392C00DF06}" name="Query - orders" description="Connection to the 'orders' query in the workbook." type="100" refreshedVersion="8" minRefreshableVersion="5">
    <extLst>
      <ext xmlns:x15="http://schemas.microsoft.com/office/spreadsheetml/2010/11/main" uri="{DE250136-89BD-433C-8126-D09CA5730AF9}">
        <x15:connection id="fc1f6bcd-5e64-4b01-97c1-ebf98191f233"/>
      </ext>
    </extLst>
  </connection>
  <connection id="12" xr16:uid="{B0EAB73F-5597-458C-942F-8A79BBC524CC}" name="Query - products" description="Connection to the 'products' query in the workbook." type="100" refreshedVersion="8" minRefreshableVersion="5">
    <extLst>
      <ext xmlns:x15="http://schemas.microsoft.com/office/spreadsheetml/2010/11/main" uri="{DE250136-89BD-433C-8126-D09CA5730AF9}">
        <x15:connection id="235f1f39-f3a2-483b-9f26-ca484635a034"/>
      </ext>
    </extLst>
  </connection>
  <connection id="13" xr16:uid="{D11AE427-7B94-49CC-81E2-D9539DF16FE4}" keepAlive="1" name="Query - shippers" description="Connection to the 'shippers' query in the workbook." type="5" refreshedVersion="8" background="1" saveData="1">
    <dbPr connection="Provider=Microsoft.Mashup.OleDb.1;Data Source=$Workbook$;Location=shippers;Extended Properties=&quot;&quot;" command="SELECT * FROM [shippers]"/>
  </connection>
  <connection id="14" xr16:uid="{6C3F1B3E-F7F3-4FAC-8F46-D34DA2F36EF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<sst xmlns="http://schemas.openxmlformats.org/spreadsheetml/2006/main" count="1713" uniqueCount="614">
  <si>
    <t>categoryID</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</si>
  <si>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</si>
  <si>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</si>
  <si>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</si>
  <si>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</si>
  <si>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</si>
  <si>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</si>
  <si>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</si>
  <si>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</si>
  <si>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</si>
  <si>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</si>
  <si>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 &amp; Cereals</t>
  </si>
  <si>
    <t>Breads, crackers, pasta, and cereal</t>
  </si>
  <si>
    <t>Meat &amp; Poultry</t>
  </si>
  <si>
    <t>Prepared meats</t>
  </si>
  <si>
    <t>Produce</t>
  </si>
  <si>
    <t>Dried fruit and bean curd</t>
  </si>
  <si>
    <t>Seafood</t>
  </si>
  <si>
    <t>Seaweed and fish</t>
  </si>
  <si>
    <t>customerID</t>
  </si>
  <si>
    <t>companyName</t>
  </si>
  <si>
    <t>contactName</t>
  </si>
  <si>
    <t>contactTitle</t>
  </si>
  <si>
    <t>city</t>
  </si>
  <si>
    <t>country</t>
  </si>
  <si>
    <t>ALFKI</t>
  </si>
  <si>
    <t>Alfreds Futterkiste</t>
  </si>
  <si>
    <t>Maria Anders</t>
  </si>
  <si>
    <t>Sales Representative</t>
  </si>
  <si>
    <t>Berlin</t>
  </si>
  <si>
    <t>Germany</t>
  </si>
  <si>
    <t>ANATR</t>
  </si>
  <si>
    <t>Ana Trujillo Emparedados y helados</t>
  </si>
  <si>
    <t>Ana Trujillo</t>
  </si>
  <si>
    <t>Owner</t>
  </si>
  <si>
    <t>Mexico City</t>
  </si>
  <si>
    <t>Mexico</t>
  </si>
  <si>
    <t>ANTON</t>
  </si>
  <si>
    <t>Antonio Moreno Taquería</t>
  </si>
  <si>
    <t>Antonio Moreno</t>
  </si>
  <si>
    <t>AROUT</t>
  </si>
  <si>
    <t>Around the Horn</t>
  </si>
  <si>
    <t>Thomas Hardy</t>
  </si>
  <si>
    <t>London</t>
  </si>
  <si>
    <t>UK</t>
  </si>
  <si>
    <t>BERGS</t>
  </si>
  <si>
    <t>Berglunds snabbköp</t>
  </si>
  <si>
    <t>Christina Berglund</t>
  </si>
  <si>
    <t>Order Administrator</t>
  </si>
  <si>
    <t>Luleå</t>
  </si>
  <si>
    <t>Sweden</t>
  </si>
  <si>
    <t>BLAUS</t>
  </si>
  <si>
    <t>Blauer See Delikatessen</t>
  </si>
  <si>
    <t>Hanna Moos</t>
  </si>
  <si>
    <t>Mannheim</t>
  </si>
  <si>
    <t>BLONP</t>
  </si>
  <si>
    <t>Blondesddsl père et fils</t>
  </si>
  <si>
    <t>Frédérique Citeaux</t>
  </si>
  <si>
    <t>Marketing Manager</t>
  </si>
  <si>
    <t>Strasbourg</t>
  </si>
  <si>
    <t>France</t>
  </si>
  <si>
    <t>BOLID</t>
  </si>
  <si>
    <t>Bólido Comidas preparadas</t>
  </si>
  <si>
    <t>Martín Sommer</t>
  </si>
  <si>
    <t>Madrid</t>
  </si>
  <si>
    <t>Spain</t>
  </si>
  <si>
    <t>BONAP</t>
  </si>
  <si>
    <t>Bon app'</t>
  </si>
  <si>
    <t>Laurence Lebihan</t>
  </si>
  <si>
    <t>Marseille</t>
  </si>
  <si>
    <t>BOTTM</t>
  </si>
  <si>
    <t>Bottom-Dollar Markets</t>
  </si>
  <si>
    <t>Elizabeth Lincoln</t>
  </si>
  <si>
    <t>Accounting Manager</t>
  </si>
  <si>
    <t>Tsawassen</t>
  </si>
  <si>
    <t>Canada</t>
  </si>
  <si>
    <t>BSBEV</t>
  </si>
  <si>
    <t>B's Beverages</t>
  </si>
  <si>
    <t>Victoria Ashworth</t>
  </si>
  <si>
    <t>CACTU</t>
  </si>
  <si>
    <t>Cactus Comidas para llevar</t>
  </si>
  <si>
    <t>Patricio Simpson</t>
  </si>
  <si>
    <t>Sales Agent</t>
  </si>
  <si>
    <t>Buenos Aires</t>
  </si>
  <si>
    <t>Argentina</t>
  </si>
  <si>
    <t>CENTC</t>
  </si>
  <si>
    <t>Centro comercial Moctezuma</t>
  </si>
  <si>
    <t>Francisco Chang</t>
  </si>
  <si>
    <t>CHOPS</t>
  </si>
  <si>
    <t>Chop-suey Chinese</t>
  </si>
  <si>
    <t>Yang Wang</t>
  </si>
  <si>
    <t>Bern</t>
  </si>
  <si>
    <t>Switzerland</t>
  </si>
  <si>
    <t>COMMI</t>
  </si>
  <si>
    <t>Comércio Mineiro</t>
  </si>
  <si>
    <t>Pedro Afonso</t>
  </si>
  <si>
    <t>Sales Associate</t>
  </si>
  <si>
    <t>Sao Paulo</t>
  </si>
  <si>
    <t>Brazil</t>
  </si>
  <si>
    <t>CONSH</t>
  </si>
  <si>
    <t>Consolidated Holdings</t>
  </si>
  <si>
    <t>Elizabeth Brown</t>
  </si>
  <si>
    <t>DRACD</t>
  </si>
  <si>
    <t>Drachenblut Delikatessen</t>
  </si>
  <si>
    <t>Sven Ottlieb</t>
  </si>
  <si>
    <t>Aachen</t>
  </si>
  <si>
    <t>DUMON</t>
  </si>
  <si>
    <t>Du monde entier</t>
  </si>
  <si>
    <t>Janine Labrune</t>
  </si>
  <si>
    <t>Nantes</t>
  </si>
  <si>
    <t>EASTC</t>
  </si>
  <si>
    <t>Eastern Connection</t>
  </si>
  <si>
    <t>Ann Devon</t>
  </si>
  <si>
    <t>ERNSH</t>
  </si>
  <si>
    <t>Ernst Handel</t>
  </si>
  <si>
    <t>Roland Mendel</t>
  </si>
  <si>
    <t>Sales Manager</t>
  </si>
  <si>
    <t>Graz</t>
  </si>
  <si>
    <t>Austria</t>
  </si>
  <si>
    <t>FAMIA</t>
  </si>
  <si>
    <t>Familia Arquibaldo</t>
  </si>
  <si>
    <t>Aria Cruz</t>
  </si>
  <si>
    <t>Marketing Assistant</t>
  </si>
  <si>
    <t>FISSA</t>
  </si>
  <si>
    <t>FISSA Fabrica Inter. Salchichas S.A.</t>
  </si>
  <si>
    <t>Diego Roel</t>
  </si>
  <si>
    <t>FOLIG</t>
  </si>
  <si>
    <t>Folies gourmandes</t>
  </si>
  <si>
    <t>Martine Rancé</t>
  </si>
  <si>
    <t>Assistant Sales Agent</t>
  </si>
  <si>
    <t>Lille</t>
  </si>
  <si>
    <t>FOLKO</t>
  </si>
  <si>
    <t>Folk och fä HB</t>
  </si>
  <si>
    <t>Maria Larsson</t>
  </si>
  <si>
    <t>Bräcke</t>
  </si>
  <si>
    <t>FRANK</t>
  </si>
  <si>
    <t>Frankenversand</t>
  </si>
  <si>
    <t>Peter Franken</t>
  </si>
  <si>
    <t>München</t>
  </si>
  <si>
    <t>FRANR</t>
  </si>
  <si>
    <t>France restauration</t>
  </si>
  <si>
    <t>Carine Schmitt</t>
  </si>
  <si>
    <t>FRANS</t>
  </si>
  <si>
    <t>Franchi S.p.A.</t>
  </si>
  <si>
    <t>Paolo Accorti</t>
  </si>
  <si>
    <t>Torino</t>
  </si>
  <si>
    <t>Italy</t>
  </si>
  <si>
    <t>FURIB</t>
  </si>
  <si>
    <t>Furia Bacalhau e Frutos do Mar</t>
  </si>
  <si>
    <t>Lino Rodriguez</t>
  </si>
  <si>
    <t>Lisboa</t>
  </si>
  <si>
    <t>Portugal</t>
  </si>
  <si>
    <t>GALED</t>
  </si>
  <si>
    <t>Galería del gastrónomo</t>
  </si>
  <si>
    <t>Eduardo Saavedra</t>
  </si>
  <si>
    <t>Barcelona</t>
  </si>
  <si>
    <t>GODOS</t>
  </si>
  <si>
    <t>Godos Cocina Típica</t>
  </si>
  <si>
    <t>José Pedro Freyre</t>
  </si>
  <si>
    <t>Sevilla</t>
  </si>
  <si>
    <t>GOURL</t>
  </si>
  <si>
    <t>Gourmet Lanchonetes</t>
  </si>
  <si>
    <t>André Fonseca</t>
  </si>
  <si>
    <t>Campinas</t>
  </si>
  <si>
    <t>GREAL</t>
  </si>
  <si>
    <t>Great Lakes Food Market</t>
  </si>
  <si>
    <t>Howard Snyder</t>
  </si>
  <si>
    <t>Eugene</t>
  </si>
  <si>
    <t>USA</t>
  </si>
  <si>
    <t>GROSR</t>
  </si>
  <si>
    <t>GROSELLA-Restaurante</t>
  </si>
  <si>
    <t>Manuel Pereira</t>
  </si>
  <si>
    <t>Caracas</t>
  </si>
  <si>
    <t>Venezuela</t>
  </si>
  <si>
    <t>HANAR</t>
  </si>
  <si>
    <t>Hanari Carnes</t>
  </si>
  <si>
    <t>Mario Pontes</t>
  </si>
  <si>
    <t>Rio de Janeiro</t>
  </si>
  <si>
    <t>HILAA</t>
  </si>
  <si>
    <t>HILARION-Abastos</t>
  </si>
  <si>
    <t>Carlos Hernández</t>
  </si>
  <si>
    <t>San Cristóbal</t>
  </si>
  <si>
    <t>HUNGC</t>
  </si>
  <si>
    <t>Hungry Coyote Import Store</t>
  </si>
  <si>
    <t>Yoshi Latimer</t>
  </si>
  <si>
    <t>Elgin</t>
  </si>
  <si>
    <t>HUNGO</t>
  </si>
  <si>
    <t>Hungry Owl All-Night Grocers</t>
  </si>
  <si>
    <t>Patricia McKenna</t>
  </si>
  <si>
    <t>Cork</t>
  </si>
  <si>
    <t>Ireland</t>
  </si>
  <si>
    <t>ISLAT</t>
  </si>
  <si>
    <t>Island Trading</t>
  </si>
  <si>
    <t>Helen Bennett</t>
  </si>
  <si>
    <t>Cowes</t>
  </si>
  <si>
    <t>KOENE</t>
  </si>
  <si>
    <t>Königlich Essen</t>
  </si>
  <si>
    <t>Philip Cramer</t>
  </si>
  <si>
    <t>Brandenburg</t>
  </si>
  <si>
    <t>LACOR</t>
  </si>
  <si>
    <t>La corne d'abondance</t>
  </si>
  <si>
    <t>Daniel Tonini</t>
  </si>
  <si>
    <t>Versailles</t>
  </si>
  <si>
    <t>LAMAI</t>
  </si>
  <si>
    <t>La maison d'Asie</t>
  </si>
  <si>
    <t>Annette Roulet</t>
  </si>
  <si>
    <t>Toulouse</t>
  </si>
  <si>
    <t>LAUGB</t>
  </si>
  <si>
    <t>Laughing Bacchus Wine Cellars</t>
  </si>
  <si>
    <t>Yoshi Tannamuri</t>
  </si>
  <si>
    <t>Vancouver</t>
  </si>
  <si>
    <t>LAZYK</t>
  </si>
  <si>
    <t>Lazy K Kountry Store</t>
  </si>
  <si>
    <t>John Steel</t>
  </si>
  <si>
    <t>Walla Walla</t>
  </si>
  <si>
    <t>LEHMS</t>
  </si>
  <si>
    <t>Lehmanns Marktstand</t>
  </si>
  <si>
    <t>Renate Messner</t>
  </si>
  <si>
    <t>Frankfurt a.M.</t>
  </si>
  <si>
    <t>LETSS</t>
  </si>
  <si>
    <t>Let's Stop N Shop</t>
  </si>
  <si>
    <t>Jaime Yorres</t>
  </si>
  <si>
    <t>San Francisco</t>
  </si>
  <si>
    <t>LILAS</t>
  </si>
  <si>
    <t>LILA-Supermercado</t>
  </si>
  <si>
    <t>Carlos González</t>
  </si>
  <si>
    <t>Barquisimeto</t>
  </si>
  <si>
    <t>LINOD</t>
  </si>
  <si>
    <t>LINO-Delicateses</t>
  </si>
  <si>
    <t>Felipe Izquierdo</t>
  </si>
  <si>
    <t>I. de Margarita</t>
  </si>
  <si>
    <t>LONEP</t>
  </si>
  <si>
    <t>Lonesome Pine Restaurant</t>
  </si>
  <si>
    <t>Fran Wilson</t>
  </si>
  <si>
    <t>Portland</t>
  </si>
  <si>
    <t>MAGAA</t>
  </si>
  <si>
    <t>Magazzini Alimentari Riuniti</t>
  </si>
  <si>
    <t>Giovanni Rovelli</t>
  </si>
  <si>
    <t>Bergamo</t>
  </si>
  <si>
    <t>MAISD</t>
  </si>
  <si>
    <t>Maison Dewey</t>
  </si>
  <si>
    <t>Catherine Dewey</t>
  </si>
  <si>
    <t>Bruxelles</t>
  </si>
  <si>
    <t>Belgium</t>
  </si>
  <si>
    <t>MEREP</t>
  </si>
  <si>
    <t>Mère Paillarde</t>
  </si>
  <si>
    <t>Jean Fresnière</t>
  </si>
  <si>
    <t>Montréal</t>
  </si>
  <si>
    <t>MORGK</t>
  </si>
  <si>
    <t>Morgenstern Gesundkost</t>
  </si>
  <si>
    <t>Alexander Feuer</t>
  </si>
  <si>
    <t>Leipzig</t>
  </si>
  <si>
    <t>NORTS</t>
  </si>
  <si>
    <t>North/South</t>
  </si>
  <si>
    <t>Simon Crowther</t>
  </si>
  <si>
    <t>OCEAN</t>
  </si>
  <si>
    <t>Océano Atlántico Ltda.</t>
  </si>
  <si>
    <t>Yvonne Moncada</t>
  </si>
  <si>
    <t>OLDWO</t>
  </si>
  <si>
    <t>Old World Delicatessen</t>
  </si>
  <si>
    <t>Rene Phillips</t>
  </si>
  <si>
    <t>Anchorage</t>
  </si>
  <si>
    <t>OTTIK</t>
  </si>
  <si>
    <t>Ottilies Käseladen</t>
  </si>
  <si>
    <t>Henriette Pfalzheim</t>
  </si>
  <si>
    <t>Köln</t>
  </si>
  <si>
    <t>PARIS</t>
  </si>
  <si>
    <t>Paris spécialités</t>
  </si>
  <si>
    <t>Marie Bertrand</t>
  </si>
  <si>
    <t>Paris</t>
  </si>
  <si>
    <t>PERIC</t>
  </si>
  <si>
    <t>Pericles Comidas clásicas</t>
  </si>
  <si>
    <t>Guillermo Fernández</t>
  </si>
  <si>
    <t>PICCO</t>
  </si>
  <si>
    <t>Piccolo und mehr</t>
  </si>
  <si>
    <t>Georg Pipps</t>
  </si>
  <si>
    <t>Salzburg</t>
  </si>
  <si>
    <t>PRINI</t>
  </si>
  <si>
    <t>Princesa Isabel Vinhos</t>
  </si>
  <si>
    <t>Isabel de Castro</t>
  </si>
  <si>
    <t>QUEDE</t>
  </si>
  <si>
    <t>Que Delícia</t>
  </si>
  <si>
    <t>Bernardo Batista</t>
  </si>
  <si>
    <t>QUEEN</t>
  </si>
  <si>
    <t>Queen Cozinha</t>
  </si>
  <si>
    <t>Lúcia Carvalho</t>
  </si>
  <si>
    <t>QUICK</t>
  </si>
  <si>
    <t>QUICK-Stop</t>
  </si>
  <si>
    <t>Horst Kloss</t>
  </si>
  <si>
    <t>Cunewalde</t>
  </si>
  <si>
    <t>RANCH</t>
  </si>
  <si>
    <t>Rancho grande</t>
  </si>
  <si>
    <t>Sergio Gutiérrez</t>
  </si>
  <si>
    <t>RATTC</t>
  </si>
  <si>
    <t>Rattlesnake Canyon Grocery</t>
  </si>
  <si>
    <t>Paula Wilson</t>
  </si>
  <si>
    <t>Assistant Sales Representative</t>
  </si>
  <si>
    <t>Albuquerque</t>
  </si>
  <si>
    <t>REGGC</t>
  </si>
  <si>
    <t>Reggiani Caseifici</t>
  </si>
  <si>
    <t>Maurizio Moroni</t>
  </si>
  <si>
    <t>Reggio Emilia</t>
  </si>
  <si>
    <t>RICAR</t>
  </si>
  <si>
    <t>Ricardo Adocicados</t>
  </si>
  <si>
    <t>Janete Limeira</t>
  </si>
  <si>
    <t>RICSU</t>
  </si>
  <si>
    <t>Richter Supermarkt</t>
  </si>
  <si>
    <t>Michael Holz</t>
  </si>
  <si>
    <t>Genève</t>
  </si>
  <si>
    <t>ROMEY</t>
  </si>
  <si>
    <t>Romero y tomillo</t>
  </si>
  <si>
    <t>Alejandra Camino</t>
  </si>
  <si>
    <t>SANTG</t>
  </si>
  <si>
    <t>Santé Gourmet</t>
  </si>
  <si>
    <t>Jonas Bergulfsen</t>
  </si>
  <si>
    <t>Stavern</t>
  </si>
  <si>
    <t>Norway</t>
  </si>
  <si>
    <t>SAVEA</t>
  </si>
  <si>
    <t>Save-a-lot Markets</t>
  </si>
  <si>
    <t>Jose Pavarotti</t>
  </si>
  <si>
    <t>Boise</t>
  </si>
  <si>
    <t>SEVES</t>
  </si>
  <si>
    <t>Seven Seas Imports</t>
  </si>
  <si>
    <t>Hari Kumar</t>
  </si>
  <si>
    <t>SIMOB</t>
  </si>
  <si>
    <t>Simons bistro</t>
  </si>
  <si>
    <t>Jytte Petersen</t>
  </si>
  <si>
    <t>Kobenhavn</t>
  </si>
  <si>
    <t>Denmark</t>
  </si>
  <si>
    <t>SPECD</t>
  </si>
  <si>
    <t>Spécialités du monde</t>
  </si>
  <si>
    <t>Dominique Perrier</t>
  </si>
  <si>
    <t>SPLIR</t>
  </si>
  <si>
    <t>Split Rail Beer &amp; Ale</t>
  </si>
  <si>
    <t>Art Braunschweiger</t>
  </si>
  <si>
    <t>Lander</t>
  </si>
  <si>
    <t>SUPRD</t>
  </si>
  <si>
    <t>Suprêmes délices</t>
  </si>
  <si>
    <t>Pascale Cartrain</t>
  </si>
  <si>
    <t>Charleroi</t>
  </si>
  <si>
    <t>THEBI</t>
  </si>
  <si>
    <t>The Big Cheese</t>
  </si>
  <si>
    <t>Liz Nixon</t>
  </si>
  <si>
    <t>THECR</t>
  </si>
  <si>
    <t>The Cracker Box</t>
  </si>
  <si>
    <t>Liu Wong</t>
  </si>
  <si>
    <t>Butte</t>
  </si>
  <si>
    <t>TOMSP</t>
  </si>
  <si>
    <t>Toms Spezialitäten</t>
  </si>
  <si>
    <t>Karin Josephs</t>
  </si>
  <si>
    <t>Münster</t>
  </si>
  <si>
    <t>TORTU</t>
  </si>
  <si>
    <t>Tortuga Restaurante</t>
  </si>
  <si>
    <t>Miguel Angel Paolino</t>
  </si>
  <si>
    <t>TRADH</t>
  </si>
  <si>
    <t>Tradição Hipermercados</t>
  </si>
  <si>
    <t>Anabela Domingues</t>
  </si>
  <si>
    <t>TRAIH</t>
  </si>
  <si>
    <t>Trail's Head Gourmet Provisioners</t>
  </si>
  <si>
    <t>Helvetius Nagy</t>
  </si>
  <si>
    <t>Kirkland</t>
  </si>
  <si>
    <t>VAFFE</t>
  </si>
  <si>
    <t>Vaffeljernet</t>
  </si>
  <si>
    <t>Palle Ibsen</t>
  </si>
  <si>
    <t>Århus</t>
  </si>
  <si>
    <t>VICTE</t>
  </si>
  <si>
    <t>Victuailles en stock</t>
  </si>
  <si>
    <t>Mary Saveley</t>
  </si>
  <si>
    <t>Lyon</t>
  </si>
  <si>
    <t>VINET</t>
  </si>
  <si>
    <t>Vins et alcools Chevalier</t>
  </si>
  <si>
    <t>Paul Henriot</t>
  </si>
  <si>
    <t>Reims</t>
  </si>
  <si>
    <t>WANDK</t>
  </si>
  <si>
    <t>Die Wandernde Kuh</t>
  </si>
  <si>
    <t>Rita Müller</t>
  </si>
  <si>
    <t>Stuttgart</t>
  </si>
  <si>
    <t>WARTH</t>
  </si>
  <si>
    <t>Wartian Herkku</t>
  </si>
  <si>
    <t>Pirkko Koskitalo</t>
  </si>
  <si>
    <t>Oulu</t>
  </si>
  <si>
    <t>Finland</t>
  </si>
  <si>
    <t>WELLI</t>
  </si>
  <si>
    <t>Wellington Importadora</t>
  </si>
  <si>
    <t>Paula Parente</t>
  </si>
  <si>
    <t>Resende</t>
  </si>
  <si>
    <t>WHITC</t>
  </si>
  <si>
    <t>White Clover Markets</t>
  </si>
  <si>
    <t>Karl Jablonski</t>
  </si>
  <si>
    <t>Seattle</t>
  </si>
  <si>
    <t>WILMK</t>
  </si>
  <si>
    <t>Wilman Kala</t>
  </si>
  <si>
    <t>Matti Karttunen</t>
  </si>
  <si>
    <t>Owner/Marketing Assistant</t>
  </si>
  <si>
    <t>Helsinki</t>
  </si>
  <si>
    <t>WOLZA</t>
  </si>
  <si>
    <t>Wolski  Zajazd</t>
  </si>
  <si>
    <t>Zbyszek Piestrzeniewicz</t>
  </si>
  <si>
    <t>Warszawa</t>
  </si>
  <si>
    <t>Poland</t>
  </si>
  <si>
    <t>employeeID</t>
  </si>
  <si>
    <t>employeeName</t>
  </si>
  <si>
    <t>title</t>
  </si>
  <si>
    <t>reportsTo</t>
  </si>
  <si>
    <t>Nancy Davolio</t>
  </si>
  <si>
    <t>New York</t>
  </si>
  <si>
    <t>Andrew Fuller</t>
  </si>
  <si>
    <t>Vice President Sales</t>
  </si>
  <si>
    <t>Janet Leverling</t>
  </si>
  <si>
    <t>Margaret Peacock</t>
  </si>
  <si>
    <t>Steven Buchanan</t>
  </si>
  <si>
    <t>Michael Suyama</t>
  </si>
  <si>
    <t>Robert King</t>
  </si>
  <si>
    <t>Laura Callahan</t>
  </si>
  <si>
    <t>Anne Dodsworth</t>
  </si>
  <si>
    <t>orderID</t>
  </si>
  <si>
    <t>productID</t>
  </si>
  <si>
    <t>unitPrice</t>
  </si>
  <si>
    <t>quantity</t>
  </si>
  <si>
    <t>discount</t>
  </si>
  <si>
    <t>orderDate</t>
  </si>
  <si>
    <t>requiredDate</t>
  </si>
  <si>
    <t>shippedDate</t>
  </si>
  <si>
    <t>shipperID</t>
  </si>
  <si>
    <t>freight</t>
  </si>
  <si>
    <t>productName</t>
  </si>
  <si>
    <t>quantityPerUnit</t>
  </si>
  <si>
    <t>discontinued</t>
  </si>
  <si>
    <t>Chai</t>
  </si>
  <si>
    <t>10 boxes x 20 bags</t>
  </si>
  <si>
    <t>Chang</t>
  </si>
  <si>
    <t>24 - 12 oz bottles</t>
  </si>
  <si>
    <t>Aniseed Syrup</t>
  </si>
  <si>
    <t>12 - 550 ml bottles</t>
  </si>
  <si>
    <t>Chef Anton's Cajun Seasoning</t>
  </si>
  <si>
    <t>48 - 6 oz jars</t>
  </si>
  <si>
    <t>Grandma's Boysenberry Spread</t>
  </si>
  <si>
    <t>12 - 8 oz jars</t>
  </si>
  <si>
    <t>Uncle Bob's Organic Dried Pears</t>
  </si>
  <si>
    <t>12 - 1 lb pkgs.</t>
  </si>
  <si>
    <t>Northwoods Cranberry Sauce</t>
  </si>
  <si>
    <t>12 - 12 oz jars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</si>
  <si>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</si>
  <si>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</si>
  <si>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</si>
  <si>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</si>
  <si>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</si>
  <si>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</si>
  <si>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</si>
  <si>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</si>
  <si>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</si>
  <si>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</si>
  <si>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</si>
  <si>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</si>
  <si>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</si>
  <si>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</si>
  <si>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Carnarvon Tigers</t>
  </si>
  <si>
    <t>16 kg pkg.</t>
  </si>
  <si>
    <t>Teatime Chocolate Biscuits</t>
  </si>
  <si>
    <t>10 boxes x 12 pieces</t>
  </si>
  <si>
    <t>Sir Rodney's Marmalade</t>
  </si>
  <si>
    <t>30 gift boxes</t>
  </si>
  <si>
    <t>Sir Rodney's Scones</t>
  </si>
  <si>
    <t>24 pkgs. x 4 pieces</t>
  </si>
  <si>
    <t>Gustaf's Knackebröd</t>
  </si>
  <si>
    <t>24 - 500 g pkgs.</t>
  </si>
  <si>
    <t>Tunnbröd</t>
  </si>
  <si>
    <t>12 - 250 g pkgs.</t>
  </si>
  <si>
    <t>NuNuCa Nuß-Nougat-Creme</t>
  </si>
  <si>
    <t>20 - 450 g glasses</t>
  </si>
  <si>
    <t>Gumbär Gummibärchen</t>
  </si>
  <si>
    <t>100 - 250 g bags</t>
  </si>
  <si>
    <t>Schoggi Schokolade</t>
  </si>
  <si>
    <t>100 - 100 g pieces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</si>
  <si>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</si>
  <si>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</si>
  <si>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</si>
  <si>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</si>
  <si>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</si>
  <si>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</si>
  <si>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</si>
  <si>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</si>
  <si>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</si>
  <si>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</si>
  <si>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</si>
  <si>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</si>
  <si>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</si>
  <si>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</si>
  <si>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</si>
  <si>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</si>
  <si>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</si>
  <si>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</si>
  <si>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</si>
  <si>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</si>
  <si>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</si>
  <si>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</si>
  <si>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</si>
  <si>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</si>
  <si>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</si>
  <si>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</si>
  <si>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</si>
  <si>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</si>
  <si>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</si>
  <si>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</si>
  <si>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</si>
  <si>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</si>
  <si>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</si>
  <si>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</si>
  <si>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</si>
  <si>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</si>
  <si>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</si>
  <si>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</si>
  <si>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</si>
  <si>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</si>
  <si>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</si>
  <si>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</si>
  <si>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</si>
  <si>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</si>
  <si>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</si>
  <si>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</si>
  <si>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</si>
  <si>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</si>
  <si>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</si>
  <si>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</si>
  <si>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</si>
  <si>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</si>
  <si>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</si>
  <si>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</si>
  <si>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</si>
  <si>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</si>
  <si>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</si>
  <si>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</si>
  <si>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</si>
  <si>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</si>
  <si>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</si>
  <si>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</si>
  <si>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</si>
  <si>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</si>
  <si>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</si>
  <si>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</si>
  <si>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</si>
  <si>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</si>
  <si>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</si>
  <si>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</si>
  <si>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</si>
  <si>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</si>
  <si>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</si>
  <si>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</si>
  <si>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</si>
  <si>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</si>
  <si>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</si>
  <si>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</si>
  <si>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</si>
  <si>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</si>
  <si>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</si>
  <si>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Lakkaliköri</t>
  </si>
  <si>
    <t>500 ml</t>
  </si>
  <si>
    <t>Original Frankfurter Grüne Soße</t>
  </si>
  <si>
    <t>12 boxes</t>
  </si>
  <si>
    <t>Chef Anton's Gumbo Mix</t>
  </si>
  <si>
    <t>36 boxes</t>
  </si>
  <si>
    <t>Mishi Kobe Niku</t>
  </si>
  <si>
    <t>18 - 500 g pkgs.</t>
  </si>
  <si>
    <t>Alice Mutton</t>
  </si>
  <si>
    <t>20 - 1 kg tins</t>
  </si>
  <si>
    <t>Guarana Fantastica</t>
  </si>
  <si>
    <t>12 - 355 ml cans</t>
  </si>
  <si>
    <t>Rössle Sauerkraut</t>
  </si>
  <si>
    <t>25 - 825 g cans</t>
  </si>
  <si>
    <t>Thüringer Rostbratwurst</t>
  </si>
  <si>
    <t>50 bags x 30 sausgs.</t>
  </si>
  <si>
    <t>Singaporean Hokkien Fried Mee</t>
  </si>
  <si>
    <t>32 - 1 kg pkgs.</t>
  </si>
  <si>
    <t>Perth Pasties</t>
  </si>
  <si>
    <t>48 pieces</t>
  </si>
  <si>
    <t>Speedy Express</t>
  </si>
  <si>
    <t>United Package</t>
  </si>
  <si>
    <t>Federal Shipping</t>
  </si>
  <si>
    <t>Product Name</t>
  </si>
  <si>
    <t>Customer ID</t>
  </si>
  <si>
    <t>Freight</t>
  </si>
  <si>
    <t>Customer Name</t>
  </si>
  <si>
    <t>Category Name</t>
  </si>
  <si>
    <t>Sales</t>
  </si>
  <si>
    <t>Sum of Sales</t>
  </si>
  <si>
    <t>Profit</t>
  </si>
  <si>
    <t>Sum of Profit</t>
  </si>
  <si>
    <t>Row Labels</t>
  </si>
  <si>
    <t>Order Date</t>
  </si>
  <si>
    <t>Column1</t>
  </si>
  <si>
    <t>2013</t>
  </si>
  <si>
    <t>Oct</t>
  </si>
  <si>
    <t>Nov</t>
  </si>
  <si>
    <t>Dec</t>
  </si>
  <si>
    <t>2014</t>
  </si>
  <si>
    <t>Jan</t>
  </si>
  <si>
    <t>Mar</t>
  </si>
  <si>
    <t>Apr</t>
  </si>
  <si>
    <t>May</t>
  </si>
  <si>
    <t>Jul</t>
  </si>
  <si>
    <t>Sep</t>
  </si>
  <si>
    <t>2015</t>
  </si>
  <si>
    <t>Feb</t>
  </si>
  <si>
    <t>Aug</t>
  </si>
  <si>
    <t>Jun</t>
  </si>
  <si>
    <t>Count of productName</t>
  </si>
  <si>
    <t>Employee Name</t>
  </si>
  <si>
    <t>Sales Person</t>
  </si>
  <si>
    <t>Profit%</t>
  </si>
  <si>
    <t>Sum of Profit%</t>
  </si>
  <si>
    <t>Count of orderID</t>
  </si>
  <si>
    <t>Count of Product Name</t>
  </si>
  <si>
    <t>(blank)</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</si>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</sst>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quot;$&quot;#,##0.0"/>
    <numFmt numFmtId="166" formatCode="[$-409]d/mmm/yyyy;@"/>
    <numFmt numFmtId="167" formatCode="0.0"/>
  </numFmts>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1"/>
        <bgColor indexed="64"/>
      </patternFill>
    </fill>
    <fill>
      <patternFill patternType="solid">
        <fgColor theme="0" tint="-0.499984740745262"/>
        <bgColor indexed="64"/>
      </patternFill>
    </fill>
  </fills>
  <borders count="1">
    <border>
      <left/>
      <right/>
      <top/>
      <bottom/>
      <diagonal/>
    </border>
  </borders>
  <cellStyleXfs count="1">
    <xf numFmtId="0" fontId="0" fillId="0" borderId="0"/>
  </cellStyleXfs>
  <cellXfs count="16">
    <xf numFmtId="0" fontId="0" fillId="0" borderId="0" xfId="0"/>
    <xf numFmtId="14" fontId="0" fillId="0" borderId="0" xfId="0" applyNumberFormat="1"/>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166" fontId="0" fillId="0" borderId="0" xfId="0" applyNumberFormat="1"/>
    <xf numFmtId="0" fontId="0" fillId="0" borderId="0" xfId="0" applyAlignment="1">
      <alignment horizontal="left" indent="1"/>
    </xf>
    <xf numFmtId="167" fontId="0" fillId="0" borderId="0" xfId="0" applyNumberFormat="1"/>
    <xf numFmtId="0" fontId="1" fillId="2" borderId="0" xfId="0" applyFont="1" applyFill="1"/>
    <xf numFmtId="165" fontId="1" fillId="2" borderId="0" xfId="0" applyNumberFormat="1" applyFont="1" applyFill="1"/>
    <xf numFmtId="164" fontId="1" fillId="2" borderId="0" xfId="0" applyNumberFormat="1" applyFont="1" applyFill="1"/>
    <xf numFmtId="0" fontId="0" fillId="0" borderId="0" xfId="0" applyNumberFormat="1"/>
    <xf numFmtId="0" fontId="0" fillId="3" borderId="0" xfId="0" applyFill="1"/>
    <xf numFmtId="0" fontId="2" fillId="3" borderId="0" xfId="0" applyFont="1" applyFill="1"/>
    <xf numFmtId="0" fontId="1" fillId="2" borderId="0" xfId="0" applyFont="1" applyFill="1" applyAlignment="1">
      <alignment horizontal="left"/>
    </xf>
  </cellXfs>
  <cellStyles count="1">
    <cellStyle name="Normal" xfId="0" builtinId="0"/>
  </cellStyles>
  <dxfs count="36">
    <dxf>
      <font>
        <color theme="0"/>
      </font>
      <fill>
        <patternFill>
          <bgColor theme="1"/>
        </patternFill>
      </fill>
    </dxf>
    <dxf>
      <font>
        <sz val="11"/>
        <color theme="0"/>
        <name val="Calibri"/>
        <family val="2"/>
        <scheme val="minor"/>
      </font>
      <fill>
        <patternFill>
          <bgColor theme="1"/>
        </patternFill>
      </fill>
    </dxf>
    <dxf>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
      <numFmt numFmtId="166" formatCode="[$-409]d/mmm/yyyy;@"/>
    </dxf>
    <dxf>
      <numFmt numFmtId="0" formatCode="General"/>
    </dxf>
    <dxf>
      <numFmt numFmtId="167" formatCode="0.0"/>
    </dxf>
    <dxf>
      <numFmt numFmtId="0" formatCode="General"/>
    </dxf>
    <dxf>
      <numFmt numFmtId="0" formatCode="General"/>
    </dxf>
    <dxf>
      <numFmt numFmtId="0" formatCode="General"/>
    </dxf>
    <dxf>
      <numFmt numFmtId="166" formatCode="[$-409]d/m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19" formatCode="dd/mm/yy"/>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2" defaultTableStyle="TableStyleMedium2" defaultPivotStyle="PivotStyleLight16">
    <tableStyle name="Slicer Style 1" pivot="0" table="0" count="2" xr9:uid="{D4BD171F-2BFA-4202-BD04-557EACBFDB4F}">
      <tableStyleElement type="wholeTable" dxfId="0"/>
    </tableStyle>
    <tableStyle name="Timeline Style 1" pivot="0" table="0" count="8" xr9:uid="{B76C1782-ED9B-473F-94C4-483F85127B10}">
      <tableStyleElement type="wholeTable" dxfId="2"/>
      <tableStyleElement type="headerRow" dxfId="1"/>
    </tableStyle>
  </tableStyles>
  <extLst>
    <ext xmlns:x14="http://schemas.microsoft.com/office/spreadsheetml/2009/9/main" uri="{46F421CA-312F-682f-3DD2-61675219B42D}">
      <x14:dxfs count="1">
        <dxf>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0"/>
            <name val="Calibri"/>
            <family val="2"/>
            <scheme val="minor"/>
          </font>
        </dxf>
        <dxf>
          <font>
            <sz val="10"/>
            <color theme="0"/>
            <name val="Calibri"/>
            <family val="2"/>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11/relationships/timelineCache" Target="timelineCaches/timelineCach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Traders Analysis.xlsm]Pivot!Product</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02867265226063"/>
          <c:y val="7.1895424836601302E-2"/>
          <c:w val="0.57584123103131446"/>
          <c:h val="0.85620915032679734"/>
        </c:manualLayout>
      </c:layout>
      <c:barChart>
        <c:barDir val="bar"/>
        <c:grouping val="clustered"/>
        <c:varyColors val="0"/>
        <c:ser>
          <c:idx val="0"/>
          <c:order val="0"/>
          <c:tx>
            <c:strRef>
              <c:f>Pivot!$F$16</c:f>
              <c:strCache>
                <c:ptCount val="1"/>
                <c:pt idx="0">
                  <c:v>Sum of Sales</c:v>
                </c:pt>
              </c:strCache>
            </c:strRef>
          </c:tx>
          <c:spPr>
            <a:solidFill>
              <a:schemeClr val="accent1"/>
            </a:solidFill>
            <a:ln>
              <a:noFill/>
            </a:ln>
            <a:effectLst>
              <a:outerShdw blurRad="50800" dist="38100" dir="2700000" algn="tl" rotWithShape="0">
                <a:prstClr val="black">
                  <a:alpha val="40000"/>
                </a:prstClr>
              </a:outerShdw>
            </a:effectLst>
          </c:spPr>
          <c:invertIfNegative val="0"/>
          <c:cat>
            <c:strRef>
              <c:f>Pivot!$E$17:$E$21</c:f>
              <c:strCache>
                <c:ptCount val="5"/>
                <c:pt idx="0">
                  <c:v>Côte de Blaye</c:v>
                </c:pt>
                <c:pt idx="1">
                  <c:v>Thüringer Rostbratwurst</c:v>
                </c:pt>
                <c:pt idx="2">
                  <c:v>Raclette Courdavault</c:v>
                </c:pt>
                <c:pt idx="3">
                  <c:v>Tarte au sucre</c:v>
                </c:pt>
                <c:pt idx="4">
                  <c:v>Camembert Pierrot</c:v>
                </c:pt>
              </c:strCache>
            </c:strRef>
          </c:cat>
          <c:val>
            <c:numRef>
              <c:f>Pivot!$F$17:$F$21</c:f>
              <c:numCache>
                <c:formatCode>"$"#,##0.0</c:formatCode>
                <c:ptCount val="5"/>
                <c:pt idx="0">
                  <c:v>141396.73499999999</c:v>
                </c:pt>
                <c:pt idx="1">
                  <c:v>80368.67200000002</c:v>
                </c:pt>
                <c:pt idx="2">
                  <c:v>71155.700000000012</c:v>
                </c:pt>
                <c:pt idx="3">
                  <c:v>47234.969999999994</c:v>
                </c:pt>
                <c:pt idx="4">
                  <c:v>46825.48</c:v>
                </c:pt>
              </c:numCache>
            </c:numRef>
          </c:val>
          <c:extLst>
            <c:ext xmlns:c16="http://schemas.microsoft.com/office/drawing/2014/chart" uri="{C3380CC4-5D6E-409C-BE32-E72D297353CC}">
              <c16:uniqueId val="{00000007-D73A-4787-9738-026890A196A3}"/>
            </c:ext>
          </c:extLst>
        </c:ser>
        <c:ser>
          <c:idx val="1"/>
          <c:order val="1"/>
          <c:tx>
            <c:strRef>
              <c:f>Pivot!$G$16</c:f>
              <c:strCache>
                <c:ptCount val="1"/>
                <c:pt idx="0">
                  <c:v>Sum of Profit</c:v>
                </c:pt>
              </c:strCache>
            </c:strRef>
          </c:tx>
          <c:spPr>
            <a:solidFill>
              <a:schemeClr val="accent2"/>
            </a:solidFill>
            <a:ln>
              <a:noFill/>
            </a:ln>
            <a:effectLst>
              <a:outerShdw blurRad="50800" dist="38100" dir="2700000" algn="tl" rotWithShape="0">
                <a:prstClr val="black">
                  <a:alpha val="40000"/>
                </a:prstClr>
              </a:outerShdw>
            </a:effectLst>
          </c:spPr>
          <c:invertIfNegative val="0"/>
          <c:cat>
            <c:strRef>
              <c:f>Pivot!$E$17:$E$21</c:f>
              <c:strCache>
                <c:ptCount val="5"/>
                <c:pt idx="0">
                  <c:v>Côte de Blaye</c:v>
                </c:pt>
                <c:pt idx="1">
                  <c:v>Thüringer Rostbratwurst</c:v>
                </c:pt>
                <c:pt idx="2">
                  <c:v>Raclette Courdavault</c:v>
                </c:pt>
                <c:pt idx="3">
                  <c:v>Tarte au sucre</c:v>
                </c:pt>
                <c:pt idx="4">
                  <c:v>Camembert Pierrot</c:v>
                </c:pt>
              </c:strCache>
            </c:strRef>
          </c:cat>
          <c:val>
            <c:numRef>
              <c:f>Pivot!$G$17:$G$21</c:f>
              <c:numCache>
                <c:formatCode>"$"#,##0.0</c:formatCode>
                <c:ptCount val="5"/>
                <c:pt idx="0">
                  <c:v>133936.15499999997</c:v>
                </c:pt>
                <c:pt idx="1">
                  <c:v>73882.252000000008</c:v>
                </c:pt>
                <c:pt idx="2">
                  <c:v>63147.05000000001</c:v>
                </c:pt>
                <c:pt idx="3">
                  <c:v>41248.480000000003</c:v>
                </c:pt>
                <c:pt idx="4">
                  <c:v>39179.860000000008</c:v>
                </c:pt>
              </c:numCache>
            </c:numRef>
          </c:val>
          <c:extLst>
            <c:ext xmlns:c16="http://schemas.microsoft.com/office/drawing/2014/chart" uri="{C3380CC4-5D6E-409C-BE32-E72D297353CC}">
              <c16:uniqueId val="{00000008-D73A-4787-9738-026890A196A3}"/>
            </c:ext>
          </c:extLst>
        </c:ser>
        <c:dLbls>
          <c:showLegendKey val="0"/>
          <c:showVal val="0"/>
          <c:showCatName val="0"/>
          <c:showSerName val="0"/>
          <c:showPercent val="0"/>
          <c:showBubbleSize val="0"/>
        </c:dLbls>
        <c:gapWidth val="182"/>
        <c:axId val="792345968"/>
        <c:axId val="2088708272"/>
      </c:barChart>
      <c:catAx>
        <c:axId val="792345968"/>
        <c:scaling>
          <c:orientation val="maxMin"/>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88708272"/>
        <c:crosses val="autoZero"/>
        <c:auto val="1"/>
        <c:lblAlgn val="ctr"/>
        <c:lblOffset val="100"/>
        <c:noMultiLvlLbl val="0"/>
      </c:catAx>
      <c:valAx>
        <c:axId val="2088708272"/>
        <c:scaling>
          <c:orientation val="minMax"/>
        </c:scaling>
        <c:delete val="1"/>
        <c:axPos val="t"/>
        <c:numFmt formatCode="&quot;$&quot;#,##0.0" sourceLinked="1"/>
        <c:majorTickMark val="none"/>
        <c:minorTickMark val="none"/>
        <c:tickLblPos val="nextTo"/>
        <c:crossAx val="792345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Traders Analysis.xlsm]Pivot!Line chart</c:name>
    <c:fmtId val="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29174658356783"/>
          <c:y val="5.0925925925925923E-2"/>
          <c:w val="0.79151917342552858"/>
          <c:h val="0.74077974628171483"/>
        </c:manualLayout>
      </c:layout>
      <c:lineChart>
        <c:grouping val="standard"/>
        <c:varyColors val="0"/>
        <c:ser>
          <c:idx val="0"/>
          <c:order val="0"/>
          <c:tx>
            <c:strRef>
              <c:f>Pivot!$J$3</c:f>
              <c:strCache>
                <c:ptCount val="1"/>
                <c:pt idx="0">
                  <c:v>Sum of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Pivot!$I$4:$I$29</c:f>
              <c:multiLvlStrCache>
                <c:ptCount val="23"/>
                <c:lvl>
                  <c:pt idx="0">
                    <c:v>Jul</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lvl>
                <c:lvl>
                  <c:pt idx="0">
                    <c:v>2013</c:v>
                  </c:pt>
                  <c:pt idx="6">
                    <c:v>2014</c:v>
                  </c:pt>
                  <c:pt idx="18">
                    <c:v>2015</c:v>
                  </c:pt>
                </c:lvl>
              </c:multiLvlStrCache>
            </c:multiLvlStrRef>
          </c:cat>
          <c:val>
            <c:numRef>
              <c:f>Pivot!$J$4:$J$29</c:f>
              <c:numCache>
                <c:formatCode>"$"#,##0.0</c:formatCode>
                <c:ptCount val="23"/>
                <c:pt idx="0">
                  <c:v>27861.895000000011</c:v>
                </c:pt>
                <c:pt idx="1">
                  <c:v>25485.275000000005</c:v>
                </c:pt>
                <c:pt idx="2">
                  <c:v>26381.399999999998</c:v>
                </c:pt>
                <c:pt idx="3">
                  <c:v>37515.724999999999</c:v>
                </c:pt>
                <c:pt idx="4">
                  <c:v>45600.045000000013</c:v>
                </c:pt>
                <c:pt idx="5">
                  <c:v>45239.62999999999</c:v>
                </c:pt>
                <c:pt idx="6">
                  <c:v>61258.070000000014</c:v>
                </c:pt>
                <c:pt idx="7">
                  <c:v>38483.634999999995</c:v>
                </c:pt>
                <c:pt idx="8">
                  <c:v>38547.22</c:v>
                </c:pt>
                <c:pt idx="9">
                  <c:v>53032.952499999999</c:v>
                </c:pt>
                <c:pt idx="10">
                  <c:v>53781.289999999994</c:v>
                </c:pt>
                <c:pt idx="11">
                  <c:v>36362.802499999991</c:v>
                </c:pt>
                <c:pt idx="12">
                  <c:v>51020.857499999998</c:v>
                </c:pt>
                <c:pt idx="13">
                  <c:v>47287.670000000006</c:v>
                </c:pt>
                <c:pt idx="14">
                  <c:v>55629.242500000008</c:v>
                </c:pt>
                <c:pt idx="15">
                  <c:v>66749.22600000001</c:v>
                </c:pt>
                <c:pt idx="16">
                  <c:v>43533.808999999994</c:v>
                </c:pt>
                <c:pt idx="17">
                  <c:v>71398.428500000009</c:v>
                </c:pt>
                <c:pt idx="18">
                  <c:v>94222.11050000001</c:v>
                </c:pt>
                <c:pt idx="19">
                  <c:v>99415.287499999991</c:v>
                </c:pt>
                <c:pt idx="20">
                  <c:v>104854.15499999998</c:v>
                </c:pt>
                <c:pt idx="21">
                  <c:v>123798.68250000001</c:v>
                </c:pt>
                <c:pt idx="22">
                  <c:v>18333.630499999992</c:v>
                </c:pt>
              </c:numCache>
            </c:numRef>
          </c:val>
          <c:smooth val="0"/>
          <c:extLst>
            <c:ext xmlns:c16="http://schemas.microsoft.com/office/drawing/2014/chart" uri="{C3380CC4-5D6E-409C-BE32-E72D297353CC}">
              <c16:uniqueId val="{00000007-4F42-4D43-8DDE-B8007E71DA50}"/>
            </c:ext>
          </c:extLst>
        </c:ser>
        <c:ser>
          <c:idx val="1"/>
          <c:order val="1"/>
          <c:tx>
            <c:strRef>
              <c:f>Pivot!$K$3</c:f>
              <c:strCache>
                <c:ptCount val="1"/>
                <c:pt idx="0">
                  <c:v>Sum of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Pivot!$I$4:$I$29</c:f>
              <c:multiLvlStrCache>
                <c:ptCount val="23"/>
                <c:lvl>
                  <c:pt idx="0">
                    <c:v>Jul</c:v>
                  </c:pt>
                  <c:pt idx="1">
                    <c:v>Aug</c:v>
                  </c:pt>
                  <c:pt idx="2">
                    <c:v>Sep</c:v>
                  </c:pt>
                  <c:pt idx="3">
                    <c:v>Oct</c:v>
                  </c:pt>
                  <c:pt idx="4">
                    <c:v>Nov</c:v>
                  </c:pt>
                  <c:pt idx="5">
                    <c:v>Dec</c:v>
                  </c:pt>
                  <c:pt idx="6">
                    <c:v>Jan</c:v>
                  </c:pt>
                  <c:pt idx="7">
                    <c:v>Feb</c:v>
                  </c:pt>
                  <c:pt idx="8">
                    <c:v>Mar</c:v>
                  </c:pt>
                  <c:pt idx="9">
                    <c:v>Apr</c:v>
                  </c:pt>
                  <c:pt idx="10">
                    <c:v>May</c:v>
                  </c:pt>
                  <c:pt idx="11">
                    <c:v>Jun</c:v>
                  </c:pt>
                  <c:pt idx="12">
                    <c:v>Jul</c:v>
                  </c:pt>
                  <c:pt idx="13">
                    <c:v>Aug</c:v>
                  </c:pt>
                  <c:pt idx="14">
                    <c:v>Sep</c:v>
                  </c:pt>
                  <c:pt idx="15">
                    <c:v>Oct</c:v>
                  </c:pt>
                  <c:pt idx="16">
                    <c:v>Nov</c:v>
                  </c:pt>
                  <c:pt idx="17">
                    <c:v>Dec</c:v>
                  </c:pt>
                  <c:pt idx="18">
                    <c:v>Jan</c:v>
                  </c:pt>
                  <c:pt idx="19">
                    <c:v>Feb</c:v>
                  </c:pt>
                  <c:pt idx="20">
                    <c:v>Mar</c:v>
                  </c:pt>
                  <c:pt idx="21">
                    <c:v>Apr</c:v>
                  </c:pt>
                  <c:pt idx="22">
                    <c:v>May</c:v>
                  </c:pt>
                </c:lvl>
                <c:lvl>
                  <c:pt idx="0">
                    <c:v>2013</c:v>
                  </c:pt>
                  <c:pt idx="6">
                    <c:v>2014</c:v>
                  </c:pt>
                  <c:pt idx="18">
                    <c:v>2015</c:v>
                  </c:pt>
                </c:lvl>
              </c:multiLvlStrCache>
            </c:multiLvlStrRef>
          </c:cat>
          <c:val>
            <c:numRef>
              <c:f>Pivot!$K$4:$K$29</c:f>
              <c:numCache>
                <c:formatCode>"$"#,##0.0</c:formatCode>
                <c:ptCount val="23"/>
                <c:pt idx="0">
                  <c:v>23861.015000000003</c:v>
                </c:pt>
                <c:pt idx="1">
                  <c:v>21136.844999999987</c:v>
                </c:pt>
                <c:pt idx="2">
                  <c:v>23074.029999999995</c:v>
                </c:pt>
                <c:pt idx="3">
                  <c:v>32092.434999999994</c:v>
                </c:pt>
                <c:pt idx="4">
                  <c:v>39614.694999999992</c:v>
                </c:pt>
                <c:pt idx="5">
                  <c:v>36233.419999999991</c:v>
                </c:pt>
                <c:pt idx="6">
                  <c:v>54235.569999999978</c:v>
                </c:pt>
                <c:pt idx="7">
                  <c:v>33384.195</c:v>
                </c:pt>
                <c:pt idx="8">
                  <c:v>31930.03999999999</c:v>
                </c:pt>
                <c:pt idx="9">
                  <c:v>43055.562499999985</c:v>
                </c:pt>
                <c:pt idx="10">
                  <c:v>41509.790000000015</c:v>
                </c:pt>
                <c:pt idx="11">
                  <c:v>30848.772499999985</c:v>
                </c:pt>
                <c:pt idx="12">
                  <c:v>42399.48750000001</c:v>
                </c:pt>
                <c:pt idx="13">
                  <c:v>37601.109999999993</c:v>
                </c:pt>
                <c:pt idx="14">
                  <c:v>44694.482500000006</c:v>
                </c:pt>
                <c:pt idx="15">
                  <c:v>52701.626000000033</c:v>
                </c:pt>
                <c:pt idx="16">
                  <c:v>37493.348999999995</c:v>
                </c:pt>
                <c:pt idx="17">
                  <c:v>60439.148499999974</c:v>
                </c:pt>
                <c:pt idx="18">
                  <c:v>75194.56049999992</c:v>
                </c:pt>
                <c:pt idx="19">
                  <c:v>88874.207499999946</c:v>
                </c:pt>
                <c:pt idx="20">
                  <c:v>88741.564999999959</c:v>
                </c:pt>
                <c:pt idx="21">
                  <c:v>103612.15250000007</c:v>
                </c:pt>
                <c:pt idx="22">
                  <c:v>15758.880499999997</c:v>
                </c:pt>
              </c:numCache>
            </c:numRef>
          </c:val>
          <c:smooth val="0"/>
          <c:extLst>
            <c:ext xmlns:c16="http://schemas.microsoft.com/office/drawing/2014/chart" uri="{C3380CC4-5D6E-409C-BE32-E72D297353CC}">
              <c16:uniqueId val="{00000008-4F42-4D43-8DDE-B8007E71DA50}"/>
            </c:ext>
          </c:extLst>
        </c:ser>
        <c:dLbls>
          <c:showLegendKey val="0"/>
          <c:showVal val="0"/>
          <c:showCatName val="0"/>
          <c:showSerName val="0"/>
          <c:showPercent val="0"/>
          <c:showBubbleSize val="0"/>
        </c:dLbls>
        <c:marker val="1"/>
        <c:smooth val="0"/>
        <c:axId val="608706751"/>
        <c:axId val="586552863"/>
      </c:lineChart>
      <c:catAx>
        <c:axId val="608706751"/>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86552863"/>
        <c:crosses val="autoZero"/>
        <c:auto val="1"/>
        <c:lblAlgn val="ctr"/>
        <c:lblOffset val="100"/>
        <c:noMultiLvlLbl val="0"/>
      </c:catAx>
      <c:valAx>
        <c:axId val="586552863"/>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08706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Traders Analysis.xlsm]Pivot!Top Customer</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Pivot!$A$9:$A$18</c:f>
              <c:strCache>
                <c:ptCount val="10"/>
                <c:pt idx="0">
                  <c:v>Save-a-lot Markets</c:v>
                </c:pt>
                <c:pt idx="1">
                  <c:v>Ernst Handel</c:v>
                </c:pt>
                <c:pt idx="2">
                  <c:v>QUICK-Stop</c:v>
                </c:pt>
                <c:pt idx="3">
                  <c:v>Rattlesnake Canyon Grocery</c:v>
                </c:pt>
                <c:pt idx="4">
                  <c:v>Hungry Owl All-Night Grocers</c:v>
                </c:pt>
                <c:pt idx="5">
                  <c:v>Berglunds snabbköp</c:v>
                </c:pt>
                <c:pt idx="6">
                  <c:v>Frankenversand</c:v>
                </c:pt>
                <c:pt idx="7">
                  <c:v>Folk och fä HB</c:v>
                </c:pt>
                <c:pt idx="8">
                  <c:v>HILARION-Abastos</c:v>
                </c:pt>
                <c:pt idx="9">
                  <c:v>Bon app'</c:v>
                </c:pt>
              </c:strCache>
            </c:strRef>
          </c:cat>
          <c:val>
            <c:numRef>
              <c:f>Pivot!$B$9:$B$18</c:f>
              <c:numCache>
                <c:formatCode>General</c:formatCode>
                <c:ptCount val="10"/>
                <c:pt idx="0">
                  <c:v>116</c:v>
                </c:pt>
                <c:pt idx="1">
                  <c:v>102</c:v>
                </c:pt>
                <c:pt idx="2">
                  <c:v>86</c:v>
                </c:pt>
                <c:pt idx="3">
                  <c:v>71</c:v>
                </c:pt>
                <c:pt idx="4">
                  <c:v>55</c:v>
                </c:pt>
                <c:pt idx="5">
                  <c:v>52</c:v>
                </c:pt>
                <c:pt idx="6">
                  <c:v>48</c:v>
                </c:pt>
                <c:pt idx="7">
                  <c:v>45</c:v>
                </c:pt>
                <c:pt idx="8">
                  <c:v>45</c:v>
                </c:pt>
                <c:pt idx="9">
                  <c:v>44</c:v>
                </c:pt>
              </c:numCache>
            </c:numRef>
          </c:val>
          <c:extLst>
            <c:ext xmlns:c16="http://schemas.microsoft.com/office/drawing/2014/chart" uri="{C3380CC4-5D6E-409C-BE32-E72D297353CC}">
              <c16:uniqueId val="{00000003-A06C-4DAE-95FE-BD615539A5E9}"/>
            </c:ext>
          </c:extLst>
        </c:ser>
        <c:dLbls>
          <c:dLblPos val="outEnd"/>
          <c:showLegendKey val="0"/>
          <c:showVal val="1"/>
          <c:showCatName val="0"/>
          <c:showSerName val="0"/>
          <c:showPercent val="0"/>
          <c:showBubbleSize val="0"/>
        </c:dLbls>
        <c:gapWidth val="219"/>
        <c:overlap val="-27"/>
        <c:axId val="606136335"/>
        <c:axId val="613844927"/>
      </c:barChart>
      <c:catAx>
        <c:axId val="606136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13844927"/>
        <c:crosses val="autoZero"/>
        <c:auto val="1"/>
        <c:lblAlgn val="ctr"/>
        <c:lblOffset val="100"/>
        <c:noMultiLvlLbl val="0"/>
      </c:catAx>
      <c:valAx>
        <c:axId val="6138449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061363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547687</xdr:colOff>
      <xdr:row>0</xdr:row>
      <xdr:rowOff>0</xdr:rowOff>
    </xdr:from>
    <xdr:to>
      <xdr:col>17</xdr:col>
      <xdr:colOff>119062</xdr:colOff>
      <xdr:row>7</xdr:row>
      <xdr:rowOff>83344</xdr:rowOff>
    </xdr:to>
    <xdr:sp macro="" textlink="">
      <xdr:nvSpPr>
        <xdr:cNvPr id="19" name="Rectangle: Rounded Corners 18">
          <a:extLst>
            <a:ext uri="{FF2B5EF4-FFF2-40B4-BE49-F238E27FC236}">
              <a16:creationId xmlns:a16="http://schemas.microsoft.com/office/drawing/2014/main" id="{6F68B7EA-C2F8-BC06-9399-B5EBA4F4313A}"/>
            </a:ext>
          </a:extLst>
        </xdr:cNvPr>
        <xdr:cNvSpPr/>
      </xdr:nvSpPr>
      <xdr:spPr>
        <a:xfrm>
          <a:off x="6012656" y="0"/>
          <a:ext cx="6941344" cy="1381125"/>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9</xdr:col>
      <xdr:colOff>214312</xdr:colOff>
      <xdr:row>5</xdr:row>
      <xdr:rowOff>154781</xdr:rowOff>
    </xdr:to>
    <xdr:sp macro="" textlink="">
      <xdr:nvSpPr>
        <xdr:cNvPr id="2" name="Rectangle: Rounded Corners 1">
          <a:extLst>
            <a:ext uri="{FF2B5EF4-FFF2-40B4-BE49-F238E27FC236}">
              <a16:creationId xmlns:a16="http://schemas.microsoft.com/office/drawing/2014/main" id="{F19BBC91-F8A5-12F4-C83B-360F31138B7A}"/>
            </a:ext>
          </a:extLst>
        </xdr:cNvPr>
        <xdr:cNvSpPr/>
      </xdr:nvSpPr>
      <xdr:spPr>
        <a:xfrm>
          <a:off x="0" y="0"/>
          <a:ext cx="5679281" cy="1107281"/>
        </a:xfrm>
        <a:prstGeom prst="roundRect">
          <a:avLst/>
        </a:prstGeom>
        <a:solidFill>
          <a:schemeClr val="tx1"/>
        </a:solidFill>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68642</xdr:rowOff>
    </xdr:from>
    <xdr:to>
      <xdr:col>2</xdr:col>
      <xdr:colOff>335279</xdr:colOff>
      <xdr:row>4</xdr:row>
      <xdr:rowOff>157034</xdr:rowOff>
    </xdr:to>
    <xdr:sp macro="" textlink="Pivot!$A$2">
      <xdr:nvSpPr>
        <xdr:cNvPr id="3" name="Rectangle: Rounded Corners 2">
          <a:extLst>
            <a:ext uri="{FF2B5EF4-FFF2-40B4-BE49-F238E27FC236}">
              <a16:creationId xmlns:a16="http://schemas.microsoft.com/office/drawing/2014/main" id="{83940256-0C97-4AC1-4405-9A2413A3B3C1}"/>
            </a:ext>
          </a:extLst>
        </xdr:cNvPr>
        <xdr:cNvSpPr/>
      </xdr:nvSpPr>
      <xdr:spPr>
        <a:xfrm>
          <a:off x="0" y="68642"/>
          <a:ext cx="1549717" cy="850392"/>
        </a:xfrm>
        <a:prstGeom prst="roundRect">
          <a:avLst/>
        </a:prstGeom>
        <a:solidFill>
          <a:schemeClr val="tx1"/>
        </a:solidFill>
        <a:ln>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fld id="{BC24BDB1-E951-4DCB-A87E-B2EA401D675F}" type="TxLink">
            <a:rPr lang="en-US" sz="1600" b="1" i="0" u="none" strike="noStrike">
              <a:solidFill>
                <a:schemeClr val="bg1"/>
              </a:solidFill>
              <a:effectLst>
                <a:outerShdw blurRad="50800" dist="38100" dir="2700000" algn="tl" rotWithShape="0">
                  <a:prstClr val="black">
                    <a:alpha val="40000"/>
                  </a:prstClr>
                </a:outerShdw>
              </a:effectLst>
              <a:latin typeface="Calibri"/>
              <a:cs typeface="Calibri"/>
            </a:rPr>
            <a:pPr algn="l"/>
            <a:t>$1,265,793.0</a:t>
          </a:fld>
          <a:endParaRPr lang="en-US" sz="1600" b="1">
            <a:solidFill>
              <a:schemeClr val="bg1"/>
            </a:solidFill>
            <a:effectLst>
              <a:outerShdw blurRad="50800" dist="38100" dir="2700000" algn="tl" rotWithShape="0">
                <a:prstClr val="black">
                  <a:alpha val="40000"/>
                </a:prstClr>
              </a:outerShdw>
            </a:effectLst>
          </a:endParaRPr>
        </a:p>
      </xdr:txBody>
    </xdr:sp>
    <xdr:clientData/>
  </xdr:twoCellAnchor>
  <xdr:twoCellAnchor>
    <xdr:from>
      <xdr:col>2</xdr:col>
      <xdr:colOff>2380</xdr:colOff>
      <xdr:row>0</xdr:row>
      <xdr:rowOff>69182</xdr:rowOff>
    </xdr:from>
    <xdr:to>
      <xdr:col>4</xdr:col>
      <xdr:colOff>333375</xdr:colOff>
      <xdr:row>4</xdr:row>
      <xdr:rowOff>156494</xdr:rowOff>
    </xdr:to>
    <xdr:sp macro="" textlink="Pivot!$B$2">
      <xdr:nvSpPr>
        <xdr:cNvPr id="9" name="Rectangle: Rounded Corners 8">
          <a:extLst>
            <a:ext uri="{FF2B5EF4-FFF2-40B4-BE49-F238E27FC236}">
              <a16:creationId xmlns:a16="http://schemas.microsoft.com/office/drawing/2014/main" id="{E4E42583-9759-E086-5B99-A77758D726B3}"/>
            </a:ext>
          </a:extLst>
        </xdr:cNvPr>
        <xdr:cNvSpPr/>
      </xdr:nvSpPr>
      <xdr:spPr>
        <a:xfrm>
          <a:off x="1216818" y="69182"/>
          <a:ext cx="1545432" cy="849312"/>
        </a:xfrm>
        <a:prstGeom prst="roundRect">
          <a:avLst/>
        </a:prstGeom>
        <a:solidFill>
          <a:schemeClr val="tx1"/>
        </a:solidFill>
        <a:effectLst>
          <a:outerShdw blurRad="50800" dist="38100" dir="2700000" algn="tl" rotWithShape="0">
            <a:prstClr val="black">
              <a:alpha val="40000"/>
            </a:prstClr>
          </a:outerShd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fld id="{7F91BEF0-EE5A-4543-92CA-F1040F89C094}" type="TxLink">
            <a:rPr lang="en-US" sz="1600" b="1" i="0" u="none" strike="noStrike">
              <a:solidFill>
                <a:schemeClr val="bg1"/>
              </a:solidFill>
              <a:latin typeface="Calibri"/>
              <a:cs typeface="Calibri"/>
            </a:rPr>
            <a:pPr algn="ctr"/>
            <a:t>$1,058,486.9</a:t>
          </a:fld>
          <a:endParaRPr lang="en-US" sz="1600" b="1">
            <a:solidFill>
              <a:schemeClr val="bg1"/>
            </a:solidFill>
          </a:endParaRPr>
        </a:p>
      </xdr:txBody>
    </xdr:sp>
    <xdr:clientData/>
  </xdr:twoCellAnchor>
  <xdr:twoCellAnchor>
    <xdr:from>
      <xdr:col>4</xdr:col>
      <xdr:colOff>144066</xdr:colOff>
      <xdr:row>0</xdr:row>
      <xdr:rowOff>69182</xdr:rowOff>
    </xdr:from>
    <xdr:to>
      <xdr:col>6</xdr:col>
      <xdr:colOff>334565</xdr:colOff>
      <xdr:row>4</xdr:row>
      <xdr:rowOff>156494</xdr:rowOff>
    </xdr:to>
    <xdr:sp macro="" textlink="Pivot!$C$2">
      <xdr:nvSpPr>
        <xdr:cNvPr id="11" name="Rectangle: Rounded Corners 10">
          <a:extLst>
            <a:ext uri="{FF2B5EF4-FFF2-40B4-BE49-F238E27FC236}">
              <a16:creationId xmlns:a16="http://schemas.microsoft.com/office/drawing/2014/main" id="{94BAF39D-6722-469B-900C-E18F399FB1C7}"/>
            </a:ext>
          </a:extLst>
        </xdr:cNvPr>
        <xdr:cNvSpPr/>
      </xdr:nvSpPr>
      <xdr:spPr>
        <a:xfrm>
          <a:off x="2572941" y="69182"/>
          <a:ext cx="1404937" cy="849312"/>
        </a:xfrm>
        <a:prstGeom prst="roundRect">
          <a:avLst/>
        </a:prstGeom>
        <a:solidFill>
          <a:schemeClr val="tx1"/>
        </a:solidFill>
        <a:ln>
          <a:solidFill>
            <a:schemeClr val="tx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indent="0" algn="ctr"/>
          <a:fld id="{4E742D67-2FD5-4497-B6D0-88C9F846DAC6}" type="TxLink">
            <a:rPr lang="en-US" sz="1600" b="1" i="0" u="none" strike="noStrike">
              <a:solidFill>
                <a:schemeClr val="bg1"/>
              </a:solidFill>
              <a:latin typeface="Calibri"/>
              <a:ea typeface="+mn-ea"/>
              <a:cs typeface="Calibri"/>
            </a:rPr>
            <a:pPr marL="0" indent="0" algn="ctr"/>
            <a:t>83.6%</a:t>
          </a:fld>
          <a:endParaRPr lang="en-US" sz="1600" b="1" i="0" u="none" strike="noStrike">
            <a:solidFill>
              <a:schemeClr val="bg1"/>
            </a:solidFill>
            <a:latin typeface="Calibri"/>
            <a:ea typeface="+mn-ea"/>
            <a:cs typeface="Calibri"/>
          </a:endParaRPr>
        </a:p>
      </xdr:txBody>
    </xdr:sp>
    <xdr:clientData/>
  </xdr:twoCellAnchor>
  <xdr:twoCellAnchor>
    <xdr:from>
      <xdr:col>0</xdr:col>
      <xdr:colOff>511969</xdr:colOff>
      <xdr:row>3</xdr:row>
      <xdr:rowOff>132813</xdr:rowOff>
    </xdr:from>
    <xdr:to>
      <xdr:col>1</xdr:col>
      <xdr:colOff>511968</xdr:colOff>
      <xdr:row>5</xdr:row>
      <xdr:rowOff>84235</xdr:rowOff>
    </xdr:to>
    <xdr:sp macro="" textlink="">
      <xdr:nvSpPr>
        <xdr:cNvPr id="14" name="TextBox 13">
          <a:extLst>
            <a:ext uri="{FF2B5EF4-FFF2-40B4-BE49-F238E27FC236}">
              <a16:creationId xmlns:a16="http://schemas.microsoft.com/office/drawing/2014/main" id="{A12BCB10-7ABF-9DAF-5D32-AFC800D84501}"/>
            </a:ext>
          </a:extLst>
        </xdr:cNvPr>
        <xdr:cNvSpPr txBox="1"/>
      </xdr:nvSpPr>
      <xdr:spPr>
        <a:xfrm>
          <a:off x="511969" y="704313"/>
          <a:ext cx="607218" cy="332422"/>
        </a:xfrm>
        <a:prstGeom prst="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latin typeface="+mn-lt"/>
              <a:ea typeface="+mn-ea"/>
              <a:cs typeface="+mn-cs"/>
            </a:rPr>
            <a:t>Sales</a:t>
          </a:r>
        </a:p>
        <a:p>
          <a:endParaRPr lang="en-US" sz="1100"/>
        </a:p>
      </xdr:txBody>
    </xdr:sp>
    <xdr:clientData/>
  </xdr:twoCellAnchor>
  <xdr:twoCellAnchor>
    <xdr:from>
      <xdr:col>2</xdr:col>
      <xdr:colOff>519112</xdr:colOff>
      <xdr:row>3</xdr:row>
      <xdr:rowOff>134432</xdr:rowOff>
    </xdr:from>
    <xdr:to>
      <xdr:col>3</xdr:col>
      <xdr:colOff>566738</xdr:colOff>
      <xdr:row>5</xdr:row>
      <xdr:rowOff>82616</xdr:rowOff>
    </xdr:to>
    <xdr:sp macro="" textlink="">
      <xdr:nvSpPr>
        <xdr:cNvPr id="22" name="TextBox 21">
          <a:extLst>
            <a:ext uri="{FF2B5EF4-FFF2-40B4-BE49-F238E27FC236}">
              <a16:creationId xmlns:a16="http://schemas.microsoft.com/office/drawing/2014/main" id="{2EF89C5D-4EBD-835D-9FF7-5A6F8B5FAAF0}"/>
            </a:ext>
          </a:extLst>
        </xdr:cNvPr>
        <xdr:cNvSpPr txBox="1"/>
      </xdr:nvSpPr>
      <xdr:spPr>
        <a:xfrm>
          <a:off x="1733550" y="705932"/>
          <a:ext cx="654844" cy="329184"/>
        </a:xfrm>
        <a:prstGeom prst="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latin typeface="+mn-lt"/>
              <a:ea typeface="+mn-ea"/>
              <a:cs typeface="+mn-cs"/>
            </a:rPr>
            <a:t>Profit</a:t>
          </a:r>
        </a:p>
      </xdr:txBody>
    </xdr:sp>
    <xdr:clientData/>
  </xdr:twoCellAnchor>
  <xdr:twoCellAnchor>
    <xdr:from>
      <xdr:col>5</xdr:col>
      <xdr:colOff>171450</xdr:colOff>
      <xdr:row>3</xdr:row>
      <xdr:rowOff>121740</xdr:rowOff>
    </xdr:from>
    <xdr:to>
      <xdr:col>6</xdr:col>
      <xdr:colOff>180974</xdr:colOff>
      <xdr:row>5</xdr:row>
      <xdr:rowOff>95308</xdr:rowOff>
    </xdr:to>
    <xdr:sp macro="" textlink="">
      <xdr:nvSpPr>
        <xdr:cNvPr id="23" name="TextBox 22">
          <a:extLst>
            <a:ext uri="{FF2B5EF4-FFF2-40B4-BE49-F238E27FC236}">
              <a16:creationId xmlns:a16="http://schemas.microsoft.com/office/drawing/2014/main" id="{3FB38FB6-5D42-D13A-4AAA-FF677386FBFD}"/>
            </a:ext>
          </a:extLst>
        </xdr:cNvPr>
        <xdr:cNvSpPr txBox="1"/>
      </xdr:nvSpPr>
      <xdr:spPr>
        <a:xfrm>
          <a:off x="3207544" y="693240"/>
          <a:ext cx="616743" cy="354568"/>
        </a:xfrm>
        <a:prstGeom prst="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Profit%</a:t>
          </a:r>
        </a:p>
      </xdr:txBody>
    </xdr:sp>
    <xdr:clientData/>
  </xdr:twoCellAnchor>
  <xdr:twoCellAnchor>
    <xdr:from>
      <xdr:col>6</xdr:col>
      <xdr:colOff>361949</xdr:colOff>
      <xdr:row>0</xdr:row>
      <xdr:rowOff>68642</xdr:rowOff>
    </xdr:from>
    <xdr:to>
      <xdr:col>9</xdr:col>
      <xdr:colOff>90011</xdr:colOff>
      <xdr:row>4</xdr:row>
      <xdr:rowOff>157034</xdr:rowOff>
    </xdr:to>
    <xdr:sp macro="" textlink="Pivot!$A$5">
      <xdr:nvSpPr>
        <xdr:cNvPr id="4" name="TextBox 3">
          <a:extLst>
            <a:ext uri="{FF2B5EF4-FFF2-40B4-BE49-F238E27FC236}">
              <a16:creationId xmlns:a16="http://schemas.microsoft.com/office/drawing/2014/main" id="{6928F650-6154-8A23-8078-80244B6EA9D6}"/>
            </a:ext>
          </a:extLst>
        </xdr:cNvPr>
        <xdr:cNvSpPr txBox="1"/>
      </xdr:nvSpPr>
      <xdr:spPr>
        <a:xfrm>
          <a:off x="4005262" y="68642"/>
          <a:ext cx="1549718" cy="850392"/>
        </a:xfrm>
        <a:prstGeom prst="round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BBA1897-3B47-47B4-94FD-3CB5FE1A5221}" type="TxLink">
            <a:rPr lang="en-US" sz="1600" b="1" i="0" u="none" strike="noStrike">
              <a:solidFill>
                <a:schemeClr val="bg1"/>
              </a:solidFill>
              <a:latin typeface="Calibri"/>
              <a:cs typeface="Calibri"/>
            </a:rPr>
            <a:t>2155</a:t>
          </a:fld>
          <a:endParaRPr lang="en-US" sz="1600" b="1">
            <a:solidFill>
              <a:schemeClr val="bg1"/>
            </a:solidFill>
          </a:endParaRPr>
        </a:p>
      </xdr:txBody>
    </xdr:sp>
    <xdr:clientData/>
  </xdr:twoCellAnchor>
  <xdr:twoCellAnchor>
    <xdr:from>
      <xdr:col>7</xdr:col>
      <xdr:colOff>152401</xdr:colOff>
      <xdr:row>3</xdr:row>
      <xdr:rowOff>134432</xdr:rowOff>
    </xdr:from>
    <xdr:to>
      <xdr:col>8</xdr:col>
      <xdr:colOff>400718</xdr:colOff>
      <xdr:row>5</xdr:row>
      <xdr:rowOff>82616</xdr:rowOff>
    </xdr:to>
    <xdr:sp macro="" textlink="">
      <xdr:nvSpPr>
        <xdr:cNvPr id="5" name="TextBox 4">
          <a:extLst>
            <a:ext uri="{FF2B5EF4-FFF2-40B4-BE49-F238E27FC236}">
              <a16:creationId xmlns:a16="http://schemas.microsoft.com/office/drawing/2014/main" id="{5A491573-7564-FF19-FBBF-C414776EC0FE}"/>
            </a:ext>
          </a:extLst>
        </xdr:cNvPr>
        <xdr:cNvSpPr txBox="1"/>
      </xdr:nvSpPr>
      <xdr:spPr>
        <a:xfrm>
          <a:off x="4402932" y="705932"/>
          <a:ext cx="855536" cy="329184"/>
        </a:xfrm>
        <a:prstGeom prst="rect">
          <a:avLst/>
        </a:prstGeom>
        <a:solidFill>
          <a:schemeClr val="tx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baseline="0">
              <a:solidFill>
                <a:schemeClr val="bg1"/>
              </a:solidFill>
            </a:rPr>
            <a:t>Orders</a:t>
          </a:r>
        </a:p>
        <a:p>
          <a:pPr algn="ctr"/>
          <a:endParaRPr lang="en-US" sz="1100" b="1" baseline="0">
            <a:solidFill>
              <a:schemeClr val="bg1"/>
            </a:solidFill>
          </a:endParaRPr>
        </a:p>
        <a:p>
          <a:endParaRPr lang="en-US" sz="1100"/>
        </a:p>
      </xdr:txBody>
    </xdr:sp>
    <xdr:clientData/>
  </xdr:twoCellAnchor>
  <xdr:twoCellAnchor editAs="oneCell">
    <xdr:from>
      <xdr:col>0</xdr:col>
      <xdr:colOff>103754</xdr:colOff>
      <xdr:row>2</xdr:row>
      <xdr:rowOff>157616</xdr:rowOff>
    </xdr:from>
    <xdr:to>
      <xdr:col>0</xdr:col>
      <xdr:colOff>479653</xdr:colOff>
      <xdr:row>5</xdr:row>
      <xdr:rowOff>7937</xdr:rowOff>
    </xdr:to>
    <xdr:pic>
      <xdr:nvPicPr>
        <xdr:cNvPr id="7" name="Graphic 6" descr="Abacus with solid fill">
          <a:extLst>
            <a:ext uri="{FF2B5EF4-FFF2-40B4-BE49-F238E27FC236}">
              <a16:creationId xmlns:a16="http://schemas.microsoft.com/office/drawing/2014/main" id="{E9018FE2-4AC1-4570-A5A2-3EAC8FAD6F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3754" y="538616"/>
          <a:ext cx="375899" cy="421821"/>
        </a:xfrm>
        <a:prstGeom prst="rect">
          <a:avLst/>
        </a:prstGeom>
      </xdr:spPr>
    </xdr:pic>
    <xdr:clientData/>
  </xdr:twoCellAnchor>
  <xdr:twoCellAnchor editAs="oneCell">
    <xdr:from>
      <xdr:col>2</xdr:col>
      <xdr:colOff>195242</xdr:colOff>
      <xdr:row>2</xdr:row>
      <xdr:rowOff>157616</xdr:rowOff>
    </xdr:from>
    <xdr:to>
      <xdr:col>2</xdr:col>
      <xdr:colOff>576243</xdr:colOff>
      <xdr:row>5</xdr:row>
      <xdr:rowOff>7937</xdr:rowOff>
    </xdr:to>
    <xdr:pic>
      <xdr:nvPicPr>
        <xdr:cNvPr id="10" name="Graphic 9" descr="Dollar with solid fill">
          <a:extLst>
            <a:ext uri="{FF2B5EF4-FFF2-40B4-BE49-F238E27FC236}">
              <a16:creationId xmlns:a16="http://schemas.microsoft.com/office/drawing/2014/main" id="{58A8B6C0-60C8-15E8-1D4C-817FF314967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409680" y="538616"/>
          <a:ext cx="381001" cy="421821"/>
        </a:xfrm>
        <a:prstGeom prst="rect">
          <a:avLst/>
        </a:prstGeom>
      </xdr:spPr>
    </xdr:pic>
    <xdr:clientData/>
  </xdr:twoCellAnchor>
  <xdr:twoCellAnchor editAs="oneCell">
    <xdr:from>
      <xdr:col>4</xdr:col>
      <xdr:colOff>359192</xdr:colOff>
      <xdr:row>2</xdr:row>
      <xdr:rowOff>157616</xdr:rowOff>
    </xdr:from>
    <xdr:to>
      <xdr:col>5</xdr:col>
      <xdr:colOff>130253</xdr:colOff>
      <xdr:row>5</xdr:row>
      <xdr:rowOff>7937</xdr:rowOff>
    </xdr:to>
    <xdr:pic>
      <xdr:nvPicPr>
        <xdr:cNvPr id="13" name="Graphic 12" descr="Upward trend with solid fill">
          <a:extLst>
            <a:ext uri="{FF2B5EF4-FFF2-40B4-BE49-F238E27FC236}">
              <a16:creationId xmlns:a16="http://schemas.microsoft.com/office/drawing/2014/main" id="{D1CCF16F-1F86-DD76-499A-8A679100151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788067" y="538616"/>
          <a:ext cx="378280" cy="421821"/>
        </a:xfrm>
        <a:prstGeom prst="rect">
          <a:avLst/>
        </a:prstGeom>
      </xdr:spPr>
    </xdr:pic>
    <xdr:clientData/>
  </xdr:twoCellAnchor>
  <xdr:twoCellAnchor editAs="oneCell">
    <xdr:from>
      <xdr:col>6</xdr:col>
      <xdr:colOff>499324</xdr:colOff>
      <xdr:row>2</xdr:row>
      <xdr:rowOff>157616</xdr:rowOff>
    </xdr:from>
    <xdr:to>
      <xdr:col>7</xdr:col>
      <xdr:colOff>268005</xdr:colOff>
      <xdr:row>5</xdr:row>
      <xdr:rowOff>7937</xdr:rowOff>
    </xdr:to>
    <xdr:pic>
      <xdr:nvPicPr>
        <xdr:cNvPr id="16" name="Graphic 15" descr="Shopping cart with solid fill">
          <a:extLst>
            <a:ext uri="{FF2B5EF4-FFF2-40B4-BE49-F238E27FC236}">
              <a16:creationId xmlns:a16="http://schemas.microsoft.com/office/drawing/2014/main" id="{16F56F89-D2A9-4727-32DE-7E43DA43E16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42637" y="538616"/>
          <a:ext cx="375899" cy="421821"/>
        </a:xfrm>
        <a:prstGeom prst="rect">
          <a:avLst/>
        </a:prstGeom>
      </xdr:spPr>
    </xdr:pic>
    <xdr:clientData/>
  </xdr:twoCellAnchor>
  <xdr:twoCellAnchor>
    <xdr:from>
      <xdr:col>2</xdr:col>
      <xdr:colOff>11906</xdr:colOff>
      <xdr:row>0</xdr:row>
      <xdr:rowOff>19050</xdr:rowOff>
    </xdr:from>
    <xdr:to>
      <xdr:col>2</xdr:col>
      <xdr:colOff>11906</xdr:colOff>
      <xdr:row>5</xdr:row>
      <xdr:rowOff>154781</xdr:rowOff>
    </xdr:to>
    <xdr:cxnSp macro="">
      <xdr:nvCxnSpPr>
        <xdr:cNvPr id="18" name="Straight Connector 17">
          <a:extLst>
            <a:ext uri="{FF2B5EF4-FFF2-40B4-BE49-F238E27FC236}">
              <a16:creationId xmlns:a16="http://schemas.microsoft.com/office/drawing/2014/main" id="{4BCBD0E9-2701-A305-289B-CC533F38A8C9}"/>
            </a:ext>
          </a:extLst>
        </xdr:cNvPr>
        <xdr:cNvCxnSpPr/>
      </xdr:nvCxnSpPr>
      <xdr:spPr>
        <a:xfrm>
          <a:off x="1226344" y="19050"/>
          <a:ext cx="0" cy="1088231"/>
        </a:xfrm>
        <a:prstGeom prst="line">
          <a:avLst/>
        </a:prstGeom>
        <a:ln w="9525"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4</xdr:col>
      <xdr:colOff>178595</xdr:colOff>
      <xdr:row>0</xdr:row>
      <xdr:rowOff>0</xdr:rowOff>
    </xdr:from>
    <xdr:to>
      <xdr:col>4</xdr:col>
      <xdr:colOff>178595</xdr:colOff>
      <xdr:row>5</xdr:row>
      <xdr:rowOff>164306</xdr:rowOff>
    </xdr:to>
    <xdr:cxnSp macro="">
      <xdr:nvCxnSpPr>
        <xdr:cNvPr id="20" name="Straight Connector 19">
          <a:extLst>
            <a:ext uri="{FF2B5EF4-FFF2-40B4-BE49-F238E27FC236}">
              <a16:creationId xmlns:a16="http://schemas.microsoft.com/office/drawing/2014/main" id="{7F6031A8-8493-54E5-642E-6523A25D5BE0}"/>
            </a:ext>
          </a:extLst>
        </xdr:cNvPr>
        <xdr:cNvCxnSpPr/>
      </xdr:nvCxnSpPr>
      <xdr:spPr>
        <a:xfrm>
          <a:off x="2607470" y="0"/>
          <a:ext cx="0" cy="1116806"/>
        </a:xfrm>
        <a:prstGeom prst="line">
          <a:avLst/>
        </a:prstGeom>
        <a:ln w="9525"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6</xdr:col>
      <xdr:colOff>214312</xdr:colOff>
      <xdr:row>0</xdr:row>
      <xdr:rowOff>4762</xdr:rowOff>
    </xdr:from>
    <xdr:to>
      <xdr:col>6</xdr:col>
      <xdr:colOff>214312</xdr:colOff>
      <xdr:row>5</xdr:row>
      <xdr:rowOff>140493</xdr:rowOff>
    </xdr:to>
    <xdr:cxnSp macro="">
      <xdr:nvCxnSpPr>
        <xdr:cNvPr id="24" name="Straight Connector 23">
          <a:extLst>
            <a:ext uri="{FF2B5EF4-FFF2-40B4-BE49-F238E27FC236}">
              <a16:creationId xmlns:a16="http://schemas.microsoft.com/office/drawing/2014/main" id="{B1EE95E3-4BD5-3A09-0BE4-FD9B9C5E7318}"/>
            </a:ext>
          </a:extLst>
        </xdr:cNvPr>
        <xdr:cNvCxnSpPr/>
      </xdr:nvCxnSpPr>
      <xdr:spPr>
        <a:xfrm>
          <a:off x="3857625" y="4762"/>
          <a:ext cx="0" cy="1088231"/>
        </a:xfrm>
        <a:prstGeom prst="line">
          <a:avLst/>
        </a:prstGeom>
        <a:ln w="9525" cap="flat" cmpd="sng" algn="ctr">
          <a:solidFill>
            <a:schemeClr val="bg1"/>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0</xdr:col>
      <xdr:colOff>0</xdr:colOff>
      <xdr:row>9</xdr:row>
      <xdr:rowOff>104775</xdr:rowOff>
    </xdr:from>
    <xdr:to>
      <xdr:col>15</xdr:col>
      <xdr:colOff>14287</xdr:colOff>
      <xdr:row>28</xdr:row>
      <xdr:rowOff>1</xdr:rowOff>
    </xdr:to>
    <xdr:sp macro="" textlink="">
      <xdr:nvSpPr>
        <xdr:cNvPr id="32" name="Rectangle: Rounded Corners 31">
          <a:extLst>
            <a:ext uri="{FF2B5EF4-FFF2-40B4-BE49-F238E27FC236}">
              <a16:creationId xmlns:a16="http://schemas.microsoft.com/office/drawing/2014/main" id="{A1E2E43A-4AC4-F72F-C765-3F08E9242F1E}"/>
            </a:ext>
          </a:extLst>
        </xdr:cNvPr>
        <xdr:cNvSpPr/>
      </xdr:nvSpPr>
      <xdr:spPr>
        <a:xfrm>
          <a:off x="0" y="1783556"/>
          <a:ext cx="9908381" cy="3514726"/>
        </a:xfrm>
        <a:prstGeom prst="round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69057</xdr:colOff>
      <xdr:row>25</xdr:row>
      <xdr:rowOff>26194</xdr:rowOff>
    </xdr:from>
    <xdr:to>
      <xdr:col>10</xdr:col>
      <xdr:colOff>324803</xdr:colOff>
      <xdr:row>25</xdr:row>
      <xdr:rowOff>26194</xdr:rowOff>
    </xdr:to>
    <xdr:cxnSp macro="">
      <xdr:nvCxnSpPr>
        <xdr:cNvPr id="48" name="Straight Connector 47">
          <a:extLst>
            <a:ext uri="{FF2B5EF4-FFF2-40B4-BE49-F238E27FC236}">
              <a16:creationId xmlns:a16="http://schemas.microsoft.com/office/drawing/2014/main" id="{C0EF837C-8E52-4625-C75A-8CF2FE30B1B7}"/>
            </a:ext>
          </a:extLst>
        </xdr:cNvPr>
        <xdr:cNvCxnSpPr/>
      </xdr:nvCxnSpPr>
      <xdr:spPr>
        <a:xfrm>
          <a:off x="3105151" y="4752975"/>
          <a:ext cx="329184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190500</xdr:colOff>
      <xdr:row>10</xdr:row>
      <xdr:rowOff>48004</xdr:rowOff>
    </xdr:from>
    <xdr:to>
      <xdr:col>3</xdr:col>
      <xdr:colOff>533400</xdr:colOff>
      <xdr:row>13</xdr:row>
      <xdr:rowOff>9904</xdr:rowOff>
    </xdr:to>
    <xdr:sp macro="" textlink="">
      <xdr:nvSpPr>
        <xdr:cNvPr id="55" name="TextBox 54">
          <a:extLst>
            <a:ext uri="{FF2B5EF4-FFF2-40B4-BE49-F238E27FC236}">
              <a16:creationId xmlns:a16="http://schemas.microsoft.com/office/drawing/2014/main" id="{82421AC0-ACC6-AE29-0C59-DF50E6FA6D6F}"/>
            </a:ext>
          </a:extLst>
        </xdr:cNvPr>
        <xdr:cNvSpPr txBox="1"/>
      </xdr:nvSpPr>
      <xdr:spPr>
        <a:xfrm>
          <a:off x="797719" y="1917285"/>
          <a:ext cx="1557337" cy="5334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solidFill>
                <a:schemeClr val="bg1"/>
              </a:solidFill>
            </a:rPr>
            <a:t>Top 5</a:t>
          </a:r>
          <a:r>
            <a:rPr lang="en-US" sz="1400" b="1" baseline="0">
              <a:solidFill>
                <a:schemeClr val="bg1"/>
              </a:solidFill>
            </a:rPr>
            <a:t> Products</a:t>
          </a:r>
        </a:p>
        <a:p>
          <a:endParaRPr lang="en-US" sz="1100"/>
        </a:p>
      </xdr:txBody>
    </xdr:sp>
    <xdr:clientData/>
  </xdr:twoCellAnchor>
  <xdr:twoCellAnchor>
    <xdr:from>
      <xdr:col>7</xdr:col>
      <xdr:colOff>142875</xdr:colOff>
      <xdr:row>10</xdr:row>
      <xdr:rowOff>95629</xdr:rowOff>
    </xdr:from>
    <xdr:to>
      <xdr:col>9</xdr:col>
      <xdr:colOff>285750</xdr:colOff>
      <xdr:row>12</xdr:row>
      <xdr:rowOff>152779</xdr:rowOff>
    </xdr:to>
    <xdr:sp macro="" textlink="">
      <xdr:nvSpPr>
        <xdr:cNvPr id="56" name="TextBox 55">
          <a:extLst>
            <a:ext uri="{FF2B5EF4-FFF2-40B4-BE49-F238E27FC236}">
              <a16:creationId xmlns:a16="http://schemas.microsoft.com/office/drawing/2014/main" id="{06F592BD-4700-167F-5D59-2E86E5CE987E}"/>
            </a:ext>
          </a:extLst>
        </xdr:cNvPr>
        <xdr:cNvSpPr txBox="1"/>
      </xdr:nvSpPr>
      <xdr:spPr>
        <a:xfrm>
          <a:off x="4393406" y="1964910"/>
          <a:ext cx="1357313" cy="43815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Sales and Profit </a:t>
          </a:r>
        </a:p>
      </xdr:txBody>
    </xdr:sp>
    <xdr:clientData/>
  </xdr:twoCellAnchor>
  <xdr:twoCellAnchor>
    <xdr:from>
      <xdr:col>0</xdr:col>
      <xdr:colOff>66674</xdr:colOff>
      <xdr:row>13</xdr:row>
      <xdr:rowOff>17860</xdr:rowOff>
    </xdr:from>
    <xdr:to>
      <xdr:col>3</xdr:col>
      <xdr:colOff>602456</xdr:colOff>
      <xdr:row>23</xdr:row>
      <xdr:rowOff>55960</xdr:rowOff>
    </xdr:to>
    <xdr:graphicFrame macro="">
      <xdr:nvGraphicFramePr>
        <xdr:cNvPr id="57" name="Chart 2">
          <a:extLst>
            <a:ext uri="{FF2B5EF4-FFF2-40B4-BE49-F238E27FC236}">
              <a16:creationId xmlns:a16="http://schemas.microsoft.com/office/drawing/2014/main" id="{DEA15628-D397-2F7C-0329-572E7C3ED7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16</xdr:col>
      <xdr:colOff>376238</xdr:colOff>
      <xdr:row>0</xdr:row>
      <xdr:rowOff>0</xdr:rowOff>
    </xdr:from>
    <xdr:to>
      <xdr:col>16</xdr:col>
      <xdr:colOff>1916908</xdr:colOff>
      <xdr:row>7</xdr:row>
      <xdr:rowOff>18955</xdr:rowOff>
    </xdr:to>
    <mc:AlternateContent xmlns:mc="http://schemas.openxmlformats.org/markup-compatibility/2006">
      <mc:Choice xmlns:a14="http://schemas.microsoft.com/office/drawing/2010/main" Requires="a14">
        <xdr:graphicFrame macro="">
          <xdr:nvGraphicFramePr>
            <xdr:cNvPr id="74" name="Product Name">
              <a:extLst>
                <a:ext uri="{FF2B5EF4-FFF2-40B4-BE49-F238E27FC236}">
                  <a16:creationId xmlns:a16="http://schemas.microsoft.com/office/drawing/2014/main" id="{3FC6D394-B01F-4FE2-98A9-8E2899AD0918}"/>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dr:sp macro="" textlink="">
          <xdr:nvSpPr>
            <xdr:cNvPr id="0" name=""/>
            <xdr:cNvSpPr>
              <a:spLocks noTextEdit="1"/>
            </xdr:cNvSpPr>
          </xdr:nvSpPr>
          <xdr:spPr>
            <a:xfrm>
              <a:off x="11222832" y="0"/>
              <a:ext cx="1540670" cy="13167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295273</xdr:colOff>
      <xdr:row>0</xdr:row>
      <xdr:rowOff>0</xdr:rowOff>
    </xdr:from>
    <xdr:to>
      <xdr:col>16</xdr:col>
      <xdr:colOff>428622</xdr:colOff>
      <xdr:row>7</xdr:row>
      <xdr:rowOff>16669</xdr:rowOff>
    </xdr:to>
    <mc:AlternateContent xmlns:mc="http://schemas.openxmlformats.org/markup-compatibility/2006">
      <mc:Choice xmlns:a14="http://schemas.microsoft.com/office/drawing/2010/main" Requires="a14">
        <xdr:graphicFrame macro="">
          <xdr:nvGraphicFramePr>
            <xdr:cNvPr id="75" name="Category Name 1">
              <a:extLst>
                <a:ext uri="{FF2B5EF4-FFF2-40B4-BE49-F238E27FC236}">
                  <a16:creationId xmlns:a16="http://schemas.microsoft.com/office/drawing/2014/main" id="{5E966E28-660E-4326-B5FD-928D192E0460}"/>
                </a:ext>
              </a:extLst>
            </xdr:cNvPr>
            <xdr:cNvGraphicFramePr/>
          </xdr:nvGraphicFramePr>
          <xdr:xfrm>
            <a:off x="0" y="0"/>
            <a:ext cx="0" cy="0"/>
          </xdr:xfrm>
          <a:graphic>
            <a:graphicData uri="http://schemas.microsoft.com/office/drawing/2010/slicer">
              <sle:slicer xmlns:sle="http://schemas.microsoft.com/office/drawing/2010/slicer" name="Category Name 1"/>
            </a:graphicData>
          </a:graphic>
        </xdr:graphicFrame>
      </mc:Choice>
      <mc:Fallback>
        <xdr:sp macro="" textlink="">
          <xdr:nvSpPr>
            <xdr:cNvPr id="0" name=""/>
            <xdr:cNvSpPr>
              <a:spLocks noTextEdit="1"/>
            </xdr:cNvSpPr>
          </xdr:nvSpPr>
          <xdr:spPr>
            <a:xfrm>
              <a:off x="8189117" y="0"/>
              <a:ext cx="3086099" cy="1314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59530</xdr:colOff>
      <xdr:row>0</xdr:row>
      <xdr:rowOff>83296</xdr:rowOff>
    </xdr:from>
    <xdr:to>
      <xdr:col>13</xdr:col>
      <xdr:colOff>333374</xdr:colOff>
      <xdr:row>6</xdr:row>
      <xdr:rowOff>121396</xdr:rowOff>
    </xdr:to>
    <mc:AlternateContent xmlns:mc="http://schemas.openxmlformats.org/markup-compatibility/2006">
      <mc:Choice xmlns:tsle="http://schemas.microsoft.com/office/drawing/2012/timeslicer" Requires="tsle">
        <xdr:graphicFrame macro="">
          <xdr:nvGraphicFramePr>
            <xdr:cNvPr id="6" name="Order Date">
              <a:extLst>
                <a:ext uri="{FF2B5EF4-FFF2-40B4-BE49-F238E27FC236}">
                  <a16:creationId xmlns:a16="http://schemas.microsoft.com/office/drawing/2014/main" id="{E8606385-9FCF-4C59-A187-99308EE8FA5D}"/>
                </a:ext>
              </a:extLst>
            </xdr:cNvPr>
            <xdr:cNvGraphicFramePr/>
          </xdr:nvGraphicFramePr>
          <xdr:xfrm>
            <a:off x="0" y="0"/>
            <a:ext cx="0" cy="0"/>
          </xdr:xfrm>
          <a:graphic>
            <a:graphicData uri="http://schemas.microsoft.com/office/drawing/2012/timeslicer">
              <tsle:timeslicer xmlns:tsle="http://schemas.microsoft.com/office/drawing/2012/timeslicer" name="Order Date"/>
            </a:graphicData>
          </a:graphic>
        </xdr:graphicFrame>
      </mc:Choice>
      <mc:Fallback>
        <xdr:sp macro="" textlink="">
          <xdr:nvSpPr>
            <xdr:cNvPr id="0" name=""/>
            <xdr:cNvSpPr>
              <a:spLocks noTextEdit="1"/>
            </xdr:cNvSpPr>
          </xdr:nvSpPr>
          <xdr:spPr>
            <a:xfrm>
              <a:off x="6131718" y="83296"/>
              <a:ext cx="2095500" cy="11811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3</xdr:col>
      <xdr:colOff>571500</xdr:colOff>
      <xdr:row>13</xdr:row>
      <xdr:rowOff>48815</xdr:rowOff>
    </xdr:from>
    <xdr:to>
      <xdr:col>10</xdr:col>
      <xdr:colOff>452437</xdr:colOff>
      <xdr:row>25</xdr:row>
      <xdr:rowOff>25003</xdr:rowOff>
    </xdr:to>
    <xdr:graphicFrame macro="">
      <xdr:nvGraphicFramePr>
        <xdr:cNvPr id="15" name="Chart 14">
          <a:extLst>
            <a:ext uri="{FF2B5EF4-FFF2-40B4-BE49-F238E27FC236}">
              <a16:creationId xmlns:a16="http://schemas.microsoft.com/office/drawing/2014/main" id="{C7C10341-8925-4EB5-8C1B-5930209B7A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392904</xdr:colOff>
      <xdr:row>13</xdr:row>
      <xdr:rowOff>110157</xdr:rowOff>
    </xdr:from>
    <xdr:to>
      <xdr:col>14</xdr:col>
      <xdr:colOff>690562</xdr:colOff>
      <xdr:row>25</xdr:row>
      <xdr:rowOff>82725</xdr:rowOff>
    </xdr:to>
    <xdr:graphicFrame macro="">
      <xdr:nvGraphicFramePr>
        <xdr:cNvPr id="25" name="Chart 24">
          <a:extLst>
            <a:ext uri="{FF2B5EF4-FFF2-40B4-BE49-F238E27FC236}">
              <a16:creationId xmlns:a16="http://schemas.microsoft.com/office/drawing/2014/main" id="{5FCA14B4-E4C2-4858-8D0D-289DF621C9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726282</xdr:colOff>
      <xdr:row>9</xdr:row>
      <xdr:rowOff>107157</xdr:rowOff>
    </xdr:from>
    <xdr:to>
      <xdr:col>20</xdr:col>
      <xdr:colOff>226219</xdr:colOff>
      <xdr:row>20</xdr:row>
      <xdr:rowOff>83344</xdr:rowOff>
    </xdr:to>
    <xdr:sp macro="" textlink="">
      <xdr:nvSpPr>
        <xdr:cNvPr id="28" name="Freeform: Shape 27">
          <a:extLst>
            <a:ext uri="{FF2B5EF4-FFF2-40B4-BE49-F238E27FC236}">
              <a16:creationId xmlns:a16="http://schemas.microsoft.com/office/drawing/2014/main" id="{4AEFCDD2-51DB-4DD9-8E39-54AB17F3E312}"/>
            </a:ext>
          </a:extLst>
        </xdr:cNvPr>
        <xdr:cNvSpPr/>
      </xdr:nvSpPr>
      <xdr:spPr>
        <a:xfrm>
          <a:off x="10620376" y="1785938"/>
          <a:ext cx="4595812" cy="2071687"/>
        </a:xfrm>
        <a:custGeom>
          <a:avLst/>
          <a:gdLst>
            <a:gd name="connsiteX0" fmla="*/ 312134 w 4722829"/>
            <a:gd name="connsiteY0" fmla="*/ 283478 h 5627802"/>
            <a:gd name="connsiteX1" fmla="*/ 249906 w 4722829"/>
            <a:gd name="connsiteY1" fmla="*/ 345706 h 5627802"/>
            <a:gd name="connsiteX2" fmla="*/ 249906 w 4722829"/>
            <a:gd name="connsiteY2" fmla="*/ 5343756 h 5627802"/>
            <a:gd name="connsiteX3" fmla="*/ 312134 w 4722829"/>
            <a:gd name="connsiteY3" fmla="*/ 5405984 h 5627802"/>
            <a:gd name="connsiteX4" fmla="*/ 4423776 w 4722829"/>
            <a:gd name="connsiteY4" fmla="*/ 5405984 h 5627802"/>
            <a:gd name="connsiteX5" fmla="*/ 4486004 w 4722829"/>
            <a:gd name="connsiteY5" fmla="*/ 5343756 h 5627802"/>
            <a:gd name="connsiteX6" fmla="*/ 4486004 w 4722829"/>
            <a:gd name="connsiteY6" fmla="*/ 345706 h 5627802"/>
            <a:gd name="connsiteX7" fmla="*/ 4423776 w 4722829"/>
            <a:gd name="connsiteY7" fmla="*/ 283478 h 5627802"/>
            <a:gd name="connsiteX8" fmla="*/ 96676 w 4722829"/>
            <a:gd name="connsiteY8" fmla="*/ 0 h 5627802"/>
            <a:gd name="connsiteX9" fmla="*/ 4626153 w 4722829"/>
            <a:gd name="connsiteY9" fmla="*/ 0 h 5627802"/>
            <a:gd name="connsiteX10" fmla="*/ 4722829 w 4722829"/>
            <a:gd name="connsiteY10" fmla="*/ 96676 h 5627802"/>
            <a:gd name="connsiteX11" fmla="*/ 4722829 w 4722829"/>
            <a:gd name="connsiteY11" fmla="*/ 5531126 h 5627802"/>
            <a:gd name="connsiteX12" fmla="*/ 4626153 w 4722829"/>
            <a:gd name="connsiteY12" fmla="*/ 5627802 h 5627802"/>
            <a:gd name="connsiteX13" fmla="*/ 96676 w 4722829"/>
            <a:gd name="connsiteY13" fmla="*/ 5627802 h 5627802"/>
            <a:gd name="connsiteX14" fmla="*/ 0 w 4722829"/>
            <a:gd name="connsiteY14" fmla="*/ 5531126 h 5627802"/>
            <a:gd name="connsiteX15" fmla="*/ 0 w 4722829"/>
            <a:gd name="connsiteY15" fmla="*/ 96676 h 5627802"/>
            <a:gd name="connsiteX16" fmla="*/ 96676 w 4722829"/>
            <a:gd name="connsiteY16" fmla="*/ 0 h 56278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4722829" h="5627802">
              <a:moveTo>
                <a:pt x="312134" y="283478"/>
              </a:moveTo>
              <a:cubicBezTo>
                <a:pt x="277766" y="283478"/>
                <a:pt x="249906" y="311338"/>
                <a:pt x="249906" y="345706"/>
              </a:cubicBezTo>
              <a:lnTo>
                <a:pt x="249906" y="5343756"/>
              </a:lnTo>
              <a:cubicBezTo>
                <a:pt x="249906" y="5378124"/>
                <a:pt x="277766" y="5405984"/>
                <a:pt x="312134" y="5405984"/>
              </a:cubicBezTo>
              <a:lnTo>
                <a:pt x="4423776" y="5405984"/>
              </a:lnTo>
              <a:cubicBezTo>
                <a:pt x="4458144" y="5405984"/>
                <a:pt x="4486004" y="5378124"/>
                <a:pt x="4486004" y="5343756"/>
              </a:cubicBezTo>
              <a:lnTo>
                <a:pt x="4486004" y="345706"/>
              </a:lnTo>
              <a:cubicBezTo>
                <a:pt x="4486004" y="311338"/>
                <a:pt x="4458144" y="283478"/>
                <a:pt x="4423776" y="283478"/>
              </a:cubicBezTo>
              <a:close/>
              <a:moveTo>
                <a:pt x="96676" y="0"/>
              </a:moveTo>
              <a:lnTo>
                <a:pt x="4626153" y="0"/>
              </a:lnTo>
              <a:cubicBezTo>
                <a:pt x="4679546" y="0"/>
                <a:pt x="4722829" y="43283"/>
                <a:pt x="4722829" y="96676"/>
              </a:cubicBezTo>
              <a:lnTo>
                <a:pt x="4722829" y="5531126"/>
              </a:lnTo>
              <a:cubicBezTo>
                <a:pt x="4722829" y="5584519"/>
                <a:pt x="4679546" y="5627802"/>
                <a:pt x="4626153" y="5627802"/>
              </a:cubicBezTo>
              <a:lnTo>
                <a:pt x="96676" y="5627802"/>
              </a:lnTo>
              <a:cubicBezTo>
                <a:pt x="43283" y="5627802"/>
                <a:pt x="0" y="5584519"/>
                <a:pt x="0" y="5531126"/>
              </a:cubicBezTo>
              <a:lnTo>
                <a:pt x="0" y="96676"/>
              </a:lnTo>
              <a:cubicBezTo>
                <a:pt x="0" y="43283"/>
                <a:pt x="43283" y="0"/>
                <a:pt x="96676" y="0"/>
              </a:cubicBezTo>
              <a:close/>
            </a:path>
          </a:pathLst>
        </a:custGeom>
        <a:solidFill>
          <a:schemeClr val="tx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en-US" sz="1800" kern="1200">
            <a:solidFill>
              <a:schemeClr val="lt1"/>
            </a:solidFill>
            <a:latin typeface="+mn-lt"/>
            <a:ea typeface="+mn-ea"/>
            <a:cs typeface="+mn-cs"/>
          </a:endParaRPr>
        </a:p>
      </xdr:txBody>
    </xdr:sp>
    <xdr:clientData/>
  </xdr:twoCellAnchor>
  <xdr:twoCellAnchor>
    <xdr:from>
      <xdr:col>10</xdr:col>
      <xdr:colOff>547687</xdr:colOff>
      <xdr:row>10</xdr:row>
      <xdr:rowOff>95248</xdr:rowOff>
    </xdr:from>
    <xdr:to>
      <xdr:col>14</xdr:col>
      <xdr:colOff>595313</xdr:colOff>
      <xdr:row>12</xdr:row>
      <xdr:rowOff>153160</xdr:rowOff>
    </xdr:to>
    <xdr:sp macro="" textlink="">
      <xdr:nvSpPr>
        <xdr:cNvPr id="29" name="TextBox 28">
          <a:extLst>
            <a:ext uri="{FF2B5EF4-FFF2-40B4-BE49-F238E27FC236}">
              <a16:creationId xmlns:a16="http://schemas.microsoft.com/office/drawing/2014/main" id="{F7ADB784-3D31-6112-163F-95F98C03ACE7}"/>
            </a:ext>
          </a:extLst>
        </xdr:cNvPr>
        <xdr:cNvSpPr txBox="1"/>
      </xdr:nvSpPr>
      <xdr:spPr>
        <a:xfrm>
          <a:off x="6619875" y="1964529"/>
          <a:ext cx="2988469" cy="43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rPr>
            <a:t>Top Customers</a:t>
          </a:r>
          <a:r>
            <a:rPr lang="en-US" sz="1400" b="1" baseline="0">
              <a:solidFill>
                <a:schemeClr val="bg1"/>
              </a:solidFill>
            </a:rPr>
            <a:t> Based on Quantity</a:t>
          </a:r>
        </a:p>
        <a:p>
          <a:endParaRPr lang="en-US" sz="1100"/>
        </a:p>
      </xdr:txBody>
    </xdr:sp>
    <xdr:clientData/>
  </xdr:twoCellAnchor>
  <xdr:twoCellAnchor>
    <xdr:from>
      <xdr:col>15</xdr:col>
      <xdr:colOff>773906</xdr:colOff>
      <xdr:row>23</xdr:row>
      <xdr:rowOff>0</xdr:rowOff>
    </xdr:from>
    <xdr:to>
      <xdr:col>16</xdr:col>
      <xdr:colOff>1178718</xdr:colOff>
      <xdr:row>26</xdr:row>
      <xdr:rowOff>35719</xdr:rowOff>
    </xdr:to>
    <xdr:sp macro="" textlink="">
      <xdr:nvSpPr>
        <xdr:cNvPr id="30" name="Flowchart: Alternate Process 29">
          <a:extLst>
            <a:ext uri="{FF2B5EF4-FFF2-40B4-BE49-F238E27FC236}">
              <a16:creationId xmlns:a16="http://schemas.microsoft.com/office/drawing/2014/main" id="{A4E780B1-94E9-3AC3-FD9A-5F104C894C12}"/>
            </a:ext>
          </a:extLst>
        </xdr:cNvPr>
        <xdr:cNvSpPr/>
      </xdr:nvSpPr>
      <xdr:spPr>
        <a:xfrm>
          <a:off x="10668000" y="4345781"/>
          <a:ext cx="1357312" cy="607219"/>
        </a:xfrm>
        <a:prstGeom prst="flowChartAlternateProcess">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11906</xdr:colOff>
      <xdr:row>23</xdr:row>
      <xdr:rowOff>166686</xdr:rowOff>
    </xdr:from>
    <xdr:to>
      <xdr:col>16</xdr:col>
      <xdr:colOff>1017746</xdr:colOff>
      <xdr:row>25</xdr:row>
      <xdr:rowOff>60006</xdr:rowOff>
    </xdr:to>
    <xdr:sp macro="[0]!Reset" textlink="">
      <xdr:nvSpPr>
        <xdr:cNvPr id="31" name="TextBox 30">
          <a:extLst>
            <a:ext uri="{FF2B5EF4-FFF2-40B4-BE49-F238E27FC236}">
              <a16:creationId xmlns:a16="http://schemas.microsoft.com/office/drawing/2014/main" id="{10AD10E4-8903-26DD-8F0C-414949F3C6E0}"/>
            </a:ext>
          </a:extLst>
        </xdr:cNvPr>
        <xdr:cNvSpPr txBox="1"/>
      </xdr:nvSpPr>
      <xdr:spPr>
        <a:xfrm>
          <a:off x="10858500" y="4512467"/>
          <a:ext cx="1005840" cy="27432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rPr>
            <a:t>Rest Filter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ridik agarwal" refreshedDate="45228.657471064813" createdVersion="8" refreshedVersion="8" minRefreshableVersion="3" recordCount="78" xr:uid="{FFBF8A4E-CF40-4652-A875-FD4E04AF3728}">
  <cacheSource type="worksheet">
    <worksheetSource ref="A1:G1048576" sheet="Products"/>
  </cacheSource>
  <cacheFields count="7">
    <cacheField name="productID" numFmtId="0">
      <sharedItems containsString="0" containsBlank="1" containsNumber="1" containsInteger="1" minValue="1" maxValue="77"/>
    </cacheField>
    <cacheField name="productName" numFmtId="0">
      <sharedItems containsBlank="1"/>
    </cacheField>
    <cacheField name="Category Name" numFmtId="0">
      <sharedItems containsBlank="1" count="9">
        <s v="Beverages"/>
        <s v="Condiments"/>
        <s v="Produce"/>
        <s v="Seafood"/>
        <s v="Dairy Products"/>
        <s v="Confections"/>
        <s v="Grains &amp; Cereals"/>
        <s v="Meat &amp; Poultry"/>
        <m/>
      </sharedItems>
    </cacheField>
    <cacheField name="quantityPerUnit" numFmtId="0">
      <sharedItems containsBlank="1"/>
    </cacheField>
    <cacheField name="unitPrice" numFmtId="0">
      <sharedItems containsString="0" containsBlank="1" containsNumber="1" minValue="2.5" maxValue="263.5"/>
    </cacheField>
    <cacheField name="discontinued" numFmtId="0">
      <sharedItems containsString="0" containsBlank="1" containsNumber="1" containsInteger="1" minValue="0" maxValue="1"/>
    </cacheField>
    <cacheField name="categoryID" numFmtId="0">
      <sharedItems containsString="0" containsBlank="1" containsNumber="1" containsInteger="1" minValue="1" maxValue="8"/>
    </cacheField>
  </cacheFields>
  <extLst>
    <ext xmlns:x14="http://schemas.microsoft.com/office/spreadsheetml/2009/9/main" uri="{725AE2AE-9491-48be-B2B4-4EB974FC3084}">
      <x14:pivotCacheDefinition pivotCacheId="62743784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ridik agarwal" refreshedDate="45229.52099016204" createdVersion="8" refreshedVersion="8" minRefreshableVersion="3" recordCount="2156" xr:uid="{CC4B285F-E5B4-4931-9CA8-6BF428B6CB5F}">
  <cacheSource type="worksheet">
    <worksheetSource ref="A1:P1048576" sheet="Details"/>
  </cacheSource>
  <cacheFields count="19">
    <cacheField name="orderID" numFmtId="0">
      <sharedItems containsString="0" containsBlank="1" containsNumber="1" containsInteger="1" minValue="10248" maxValue="11077"/>
    </cacheField>
    <cacheField name="productID" numFmtId="0">
      <sharedItems containsString="0" containsBlank="1" containsNumber="1" containsInteger="1" minValue="1" maxValue="77"/>
    </cacheField>
    <cacheField name="Customer ID" numFmtId="0">
      <sharedItems containsBlank="1"/>
    </cacheField>
    <cacheField name="Sales Person" numFmtId="0">
      <sharedItems containsBlank="1" count="10">
        <s v="Nancy Davolio"/>
        <s v="Laura Callahan"/>
        <s v="Janet Leverling"/>
        <s v="Andrew Fuller"/>
        <s v="Anne Dodsworth"/>
        <s v="Steven Buchanan"/>
        <s v="Margaret Peacock"/>
        <s v="Robert King"/>
        <s v="Michael Suyama"/>
        <m/>
      </sharedItems>
    </cacheField>
    <cacheField name="Customer Name" numFmtId="0">
      <sharedItems containsBlank="1" count="90">
        <s v="Ottilies Käseladen"/>
        <s v="Cactus Comidas para llevar"/>
        <s v="Piccolo und mehr"/>
        <s v="Victuailles en stock"/>
        <s v="Wartian Herkku"/>
        <s v="Blondesddsl père et fils"/>
        <s v="Rattlesnake Canyon Grocery"/>
        <s v="Morgenstern Gesundkost"/>
        <s v="Tortuga Restaurante"/>
        <s v="Trail's Head Gourmet Provisioners"/>
        <s v="B's Beverages"/>
        <s v="Blauer See Delikatessen"/>
        <s v="Que Delícia"/>
        <s v="Great Lakes Food Market"/>
        <s v="Mère Paillarde"/>
        <s v="Du monde entier"/>
        <s v="Wolski  Zajazd"/>
        <s v="Save-a-lot Markets"/>
        <s v="Königlich Essen"/>
        <s v="Lonesome Pine Restaurant"/>
        <s v="QUICK-Stop"/>
        <s v="Alfreds Futterkiste"/>
        <s v="LINO-Delicateses"/>
        <s v="Bon app'"/>
        <s v="Gourmet Lanchonetes"/>
        <s v="Island Trading"/>
        <s v="North/South"/>
        <s v="Folk och fä HB"/>
        <s v="Folies gourmandes"/>
        <s v="Split Rail Beer &amp; Ale"/>
        <s v="Tradição Hipermercados"/>
        <s v="Santé Gourmet"/>
        <s v="Ernst Handel"/>
        <s v="France restauration"/>
        <s v="Around the Horn"/>
        <s v="Queen Cozinha"/>
        <s v="Seven Seas Imports"/>
        <s v="Wilman Kala"/>
        <s v="Godos Cocina Típica"/>
        <s v="Vaffeljernet"/>
        <s v="La corne d'abondance"/>
        <s v="Galería del gastrónomo"/>
        <s v="Wellington Importadora"/>
        <s v="HILARION-Abastos"/>
        <s v="Océano Atlántico Ltda."/>
        <s v="The Cracker Box"/>
        <s v="Maison Dewey"/>
        <s v="Suprêmes délices"/>
        <s v="Vins et alcools Chevalier"/>
        <s v="Toms Spezialitäten"/>
        <s v="Hanari Carnes"/>
        <s v="Chop-suey Chinese"/>
        <s v="Richter Supermarkt"/>
        <s v="Centro comercial Moctezuma"/>
        <s v="Frankenversand"/>
        <s v="GROSELLA-Restaurante"/>
        <s v="Berglunds snabbköp"/>
        <s v="Romero y tomillo"/>
        <s v="LILA-Supermercado"/>
        <s v="Lehmanns Marktstand"/>
        <s v="Hungry Owl All-Night Grocers"/>
        <s v="Ana Trujillo Emparedados y helados"/>
        <s v="The Big Cheese"/>
        <s v="Die Wandernde Kuh"/>
        <s v="Bólido Comidas preparadas"/>
        <s v="Furia Bacalhau e Frutos do Mar"/>
        <s v="Simons bistro"/>
        <s v="White Clover Markets"/>
        <s v="Familia Arquibaldo"/>
        <s v="Pericles Comidas clásicas"/>
        <s v="Drachenblut Delikatessen"/>
        <s v="Eastern Connection"/>
        <s v="Antonio Moreno Taquería"/>
        <s v="Bottom-Dollar Markets"/>
        <s v="La maison d'Asie"/>
        <s v="Hungry Coyote Import Store"/>
        <s v="Franchi S.p.A."/>
        <s v="Princesa Isabel Vinhos"/>
        <s v="Consolidated Holdings"/>
        <s v="Old World Delicatessen"/>
        <s v="Reggiani Caseifici"/>
        <s v="Ricardo Adocicados"/>
        <s v="Rancho grande"/>
        <s v="Comércio Mineiro"/>
        <s v="Magazzini Alimentari Riuniti"/>
        <s v="Laughing Bacchus Wine Cellars"/>
        <s v="Let's Stop N Shop"/>
        <s v="Spécialités du monde"/>
        <s v="Lazy K Kountry Store"/>
        <m/>
      </sharedItems>
    </cacheField>
    <cacheField name="Product Name" numFmtId="0">
      <sharedItems containsBlank="1" count="78">
        <s v="Chartreuse verte"/>
        <s v="Steeleye Stout"/>
        <s v="Lakkaliköri"/>
        <s v="Chai"/>
        <s v="Queso Cabrales"/>
        <s v="Mozzarella di Giovanni"/>
        <s v="Tofu"/>
        <s v="Manjimup Dried Apples"/>
        <s v="Camembert Pierrot"/>
        <s v="Maxilaku"/>
        <s v="Longlife Tofu"/>
        <s v="Pavlova"/>
        <s v="Inlagd Sill"/>
        <s v="Original Frankfurter Grüne Soße"/>
        <s v="Schoggi Schokolade"/>
        <s v="Gravad lax"/>
        <s v="Ravioli Angelo"/>
        <s v="Gnocchi di nonna Alice"/>
        <s v="Guarana Fantastica"/>
        <s v="Chang"/>
        <s v="Boston Crab Meat"/>
        <s v="Ipoh Coffee"/>
        <s v="Geitost"/>
        <s v="Sir Rodney's Marmalade"/>
        <s v="Gorgonzola Telino"/>
        <s v="Tarte au sucre"/>
        <s v="Gula Malacca"/>
        <s v="Vegie-spread"/>
        <s v="Röd Kaviar"/>
        <s v="Teatime Chocolate Biscuits"/>
        <s v="Nord-Ost Matjeshering"/>
        <s v="Wimmers gute Semmelknödel"/>
        <s v="Carnarvon Tigers"/>
        <s v="Rhönbräu Klosterbier"/>
        <s v="Alice Mutton"/>
        <s v="Rössle Sauerkraut"/>
        <s v="Flotemysost"/>
        <s v="Tourtière"/>
        <s v="Scottish Longbreads"/>
        <s v="Gudbrandsdalsost"/>
        <s v="Outback Lager"/>
        <s v="Singaporean Hokkien Fried Mee"/>
        <s v="Sasquatch Ale"/>
        <s v="Genen Shouyu"/>
        <s v="NuNuCa Nuß-Nougat-Creme"/>
        <s v="Grandma's Boysenberry Spread"/>
        <s v="Konbu"/>
        <s v="Chef Anton's Cajun Seasoning"/>
        <s v="Raclette Courdavault"/>
        <s v="Louisiana Fiery Hot Pepper Sauce"/>
        <s v="Filo Mix"/>
        <s v="Tunnbröd"/>
        <s v="Gumbär Gummibärchen"/>
        <s v="Northwoods Cranberry Sauce"/>
        <s v="Jack's New England Clam Chowder"/>
        <s v="Thüringer Rostbratwurst"/>
        <s v="Pâté chinois"/>
        <s v="Chef Anton's Gumbo Mix"/>
        <s v="Perth Pasties"/>
        <s v="Ikura"/>
        <s v="Spegesild"/>
        <s v="Aniseed Syrup"/>
        <s v="Sir Rodney's Scones"/>
        <s v="Côte de Blaye"/>
        <s v="Zaanse koeken"/>
        <s v="Sirop d'érable"/>
        <s v="Valkoinen suklaa"/>
        <s v="Gustaf's Knackebröd"/>
        <s v="Louisiana Hot Spiced Okra"/>
        <s v="Rogede sild"/>
        <s v="Laughing Lumberjack Lager"/>
        <s v="Uncle Bob's Organic Dried Pears"/>
        <s v="Escargots de Bourgogne"/>
        <s v="Queso Manchego La Pastora"/>
        <s v="Mishi Kobe Niku"/>
        <s v="Chocolade"/>
        <s v="Mascarpone Fabioli"/>
        <m/>
      </sharedItems>
    </cacheField>
    <cacheField name="Category Name" numFmtId="0">
      <sharedItems containsBlank="1" count="9">
        <s v="Beverages"/>
        <s v="Dairy Products"/>
        <s v="Produce"/>
        <s v="Confections"/>
        <s v="Seafood"/>
        <s v="Condiments"/>
        <s v="Grains &amp; Cereals"/>
        <s v="Meat &amp; Poultry"/>
        <m/>
      </sharedItems>
    </cacheField>
    <cacheField name="Order Date" numFmtId="0">
      <sharedItems containsNonDate="0" containsDate="1" containsString="0" containsBlank="1" minDate="2013-07-04T00:00:00" maxDate="2015-05-07T00:00:00" count="481">
        <d v="2014-04-16T00:00:00"/>
        <d v="2014-04-29T00:00:00"/>
        <d v="2014-05-08T00:00:00"/>
        <d v="2014-05-23T00:00:00"/>
        <d v="2014-05-30T00:00:00"/>
        <d v="2014-06-12T00:00:00"/>
        <d v="2014-06-16T00:00:00"/>
        <d v="2014-06-20T00:00:00"/>
        <d v="2014-06-23T00:00:00"/>
        <d v="2014-06-24T00:00:00"/>
        <d v="2014-06-27T00:00:00"/>
        <d v="2014-07-02T00:00:00"/>
        <d v="2014-07-04T00:00:00"/>
        <d v="2014-07-07T00:00:00"/>
        <d v="2014-07-24T00:00:00"/>
        <d v="2014-07-25T00:00:00"/>
        <d v="2014-07-28T00:00:00"/>
        <d v="2014-07-29T00:00:00"/>
        <d v="2014-08-12T00:00:00"/>
        <d v="2014-08-13T00:00:00"/>
        <d v="2014-08-27T00:00:00"/>
        <d v="2014-09-11T00:00:00"/>
        <d v="2014-10-03T00:00:00"/>
        <d v="2014-10-13T00:00:00"/>
        <d v="2014-10-28T00:00:00"/>
        <d v="2014-11-04T00:00:00"/>
        <d v="2014-11-06T00:00:00"/>
        <d v="2014-11-07T00:00:00"/>
        <d v="2014-11-20T00:00:00"/>
        <d v="2014-11-24T00:00:00"/>
        <d v="2014-12-02T00:00:00"/>
        <d v="2014-12-22T00:00:00"/>
        <d v="2015-01-08T00:00:00"/>
        <d v="2015-01-12T00:00:00"/>
        <d v="2015-01-13T00:00:00"/>
        <d v="2015-01-14T00:00:00"/>
        <d v="2015-01-16T00:00:00"/>
        <d v="2015-01-29T00:00:00"/>
        <d v="2015-02-02T00:00:00"/>
        <d v="2015-02-04T00:00:00"/>
        <d v="2015-02-10T00:00:00"/>
        <d v="2015-02-18T00:00:00"/>
        <d v="2015-02-26T00:00:00"/>
        <d v="2015-03-03T00:00:00"/>
        <d v="2015-03-05T00:00:00"/>
        <d v="2015-03-09T00:00:00"/>
        <d v="2015-03-18T00:00:00"/>
        <d v="2015-03-19T00:00:00"/>
        <d v="2015-03-26T00:00:00"/>
        <d v="2015-03-30T00:00:00"/>
        <d v="2015-04-06T00:00:00"/>
        <d v="2015-04-07T00:00:00"/>
        <d v="2015-04-17T00:00:00"/>
        <d v="2015-04-20T00:00:00"/>
        <d v="2015-04-21T00:00:00"/>
        <d v="2015-05-04T00:00:00"/>
        <d v="2013-07-04T00:00:00"/>
        <d v="2013-07-05T00:00:00"/>
        <d v="2013-07-09T00:00:00"/>
        <d v="2013-07-10T00:00:00"/>
        <d v="2013-07-11T00:00:00"/>
        <d v="2013-07-12T00:00:00"/>
        <d v="2013-07-15T00:00:00"/>
        <d v="2013-07-16T00:00:00"/>
        <d v="2013-07-18T00:00:00"/>
        <d v="2013-07-19T00:00:00"/>
        <d v="2013-07-22T00:00:00"/>
        <d v="2013-07-23T00:00:00"/>
        <d v="2013-07-24T00:00:00"/>
        <d v="2013-07-29T00:00:00"/>
        <d v="2013-07-30T00:00:00"/>
        <d v="2013-08-01T00:00:00"/>
        <d v="2013-08-02T00:00:00"/>
        <d v="2013-08-06T00:00:00"/>
        <d v="2013-08-09T00:00:00"/>
        <d v="2013-08-12T00:00:00"/>
        <d v="2013-08-14T00:00:00"/>
        <d v="2013-08-15T00:00:00"/>
        <d v="2013-08-16T00:00:00"/>
        <d v="2013-08-19T00:00:00"/>
        <d v="2013-08-21T00:00:00"/>
        <d v="2013-08-26T00:00:00"/>
        <d v="2013-08-29T00:00:00"/>
        <d v="2013-08-30T00:00:00"/>
        <d v="2013-09-02T00:00:00"/>
        <d v="2013-09-03T00:00:00"/>
        <d v="2013-09-04T00:00:00"/>
        <d v="2013-09-05T00:00:00"/>
        <d v="2013-09-10T00:00:00"/>
        <d v="2013-09-12T00:00:00"/>
        <d v="2013-09-16T00:00:00"/>
        <d v="2013-09-17T00:00:00"/>
        <d v="2013-09-18T00:00:00"/>
        <d v="2013-09-19T00:00:00"/>
        <d v="2013-09-20T00:00:00"/>
        <d v="2013-09-23T00:00:00"/>
        <d v="2013-09-24T00:00:00"/>
        <d v="2013-09-26T00:00:00"/>
        <d v="2013-09-27T00:00:00"/>
        <d v="2013-10-01T00:00:00"/>
        <d v="2013-10-02T00:00:00"/>
        <d v="2013-10-07T00:00:00"/>
        <d v="2013-10-09T00:00:00"/>
        <d v="2013-10-10T00:00:00"/>
        <d v="2013-10-14T00:00:00"/>
        <d v="2013-10-21T00:00:00"/>
        <d v="2013-10-24T00:00:00"/>
        <d v="2013-10-28T00:00:00"/>
        <d v="2013-10-29T00:00:00"/>
        <d v="2013-10-31T00:00:00"/>
        <d v="2013-11-01T00:00:00"/>
        <d v="2013-11-04T00:00:00"/>
        <d v="2013-11-06T00:00:00"/>
        <d v="2013-11-07T00:00:00"/>
        <d v="2013-11-08T00:00:00"/>
        <d v="2013-11-11T00:00:00"/>
        <d v="2013-11-14T00:00:00"/>
        <d v="2013-11-15T00:00:00"/>
        <d v="2013-11-18T00:00:00"/>
        <d v="2013-11-19T00:00:00"/>
        <d v="2013-11-22T00:00:00"/>
        <d v="2013-11-25T00:00:00"/>
        <d v="2013-11-26T00:00:00"/>
        <d v="2013-11-27T00:00:00"/>
        <d v="2013-11-28T00:00:00"/>
        <d v="2013-11-29T00:00:00"/>
        <d v="2013-12-10T00:00:00"/>
        <d v="2013-12-12T00:00:00"/>
        <d v="2013-12-13T00:00:00"/>
        <d v="2013-12-16T00:00:00"/>
        <d v="2013-12-18T00:00:00"/>
        <d v="2013-12-19T00:00:00"/>
        <d v="2013-12-20T00:00:00"/>
        <d v="2013-12-23T00:00:00"/>
        <d v="2013-12-24T00:00:00"/>
        <d v="2013-12-25T00:00:00"/>
        <d v="2013-12-26T00:00:00"/>
        <d v="2013-12-27T00:00:00"/>
        <d v="2013-12-31T00:00:00"/>
        <d v="2014-01-01T00:00:00"/>
        <d v="2014-01-02T00:00:00"/>
        <d v="2014-01-06T00:00:00"/>
        <d v="2014-01-08T00:00:00"/>
        <d v="2014-01-09T00:00:00"/>
        <d v="2014-01-10T00:00:00"/>
        <d v="2014-01-14T00:00:00"/>
        <d v="2014-01-15T00:00:00"/>
        <d v="2014-01-16T00:00:00"/>
        <d v="2014-01-17T00:00:00"/>
        <d v="2014-01-22T00:00:00"/>
        <d v="2014-01-23T00:00:00"/>
        <d v="2014-01-27T00:00:00"/>
        <d v="2014-01-29T00:00:00"/>
        <d v="2014-01-30T00:00:00"/>
        <d v="2014-01-31T00:00:00"/>
        <d v="2014-02-03T00:00:00"/>
        <d v="2014-02-04T00:00:00"/>
        <d v="2014-02-05T00:00:00"/>
        <d v="2014-02-07T00:00:00"/>
        <d v="2014-02-10T00:00:00"/>
        <d v="2014-02-11T00:00:00"/>
        <d v="2014-02-12T00:00:00"/>
        <d v="2014-02-13T00:00:00"/>
        <d v="2014-02-14T00:00:00"/>
        <d v="2014-02-17T00:00:00"/>
        <d v="2014-02-18T00:00:00"/>
        <d v="2014-02-24T00:00:00"/>
        <d v="2014-02-25T00:00:00"/>
        <d v="2014-02-26T00:00:00"/>
        <d v="2014-02-27T00:00:00"/>
        <d v="2014-03-03T00:00:00"/>
        <d v="2014-03-04T00:00:00"/>
        <d v="2014-03-05T00:00:00"/>
        <d v="2014-03-06T00:00:00"/>
        <d v="2014-03-07T00:00:00"/>
        <d v="2014-03-11T00:00:00"/>
        <d v="2014-03-12T00:00:00"/>
        <d v="2014-03-13T00:00:00"/>
        <d v="2014-03-17T00:00:00"/>
        <d v="2014-03-19T00:00:00"/>
        <d v="2014-03-20T00:00:00"/>
        <d v="2014-03-24T00:00:00"/>
        <d v="2014-03-26T00:00:00"/>
        <d v="2014-03-28T00:00:00"/>
        <d v="2014-03-31T00:00:00"/>
        <d v="2014-04-03T00:00:00"/>
        <d v="2014-04-04T00:00:00"/>
        <d v="2014-04-07T00:00:00"/>
        <d v="2014-04-08T00:00:00"/>
        <d v="2014-04-10T00:00:00"/>
        <d v="2014-04-11T00:00:00"/>
        <d v="2014-04-14T00:00:00"/>
        <d v="2014-04-17T00:00:00"/>
        <d v="2014-04-18T00:00:00"/>
        <d v="2014-04-22T00:00:00"/>
        <d v="2014-04-23T00:00:00"/>
        <d v="2014-04-24T00:00:00"/>
        <d v="2014-04-25T00:00:00"/>
        <d v="2014-04-28T00:00:00"/>
        <d v="2014-04-30T00:00:00"/>
        <d v="2014-05-01T00:00:00"/>
        <d v="2014-05-06T00:00:00"/>
        <d v="2014-05-07T00:00:00"/>
        <d v="2014-05-09T00:00:00"/>
        <d v="2014-05-12T00:00:00"/>
        <d v="2014-05-14T00:00:00"/>
        <d v="2014-05-15T00:00:00"/>
        <d v="2014-05-16T00:00:00"/>
        <d v="2014-05-19T00:00:00"/>
        <d v="2014-05-21T00:00:00"/>
        <d v="2014-05-26T00:00:00"/>
        <d v="2014-05-28T00:00:00"/>
        <d v="2014-05-29T00:00:00"/>
        <d v="2014-06-03T00:00:00"/>
        <d v="2014-06-04T00:00:00"/>
        <d v="2014-06-06T00:00:00"/>
        <d v="2014-06-10T00:00:00"/>
        <d v="2014-06-13T00:00:00"/>
        <d v="2014-06-18T00:00:00"/>
        <d v="2014-06-19T00:00:00"/>
        <d v="2014-06-25T00:00:00"/>
        <d v="2014-07-09T00:00:00"/>
        <d v="2014-07-14T00:00:00"/>
        <d v="2014-07-16T00:00:00"/>
        <d v="2014-07-18T00:00:00"/>
        <d v="2014-07-22T00:00:00"/>
        <d v="2014-07-23T00:00:00"/>
        <d v="2014-07-30T00:00:00"/>
        <d v="2014-07-31T00:00:00"/>
        <d v="2014-08-01T00:00:00"/>
        <d v="2014-08-04T00:00:00"/>
        <d v="2014-08-05T00:00:00"/>
        <d v="2014-08-07T00:00:00"/>
        <d v="2014-08-08T00:00:00"/>
        <d v="2014-08-11T00:00:00"/>
        <d v="2014-08-15T00:00:00"/>
        <d v="2014-08-18T00:00:00"/>
        <d v="2014-08-19T00:00:00"/>
        <d v="2014-08-20T00:00:00"/>
        <d v="2014-08-22T00:00:00"/>
        <d v="2014-09-04T00:00:00"/>
        <d v="2014-09-05T00:00:00"/>
        <d v="2014-09-08T00:00:00"/>
        <d v="2014-09-12T00:00:00"/>
        <d v="2014-09-16T00:00:00"/>
        <d v="2014-09-17T00:00:00"/>
        <d v="2014-09-18T00:00:00"/>
        <d v="2014-09-22T00:00:00"/>
        <d v="2014-09-23T00:00:00"/>
        <d v="2014-09-25T00:00:00"/>
        <d v="2014-09-26T00:00:00"/>
        <d v="2014-09-29T00:00:00"/>
        <d v="2014-10-01T00:00:00"/>
        <d v="2014-10-06T00:00:00"/>
        <d v="2014-10-07T00:00:00"/>
        <d v="2014-10-08T00:00:00"/>
        <d v="2014-10-09T00:00:00"/>
        <d v="2014-10-14T00:00:00"/>
        <d v="2014-10-15T00:00:00"/>
        <d v="2014-10-16T00:00:00"/>
        <d v="2014-10-17T00:00:00"/>
        <d v="2014-10-20T00:00:00"/>
        <d v="2014-10-21T00:00:00"/>
        <d v="2014-10-22T00:00:00"/>
        <d v="2014-10-23T00:00:00"/>
        <d v="2014-10-24T00:00:00"/>
        <d v="2014-10-27T00:00:00"/>
        <d v="2014-10-29T00:00:00"/>
        <d v="2014-10-30T00:00:00"/>
        <d v="2014-10-31T00:00:00"/>
        <d v="2014-11-03T00:00:00"/>
        <d v="2014-11-11T00:00:00"/>
        <d v="2014-11-12T00:00:00"/>
        <d v="2014-11-14T00:00:00"/>
        <d v="2014-11-18T00:00:00"/>
        <d v="2014-11-19T00:00:00"/>
        <d v="2014-11-25T00:00:00"/>
        <d v="2014-11-27T00:00:00"/>
        <d v="2014-11-28T00:00:00"/>
        <d v="2014-12-01T00:00:00"/>
        <d v="2014-12-03T00:00:00"/>
        <d v="2014-12-05T00:00:00"/>
        <d v="2014-12-08T00:00:00"/>
        <d v="2014-12-10T00:00:00"/>
        <d v="2014-12-11T00:00:00"/>
        <d v="2014-12-12T00:00:00"/>
        <d v="2014-12-16T00:00:00"/>
        <d v="2014-12-17T00:00:00"/>
        <d v="2014-12-18T00:00:00"/>
        <d v="2014-12-23T00:00:00"/>
        <d v="2014-12-24T00:00:00"/>
        <d v="2014-12-26T00:00:00"/>
        <d v="2014-12-30T00:00:00"/>
        <d v="2014-12-31T00:00:00"/>
        <d v="2015-01-01T00:00:00"/>
        <d v="2015-01-02T00:00:00"/>
        <d v="2015-01-05T00:00:00"/>
        <d v="2015-01-07T00:00:00"/>
        <d v="2015-01-09T00:00:00"/>
        <d v="2015-01-20T00:00:00"/>
        <d v="2015-01-21T00:00:00"/>
        <d v="2015-01-22T00:00:00"/>
        <d v="2015-01-23T00:00:00"/>
        <d v="2015-01-26T00:00:00"/>
        <d v="2015-01-27T00:00:00"/>
        <d v="2015-01-30T00:00:00"/>
        <d v="2015-02-03T00:00:00"/>
        <d v="2015-02-06T00:00:00"/>
        <d v="2015-02-09T00:00:00"/>
        <d v="2015-02-11T00:00:00"/>
        <d v="2015-02-12T00:00:00"/>
        <d v="2015-02-13T00:00:00"/>
        <d v="2015-02-16T00:00:00"/>
        <d v="2015-02-19T00:00:00"/>
        <d v="2015-02-20T00:00:00"/>
        <d v="2015-02-24T00:00:00"/>
        <d v="2015-02-25T00:00:00"/>
        <d v="2015-02-27T00:00:00"/>
        <d v="2015-03-02T00:00:00"/>
        <d v="2015-03-04T00:00:00"/>
        <d v="2015-03-06T00:00:00"/>
        <d v="2015-03-10T00:00:00"/>
        <d v="2015-03-11T00:00:00"/>
        <d v="2015-03-12T00:00:00"/>
        <d v="2015-03-13T00:00:00"/>
        <d v="2015-03-16T00:00:00"/>
        <d v="2015-03-17T00:00:00"/>
        <d v="2015-03-20T00:00:00"/>
        <d v="2015-03-23T00:00:00"/>
        <d v="2015-03-24T00:00:00"/>
        <d v="2015-03-25T00:00:00"/>
        <d v="2015-03-27T00:00:00"/>
        <d v="2015-03-31T00:00:00"/>
        <d v="2015-04-01T00:00:00"/>
        <d v="2015-04-02T00:00:00"/>
        <d v="2015-04-03T00:00:00"/>
        <d v="2015-04-08T00:00:00"/>
        <d v="2015-04-09T00:00:00"/>
        <d v="2015-04-10T00:00:00"/>
        <d v="2015-04-13T00:00:00"/>
        <d v="2015-04-14T00:00:00"/>
        <d v="2015-04-15T00:00:00"/>
        <d v="2015-04-16T00:00:00"/>
        <d v="2015-04-22T00:00:00"/>
        <d v="2015-04-23T00:00:00"/>
        <d v="2015-04-24T00:00:00"/>
        <d v="2015-04-28T00:00:00"/>
        <d v="2015-04-29T00:00:00"/>
        <d v="2015-04-30T00:00:00"/>
        <d v="2015-05-01T00:00:00"/>
        <d v="2015-05-05T00:00:00"/>
        <d v="2015-05-06T00:00:00"/>
        <d v="2013-08-08T00:00:00"/>
        <d v="2013-08-27T00:00:00"/>
        <d v="2013-09-06T00:00:00"/>
        <d v="2013-10-16T00:00:00"/>
        <d v="2013-10-25T00:00:00"/>
        <d v="2013-12-05T00:00:00"/>
        <d v="2013-12-06T00:00:00"/>
        <d v="2014-01-07T00:00:00"/>
        <d v="2014-02-20T00:00:00"/>
        <d v="2014-07-01T00:00:00"/>
        <d v="2014-08-26T00:00:00"/>
        <d v="2014-08-28T00:00:00"/>
        <d v="2014-09-30T00:00:00"/>
        <d v="2015-01-15T00:00:00"/>
        <d v="2013-07-25T00:00:00"/>
        <d v="2013-09-09T00:00:00"/>
        <d v="2013-10-03T00:00:00"/>
        <d v="2013-10-08T00:00:00"/>
        <d v="2013-12-03T00:00:00"/>
        <d v="2013-12-30T00:00:00"/>
        <d v="2014-01-21T00:00:00"/>
        <d v="2014-03-27T00:00:00"/>
        <d v="2014-04-02T00:00:00"/>
        <d v="2014-05-02T00:00:00"/>
        <d v="2014-08-29T00:00:00"/>
        <d v="2014-09-15T00:00:00"/>
        <d v="2014-09-19T00:00:00"/>
        <d v="2015-01-06T00:00:00"/>
        <d v="2015-01-28T00:00:00"/>
        <d v="2015-02-23T00:00:00"/>
        <d v="2013-07-08T00:00:00"/>
        <d v="2013-10-18T00:00:00"/>
        <d v="2013-11-12T00:00:00"/>
        <d v="2014-03-21T00:00:00"/>
        <d v="2014-05-05T00:00:00"/>
        <d v="2014-05-22T00:00:00"/>
        <d v="2014-06-30T00:00:00"/>
        <d v="2014-07-15T00:00:00"/>
        <d v="2014-09-09T00:00:00"/>
        <d v="2014-12-25T00:00:00"/>
        <d v="2013-08-05T00:00:00"/>
        <d v="2013-08-22T00:00:00"/>
        <d v="2013-08-28T00:00:00"/>
        <d v="2013-09-30T00:00:00"/>
        <d v="2013-10-04T00:00:00"/>
        <d v="2013-11-05T00:00:00"/>
        <d v="2013-12-02T00:00:00"/>
        <d v="2014-01-28T00:00:00"/>
        <d v="2014-04-09T00:00:00"/>
        <d v="2014-07-11T00:00:00"/>
        <d v="2014-08-06T00:00:00"/>
        <d v="2014-08-25T00:00:00"/>
        <d v="2014-09-01T00:00:00"/>
        <d v="2015-04-27T00:00:00"/>
        <d v="2013-07-26T00:00:00"/>
        <d v="2013-07-31T00:00:00"/>
        <d v="2013-08-07T00:00:00"/>
        <d v="2013-10-15T00:00:00"/>
        <d v="2013-11-20T00:00:00"/>
        <d v="2013-11-21T00:00:00"/>
        <d v="2013-12-09T00:00:00"/>
        <d v="2014-01-03T00:00:00"/>
        <d v="2014-01-20T00:00:00"/>
        <d v="2014-03-18T00:00:00"/>
        <d v="2014-04-01T00:00:00"/>
        <d v="2014-05-20T00:00:00"/>
        <d v="2014-06-05T00:00:00"/>
        <d v="2014-06-17T00:00:00"/>
        <d v="2014-06-26T00:00:00"/>
        <d v="2014-07-08T00:00:00"/>
        <d v="2014-07-21T00:00:00"/>
        <d v="2014-08-14T00:00:00"/>
        <d v="2014-09-10T00:00:00"/>
        <d v="2014-11-05T00:00:00"/>
        <d v="2014-11-17T00:00:00"/>
        <d v="2014-12-15T00:00:00"/>
        <d v="2014-12-19T00:00:00"/>
        <d v="2015-02-05T00:00:00"/>
        <d v="2015-02-17T00:00:00"/>
        <d v="2013-08-23T00:00:00"/>
        <d v="2013-09-11T00:00:00"/>
        <d v="2013-09-13T00:00:00"/>
        <d v="2013-09-25T00:00:00"/>
        <d v="2013-10-23T00:00:00"/>
        <d v="2013-12-11T00:00:00"/>
        <d v="2014-01-13T00:00:00"/>
        <d v="2014-02-19T00:00:00"/>
        <d v="2014-02-21T00:00:00"/>
        <d v="2014-03-25T00:00:00"/>
        <d v="2014-04-15T00:00:00"/>
        <d v="2014-05-13T00:00:00"/>
        <d v="2014-06-09T00:00:00"/>
        <d v="2014-06-11T00:00:00"/>
        <d v="2014-09-02T00:00:00"/>
        <d v="2014-11-10T00:00:00"/>
        <d v="2014-12-04T00:00:00"/>
        <d v="2015-01-19T00:00:00"/>
        <d v="2013-07-17T00:00:00"/>
        <d v="2013-08-20T00:00:00"/>
        <d v="2013-10-11T00:00:00"/>
        <d v="2013-10-17T00:00:00"/>
        <d v="2013-10-22T00:00:00"/>
        <d v="2013-10-30T00:00:00"/>
        <d v="2013-11-13T00:00:00"/>
        <d v="2013-12-17T00:00:00"/>
        <d v="2014-02-06T00:00:00"/>
        <d v="2014-06-02T00:00:00"/>
        <d v="2014-07-03T00:00:00"/>
        <d v="2014-09-03T00:00:00"/>
        <d v="2014-10-10T00:00:00"/>
        <d v="2014-11-13T00:00:00"/>
        <d v="2014-03-10T00:00:00"/>
        <d v="2014-03-14T00:00:00"/>
        <d v="2014-04-21T00:00:00"/>
        <d v="2014-05-27T00:00:00"/>
        <d v="2014-11-21T00:00:00"/>
        <d v="2013-08-13T00:00:00"/>
        <d v="2013-12-04T00:00:00"/>
        <d v="2014-01-24T00:00:00"/>
        <d v="2014-02-28T00:00:00"/>
        <d v="2014-07-10T00:00:00"/>
        <d v="2014-07-17T00:00:00"/>
        <d v="2014-08-21T00:00:00"/>
        <d v="2014-09-24T00:00:00"/>
        <d v="2014-10-02T00:00:00"/>
        <d v="2014-11-26T00:00:00"/>
        <d v="2014-12-09T00:00:00"/>
        <d v="2014-12-29T00:00:00"/>
        <m/>
      </sharedItems>
      <fieldGroup par="18"/>
    </cacheField>
    <cacheField name="Column2" numFmtId="0">
      <sharedItems containsBlank="1"/>
    </cacheField>
    <cacheField name="unitPrice" numFmtId="0">
      <sharedItems containsString="0" containsBlank="1" containsNumber="1" minValue="2" maxValue="263.5"/>
    </cacheField>
    <cacheField name="quantity" numFmtId="0">
      <sharedItems containsString="0" containsBlank="1" containsNumber="1" containsInteger="1" minValue="1" maxValue="130"/>
    </cacheField>
    <cacheField name="discount" numFmtId="0">
      <sharedItems containsString="0" containsBlank="1" containsNumber="1" minValue="0" maxValue="0.25"/>
    </cacheField>
    <cacheField name="Sales" numFmtId="0">
      <sharedItems containsString="0" containsBlank="1" containsNumber="1" minValue="4.8" maxValue="15810"/>
    </cacheField>
    <cacheField name="Freight" numFmtId="0">
      <sharedItems containsString="0" containsBlank="1" containsNumber="1" minValue="0.02" maxValue="1007.64"/>
    </cacheField>
    <cacheField name="Profit" numFmtId="0">
      <sharedItems containsString="0" containsBlank="1" containsNumber="1" minValue="-570.14" maxValue="15616.63"/>
    </cacheField>
    <cacheField name="Profit%" numFmtId="0">
      <sharedItems containsString="0" containsBlank="1" containsNumber="1" minValue="-0.30443870967741937" maxValue="9.9991452991452998E-3"/>
    </cacheField>
    <cacheField name="Months (Order Date)" numFmtId="0" databaseField="0">
      <fieldGroup base="7">
        <rangePr groupBy="months" startDate="2013-07-04T00:00:00" endDate="2015-05-07T00:00:00"/>
        <groupItems count="14">
          <s v="&lt;04-07-13"/>
          <s v="Jan"/>
          <s v="Feb"/>
          <s v="Mar"/>
          <s v="Apr"/>
          <s v="May"/>
          <s v="Jun"/>
          <s v="Jul"/>
          <s v="Aug"/>
          <s v="Sep"/>
          <s v="Oct"/>
          <s v="Nov"/>
          <s v="Dec"/>
          <s v="&gt;07-05-15"/>
        </groupItems>
      </fieldGroup>
    </cacheField>
    <cacheField name="Quarters (Order Date)" numFmtId="0" databaseField="0">
      <fieldGroup base="7">
        <rangePr groupBy="quarters" startDate="2013-07-04T00:00:00" endDate="2015-05-07T00:00:00"/>
        <groupItems count="6">
          <s v="&lt;04-07-13"/>
          <s v="Qtr1"/>
          <s v="Qtr2"/>
          <s v="Qtr3"/>
          <s v="Qtr4"/>
          <s v="&gt;07-05-15"/>
        </groupItems>
      </fieldGroup>
    </cacheField>
    <cacheField name="Years (Order Date)" numFmtId="0" databaseField="0">
      <fieldGroup base="7">
        <rangePr groupBy="years" startDate="2013-07-04T00:00:00" endDate="2015-05-07T00:00:00"/>
        <groupItems count="5">
          <s v="&lt;04-07-13"/>
          <s v="2013"/>
          <s v="2014"/>
          <s v="2015"/>
          <s v="&gt;07-05-15"/>
        </groupItems>
      </fieldGroup>
    </cacheField>
  </cacheFields>
  <extLst>
    <ext xmlns:x14="http://schemas.microsoft.com/office/spreadsheetml/2009/9/main" uri="{725AE2AE-9491-48be-B2B4-4EB974FC3084}">
      <x14:pivotCacheDefinition pivotCacheId="100525565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n v="1"/>
    <s v="Chai"/>
    <x v="0"/>
    <s v="10 boxes x 20 bags"/>
    <n v="18"/>
    <n v="0"/>
    <n v="1"/>
  </r>
  <r>
    <n v="2"/>
    <s v="Chang"/>
    <x v="0"/>
    <s v="24 - 12 oz bottles"/>
    <n v="19"/>
    <n v="0"/>
    <n v="1"/>
  </r>
  <r>
    <n v="3"/>
    <s v="Aniseed Syrup"/>
    <x v="1"/>
    <s v="12 - 550 ml bottles"/>
    <n v="10"/>
    <n v="0"/>
    <n v="2"/>
  </r>
  <r>
    <n v="4"/>
    <s v="Chef Anton's Cajun Seasoning"/>
    <x v="1"/>
    <s v="48 - 6 oz jars"/>
    <n v="22"/>
    <n v="0"/>
    <n v="2"/>
  </r>
  <r>
    <n v="6"/>
    <s v="Grandma's Boysenberry Spread"/>
    <x v="1"/>
    <s v="12 - 8 oz jars"/>
    <n v="25"/>
    <n v="0"/>
    <n v="2"/>
  </r>
  <r>
    <n v="7"/>
    <s v="Uncle Bob's Organic Dried Pears"/>
    <x v="2"/>
    <s v="12 - 1 lb pkgs."/>
    <n v="30"/>
    <n v="0"/>
    <n v="7"/>
  </r>
  <r>
    <n v="8"/>
    <s v="Northwoods Cranberry Sauce"/>
    <x v="1"/>
    <s v="12 - 12 oz jars"/>
    <n v="40"/>
    <n v="0"/>
    <n v="2"/>
  </r>
  <r>
    <n v="10"/>
    <s v="Ikura"/>
    <x v="3"/>
    <s v="12 - 200 ml jars"/>
    <n v="31"/>
    <n v="0"/>
    <n v="8"/>
  </r>
  <r>
    <n v="11"/>
    <s v="Queso Cabrales"/>
    <x v="4"/>
    <s v="1 kg pkg."/>
    <n v="21"/>
    <n v="0"/>
    <n v="4"/>
  </r>
  <r>
    <n v="12"/>
    <s v="Queso Manchego La Pastora"/>
    <x v="4"/>
    <s v="10 - 500 g pkgs."/>
    <n v="38"/>
    <n v="0"/>
    <n v="4"/>
  </r>
  <r>
    <n v="13"/>
    <s v="Konbu"/>
    <x v="3"/>
    <s v="2 kg box"/>
    <n v="6"/>
    <n v="0"/>
    <n v="8"/>
  </r>
  <r>
    <n v="14"/>
    <s v="Tofu"/>
    <x v="2"/>
    <s v="40 - 100 g pkgs."/>
    <n v="23.25"/>
    <n v="0"/>
    <n v="7"/>
  </r>
  <r>
    <n v="15"/>
    <s v="Genen Shouyu"/>
    <x v="1"/>
    <s v="24 - 250 ml bottles"/>
    <n v="15.5"/>
    <n v="0"/>
    <n v="2"/>
  </r>
  <r>
    <n v="16"/>
    <s v="Pavlova"/>
    <x v="5"/>
    <s v="32 - 500 g boxes"/>
    <n v="17.45"/>
    <n v="0"/>
    <n v="3"/>
  </r>
  <r>
    <n v="18"/>
    <s v="Carnarvon Tigers"/>
    <x v="3"/>
    <s v="16 kg pkg."/>
    <n v="62.5"/>
    <n v="0"/>
    <n v="8"/>
  </r>
  <r>
    <n v="19"/>
    <s v="Teatime Chocolate Biscuits"/>
    <x v="5"/>
    <s v="10 boxes x 12 pieces"/>
    <n v="9.1999999999999993"/>
    <n v="0"/>
    <n v="3"/>
  </r>
  <r>
    <n v="20"/>
    <s v="Sir Rodney's Marmalade"/>
    <x v="5"/>
    <s v="30 gift boxes"/>
    <n v="81"/>
    <n v="0"/>
    <n v="3"/>
  </r>
  <r>
    <n v="21"/>
    <s v="Sir Rodney's Scones"/>
    <x v="5"/>
    <s v="24 pkgs. x 4 pieces"/>
    <n v="10"/>
    <n v="0"/>
    <n v="3"/>
  </r>
  <r>
    <n v="22"/>
    <s v="Gustaf's Knackebröd"/>
    <x v="6"/>
    <s v="24 - 500 g pkgs."/>
    <n v="21"/>
    <n v="0"/>
    <n v="5"/>
  </r>
  <r>
    <n v="23"/>
    <s v="Tunnbröd"/>
    <x v="6"/>
    <s v="12 - 250 g pkgs."/>
    <n v="9"/>
    <n v="0"/>
    <n v="5"/>
  </r>
  <r>
    <n v="25"/>
    <s v="NuNuCa Nuß-Nougat-Creme"/>
    <x v="5"/>
    <s v="20 - 450 g glasses"/>
    <n v="14"/>
    <n v="0"/>
    <n v="3"/>
  </r>
  <r>
    <n v="26"/>
    <s v="Gumbär Gummibärchen"/>
    <x v="5"/>
    <s v="100 - 250 g bags"/>
    <n v="31.23"/>
    <n v="0"/>
    <n v="3"/>
  </r>
  <r>
    <n v="27"/>
    <s v="Schoggi Schokolade"/>
    <x v="5"/>
    <s v="100 - 100 g pieces"/>
    <n v="43.9"/>
    <n v="0"/>
    <n v="3"/>
  </r>
  <r>
    <n v="30"/>
    <s v="Nord-Ost Matjeshering"/>
    <x v="3"/>
    <s v="10 - 200 g glasses"/>
    <n v="25.89"/>
    <n v="0"/>
    <n v="8"/>
  </r>
  <r>
    <n v="31"/>
    <s v="Gorgonzola Telino"/>
    <x v="4"/>
    <s v="12 - 100 g pkgs"/>
    <n v="12.5"/>
    <n v="0"/>
    <n v="4"/>
  </r>
  <r>
    <n v="32"/>
    <s v="Mascarpone Fabioli"/>
    <x v="4"/>
    <s v="24 - 200 g pkgs."/>
    <n v="32"/>
    <n v="0"/>
    <n v="4"/>
  </r>
  <r>
    <n v="33"/>
    <s v="Geitost"/>
    <x v="4"/>
    <s v="500 g"/>
    <n v="2.5"/>
    <n v="0"/>
    <n v="4"/>
  </r>
  <r>
    <n v="34"/>
    <s v="Sasquatch Ale"/>
    <x v="0"/>
    <s v="24 - 12 oz bottles"/>
    <n v="14"/>
    <n v="0"/>
    <n v="1"/>
  </r>
  <r>
    <n v="35"/>
    <s v="Steeleye Stout"/>
    <x v="0"/>
    <s v="24 - 12 oz bottles"/>
    <n v="18"/>
    <n v="0"/>
    <n v="1"/>
  </r>
  <r>
    <n v="36"/>
    <s v="Inlagd Sill"/>
    <x v="3"/>
    <s v="24 - 250 g  jars"/>
    <n v="19"/>
    <n v="0"/>
    <n v="8"/>
  </r>
  <r>
    <n v="37"/>
    <s v="Gravad lax"/>
    <x v="3"/>
    <s v="12 - 500 g pkgs."/>
    <n v="26"/>
    <n v="0"/>
    <n v="8"/>
  </r>
  <r>
    <n v="38"/>
    <s v="Côte de Blaye"/>
    <x v="0"/>
    <s v="12 - 75 cl bottles"/>
    <n v="263.5"/>
    <n v="0"/>
    <n v="1"/>
  </r>
  <r>
    <n v="39"/>
    <s v="Chartreuse verte"/>
    <x v="0"/>
    <s v="750 cc per bottle"/>
    <n v="18"/>
    <n v="0"/>
    <n v="1"/>
  </r>
  <r>
    <n v="40"/>
    <s v="Boston Crab Meat"/>
    <x v="3"/>
    <s v="24 - 4 oz tins"/>
    <n v="18.399999999999999"/>
    <n v="0"/>
    <n v="8"/>
  </r>
  <r>
    <n v="41"/>
    <s v="Jack's New England Clam Chowder"/>
    <x v="3"/>
    <s v="12 - 12 oz cans"/>
    <n v="9.65"/>
    <n v="0"/>
    <n v="8"/>
  </r>
  <r>
    <n v="43"/>
    <s v="Ipoh Coffee"/>
    <x v="0"/>
    <s v="16 - 500 g tins"/>
    <n v="46"/>
    <n v="0"/>
    <n v="1"/>
  </r>
  <r>
    <n v="44"/>
    <s v="Gula Malacca"/>
    <x v="1"/>
    <s v="20 - 2 kg bags"/>
    <n v="19.45"/>
    <n v="0"/>
    <n v="2"/>
  </r>
  <r>
    <n v="45"/>
    <s v="Rogede sild"/>
    <x v="3"/>
    <s v="1k pkg."/>
    <n v="9.5"/>
    <n v="0"/>
    <n v="8"/>
  </r>
  <r>
    <n v="46"/>
    <s v="Spegesild"/>
    <x v="3"/>
    <s v="4 - 450 g glasses"/>
    <n v="12"/>
    <n v="0"/>
    <n v="8"/>
  </r>
  <r>
    <n v="47"/>
    <s v="Zaanse koeken"/>
    <x v="5"/>
    <s v="10 - 4 oz boxes"/>
    <n v="9.5"/>
    <n v="0"/>
    <n v="3"/>
  </r>
  <r>
    <n v="48"/>
    <s v="Chocolade"/>
    <x v="5"/>
    <s v="10 pkgs."/>
    <n v="12.75"/>
    <n v="0"/>
    <n v="3"/>
  </r>
  <r>
    <n v="49"/>
    <s v="Maxilaku"/>
    <x v="5"/>
    <s v="24 - 50 g pkgs."/>
    <n v="20"/>
    <n v="0"/>
    <n v="3"/>
  </r>
  <r>
    <n v="50"/>
    <s v="Valkoinen suklaa"/>
    <x v="5"/>
    <s v="12 - 100 g bars"/>
    <n v="16.25"/>
    <n v="0"/>
    <n v="3"/>
  </r>
  <r>
    <n v="51"/>
    <s v="Manjimup Dried Apples"/>
    <x v="2"/>
    <s v="50 - 300 g pkgs."/>
    <n v="53"/>
    <n v="0"/>
    <n v="7"/>
  </r>
  <r>
    <n v="52"/>
    <s v="Filo Mix"/>
    <x v="6"/>
    <s v="16 - 2 kg boxes"/>
    <n v="7"/>
    <n v="0"/>
    <n v="5"/>
  </r>
  <r>
    <n v="54"/>
    <s v="Tourtière"/>
    <x v="7"/>
    <s v="16 pies"/>
    <n v="7.45"/>
    <n v="0"/>
    <n v="6"/>
  </r>
  <r>
    <n v="55"/>
    <s v="Pâté chinois"/>
    <x v="7"/>
    <s v="24 boxes x 2 pies"/>
    <n v="24"/>
    <n v="0"/>
    <n v="6"/>
  </r>
  <r>
    <n v="56"/>
    <s v="Gnocchi di nonna Alice"/>
    <x v="6"/>
    <s v="24 - 250 g pkgs."/>
    <n v="38"/>
    <n v="0"/>
    <n v="5"/>
  </r>
  <r>
    <n v="57"/>
    <s v="Ravioli Angelo"/>
    <x v="6"/>
    <s v="24 - 250 g pkgs."/>
    <n v="19.5"/>
    <n v="0"/>
    <n v="5"/>
  </r>
  <r>
    <n v="58"/>
    <s v="Escargots de Bourgogne"/>
    <x v="3"/>
    <s v="24 pieces"/>
    <n v="13.25"/>
    <n v="0"/>
    <n v="8"/>
  </r>
  <r>
    <n v="59"/>
    <s v="Raclette Courdavault"/>
    <x v="4"/>
    <s v="5 kg pkg."/>
    <n v="55"/>
    <n v="0"/>
    <n v="4"/>
  </r>
  <r>
    <n v="60"/>
    <s v="Camembert Pierrot"/>
    <x v="4"/>
    <s v="15 - 300 g rounds"/>
    <n v="34"/>
    <n v="0"/>
    <n v="4"/>
  </r>
  <r>
    <n v="61"/>
    <s v="Sirop d'érable"/>
    <x v="1"/>
    <s v="24 - 500 ml bottles"/>
    <n v="28.5"/>
    <n v="0"/>
    <n v="2"/>
  </r>
  <r>
    <n v="62"/>
    <s v="Tarte au sucre"/>
    <x v="5"/>
    <s v="48 pies"/>
    <n v="49.3"/>
    <n v="0"/>
    <n v="3"/>
  </r>
  <r>
    <n v="63"/>
    <s v="Vegie-spread"/>
    <x v="1"/>
    <s v="15 - 625 g jars"/>
    <n v="43.9"/>
    <n v="0"/>
    <n v="2"/>
  </r>
  <r>
    <n v="64"/>
    <s v="Wimmers gute Semmelknödel"/>
    <x v="6"/>
    <s v="20 bags x 4 pieces"/>
    <n v="33.25"/>
    <n v="0"/>
    <n v="5"/>
  </r>
  <r>
    <n v="65"/>
    <s v="Louisiana Fiery Hot Pepper Sauce"/>
    <x v="1"/>
    <s v="32 - 8 oz bottles"/>
    <n v="21.05"/>
    <n v="0"/>
    <n v="2"/>
  </r>
  <r>
    <n v="66"/>
    <s v="Louisiana Hot Spiced Okra"/>
    <x v="1"/>
    <s v="24 - 8 oz jars"/>
    <n v="17"/>
    <n v="0"/>
    <n v="2"/>
  </r>
  <r>
    <n v="67"/>
    <s v="Laughing Lumberjack Lager"/>
    <x v="0"/>
    <s v="24 - 12 oz bottles"/>
    <n v="14"/>
    <n v="0"/>
    <n v="1"/>
  </r>
  <r>
    <n v="68"/>
    <s v="Scottish Longbreads"/>
    <x v="5"/>
    <s v="10 boxes x 8 pieces"/>
    <n v="12.5"/>
    <n v="0"/>
    <n v="3"/>
  </r>
  <r>
    <n v="69"/>
    <s v="Gudbrandsdalsost"/>
    <x v="4"/>
    <s v="10 kg pkg."/>
    <n v="36"/>
    <n v="0"/>
    <n v="4"/>
  </r>
  <r>
    <n v="70"/>
    <s v="Outback Lager"/>
    <x v="0"/>
    <s v="24 - 355 ml bottles"/>
    <n v="15"/>
    <n v="0"/>
    <n v="1"/>
  </r>
  <r>
    <n v="71"/>
    <s v="Flotemysost"/>
    <x v="4"/>
    <s v="10 - 500 g pkgs."/>
    <n v="21.5"/>
    <n v="0"/>
    <n v="4"/>
  </r>
  <r>
    <n v="72"/>
    <s v="Mozzarella di Giovanni"/>
    <x v="4"/>
    <s v="24 - 200 g pkgs."/>
    <n v="34.799999999999997"/>
    <n v="0"/>
    <n v="4"/>
  </r>
  <r>
    <n v="73"/>
    <s v="Röd Kaviar"/>
    <x v="3"/>
    <s v="24 - 150 g jars"/>
    <n v="15"/>
    <n v="0"/>
    <n v="8"/>
  </r>
  <r>
    <n v="74"/>
    <s v="Longlife Tofu"/>
    <x v="2"/>
    <s v="5 kg pkg."/>
    <n v="10"/>
    <n v="0"/>
    <n v="7"/>
  </r>
  <r>
    <n v="75"/>
    <s v="Rhönbräu Klosterbier"/>
    <x v="0"/>
    <s v="24 - 0.5 l bottles"/>
    <n v="7.75"/>
    <n v="0"/>
    <n v="1"/>
  </r>
  <r>
    <n v="76"/>
    <s v="Lakkaliköri"/>
    <x v="0"/>
    <s v="500 ml"/>
    <n v="18"/>
    <n v="0"/>
    <n v="1"/>
  </r>
  <r>
    <n v="77"/>
    <s v="Original Frankfurter Grüne Soße"/>
    <x v="1"/>
    <s v="12 boxes"/>
    <n v="13"/>
    <n v="0"/>
    <n v="2"/>
  </r>
  <r>
    <n v="5"/>
    <s v="Chef Anton's Gumbo Mix"/>
    <x v="1"/>
    <s v="36 boxes"/>
    <n v="21.35"/>
    <n v="1"/>
    <n v="2"/>
  </r>
  <r>
    <n v="9"/>
    <s v="Mishi Kobe Niku"/>
    <x v="7"/>
    <s v="18 - 500 g pkgs."/>
    <n v="97"/>
    <n v="1"/>
    <n v="6"/>
  </r>
  <r>
    <n v="17"/>
    <s v="Alice Mutton"/>
    <x v="7"/>
    <s v="20 - 1 kg tins"/>
    <n v="39"/>
    <n v="1"/>
    <n v="6"/>
  </r>
  <r>
    <n v="24"/>
    <s v="Guarana Fantastica"/>
    <x v="0"/>
    <s v="12 - 355 ml cans"/>
    <n v="4.5"/>
    <n v="1"/>
    <n v="1"/>
  </r>
  <r>
    <n v="28"/>
    <s v="Rössle Sauerkraut"/>
    <x v="2"/>
    <s v="25 - 825 g cans"/>
    <n v="45.6"/>
    <n v="1"/>
    <n v="7"/>
  </r>
  <r>
    <n v="29"/>
    <s v="Thüringer Rostbratwurst"/>
    <x v="7"/>
    <s v="50 bags x 30 sausgs."/>
    <n v="123.79"/>
    <n v="1"/>
    <n v="6"/>
  </r>
  <r>
    <n v="42"/>
    <s v="Singaporean Hokkien Fried Mee"/>
    <x v="6"/>
    <s v="32 - 1 kg pkgs."/>
    <n v="14"/>
    <n v="1"/>
    <n v="5"/>
  </r>
  <r>
    <n v="53"/>
    <s v="Perth Pasties"/>
    <x v="7"/>
    <s v="48 pieces"/>
    <n v="32.799999999999997"/>
    <n v="1"/>
    <n v="6"/>
  </r>
  <r>
    <m/>
    <m/>
    <x v="8"/>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56">
  <r>
    <n v="10508"/>
    <n v="39"/>
    <s v="OTTIK"/>
    <x v="0"/>
    <x v="0"/>
    <x v="0"/>
    <x v="0"/>
    <x v="0"/>
    <e v="#VALUE!"/>
    <n v="18"/>
    <n v="10"/>
    <n v="0"/>
    <n v="180"/>
    <n v="4.99"/>
    <n v="175.01"/>
    <n v="9.7227777777777764E-3"/>
  </r>
  <r>
    <n v="10521"/>
    <n v="35"/>
    <s v="CACTU"/>
    <x v="1"/>
    <x v="1"/>
    <x v="1"/>
    <x v="0"/>
    <x v="1"/>
    <e v="#VALUE!"/>
    <n v="18"/>
    <n v="3"/>
    <n v="0"/>
    <n v="54"/>
    <n v="17.22"/>
    <n v="36.78"/>
    <n v="6.8111111111111115E-3"/>
  </r>
  <r>
    <n v="10530"/>
    <n v="76"/>
    <s v="PICCO"/>
    <x v="2"/>
    <x v="2"/>
    <x v="2"/>
    <x v="0"/>
    <x v="2"/>
    <e v="#VALUE!"/>
    <n v="18"/>
    <n v="50"/>
    <n v="0"/>
    <n v="900"/>
    <n v="339.22"/>
    <n v="560.78"/>
    <n v="6.2308888888888882E-3"/>
  </r>
  <r>
    <n v="10546"/>
    <n v="35"/>
    <s v="VICTE"/>
    <x v="0"/>
    <x v="3"/>
    <x v="1"/>
    <x v="0"/>
    <x v="3"/>
    <e v="#VALUE!"/>
    <n v="18"/>
    <n v="30"/>
    <n v="0"/>
    <n v="540"/>
    <n v="194.72"/>
    <n v="345.28"/>
    <n v="6.3940740740740729E-3"/>
  </r>
  <r>
    <n v="10553"/>
    <n v="35"/>
    <s v="WARTH"/>
    <x v="3"/>
    <x v="4"/>
    <x v="1"/>
    <x v="0"/>
    <x v="4"/>
    <e v="#VALUE!"/>
    <n v="18"/>
    <n v="6"/>
    <n v="0"/>
    <n v="108"/>
    <n v="149.49"/>
    <n v="-41.490000000000009"/>
    <n v="-3.8416666666666677E-3"/>
  </r>
  <r>
    <n v="10566"/>
    <n v="76"/>
    <s v="BLONP"/>
    <x v="4"/>
    <x v="5"/>
    <x v="2"/>
    <x v="0"/>
    <x v="5"/>
    <e v="#VALUE!"/>
    <n v="18"/>
    <n v="10"/>
    <n v="0"/>
    <n v="180"/>
    <n v="88.4"/>
    <n v="91.6"/>
    <n v="5.0888888888888885E-3"/>
  </r>
  <r>
    <n v="10569"/>
    <n v="76"/>
    <s v="RATTC"/>
    <x v="5"/>
    <x v="6"/>
    <x v="2"/>
    <x v="0"/>
    <x v="6"/>
    <e v="#VALUE!"/>
    <n v="18"/>
    <n v="30"/>
    <n v="0"/>
    <n v="540"/>
    <n v="58.98"/>
    <n v="481.02"/>
    <n v="8.9077777777777783E-3"/>
  </r>
  <r>
    <n v="10575"/>
    <n v="76"/>
    <s v="MORGK"/>
    <x v="5"/>
    <x v="7"/>
    <x v="2"/>
    <x v="0"/>
    <x v="7"/>
    <e v="#VALUE!"/>
    <n v="18"/>
    <n v="10"/>
    <n v="0"/>
    <n v="180"/>
    <n v="127.34"/>
    <n v="52.66"/>
    <n v="2.9255555555555549E-3"/>
  </r>
  <r>
    <n v="10576"/>
    <n v="1"/>
    <s v="TORTU"/>
    <x v="2"/>
    <x v="8"/>
    <x v="3"/>
    <x v="0"/>
    <x v="8"/>
    <e v="#VALUE!"/>
    <n v="18"/>
    <n v="10"/>
    <n v="0"/>
    <n v="180"/>
    <n v="18.559999999999999"/>
    <n v="161.44"/>
    <n v="8.9688888888888891E-3"/>
  </r>
  <r>
    <n v="10577"/>
    <n v="39"/>
    <s v="TRAIH"/>
    <x v="4"/>
    <x v="9"/>
    <x v="0"/>
    <x v="0"/>
    <x v="8"/>
    <e v="#VALUE!"/>
    <n v="18"/>
    <n v="10"/>
    <n v="0"/>
    <n v="180"/>
    <n v="25.41"/>
    <n v="154.59"/>
    <n v="8.5883333333333332E-3"/>
  </r>
  <r>
    <n v="10578"/>
    <n v="35"/>
    <s v="BSBEV"/>
    <x v="6"/>
    <x v="10"/>
    <x v="1"/>
    <x v="0"/>
    <x v="9"/>
    <e v="#VALUE!"/>
    <n v="18"/>
    <n v="20"/>
    <n v="0"/>
    <n v="360"/>
    <n v="29.6"/>
    <n v="330.4"/>
    <n v="9.1777777777777778E-3"/>
  </r>
  <r>
    <n v="10582"/>
    <n v="76"/>
    <s v="BLAUS"/>
    <x v="2"/>
    <x v="11"/>
    <x v="2"/>
    <x v="0"/>
    <x v="10"/>
    <e v="#VALUE!"/>
    <n v="18"/>
    <n v="14"/>
    <n v="0"/>
    <n v="252"/>
    <n v="27.71"/>
    <n v="224.29"/>
    <n v="8.9003968253968252E-3"/>
  </r>
  <r>
    <n v="10587"/>
    <n v="35"/>
    <s v="QUEDE"/>
    <x v="0"/>
    <x v="12"/>
    <x v="1"/>
    <x v="0"/>
    <x v="11"/>
    <e v="#VALUE!"/>
    <n v="18"/>
    <n v="20"/>
    <n v="0"/>
    <n v="360"/>
    <n v="62.52"/>
    <n v="297.48"/>
    <n v="8.2633333333333343E-3"/>
  </r>
  <r>
    <n v="10589"/>
    <n v="35"/>
    <s v="GREAL"/>
    <x v="1"/>
    <x v="13"/>
    <x v="1"/>
    <x v="0"/>
    <x v="12"/>
    <e v="#VALUE!"/>
    <n v="18"/>
    <n v="4"/>
    <n v="0"/>
    <n v="72"/>
    <n v="4.42"/>
    <n v="67.58"/>
    <n v="9.3861111111111107E-3"/>
  </r>
  <r>
    <n v="10590"/>
    <n v="1"/>
    <s v="MEREP"/>
    <x v="6"/>
    <x v="14"/>
    <x v="3"/>
    <x v="0"/>
    <x v="13"/>
    <e v="#VALUE!"/>
    <n v="18"/>
    <n v="20"/>
    <n v="0"/>
    <n v="360"/>
    <n v="44.77"/>
    <n v="315.23"/>
    <n v="8.7563888888888899E-3"/>
  </r>
  <r>
    <n v="10609"/>
    <n v="1"/>
    <s v="DUMON"/>
    <x v="7"/>
    <x v="15"/>
    <x v="3"/>
    <x v="0"/>
    <x v="14"/>
    <e v="#VALUE!"/>
    <n v="18"/>
    <n v="3"/>
    <n v="0"/>
    <n v="54"/>
    <n v="1.85"/>
    <n v="52.15"/>
    <n v="9.6574074074074062E-3"/>
  </r>
  <r>
    <n v="10611"/>
    <n v="1"/>
    <s v="WOLZA"/>
    <x v="8"/>
    <x v="16"/>
    <x v="3"/>
    <x v="0"/>
    <x v="15"/>
    <e v="#VALUE!"/>
    <n v="18"/>
    <n v="6"/>
    <n v="0"/>
    <n v="108"/>
    <n v="80.650000000000006"/>
    <n v="27.349999999999994"/>
    <n v="2.5324074074074073E-3"/>
  </r>
  <r>
    <n v="10612"/>
    <n v="76"/>
    <s v="SAVEA"/>
    <x v="0"/>
    <x v="17"/>
    <x v="2"/>
    <x v="0"/>
    <x v="16"/>
    <e v="#VALUE!"/>
    <n v="18"/>
    <n v="80"/>
    <n v="0"/>
    <n v="1440"/>
    <n v="544.08000000000004"/>
    <n v="895.92"/>
    <n v="6.2216666666666661E-3"/>
  </r>
  <r>
    <n v="10614"/>
    <n v="39"/>
    <s v="BLAUS"/>
    <x v="1"/>
    <x v="11"/>
    <x v="0"/>
    <x v="0"/>
    <x v="17"/>
    <e v="#VALUE!"/>
    <n v="18"/>
    <n v="5"/>
    <n v="0"/>
    <n v="90"/>
    <n v="1.93"/>
    <n v="88.07"/>
    <n v="9.7855555555555543E-3"/>
  </r>
  <r>
    <n v="10628"/>
    <n v="1"/>
    <s v="BLONP"/>
    <x v="6"/>
    <x v="5"/>
    <x v="3"/>
    <x v="0"/>
    <x v="18"/>
    <e v="#VALUE!"/>
    <n v="18"/>
    <n v="25"/>
    <n v="0"/>
    <n v="450"/>
    <n v="30.36"/>
    <n v="419.64"/>
    <n v="9.325333333333333E-3"/>
  </r>
  <r>
    <n v="10630"/>
    <n v="76"/>
    <s v="KOENE"/>
    <x v="0"/>
    <x v="18"/>
    <x v="2"/>
    <x v="0"/>
    <x v="19"/>
    <e v="#VALUE!"/>
    <n v="18"/>
    <n v="35"/>
    <n v="0"/>
    <n v="630"/>
    <n v="32.35"/>
    <n v="597.65"/>
    <n v="9.4865079365079371E-3"/>
  </r>
  <r>
    <n v="10647"/>
    <n v="39"/>
    <s v="QUEDE"/>
    <x v="6"/>
    <x v="12"/>
    <x v="0"/>
    <x v="0"/>
    <x v="20"/>
    <e v="#VALUE!"/>
    <n v="18"/>
    <n v="20"/>
    <n v="0"/>
    <n v="360"/>
    <n v="45.54"/>
    <n v="314.45999999999998"/>
    <n v="8.7349999999999997E-3"/>
  </r>
  <r>
    <n v="10665"/>
    <n v="76"/>
    <s v="LONEP"/>
    <x v="0"/>
    <x v="19"/>
    <x v="2"/>
    <x v="0"/>
    <x v="21"/>
    <e v="#VALUE!"/>
    <n v="18"/>
    <n v="10"/>
    <n v="0"/>
    <n v="180"/>
    <n v="26.31"/>
    <n v="153.69"/>
    <n v="8.5383333333333335E-3"/>
  </r>
  <r>
    <n v="10691"/>
    <n v="1"/>
    <s v="QUICK"/>
    <x v="3"/>
    <x v="20"/>
    <x v="3"/>
    <x v="0"/>
    <x v="22"/>
    <e v="#VALUE!"/>
    <n v="18"/>
    <n v="30"/>
    <n v="0"/>
    <n v="540"/>
    <n v="810.05"/>
    <n v="-270.04999999999995"/>
    <n v="-5.0009259259259252E-3"/>
  </r>
  <r>
    <n v="10702"/>
    <n v="76"/>
    <s v="ALFKI"/>
    <x v="6"/>
    <x v="21"/>
    <x v="2"/>
    <x v="0"/>
    <x v="23"/>
    <e v="#VALUE!"/>
    <n v="18"/>
    <n v="15"/>
    <n v="0"/>
    <n v="270"/>
    <n v="23.94"/>
    <n v="246.06"/>
    <n v="9.1133333333333327E-3"/>
  </r>
  <r>
    <n v="10720"/>
    <n v="35"/>
    <s v="QUEDE"/>
    <x v="1"/>
    <x v="12"/>
    <x v="1"/>
    <x v="0"/>
    <x v="24"/>
    <e v="#VALUE!"/>
    <n v="18"/>
    <n v="21"/>
    <n v="0"/>
    <n v="378"/>
    <n v="9.5299999999999994"/>
    <n v="368.47"/>
    <n v="9.7478835978835991E-3"/>
  </r>
  <r>
    <n v="10729"/>
    <n v="1"/>
    <s v="LINOD"/>
    <x v="1"/>
    <x v="22"/>
    <x v="3"/>
    <x v="0"/>
    <x v="25"/>
    <e v="#VALUE!"/>
    <n v="18"/>
    <n v="50"/>
    <n v="0"/>
    <n v="900"/>
    <n v="141.06"/>
    <n v="758.94"/>
    <n v="8.4326666666666664E-3"/>
  </r>
  <r>
    <n v="10732"/>
    <n v="76"/>
    <s v="BONAP"/>
    <x v="2"/>
    <x v="23"/>
    <x v="2"/>
    <x v="0"/>
    <x v="26"/>
    <e v="#VALUE!"/>
    <n v="18"/>
    <n v="20"/>
    <n v="0"/>
    <n v="360"/>
    <n v="16.97"/>
    <n v="343.03"/>
    <n v="9.528611111111111E-3"/>
  </r>
  <r>
    <n v="10734"/>
    <n v="76"/>
    <s v="GOURL"/>
    <x v="3"/>
    <x v="24"/>
    <x v="2"/>
    <x v="0"/>
    <x v="27"/>
    <e v="#VALUE!"/>
    <n v="18"/>
    <n v="20"/>
    <n v="0"/>
    <n v="360"/>
    <n v="1.63"/>
    <n v="358.37"/>
    <n v="9.9547222222222224E-3"/>
  </r>
  <r>
    <n v="10749"/>
    <n v="76"/>
    <s v="ISLAT"/>
    <x v="6"/>
    <x v="25"/>
    <x v="2"/>
    <x v="0"/>
    <x v="28"/>
    <e v="#VALUE!"/>
    <n v="18"/>
    <n v="10"/>
    <n v="0"/>
    <n v="180"/>
    <n v="61.53"/>
    <n v="118.47"/>
    <n v="6.5816666666666671E-3"/>
  </r>
  <r>
    <n v="10752"/>
    <n v="1"/>
    <s v="NORTS"/>
    <x v="3"/>
    <x v="26"/>
    <x v="3"/>
    <x v="0"/>
    <x v="29"/>
    <e v="#VALUE!"/>
    <n v="18"/>
    <n v="8"/>
    <n v="0"/>
    <n v="144"/>
    <n v="1.39"/>
    <n v="142.61000000000001"/>
    <n v="9.9034722222222232E-3"/>
  </r>
  <r>
    <n v="10762"/>
    <n v="39"/>
    <s v="FOLKO"/>
    <x v="2"/>
    <x v="27"/>
    <x v="0"/>
    <x v="0"/>
    <x v="30"/>
    <e v="#VALUE!"/>
    <n v="18"/>
    <n v="16"/>
    <n v="0"/>
    <n v="288"/>
    <n v="328.74"/>
    <n v="-40.740000000000009"/>
    <n v="-1.4145833333333334E-3"/>
  </r>
  <r>
    <n v="10789"/>
    <n v="35"/>
    <s v="FOLIG"/>
    <x v="0"/>
    <x v="28"/>
    <x v="1"/>
    <x v="0"/>
    <x v="31"/>
    <e v="#VALUE!"/>
    <n v="18"/>
    <n v="15"/>
    <n v="0"/>
    <n v="270"/>
    <n v="100.6"/>
    <n v="169.4"/>
    <n v="6.2740740740740743E-3"/>
  </r>
  <r>
    <n v="10821"/>
    <n v="35"/>
    <s v="SPLIR"/>
    <x v="0"/>
    <x v="29"/>
    <x v="1"/>
    <x v="0"/>
    <x v="32"/>
    <e v="#VALUE!"/>
    <n v="18"/>
    <n v="20"/>
    <n v="0"/>
    <n v="360"/>
    <n v="36.68"/>
    <n v="323.32"/>
    <n v="8.9811111111111116E-3"/>
  </r>
  <r>
    <n v="10827"/>
    <n v="39"/>
    <s v="BONAP"/>
    <x v="0"/>
    <x v="23"/>
    <x v="0"/>
    <x v="0"/>
    <x v="33"/>
    <e v="#VALUE!"/>
    <n v="18"/>
    <n v="21"/>
    <n v="0"/>
    <n v="378"/>
    <n v="63.54"/>
    <n v="314.45999999999998"/>
    <n v="8.3190476190476183E-3"/>
  </r>
  <r>
    <n v="10830"/>
    <n v="39"/>
    <s v="TRADH"/>
    <x v="6"/>
    <x v="30"/>
    <x v="0"/>
    <x v="0"/>
    <x v="34"/>
    <e v="#VALUE!"/>
    <n v="18"/>
    <n v="28"/>
    <n v="0"/>
    <n v="504"/>
    <n v="81.83"/>
    <n v="422.17"/>
    <n v="8.3763888888888898E-3"/>
  </r>
  <r>
    <n v="10831"/>
    <n v="35"/>
    <s v="SANTG"/>
    <x v="2"/>
    <x v="31"/>
    <x v="1"/>
    <x v="0"/>
    <x v="35"/>
    <e v="#VALUE!"/>
    <n v="18"/>
    <n v="8"/>
    <n v="0"/>
    <n v="144"/>
    <n v="72.19"/>
    <n v="71.81"/>
    <n v="4.986805555555556E-3"/>
  </r>
  <r>
    <n v="10836"/>
    <n v="35"/>
    <s v="ERNSH"/>
    <x v="7"/>
    <x v="32"/>
    <x v="1"/>
    <x v="0"/>
    <x v="36"/>
    <e v="#VALUE!"/>
    <n v="18"/>
    <n v="6"/>
    <n v="0"/>
    <n v="108"/>
    <n v="411.88"/>
    <n v="-303.88"/>
    <n v="-2.8137037037037037E-2"/>
  </r>
  <r>
    <n v="10860"/>
    <n v="76"/>
    <s v="FRANR"/>
    <x v="2"/>
    <x v="33"/>
    <x v="2"/>
    <x v="0"/>
    <x v="37"/>
    <e v="#VALUE!"/>
    <n v="18"/>
    <n v="20"/>
    <n v="0"/>
    <n v="360"/>
    <n v="19.260000000000002"/>
    <n v="340.74"/>
    <n v="9.4649999999999995E-3"/>
  </r>
  <r>
    <n v="10864"/>
    <n v="35"/>
    <s v="AROUT"/>
    <x v="6"/>
    <x v="34"/>
    <x v="1"/>
    <x v="0"/>
    <x v="38"/>
    <e v="#VALUE!"/>
    <n v="18"/>
    <n v="4"/>
    <n v="0"/>
    <n v="72"/>
    <n v="3.04"/>
    <n v="68.959999999999994"/>
    <n v="9.5777777777777771E-3"/>
  </r>
  <r>
    <n v="10868"/>
    <n v="35"/>
    <s v="QUEEN"/>
    <x v="7"/>
    <x v="35"/>
    <x v="1"/>
    <x v="0"/>
    <x v="39"/>
    <e v="#VALUE!"/>
    <n v="18"/>
    <n v="30"/>
    <n v="0"/>
    <n v="540"/>
    <n v="191.27"/>
    <n v="348.73"/>
    <n v="6.4579629629629631E-3"/>
  </r>
  <r>
    <n v="10869"/>
    <n v="1"/>
    <s v="SEVES"/>
    <x v="5"/>
    <x v="36"/>
    <x v="3"/>
    <x v="0"/>
    <x v="39"/>
    <e v="#VALUE!"/>
    <n v="18"/>
    <n v="40"/>
    <n v="0"/>
    <n v="720"/>
    <n v="143.28"/>
    <n v="576.72"/>
    <n v="8.0099999999999998E-3"/>
  </r>
  <r>
    <n v="10870"/>
    <n v="35"/>
    <s v="WOLZA"/>
    <x v="5"/>
    <x v="16"/>
    <x v="1"/>
    <x v="0"/>
    <x v="39"/>
    <e v="#VALUE!"/>
    <n v="18"/>
    <n v="3"/>
    <n v="0"/>
    <n v="54"/>
    <n v="12.04"/>
    <n v="41.96"/>
    <n v="7.7703703703703711E-3"/>
  </r>
  <r>
    <n v="10879"/>
    <n v="76"/>
    <s v="WILMK"/>
    <x v="2"/>
    <x v="37"/>
    <x v="2"/>
    <x v="0"/>
    <x v="40"/>
    <e v="#VALUE!"/>
    <n v="18"/>
    <n v="10"/>
    <n v="0"/>
    <n v="180"/>
    <n v="8.5"/>
    <n v="171.5"/>
    <n v="9.5277777777777774E-3"/>
  </r>
  <r>
    <n v="10895"/>
    <n v="39"/>
    <s v="ERNSH"/>
    <x v="2"/>
    <x v="32"/>
    <x v="0"/>
    <x v="0"/>
    <x v="41"/>
    <e v="#VALUE!"/>
    <n v="18"/>
    <n v="45"/>
    <n v="0"/>
    <n v="810"/>
    <n v="162.75"/>
    <n v="647.25"/>
    <n v="7.990740740740741E-3"/>
  </r>
  <r>
    <n v="10911"/>
    <n v="1"/>
    <s v="GODOS"/>
    <x v="2"/>
    <x v="38"/>
    <x v="3"/>
    <x v="0"/>
    <x v="42"/>
    <e v="#VALUE!"/>
    <n v="18"/>
    <n v="10"/>
    <n v="0"/>
    <n v="180"/>
    <n v="38.19"/>
    <n v="141.81"/>
    <n v="7.8783333333333344E-3"/>
  </r>
  <r>
    <n v="10921"/>
    <n v="35"/>
    <s v="VAFFE"/>
    <x v="0"/>
    <x v="39"/>
    <x v="1"/>
    <x v="0"/>
    <x v="43"/>
    <e v="#VALUE!"/>
    <n v="18"/>
    <n v="10"/>
    <n v="0"/>
    <n v="180"/>
    <n v="176.48"/>
    <n v="3.5200000000000102"/>
    <n v="1.955555555555561E-4"/>
  </r>
  <r>
    <n v="10927"/>
    <n v="76"/>
    <s v="LACOR"/>
    <x v="6"/>
    <x v="40"/>
    <x v="2"/>
    <x v="0"/>
    <x v="44"/>
    <e v="#VALUE!"/>
    <n v="18"/>
    <n v="20"/>
    <n v="0"/>
    <n v="360"/>
    <n v="19.79"/>
    <n v="340.21"/>
    <n v="9.4502777777777762E-3"/>
  </r>
  <r>
    <n v="10928"/>
    <n v="76"/>
    <s v="GALED"/>
    <x v="0"/>
    <x v="41"/>
    <x v="2"/>
    <x v="0"/>
    <x v="44"/>
    <e v="#VALUE!"/>
    <n v="18"/>
    <n v="5"/>
    <n v="0"/>
    <n v="90"/>
    <n v="1.36"/>
    <n v="88.64"/>
    <n v="9.8488888888888897E-3"/>
  </r>
  <r>
    <n v="10935"/>
    <n v="1"/>
    <s v="WELLI"/>
    <x v="6"/>
    <x v="42"/>
    <x v="3"/>
    <x v="0"/>
    <x v="45"/>
    <e v="#VALUE!"/>
    <n v="18"/>
    <n v="21"/>
    <n v="0"/>
    <n v="378"/>
    <n v="47.59"/>
    <n v="330.40999999999997"/>
    <n v="8.7410052910052907E-3"/>
  </r>
  <r>
    <n v="10957"/>
    <n v="35"/>
    <s v="HILAA"/>
    <x v="1"/>
    <x v="43"/>
    <x v="1"/>
    <x v="0"/>
    <x v="46"/>
    <e v="#VALUE!"/>
    <n v="18"/>
    <n v="40"/>
    <n v="0"/>
    <n v="720"/>
    <n v="105.36"/>
    <n v="614.64"/>
    <n v="8.5366666666666664E-3"/>
  </r>
  <r>
    <n v="10961"/>
    <n v="76"/>
    <s v="QUEEN"/>
    <x v="1"/>
    <x v="35"/>
    <x v="2"/>
    <x v="0"/>
    <x v="47"/>
    <e v="#VALUE!"/>
    <n v="18"/>
    <n v="60"/>
    <n v="0"/>
    <n v="1080"/>
    <n v="104.47"/>
    <n v="975.53"/>
    <n v="9.0326851851851853E-3"/>
  </r>
  <r>
    <n v="10962"/>
    <n v="76"/>
    <s v="QUICK"/>
    <x v="1"/>
    <x v="20"/>
    <x v="2"/>
    <x v="0"/>
    <x v="47"/>
    <e v="#VALUE!"/>
    <n v="18"/>
    <n v="44"/>
    <n v="0"/>
    <n v="792"/>
    <n v="275.79000000000002"/>
    <n v="516.21"/>
    <n v="6.5178030303030309E-3"/>
  </r>
  <r>
    <n v="10977"/>
    <n v="39"/>
    <s v="FOLKO"/>
    <x v="1"/>
    <x v="27"/>
    <x v="0"/>
    <x v="0"/>
    <x v="48"/>
    <e v="#VALUE!"/>
    <n v="18"/>
    <n v="30"/>
    <n v="0"/>
    <n v="540"/>
    <n v="208.5"/>
    <n v="331.5"/>
    <n v="6.138888888888889E-3"/>
  </r>
  <r>
    <n v="10986"/>
    <n v="76"/>
    <s v="OCEAN"/>
    <x v="1"/>
    <x v="44"/>
    <x v="2"/>
    <x v="0"/>
    <x v="49"/>
    <e v="#VALUE!"/>
    <n v="18"/>
    <n v="10"/>
    <n v="0"/>
    <n v="180"/>
    <n v="217.86"/>
    <n v="-37.860000000000014"/>
    <n v="-2.1033333333333338E-3"/>
  </r>
  <r>
    <n v="11003"/>
    <n v="1"/>
    <s v="THECR"/>
    <x v="2"/>
    <x v="45"/>
    <x v="3"/>
    <x v="0"/>
    <x v="50"/>
    <e v="#VALUE!"/>
    <n v="18"/>
    <n v="4"/>
    <n v="0"/>
    <n v="72"/>
    <n v="14.91"/>
    <n v="57.09"/>
    <n v="7.9291666666666677E-3"/>
  </r>
  <r>
    <n v="11004"/>
    <n v="76"/>
    <s v="MAISD"/>
    <x v="2"/>
    <x v="46"/>
    <x v="2"/>
    <x v="0"/>
    <x v="51"/>
    <e v="#VALUE!"/>
    <n v="18"/>
    <n v="6"/>
    <n v="0"/>
    <n v="108"/>
    <n v="44.84"/>
    <n v="63.16"/>
    <n v="5.8481481481481475E-3"/>
  </r>
  <r>
    <n v="11005"/>
    <n v="1"/>
    <s v="WILMK"/>
    <x v="3"/>
    <x v="37"/>
    <x v="3"/>
    <x v="0"/>
    <x v="51"/>
    <e v="#VALUE!"/>
    <n v="18"/>
    <n v="2"/>
    <n v="0"/>
    <n v="36"/>
    <n v="0.75"/>
    <n v="35.25"/>
    <n v="9.7916666666666655E-3"/>
  </r>
  <r>
    <n v="11006"/>
    <n v="1"/>
    <s v="GREAL"/>
    <x v="2"/>
    <x v="13"/>
    <x v="3"/>
    <x v="0"/>
    <x v="51"/>
    <e v="#VALUE!"/>
    <n v="18"/>
    <n v="8"/>
    <n v="0"/>
    <n v="144"/>
    <n v="25.19"/>
    <n v="118.81"/>
    <n v="8.2506944444444442E-3"/>
  </r>
  <r>
    <n v="11031"/>
    <n v="1"/>
    <s v="SAVEA"/>
    <x v="8"/>
    <x v="17"/>
    <x v="3"/>
    <x v="0"/>
    <x v="52"/>
    <e v="#VALUE!"/>
    <n v="18"/>
    <n v="45"/>
    <n v="0"/>
    <n v="810"/>
    <n v="227.22"/>
    <n v="582.78"/>
    <n v="7.1948148148148153E-3"/>
  </r>
  <r>
    <n v="11035"/>
    <n v="1"/>
    <s v="SUPRD"/>
    <x v="3"/>
    <x v="47"/>
    <x v="3"/>
    <x v="0"/>
    <x v="53"/>
    <e v="#VALUE!"/>
    <n v="18"/>
    <n v="10"/>
    <n v="0"/>
    <n v="180"/>
    <n v="0.17"/>
    <n v="179.83"/>
    <n v="9.9905555555555563E-3"/>
  </r>
  <r>
    <n v="11035"/>
    <n v="35"/>
    <s v="SUPRD"/>
    <x v="3"/>
    <x v="47"/>
    <x v="1"/>
    <x v="0"/>
    <x v="53"/>
    <e v="#VALUE!"/>
    <n v="18"/>
    <n v="60"/>
    <n v="0"/>
    <n v="1080"/>
    <n v="0.17"/>
    <n v="1079.83"/>
    <n v="9.9984259259259262E-3"/>
  </r>
  <r>
    <n v="11039"/>
    <n v="35"/>
    <s v="LINOD"/>
    <x v="0"/>
    <x v="22"/>
    <x v="1"/>
    <x v="0"/>
    <x v="54"/>
    <e v="#VALUE!"/>
    <n v="18"/>
    <n v="24"/>
    <n v="0"/>
    <n v="432"/>
    <n v="65"/>
    <n v="367"/>
    <n v="8.4953703703703701E-3"/>
  </r>
  <r>
    <n v="11069"/>
    <n v="39"/>
    <s v="TORTU"/>
    <x v="0"/>
    <x v="8"/>
    <x v="0"/>
    <x v="0"/>
    <x v="55"/>
    <e v="#VALUE!"/>
    <n v="18"/>
    <n v="20"/>
    <n v="0"/>
    <n v="360"/>
    <n v="15.67"/>
    <n v="344.33"/>
    <n v="9.564722222222221E-3"/>
  </r>
  <r>
    <n v="10248"/>
    <n v="11"/>
    <s v="VINET"/>
    <x v="5"/>
    <x v="48"/>
    <x v="4"/>
    <x v="1"/>
    <x v="56"/>
    <e v="#VALUE!"/>
    <n v="14"/>
    <n v="12"/>
    <n v="0"/>
    <n v="168"/>
    <n v="32.380000000000003"/>
    <n v="135.62"/>
    <n v="8.0726190476190472E-3"/>
  </r>
  <r>
    <n v="10248"/>
    <n v="72"/>
    <s v="VINET"/>
    <x v="5"/>
    <x v="48"/>
    <x v="5"/>
    <x v="1"/>
    <x v="56"/>
    <e v="#VALUE!"/>
    <n v="34.799999999999997"/>
    <n v="5"/>
    <n v="0"/>
    <n v="174"/>
    <n v="32.380000000000003"/>
    <n v="141.62"/>
    <n v="8.1390804597701143E-3"/>
  </r>
  <r>
    <n v="10249"/>
    <n v="14"/>
    <s v="TOMSP"/>
    <x v="8"/>
    <x v="49"/>
    <x v="6"/>
    <x v="2"/>
    <x v="57"/>
    <e v="#VALUE!"/>
    <n v="18.600000000000001"/>
    <n v="9"/>
    <n v="0"/>
    <n v="167.4"/>
    <n v="11.61"/>
    <n v="155.79000000000002"/>
    <n v="9.3064516129032267E-3"/>
  </r>
  <r>
    <n v="10249"/>
    <n v="51"/>
    <s v="TOMSP"/>
    <x v="8"/>
    <x v="49"/>
    <x v="7"/>
    <x v="2"/>
    <x v="57"/>
    <e v="#VALUE!"/>
    <n v="42.4"/>
    <n v="40"/>
    <n v="0"/>
    <n v="1696"/>
    <n v="11.61"/>
    <n v="1684.39"/>
    <n v="9.9315448113207541E-3"/>
  </r>
  <r>
    <n v="10252"/>
    <n v="60"/>
    <s v="SUPRD"/>
    <x v="6"/>
    <x v="47"/>
    <x v="8"/>
    <x v="1"/>
    <x v="58"/>
    <e v="#VALUE!"/>
    <n v="27.2"/>
    <n v="40"/>
    <n v="0"/>
    <n v="1088"/>
    <n v="51.3"/>
    <n v="1036.7"/>
    <n v="9.5284926470588244E-3"/>
  </r>
  <r>
    <n v="10253"/>
    <n v="39"/>
    <s v="HANAR"/>
    <x v="2"/>
    <x v="50"/>
    <x v="0"/>
    <x v="0"/>
    <x v="59"/>
    <e v="#VALUE!"/>
    <n v="14.4"/>
    <n v="42"/>
    <n v="0"/>
    <n v="604.80000000000007"/>
    <n v="58.17"/>
    <n v="546.63000000000011"/>
    <n v="9.0381944444444459E-3"/>
  </r>
  <r>
    <n v="10253"/>
    <n v="49"/>
    <s v="HANAR"/>
    <x v="2"/>
    <x v="50"/>
    <x v="9"/>
    <x v="3"/>
    <x v="59"/>
    <e v="#VALUE!"/>
    <n v="16"/>
    <n v="40"/>
    <n v="0"/>
    <n v="640"/>
    <n v="58.17"/>
    <n v="581.83000000000004"/>
    <n v="9.0910937500000011E-3"/>
  </r>
  <r>
    <n v="10254"/>
    <n v="74"/>
    <s v="CHOPS"/>
    <x v="5"/>
    <x v="51"/>
    <x v="10"/>
    <x v="2"/>
    <x v="60"/>
    <e v="#VALUE!"/>
    <n v="8"/>
    <n v="21"/>
    <n v="0"/>
    <n v="168"/>
    <n v="22.98"/>
    <n v="145.02000000000001"/>
    <n v="8.6321428571428591E-3"/>
  </r>
  <r>
    <n v="10255"/>
    <n v="16"/>
    <s v="RICSU"/>
    <x v="4"/>
    <x v="52"/>
    <x v="11"/>
    <x v="3"/>
    <x v="61"/>
    <e v="#VALUE!"/>
    <n v="13.9"/>
    <n v="35"/>
    <n v="0"/>
    <n v="486.5"/>
    <n v="148.33000000000001"/>
    <n v="338.16999999999996"/>
    <n v="6.9510791366906464E-3"/>
  </r>
  <r>
    <n v="10255"/>
    <n v="36"/>
    <s v="RICSU"/>
    <x v="4"/>
    <x v="52"/>
    <x v="12"/>
    <x v="4"/>
    <x v="61"/>
    <e v="#VALUE!"/>
    <n v="15.2"/>
    <n v="25"/>
    <n v="0"/>
    <n v="380"/>
    <n v="148.33000000000001"/>
    <n v="231.67"/>
    <n v="6.0965789473684208E-3"/>
  </r>
  <r>
    <n v="10256"/>
    <n v="77"/>
    <s v="WELLI"/>
    <x v="2"/>
    <x v="42"/>
    <x v="13"/>
    <x v="5"/>
    <x v="62"/>
    <e v="#VALUE!"/>
    <n v="10.4"/>
    <n v="12"/>
    <n v="0"/>
    <n v="124.80000000000001"/>
    <n v="13.97"/>
    <n v="110.83000000000001"/>
    <n v="8.8806089743589736E-3"/>
  </r>
  <r>
    <n v="10257"/>
    <n v="27"/>
    <s v="HILAA"/>
    <x v="6"/>
    <x v="43"/>
    <x v="14"/>
    <x v="3"/>
    <x v="63"/>
    <e v="#VALUE!"/>
    <n v="35.1"/>
    <n v="25"/>
    <n v="0"/>
    <n v="877.5"/>
    <n v="81.91"/>
    <n v="795.59"/>
    <n v="9.0665527065527073E-3"/>
  </r>
  <r>
    <n v="10257"/>
    <n v="39"/>
    <s v="HILAA"/>
    <x v="6"/>
    <x v="43"/>
    <x v="0"/>
    <x v="0"/>
    <x v="63"/>
    <e v="#VALUE!"/>
    <n v="14.4"/>
    <n v="6"/>
    <n v="0"/>
    <n v="86.4"/>
    <n v="81.91"/>
    <n v="4.4900000000000091"/>
    <n v="5.1967592592592701E-4"/>
  </r>
  <r>
    <n v="10259"/>
    <n v="37"/>
    <s v="CENTC"/>
    <x v="6"/>
    <x v="53"/>
    <x v="15"/>
    <x v="4"/>
    <x v="64"/>
    <e v="#VALUE!"/>
    <n v="20.8"/>
    <n v="1"/>
    <n v="0"/>
    <n v="20.8"/>
    <n v="3.25"/>
    <n v="17.55"/>
    <n v="8.4375000000000006E-3"/>
  </r>
  <r>
    <n v="10260"/>
    <n v="57"/>
    <s v="OTTIK"/>
    <x v="6"/>
    <x v="0"/>
    <x v="16"/>
    <x v="6"/>
    <x v="65"/>
    <e v="#VALUE!"/>
    <n v="15.6"/>
    <n v="50"/>
    <n v="0"/>
    <n v="780"/>
    <n v="55.09"/>
    <n v="724.91"/>
    <n v="9.2937179487179479E-3"/>
  </r>
  <r>
    <n v="10262"/>
    <n v="56"/>
    <s v="RATTC"/>
    <x v="1"/>
    <x v="6"/>
    <x v="17"/>
    <x v="6"/>
    <x v="66"/>
    <e v="#VALUE!"/>
    <n v="30.4"/>
    <n v="2"/>
    <n v="0"/>
    <n v="60.8"/>
    <n v="48.29"/>
    <n v="12.509999999999998"/>
    <n v="2.0575657894736838E-3"/>
  </r>
  <r>
    <n v="10263"/>
    <n v="24"/>
    <s v="ERNSH"/>
    <x v="4"/>
    <x v="32"/>
    <x v="18"/>
    <x v="0"/>
    <x v="67"/>
    <e v="#VALUE!"/>
    <n v="3.6"/>
    <n v="28"/>
    <n v="0"/>
    <n v="100.8"/>
    <n v="146.06"/>
    <n v="-45.260000000000005"/>
    <n v="-4.4900793650793662E-3"/>
  </r>
  <r>
    <n v="10264"/>
    <n v="2"/>
    <s v="FOLKO"/>
    <x v="8"/>
    <x v="27"/>
    <x v="19"/>
    <x v="0"/>
    <x v="68"/>
    <e v="#VALUE!"/>
    <n v="15.2"/>
    <n v="35"/>
    <n v="0"/>
    <n v="532"/>
    <n v="3.67"/>
    <n v="528.33000000000004"/>
    <n v="9.9310150375939849E-3"/>
  </r>
  <r>
    <n v="10267"/>
    <n v="40"/>
    <s v="FRANK"/>
    <x v="6"/>
    <x v="54"/>
    <x v="20"/>
    <x v="4"/>
    <x v="69"/>
    <e v="#VALUE!"/>
    <n v="14.7"/>
    <n v="50"/>
    <n v="0"/>
    <n v="735"/>
    <n v="208.58"/>
    <n v="526.41999999999996"/>
    <n v="7.1621768707482991E-3"/>
  </r>
  <r>
    <n v="10268"/>
    <n v="72"/>
    <s v="GROSR"/>
    <x v="1"/>
    <x v="55"/>
    <x v="5"/>
    <x v="1"/>
    <x v="70"/>
    <e v="#VALUE!"/>
    <n v="27.8"/>
    <n v="4"/>
    <n v="0"/>
    <n v="111.2"/>
    <n v="66.290000000000006"/>
    <n v="44.91"/>
    <n v="4.0386690647482007E-3"/>
  </r>
  <r>
    <n v="10270"/>
    <n v="43"/>
    <s v="WARTH"/>
    <x v="0"/>
    <x v="4"/>
    <x v="21"/>
    <x v="0"/>
    <x v="71"/>
    <e v="#VALUE!"/>
    <n v="36.799999999999997"/>
    <n v="25"/>
    <n v="0"/>
    <n v="919.99999999999989"/>
    <n v="136.54"/>
    <n v="783.45999999999992"/>
    <n v="8.5158695652173908E-3"/>
  </r>
  <r>
    <n v="10271"/>
    <n v="33"/>
    <s v="SPLIR"/>
    <x v="8"/>
    <x v="29"/>
    <x v="22"/>
    <x v="1"/>
    <x v="71"/>
    <e v="#VALUE!"/>
    <n v="2"/>
    <n v="24"/>
    <n v="0"/>
    <n v="48"/>
    <n v="4.54"/>
    <n v="43.46"/>
    <n v="9.054166666666667E-3"/>
  </r>
  <r>
    <n v="10272"/>
    <n v="20"/>
    <s v="RATTC"/>
    <x v="8"/>
    <x v="6"/>
    <x v="23"/>
    <x v="3"/>
    <x v="72"/>
    <e v="#VALUE!"/>
    <n v="64.8"/>
    <n v="6"/>
    <n v="0"/>
    <n v="388.79999999999995"/>
    <n v="98.03"/>
    <n v="290.77"/>
    <n v="7.478652263374486E-3"/>
  </r>
  <r>
    <n v="10272"/>
    <n v="31"/>
    <s v="RATTC"/>
    <x v="8"/>
    <x v="6"/>
    <x v="24"/>
    <x v="1"/>
    <x v="72"/>
    <e v="#VALUE!"/>
    <n v="10"/>
    <n v="40"/>
    <n v="0"/>
    <n v="400"/>
    <n v="98.03"/>
    <n v="301.97000000000003"/>
    <n v="7.5492500000000004E-3"/>
  </r>
  <r>
    <n v="10272"/>
    <n v="72"/>
    <s v="RATTC"/>
    <x v="8"/>
    <x v="6"/>
    <x v="5"/>
    <x v="1"/>
    <x v="72"/>
    <e v="#VALUE!"/>
    <n v="27.8"/>
    <n v="24"/>
    <n v="0"/>
    <n v="667.2"/>
    <n v="98.03"/>
    <n v="569.17000000000007"/>
    <n v="8.5307254196642698E-3"/>
  </r>
  <r>
    <n v="10274"/>
    <n v="72"/>
    <s v="VINET"/>
    <x v="8"/>
    <x v="48"/>
    <x v="5"/>
    <x v="1"/>
    <x v="73"/>
    <e v="#VALUE!"/>
    <n v="27.8"/>
    <n v="7"/>
    <n v="0"/>
    <n v="194.6"/>
    <n v="6.01"/>
    <n v="188.59"/>
    <n v="9.6911613566289835E-3"/>
  </r>
  <r>
    <n v="10277"/>
    <n v="62"/>
    <s v="MORGK"/>
    <x v="3"/>
    <x v="7"/>
    <x v="25"/>
    <x v="3"/>
    <x v="74"/>
    <e v="#VALUE!"/>
    <n v="39.4"/>
    <n v="12"/>
    <n v="0"/>
    <n v="472.79999999999995"/>
    <n v="125.77"/>
    <n v="347.03"/>
    <n v="7.3398900169204737E-3"/>
  </r>
  <r>
    <n v="10278"/>
    <n v="44"/>
    <s v="BERGS"/>
    <x v="1"/>
    <x v="56"/>
    <x v="26"/>
    <x v="5"/>
    <x v="75"/>
    <e v="#VALUE!"/>
    <n v="15.5"/>
    <n v="16"/>
    <n v="0"/>
    <n v="248"/>
    <n v="92.69"/>
    <n v="155.31"/>
    <n v="6.2624999999999998E-3"/>
  </r>
  <r>
    <n v="10278"/>
    <n v="63"/>
    <s v="BERGS"/>
    <x v="1"/>
    <x v="56"/>
    <x v="27"/>
    <x v="5"/>
    <x v="75"/>
    <e v="#VALUE!"/>
    <n v="35.1"/>
    <n v="8"/>
    <n v="0"/>
    <n v="280.8"/>
    <n v="92.69"/>
    <n v="188.11"/>
    <n v="6.6990740740740743E-3"/>
  </r>
  <r>
    <n v="10278"/>
    <n v="73"/>
    <s v="BERGS"/>
    <x v="1"/>
    <x v="56"/>
    <x v="28"/>
    <x v="4"/>
    <x v="75"/>
    <e v="#VALUE!"/>
    <n v="12"/>
    <n v="25"/>
    <n v="0"/>
    <n v="300"/>
    <n v="92.69"/>
    <n v="207.31"/>
    <n v="6.9103333333333343E-3"/>
  </r>
  <r>
    <n v="10280"/>
    <n v="24"/>
    <s v="BERGS"/>
    <x v="3"/>
    <x v="56"/>
    <x v="18"/>
    <x v="0"/>
    <x v="76"/>
    <e v="#VALUE!"/>
    <n v="3.6"/>
    <n v="12"/>
    <n v="0"/>
    <n v="43.2"/>
    <n v="8.98"/>
    <n v="34.22"/>
    <n v="7.9212962962962943E-3"/>
  </r>
  <r>
    <n v="10281"/>
    <n v="19"/>
    <s v="ROMEY"/>
    <x v="6"/>
    <x v="57"/>
    <x v="29"/>
    <x v="3"/>
    <x v="76"/>
    <e v="#VALUE!"/>
    <n v="7.3"/>
    <n v="1"/>
    <n v="0"/>
    <n v="7.3"/>
    <n v="2.94"/>
    <n v="4.3599999999999994"/>
    <n v="5.9726027397260274E-3"/>
  </r>
  <r>
    <n v="10281"/>
    <n v="24"/>
    <s v="ROMEY"/>
    <x v="6"/>
    <x v="57"/>
    <x v="18"/>
    <x v="0"/>
    <x v="76"/>
    <e v="#VALUE!"/>
    <n v="3.6"/>
    <n v="6"/>
    <n v="0"/>
    <n v="21.6"/>
    <n v="2.94"/>
    <n v="18.66"/>
    <n v="8.6388888888888887E-3"/>
  </r>
  <r>
    <n v="10281"/>
    <n v="35"/>
    <s v="ROMEY"/>
    <x v="6"/>
    <x v="57"/>
    <x v="1"/>
    <x v="0"/>
    <x v="76"/>
    <e v="#VALUE!"/>
    <n v="14.4"/>
    <n v="4"/>
    <n v="0"/>
    <n v="57.6"/>
    <n v="2.94"/>
    <n v="54.660000000000004"/>
    <n v="9.4895833333333342E-3"/>
  </r>
  <r>
    <n v="10282"/>
    <n v="30"/>
    <s v="ROMEY"/>
    <x v="6"/>
    <x v="57"/>
    <x v="30"/>
    <x v="4"/>
    <x v="77"/>
    <e v="#VALUE!"/>
    <n v="20.7"/>
    <n v="6"/>
    <n v="0"/>
    <n v="124.19999999999999"/>
    <n v="12.69"/>
    <n v="111.50999999999999"/>
    <n v="8.9782608695652185E-3"/>
  </r>
  <r>
    <n v="10282"/>
    <n v="57"/>
    <s v="ROMEY"/>
    <x v="6"/>
    <x v="57"/>
    <x v="16"/>
    <x v="6"/>
    <x v="77"/>
    <e v="#VALUE!"/>
    <n v="15.6"/>
    <n v="2"/>
    <n v="0"/>
    <n v="31.2"/>
    <n v="12.69"/>
    <n v="18.509999999999998"/>
    <n v="5.9326923076923081E-3"/>
  </r>
  <r>
    <n v="10283"/>
    <n v="19"/>
    <s v="LILAS"/>
    <x v="2"/>
    <x v="58"/>
    <x v="29"/>
    <x v="3"/>
    <x v="78"/>
    <e v="#VALUE!"/>
    <n v="7.3"/>
    <n v="18"/>
    <n v="0"/>
    <n v="131.4"/>
    <n v="84.81"/>
    <n v="46.59"/>
    <n v="3.5456621004566215E-3"/>
  </r>
  <r>
    <n v="10283"/>
    <n v="60"/>
    <s v="LILAS"/>
    <x v="2"/>
    <x v="58"/>
    <x v="8"/>
    <x v="1"/>
    <x v="78"/>
    <e v="#VALUE!"/>
    <n v="27.2"/>
    <n v="35"/>
    <n v="0"/>
    <n v="952"/>
    <n v="84.81"/>
    <n v="867.19"/>
    <n v="9.1091386554621855E-3"/>
  </r>
  <r>
    <n v="10283"/>
    <n v="72"/>
    <s v="LILAS"/>
    <x v="2"/>
    <x v="58"/>
    <x v="5"/>
    <x v="1"/>
    <x v="78"/>
    <e v="#VALUE!"/>
    <n v="27.8"/>
    <n v="3"/>
    <n v="0"/>
    <n v="83.4"/>
    <n v="84.81"/>
    <n v="-1.4099999999999966"/>
    <n v="-1.6906474820143843E-4"/>
  </r>
  <r>
    <n v="10284"/>
    <n v="44"/>
    <s v="LEHMS"/>
    <x v="6"/>
    <x v="59"/>
    <x v="26"/>
    <x v="5"/>
    <x v="79"/>
    <e v="#VALUE!"/>
    <n v="15.5"/>
    <n v="21"/>
    <n v="0"/>
    <n v="325.5"/>
    <n v="76.56"/>
    <n v="248.94"/>
    <n v="7.6479262672811054E-3"/>
  </r>
  <r>
    <n v="10286"/>
    <n v="35"/>
    <s v="QUICK"/>
    <x v="1"/>
    <x v="20"/>
    <x v="1"/>
    <x v="0"/>
    <x v="80"/>
    <e v="#VALUE!"/>
    <n v="14.4"/>
    <n v="100"/>
    <n v="0"/>
    <n v="1440"/>
    <n v="229.24"/>
    <n v="1210.76"/>
    <n v="8.4080555555555558E-3"/>
  </r>
  <r>
    <n v="10286"/>
    <n v="62"/>
    <s v="QUICK"/>
    <x v="1"/>
    <x v="20"/>
    <x v="25"/>
    <x v="3"/>
    <x v="80"/>
    <e v="#VALUE!"/>
    <n v="39.4"/>
    <n v="40"/>
    <n v="0"/>
    <n v="1576"/>
    <n v="229.24"/>
    <n v="1346.76"/>
    <n v="8.5454314720812188E-3"/>
  </r>
  <r>
    <n v="10289"/>
    <n v="64"/>
    <s v="BSBEV"/>
    <x v="7"/>
    <x v="10"/>
    <x v="31"/>
    <x v="6"/>
    <x v="81"/>
    <e v="#VALUE!"/>
    <n v="26.6"/>
    <n v="9"/>
    <n v="0"/>
    <n v="239.4"/>
    <n v="22.77"/>
    <n v="216.63"/>
    <n v="9.0488721804511275E-3"/>
  </r>
  <r>
    <n v="10293"/>
    <n v="18"/>
    <s v="TORTU"/>
    <x v="0"/>
    <x v="8"/>
    <x v="32"/>
    <x v="4"/>
    <x v="82"/>
    <e v="#VALUE!"/>
    <n v="50"/>
    <n v="12"/>
    <n v="0"/>
    <n v="600"/>
    <n v="21.18"/>
    <n v="578.82000000000005"/>
    <n v="9.6470000000000011E-3"/>
  </r>
  <r>
    <n v="10293"/>
    <n v="63"/>
    <s v="TORTU"/>
    <x v="0"/>
    <x v="8"/>
    <x v="27"/>
    <x v="5"/>
    <x v="82"/>
    <e v="#VALUE!"/>
    <n v="35.1"/>
    <n v="5"/>
    <n v="0"/>
    <n v="175.5"/>
    <n v="21.18"/>
    <n v="154.32"/>
    <n v="8.7931623931623917E-3"/>
  </r>
  <r>
    <n v="10293"/>
    <n v="75"/>
    <s v="TORTU"/>
    <x v="0"/>
    <x v="8"/>
    <x v="33"/>
    <x v="0"/>
    <x v="82"/>
    <e v="#VALUE!"/>
    <n v="6.2"/>
    <n v="6"/>
    <n v="0"/>
    <n v="37.200000000000003"/>
    <n v="21.18"/>
    <n v="16.020000000000003"/>
    <n v="4.3064516129032266E-3"/>
  </r>
  <r>
    <n v="10294"/>
    <n v="1"/>
    <s v="RATTC"/>
    <x v="6"/>
    <x v="6"/>
    <x v="3"/>
    <x v="0"/>
    <x v="83"/>
    <e v="#VALUE!"/>
    <n v="14.4"/>
    <n v="18"/>
    <n v="0"/>
    <n v="259.2"/>
    <n v="147.26"/>
    <n v="111.94"/>
    <n v="4.3186728395061729E-3"/>
  </r>
  <r>
    <n v="10294"/>
    <n v="60"/>
    <s v="RATTC"/>
    <x v="6"/>
    <x v="6"/>
    <x v="8"/>
    <x v="1"/>
    <x v="83"/>
    <e v="#VALUE!"/>
    <n v="27.2"/>
    <n v="21"/>
    <n v="0"/>
    <n v="571.19999999999993"/>
    <n v="147.26"/>
    <n v="423.93999999999994"/>
    <n v="7.4219187675070028E-3"/>
  </r>
  <r>
    <n v="10294"/>
    <n v="75"/>
    <s v="RATTC"/>
    <x v="6"/>
    <x v="6"/>
    <x v="33"/>
    <x v="0"/>
    <x v="83"/>
    <e v="#VALUE!"/>
    <n v="6.2"/>
    <n v="6"/>
    <n v="0"/>
    <n v="37.200000000000003"/>
    <n v="147.26"/>
    <n v="-110.05999999999999"/>
    <n v="-2.9586021505376339E-2"/>
  </r>
  <r>
    <n v="10295"/>
    <n v="56"/>
    <s v="VINET"/>
    <x v="3"/>
    <x v="48"/>
    <x v="17"/>
    <x v="6"/>
    <x v="84"/>
    <e v="#VALUE!"/>
    <n v="30.4"/>
    <n v="4"/>
    <n v="0"/>
    <n v="121.6"/>
    <n v="1.1499999999999999"/>
    <n v="120.44999999999999"/>
    <n v="9.9054276315789468E-3"/>
  </r>
  <r>
    <n v="10296"/>
    <n v="11"/>
    <s v="LILAS"/>
    <x v="8"/>
    <x v="58"/>
    <x v="4"/>
    <x v="1"/>
    <x v="85"/>
    <e v="#VALUE!"/>
    <n v="16.8"/>
    <n v="12"/>
    <n v="0"/>
    <n v="201.60000000000002"/>
    <n v="0.12"/>
    <n v="201.48000000000002"/>
    <n v="9.9940476190476194E-3"/>
  </r>
  <r>
    <n v="10297"/>
    <n v="39"/>
    <s v="BLONP"/>
    <x v="5"/>
    <x v="5"/>
    <x v="0"/>
    <x v="0"/>
    <x v="86"/>
    <e v="#VALUE!"/>
    <n v="14.4"/>
    <n v="60"/>
    <n v="0"/>
    <n v="864"/>
    <n v="5.74"/>
    <n v="858.26"/>
    <n v="9.9335648148148152E-3"/>
  </r>
  <r>
    <n v="10298"/>
    <n v="2"/>
    <s v="HUNGO"/>
    <x v="8"/>
    <x v="60"/>
    <x v="19"/>
    <x v="0"/>
    <x v="87"/>
    <e v="#VALUE!"/>
    <n v="15.2"/>
    <n v="40"/>
    <n v="0"/>
    <n v="608"/>
    <n v="168.22"/>
    <n v="439.78"/>
    <n v="7.2332236842105255E-3"/>
  </r>
  <r>
    <n v="10302"/>
    <n v="17"/>
    <s v="SUPRD"/>
    <x v="6"/>
    <x v="47"/>
    <x v="34"/>
    <x v="7"/>
    <x v="88"/>
    <e v="#VALUE!"/>
    <n v="31.2"/>
    <n v="40"/>
    <n v="0"/>
    <n v="1248"/>
    <n v="6.27"/>
    <n v="1241.73"/>
    <n v="9.9497596153846155E-3"/>
  </r>
  <r>
    <n v="10302"/>
    <n v="28"/>
    <s v="SUPRD"/>
    <x v="6"/>
    <x v="47"/>
    <x v="35"/>
    <x v="2"/>
    <x v="88"/>
    <e v="#VALUE!"/>
    <n v="36.4"/>
    <n v="28"/>
    <n v="0"/>
    <n v="1019.1999999999999"/>
    <n v="6.27"/>
    <n v="1012.93"/>
    <n v="9.9384811616954477E-3"/>
  </r>
  <r>
    <n v="10302"/>
    <n v="43"/>
    <s v="SUPRD"/>
    <x v="6"/>
    <x v="47"/>
    <x v="21"/>
    <x v="0"/>
    <x v="88"/>
    <e v="#VALUE!"/>
    <n v="36.799999999999997"/>
    <n v="12"/>
    <n v="0"/>
    <n v="441.59999999999997"/>
    <n v="6.27"/>
    <n v="435.33"/>
    <n v="9.8580163043478271E-3"/>
  </r>
  <r>
    <n v="10304"/>
    <n v="71"/>
    <s v="TORTU"/>
    <x v="0"/>
    <x v="8"/>
    <x v="36"/>
    <x v="1"/>
    <x v="89"/>
    <e v="#VALUE!"/>
    <n v="17.2"/>
    <n v="2"/>
    <n v="0"/>
    <n v="34.4"/>
    <n v="63.79"/>
    <n v="-29.39"/>
    <n v="-8.5436046511627919E-3"/>
  </r>
  <r>
    <n v="10306"/>
    <n v="54"/>
    <s v="ROMEY"/>
    <x v="0"/>
    <x v="57"/>
    <x v="37"/>
    <x v="7"/>
    <x v="90"/>
    <e v="#VALUE!"/>
    <n v="5.9"/>
    <n v="5"/>
    <n v="0"/>
    <n v="29.5"/>
    <n v="7.56"/>
    <n v="21.94"/>
    <n v="7.4372881355932209E-3"/>
  </r>
  <r>
    <n v="10307"/>
    <n v="68"/>
    <s v="LONEP"/>
    <x v="3"/>
    <x v="19"/>
    <x v="38"/>
    <x v="3"/>
    <x v="91"/>
    <e v="#VALUE!"/>
    <n v="10"/>
    <n v="3"/>
    <n v="0"/>
    <n v="30"/>
    <n v="0.56000000000000005"/>
    <n v="29.44"/>
    <n v="9.8133333333333336E-3"/>
  </r>
  <r>
    <n v="10308"/>
    <n v="69"/>
    <s v="ANATR"/>
    <x v="7"/>
    <x v="61"/>
    <x v="39"/>
    <x v="1"/>
    <x v="92"/>
    <e v="#VALUE!"/>
    <n v="28.8"/>
    <n v="1"/>
    <n v="0"/>
    <n v="28.8"/>
    <n v="1.61"/>
    <n v="27.19"/>
    <n v="9.4409722222222221E-3"/>
  </r>
  <r>
    <n v="10308"/>
    <n v="70"/>
    <s v="ANATR"/>
    <x v="7"/>
    <x v="61"/>
    <x v="40"/>
    <x v="0"/>
    <x v="92"/>
    <e v="#VALUE!"/>
    <n v="12"/>
    <n v="5"/>
    <n v="0"/>
    <n v="60"/>
    <n v="1.61"/>
    <n v="58.39"/>
    <n v="9.7316666666666662E-3"/>
  </r>
  <r>
    <n v="10309"/>
    <n v="42"/>
    <s v="HUNGO"/>
    <x v="2"/>
    <x v="60"/>
    <x v="41"/>
    <x v="6"/>
    <x v="93"/>
    <e v="#VALUE!"/>
    <n v="11.2"/>
    <n v="2"/>
    <n v="0"/>
    <n v="22.4"/>
    <n v="47.3"/>
    <n v="-24.9"/>
    <n v="-1.1116071428571428E-2"/>
  </r>
  <r>
    <n v="10309"/>
    <n v="71"/>
    <s v="HUNGO"/>
    <x v="2"/>
    <x v="60"/>
    <x v="36"/>
    <x v="1"/>
    <x v="93"/>
    <e v="#VALUE!"/>
    <n v="17.2"/>
    <n v="3"/>
    <n v="0"/>
    <n v="51.599999999999994"/>
    <n v="47.3"/>
    <n v="4.2999999999999972"/>
    <n v="8.3333333333333284E-4"/>
  </r>
  <r>
    <n v="10310"/>
    <n v="62"/>
    <s v="THEBI"/>
    <x v="1"/>
    <x v="62"/>
    <x v="25"/>
    <x v="3"/>
    <x v="94"/>
    <e v="#VALUE!"/>
    <n v="39.4"/>
    <n v="5"/>
    <n v="0"/>
    <n v="197"/>
    <n v="17.52"/>
    <n v="179.48"/>
    <n v="9.1106598984771574E-3"/>
  </r>
  <r>
    <n v="10311"/>
    <n v="42"/>
    <s v="DUMON"/>
    <x v="0"/>
    <x v="15"/>
    <x v="41"/>
    <x v="6"/>
    <x v="94"/>
    <e v="#VALUE!"/>
    <n v="11.2"/>
    <n v="6"/>
    <n v="0"/>
    <n v="67.199999999999989"/>
    <n v="24.69"/>
    <n v="42.509999999999991"/>
    <n v="6.3258928571428563E-3"/>
  </r>
  <r>
    <n v="10311"/>
    <n v="69"/>
    <s v="DUMON"/>
    <x v="0"/>
    <x v="15"/>
    <x v="39"/>
    <x v="1"/>
    <x v="94"/>
    <e v="#VALUE!"/>
    <n v="28.8"/>
    <n v="7"/>
    <n v="0"/>
    <n v="201.6"/>
    <n v="24.69"/>
    <n v="176.91"/>
    <n v="8.7752976190476201E-3"/>
  </r>
  <r>
    <n v="10312"/>
    <n v="28"/>
    <s v="WANDK"/>
    <x v="3"/>
    <x v="63"/>
    <x v="35"/>
    <x v="2"/>
    <x v="95"/>
    <e v="#VALUE!"/>
    <n v="36.4"/>
    <n v="4"/>
    <n v="0"/>
    <n v="145.6"/>
    <n v="40.26"/>
    <n v="105.34"/>
    <n v="7.2348901098901108E-3"/>
  </r>
  <r>
    <n v="10312"/>
    <n v="43"/>
    <s v="WANDK"/>
    <x v="3"/>
    <x v="63"/>
    <x v="21"/>
    <x v="0"/>
    <x v="95"/>
    <e v="#VALUE!"/>
    <n v="36.799999999999997"/>
    <n v="24"/>
    <n v="0"/>
    <n v="883.19999999999993"/>
    <n v="40.26"/>
    <n v="842.93999999999994"/>
    <n v="9.5441576086956522E-3"/>
  </r>
  <r>
    <n v="10313"/>
    <n v="36"/>
    <s v="QUICK"/>
    <x v="3"/>
    <x v="20"/>
    <x v="12"/>
    <x v="4"/>
    <x v="96"/>
    <e v="#VALUE!"/>
    <n v="15.2"/>
    <n v="12"/>
    <n v="0"/>
    <n v="182.39999999999998"/>
    <n v="1.96"/>
    <n v="180.43999999999997"/>
    <n v="9.8925438596491229E-3"/>
  </r>
  <r>
    <n v="10315"/>
    <n v="34"/>
    <s v="ISLAT"/>
    <x v="6"/>
    <x v="25"/>
    <x v="42"/>
    <x v="0"/>
    <x v="97"/>
    <e v="#VALUE!"/>
    <n v="11.2"/>
    <n v="14"/>
    <n v="0"/>
    <n v="156.79999999999998"/>
    <n v="41.76"/>
    <n v="115.03999999999999"/>
    <n v="7.336734693877551E-3"/>
  </r>
  <r>
    <n v="10316"/>
    <n v="62"/>
    <s v="RATTC"/>
    <x v="0"/>
    <x v="6"/>
    <x v="25"/>
    <x v="3"/>
    <x v="98"/>
    <e v="#VALUE!"/>
    <n v="39.4"/>
    <n v="70"/>
    <n v="0"/>
    <n v="2758"/>
    <n v="150.15"/>
    <n v="2607.85"/>
    <n v="9.4555837563451775E-3"/>
  </r>
  <r>
    <n v="10318"/>
    <n v="76"/>
    <s v="ISLAT"/>
    <x v="1"/>
    <x v="25"/>
    <x v="2"/>
    <x v="0"/>
    <x v="99"/>
    <e v="#VALUE!"/>
    <n v="14.4"/>
    <n v="6"/>
    <n v="0"/>
    <n v="86.4"/>
    <n v="4.7300000000000004"/>
    <n v="81.67"/>
    <n v="9.4525462962962957E-3"/>
  </r>
  <r>
    <n v="10319"/>
    <n v="17"/>
    <s v="TORTU"/>
    <x v="7"/>
    <x v="8"/>
    <x v="34"/>
    <x v="7"/>
    <x v="100"/>
    <e v="#VALUE!"/>
    <n v="31.2"/>
    <n v="8"/>
    <n v="0"/>
    <n v="249.6"/>
    <n v="64.5"/>
    <n v="185.1"/>
    <n v="7.4158653846153845E-3"/>
  </r>
  <r>
    <n v="10319"/>
    <n v="28"/>
    <s v="TORTU"/>
    <x v="7"/>
    <x v="8"/>
    <x v="35"/>
    <x v="2"/>
    <x v="100"/>
    <e v="#VALUE!"/>
    <n v="36.4"/>
    <n v="14"/>
    <n v="0"/>
    <n v="509.59999999999997"/>
    <n v="64.5"/>
    <n v="445.09999999999997"/>
    <n v="8.7343014128728417E-3"/>
  </r>
  <r>
    <n v="10323"/>
    <n v="15"/>
    <s v="KOENE"/>
    <x v="6"/>
    <x v="18"/>
    <x v="43"/>
    <x v="5"/>
    <x v="101"/>
    <e v="#VALUE!"/>
    <n v="12.4"/>
    <n v="5"/>
    <n v="0"/>
    <n v="62"/>
    <n v="4.88"/>
    <n v="57.12"/>
    <n v="9.2129032258064514E-3"/>
  </r>
  <r>
    <n v="10323"/>
    <n v="25"/>
    <s v="KOENE"/>
    <x v="6"/>
    <x v="18"/>
    <x v="44"/>
    <x v="3"/>
    <x v="101"/>
    <e v="#VALUE!"/>
    <n v="11.2"/>
    <n v="4"/>
    <n v="0"/>
    <n v="44.8"/>
    <n v="4.88"/>
    <n v="39.919999999999995"/>
    <n v="8.9107142857142857E-3"/>
  </r>
  <r>
    <n v="10323"/>
    <n v="39"/>
    <s v="KOENE"/>
    <x v="6"/>
    <x v="18"/>
    <x v="0"/>
    <x v="0"/>
    <x v="101"/>
    <e v="#VALUE!"/>
    <n v="14.4"/>
    <n v="4"/>
    <n v="0"/>
    <n v="57.6"/>
    <n v="4.88"/>
    <n v="52.72"/>
    <n v="9.152777777777777E-3"/>
  </r>
  <r>
    <n v="10325"/>
    <n v="6"/>
    <s v="KOENE"/>
    <x v="0"/>
    <x v="18"/>
    <x v="45"/>
    <x v="5"/>
    <x v="102"/>
    <e v="#VALUE!"/>
    <n v="20"/>
    <n v="6"/>
    <n v="0"/>
    <n v="120"/>
    <n v="64.86"/>
    <n v="55.14"/>
    <n v="4.5950000000000001E-3"/>
  </r>
  <r>
    <n v="10325"/>
    <n v="13"/>
    <s v="KOENE"/>
    <x v="0"/>
    <x v="18"/>
    <x v="46"/>
    <x v="4"/>
    <x v="102"/>
    <e v="#VALUE!"/>
    <n v="4.8"/>
    <n v="12"/>
    <n v="0"/>
    <n v="57.599999999999994"/>
    <n v="64.86"/>
    <n v="-7.2600000000000051"/>
    <n v="-1.2604166666666677E-3"/>
  </r>
  <r>
    <n v="10325"/>
    <n v="14"/>
    <s v="KOENE"/>
    <x v="0"/>
    <x v="18"/>
    <x v="6"/>
    <x v="2"/>
    <x v="102"/>
    <e v="#VALUE!"/>
    <n v="18.600000000000001"/>
    <n v="9"/>
    <n v="0"/>
    <n v="167.4"/>
    <n v="64.86"/>
    <n v="102.54"/>
    <n v="6.1254480286738354E-3"/>
  </r>
  <r>
    <n v="10325"/>
    <n v="31"/>
    <s v="KOENE"/>
    <x v="0"/>
    <x v="18"/>
    <x v="24"/>
    <x v="1"/>
    <x v="102"/>
    <e v="#VALUE!"/>
    <n v="10"/>
    <n v="4"/>
    <n v="0"/>
    <n v="40"/>
    <n v="64.86"/>
    <n v="-24.86"/>
    <n v="-6.2149999999999992E-3"/>
  </r>
  <r>
    <n v="10325"/>
    <n v="72"/>
    <s v="KOENE"/>
    <x v="0"/>
    <x v="18"/>
    <x v="5"/>
    <x v="1"/>
    <x v="102"/>
    <e v="#VALUE!"/>
    <n v="27.8"/>
    <n v="40"/>
    <n v="0"/>
    <n v="1112"/>
    <n v="64.86"/>
    <n v="1047.1400000000001"/>
    <n v="9.4167266187050371E-3"/>
  </r>
  <r>
    <n v="10326"/>
    <n v="4"/>
    <s v="BOLID"/>
    <x v="6"/>
    <x v="64"/>
    <x v="47"/>
    <x v="5"/>
    <x v="103"/>
    <e v="#VALUE!"/>
    <n v="17.600000000000001"/>
    <n v="24"/>
    <n v="0"/>
    <n v="422.40000000000003"/>
    <n v="77.92"/>
    <n v="344.48"/>
    <n v="8.1553030303030301E-3"/>
  </r>
  <r>
    <n v="10326"/>
    <n v="57"/>
    <s v="BOLID"/>
    <x v="6"/>
    <x v="64"/>
    <x v="16"/>
    <x v="6"/>
    <x v="103"/>
    <e v="#VALUE!"/>
    <n v="15.6"/>
    <n v="16"/>
    <n v="0"/>
    <n v="249.6"/>
    <n v="77.92"/>
    <n v="171.68"/>
    <n v="6.878205128205128E-3"/>
  </r>
  <r>
    <n v="10326"/>
    <n v="75"/>
    <s v="BOLID"/>
    <x v="6"/>
    <x v="64"/>
    <x v="33"/>
    <x v="0"/>
    <x v="103"/>
    <e v="#VALUE!"/>
    <n v="6.2"/>
    <n v="50"/>
    <n v="0"/>
    <n v="310"/>
    <n v="77.92"/>
    <n v="232.07999999999998"/>
    <n v="7.4864516129032254E-3"/>
  </r>
  <r>
    <n v="10328"/>
    <n v="59"/>
    <s v="FURIB"/>
    <x v="6"/>
    <x v="65"/>
    <x v="48"/>
    <x v="1"/>
    <x v="104"/>
    <e v="#VALUE!"/>
    <n v="44"/>
    <n v="9"/>
    <n v="0"/>
    <n v="396"/>
    <n v="87.03"/>
    <n v="308.97000000000003"/>
    <n v="7.802272727272728E-3"/>
  </r>
  <r>
    <n v="10328"/>
    <n v="65"/>
    <s v="FURIB"/>
    <x v="6"/>
    <x v="65"/>
    <x v="49"/>
    <x v="5"/>
    <x v="104"/>
    <e v="#VALUE!"/>
    <n v="16.8"/>
    <n v="40"/>
    <n v="0"/>
    <n v="672"/>
    <n v="87.03"/>
    <n v="584.97"/>
    <n v="8.7049107142857154E-3"/>
  </r>
  <r>
    <n v="10334"/>
    <n v="52"/>
    <s v="VICTE"/>
    <x v="1"/>
    <x v="3"/>
    <x v="50"/>
    <x v="6"/>
    <x v="105"/>
    <e v="#VALUE!"/>
    <n v="5.6"/>
    <n v="8"/>
    <n v="0"/>
    <n v="44.8"/>
    <n v="8.56"/>
    <n v="36.239999999999995"/>
    <n v="8.0892857142857138E-3"/>
  </r>
  <r>
    <n v="10337"/>
    <n v="23"/>
    <s v="FRANK"/>
    <x v="6"/>
    <x v="54"/>
    <x v="51"/>
    <x v="6"/>
    <x v="106"/>
    <e v="#VALUE!"/>
    <n v="7.2"/>
    <n v="40"/>
    <n v="0"/>
    <n v="288"/>
    <n v="108.26"/>
    <n v="179.74"/>
    <n v="6.2409722222222233E-3"/>
  </r>
  <r>
    <n v="10337"/>
    <n v="26"/>
    <s v="FRANK"/>
    <x v="6"/>
    <x v="54"/>
    <x v="52"/>
    <x v="3"/>
    <x v="106"/>
    <e v="#VALUE!"/>
    <n v="24.9"/>
    <n v="24"/>
    <n v="0"/>
    <n v="597.59999999999991"/>
    <n v="108.26"/>
    <n v="489.33999999999992"/>
    <n v="8.188420348058903E-3"/>
  </r>
  <r>
    <n v="10337"/>
    <n v="37"/>
    <s v="FRANK"/>
    <x v="6"/>
    <x v="54"/>
    <x v="15"/>
    <x v="4"/>
    <x v="106"/>
    <e v="#VALUE!"/>
    <n v="20.8"/>
    <n v="28"/>
    <n v="0"/>
    <n v="582.4"/>
    <n v="108.26"/>
    <n v="474.14"/>
    <n v="8.1411401098901107E-3"/>
  </r>
  <r>
    <n v="10337"/>
    <n v="72"/>
    <s v="FRANK"/>
    <x v="6"/>
    <x v="54"/>
    <x v="5"/>
    <x v="1"/>
    <x v="106"/>
    <e v="#VALUE!"/>
    <n v="27.8"/>
    <n v="25"/>
    <n v="0"/>
    <n v="695"/>
    <n v="108.26"/>
    <n v="586.74"/>
    <n v="8.442302158273381E-3"/>
  </r>
  <r>
    <n v="10339"/>
    <n v="62"/>
    <s v="MEREP"/>
    <x v="3"/>
    <x v="14"/>
    <x v="25"/>
    <x v="3"/>
    <x v="107"/>
    <e v="#VALUE!"/>
    <n v="39.4"/>
    <n v="28"/>
    <n v="0"/>
    <n v="1103.2"/>
    <n v="15.66"/>
    <n v="1087.54"/>
    <n v="9.8580493110949959E-3"/>
  </r>
  <r>
    <n v="10341"/>
    <n v="33"/>
    <s v="SIMOB"/>
    <x v="7"/>
    <x v="66"/>
    <x v="22"/>
    <x v="1"/>
    <x v="108"/>
    <e v="#VALUE!"/>
    <n v="2"/>
    <n v="8"/>
    <n v="0"/>
    <n v="16"/>
    <n v="26.78"/>
    <n v="-10.780000000000001"/>
    <n v="-6.7375000000000004E-3"/>
  </r>
  <r>
    <n v="10343"/>
    <n v="64"/>
    <s v="LEHMS"/>
    <x v="6"/>
    <x v="59"/>
    <x v="31"/>
    <x v="6"/>
    <x v="109"/>
    <e v="#VALUE!"/>
    <n v="26.6"/>
    <n v="50"/>
    <n v="0"/>
    <n v="1330"/>
    <n v="110.37"/>
    <n v="1219.6300000000001"/>
    <n v="9.1701503759398506E-3"/>
  </r>
  <r>
    <n v="10344"/>
    <n v="4"/>
    <s v="WHITC"/>
    <x v="6"/>
    <x v="67"/>
    <x v="47"/>
    <x v="5"/>
    <x v="110"/>
    <e v="#VALUE!"/>
    <n v="17.600000000000001"/>
    <n v="35"/>
    <n v="0"/>
    <n v="616"/>
    <n v="23.29"/>
    <n v="592.71"/>
    <n v="9.6219155844155854E-3"/>
  </r>
  <r>
    <n v="10345"/>
    <n v="8"/>
    <s v="QUICK"/>
    <x v="3"/>
    <x v="20"/>
    <x v="53"/>
    <x v="5"/>
    <x v="111"/>
    <e v="#VALUE!"/>
    <n v="32"/>
    <n v="70"/>
    <n v="0"/>
    <n v="2240"/>
    <n v="249.06"/>
    <n v="1990.94"/>
    <n v="8.8881250000000002E-3"/>
  </r>
  <r>
    <n v="10345"/>
    <n v="19"/>
    <s v="QUICK"/>
    <x v="3"/>
    <x v="20"/>
    <x v="29"/>
    <x v="3"/>
    <x v="111"/>
    <e v="#VALUE!"/>
    <n v="7.3"/>
    <n v="80"/>
    <n v="0"/>
    <n v="584"/>
    <n v="249.06"/>
    <n v="334.94"/>
    <n v="5.7352739726027405E-3"/>
  </r>
  <r>
    <n v="10345"/>
    <n v="42"/>
    <s v="QUICK"/>
    <x v="3"/>
    <x v="20"/>
    <x v="41"/>
    <x v="6"/>
    <x v="111"/>
    <e v="#VALUE!"/>
    <n v="11.2"/>
    <n v="9"/>
    <n v="0"/>
    <n v="100.8"/>
    <n v="249.06"/>
    <n v="-148.26"/>
    <n v="-1.4708333333333332E-2"/>
  </r>
  <r>
    <n v="10347"/>
    <n v="40"/>
    <s v="FAMIA"/>
    <x v="6"/>
    <x v="68"/>
    <x v="20"/>
    <x v="4"/>
    <x v="112"/>
    <e v="#VALUE!"/>
    <n v="14.7"/>
    <n v="4"/>
    <n v="0"/>
    <n v="58.8"/>
    <n v="3.1"/>
    <n v="55.699999999999996"/>
    <n v="9.4727891156462588E-3"/>
  </r>
  <r>
    <n v="10348"/>
    <n v="23"/>
    <s v="WANDK"/>
    <x v="6"/>
    <x v="63"/>
    <x v="51"/>
    <x v="6"/>
    <x v="113"/>
    <e v="#VALUE!"/>
    <n v="7.2"/>
    <n v="25"/>
    <n v="0"/>
    <n v="180"/>
    <n v="0.78"/>
    <n v="179.22"/>
    <n v="9.9566666666666675E-3"/>
  </r>
  <r>
    <n v="10349"/>
    <n v="54"/>
    <s v="SPLIR"/>
    <x v="7"/>
    <x v="29"/>
    <x v="37"/>
    <x v="7"/>
    <x v="114"/>
    <e v="#VALUE!"/>
    <n v="5.9"/>
    <n v="24"/>
    <n v="0"/>
    <n v="141.60000000000002"/>
    <n v="8.6300000000000008"/>
    <n v="132.97000000000003"/>
    <n v="9.3905367231638427E-3"/>
  </r>
  <r>
    <n v="10351"/>
    <n v="41"/>
    <s v="ERNSH"/>
    <x v="0"/>
    <x v="32"/>
    <x v="54"/>
    <x v="4"/>
    <x v="115"/>
    <e v="#VALUE!"/>
    <n v="7.7"/>
    <n v="13"/>
    <n v="0"/>
    <n v="100.10000000000001"/>
    <n v="162.33000000000001"/>
    <n v="-62.230000000000004"/>
    <n v="-6.2167832167832173E-3"/>
  </r>
  <r>
    <n v="10354"/>
    <n v="1"/>
    <s v="PERIC"/>
    <x v="1"/>
    <x v="69"/>
    <x v="3"/>
    <x v="0"/>
    <x v="116"/>
    <e v="#VALUE!"/>
    <n v="14.4"/>
    <n v="12"/>
    <n v="0"/>
    <n v="172.8"/>
    <n v="53.8"/>
    <n v="119.00000000000001"/>
    <n v="6.8865740740740745E-3"/>
  </r>
  <r>
    <n v="10354"/>
    <n v="29"/>
    <s v="PERIC"/>
    <x v="1"/>
    <x v="69"/>
    <x v="55"/>
    <x v="7"/>
    <x v="116"/>
    <e v="#VALUE!"/>
    <n v="99"/>
    <n v="4"/>
    <n v="0"/>
    <n v="396"/>
    <n v="53.8"/>
    <n v="342.2"/>
    <n v="8.6414141414141409E-3"/>
  </r>
  <r>
    <n v="10355"/>
    <n v="24"/>
    <s v="AROUT"/>
    <x v="8"/>
    <x v="34"/>
    <x v="18"/>
    <x v="0"/>
    <x v="117"/>
    <e v="#VALUE!"/>
    <n v="3.6"/>
    <n v="25"/>
    <n v="0"/>
    <n v="90"/>
    <n v="41.95"/>
    <n v="48.05"/>
    <n v="5.3388888888888887E-3"/>
  </r>
  <r>
    <n v="10355"/>
    <n v="57"/>
    <s v="AROUT"/>
    <x v="8"/>
    <x v="34"/>
    <x v="16"/>
    <x v="6"/>
    <x v="117"/>
    <e v="#VALUE!"/>
    <n v="15.6"/>
    <n v="25"/>
    <n v="0"/>
    <n v="390"/>
    <n v="41.95"/>
    <n v="348.05"/>
    <n v="8.924358974358974E-3"/>
  </r>
  <r>
    <n v="10356"/>
    <n v="55"/>
    <s v="WANDK"/>
    <x v="8"/>
    <x v="63"/>
    <x v="56"/>
    <x v="7"/>
    <x v="118"/>
    <e v="#VALUE!"/>
    <n v="19.2"/>
    <n v="12"/>
    <n v="0"/>
    <n v="230.39999999999998"/>
    <n v="36.71"/>
    <n v="193.68999999999997"/>
    <n v="8.4066840277777777E-3"/>
  </r>
  <r>
    <n v="10357"/>
    <n v="26"/>
    <s v="LILAS"/>
    <x v="0"/>
    <x v="58"/>
    <x v="52"/>
    <x v="3"/>
    <x v="119"/>
    <e v="#VALUE!"/>
    <n v="24.9"/>
    <n v="16"/>
    <n v="0"/>
    <n v="398.4"/>
    <n v="34.880000000000003"/>
    <n v="363.52"/>
    <n v="9.1244979919678712E-3"/>
  </r>
  <r>
    <n v="10360"/>
    <n v="29"/>
    <s v="BLONP"/>
    <x v="6"/>
    <x v="5"/>
    <x v="55"/>
    <x v="7"/>
    <x v="120"/>
    <e v="#VALUE!"/>
    <n v="99"/>
    <n v="35"/>
    <n v="0"/>
    <n v="3465"/>
    <n v="131.69999999999999"/>
    <n v="3333.3"/>
    <n v="9.6199134199134208E-3"/>
  </r>
  <r>
    <n v="10360"/>
    <n v="49"/>
    <s v="BLONP"/>
    <x v="6"/>
    <x v="5"/>
    <x v="9"/>
    <x v="3"/>
    <x v="120"/>
    <e v="#VALUE!"/>
    <n v="16"/>
    <n v="35"/>
    <n v="0"/>
    <n v="560"/>
    <n v="131.69999999999999"/>
    <n v="428.3"/>
    <n v="7.6482142857142851E-3"/>
  </r>
  <r>
    <n v="10360"/>
    <n v="54"/>
    <s v="BLONP"/>
    <x v="6"/>
    <x v="5"/>
    <x v="37"/>
    <x v="7"/>
    <x v="120"/>
    <e v="#VALUE!"/>
    <n v="5.9"/>
    <n v="28"/>
    <n v="0"/>
    <n v="165.20000000000002"/>
    <n v="131.69999999999999"/>
    <n v="33.500000000000028"/>
    <n v="2.0278450363196139E-3"/>
  </r>
  <r>
    <n v="10362"/>
    <n v="25"/>
    <s v="BONAP"/>
    <x v="2"/>
    <x v="23"/>
    <x v="44"/>
    <x v="3"/>
    <x v="121"/>
    <e v="#VALUE!"/>
    <n v="11.2"/>
    <n v="50"/>
    <n v="0"/>
    <n v="560"/>
    <n v="96.04"/>
    <n v="463.96"/>
    <n v="8.2850000000000007E-3"/>
  </r>
  <r>
    <n v="10362"/>
    <n v="54"/>
    <s v="BONAP"/>
    <x v="2"/>
    <x v="23"/>
    <x v="37"/>
    <x v="7"/>
    <x v="121"/>
    <e v="#VALUE!"/>
    <n v="5.9"/>
    <n v="24"/>
    <n v="0"/>
    <n v="141.60000000000002"/>
    <n v="96.04"/>
    <n v="45.560000000000016"/>
    <n v="3.2175141242937861E-3"/>
  </r>
  <r>
    <n v="10363"/>
    <n v="75"/>
    <s v="DRACD"/>
    <x v="6"/>
    <x v="70"/>
    <x v="33"/>
    <x v="0"/>
    <x v="122"/>
    <e v="#VALUE!"/>
    <n v="6.2"/>
    <n v="12"/>
    <n v="0"/>
    <n v="74.400000000000006"/>
    <n v="30.54"/>
    <n v="43.860000000000007"/>
    <n v="5.8951612903225814E-3"/>
  </r>
  <r>
    <n v="10363"/>
    <n v="76"/>
    <s v="DRACD"/>
    <x v="6"/>
    <x v="70"/>
    <x v="2"/>
    <x v="0"/>
    <x v="122"/>
    <e v="#VALUE!"/>
    <n v="14.4"/>
    <n v="12"/>
    <n v="0"/>
    <n v="172.8"/>
    <n v="30.54"/>
    <n v="142.26000000000002"/>
    <n v="8.2326388888888883E-3"/>
  </r>
  <r>
    <n v="10364"/>
    <n v="71"/>
    <s v="EASTC"/>
    <x v="0"/>
    <x v="71"/>
    <x v="36"/>
    <x v="1"/>
    <x v="122"/>
    <e v="#VALUE!"/>
    <n v="17.2"/>
    <n v="5"/>
    <n v="0"/>
    <n v="86"/>
    <n v="71.97"/>
    <n v="14.030000000000001"/>
    <n v="1.6313953488372092E-3"/>
  </r>
  <r>
    <n v="10365"/>
    <n v="11"/>
    <s v="ANTON"/>
    <x v="2"/>
    <x v="72"/>
    <x v="4"/>
    <x v="1"/>
    <x v="123"/>
    <e v="#VALUE!"/>
    <n v="16.8"/>
    <n v="24"/>
    <n v="0"/>
    <n v="403.20000000000005"/>
    <n v="22"/>
    <n v="381.20000000000005"/>
    <n v="9.4543650793650798E-3"/>
  </r>
  <r>
    <n v="10366"/>
    <n v="65"/>
    <s v="GALED"/>
    <x v="1"/>
    <x v="41"/>
    <x v="49"/>
    <x v="5"/>
    <x v="124"/>
    <e v="#VALUE!"/>
    <n v="16.8"/>
    <n v="5"/>
    <n v="0"/>
    <n v="84"/>
    <n v="10.14"/>
    <n v="73.86"/>
    <n v="8.7928571428571422E-3"/>
  </r>
  <r>
    <n v="10366"/>
    <n v="77"/>
    <s v="GALED"/>
    <x v="1"/>
    <x v="41"/>
    <x v="13"/>
    <x v="5"/>
    <x v="124"/>
    <e v="#VALUE!"/>
    <n v="10.4"/>
    <n v="5"/>
    <n v="0"/>
    <n v="52"/>
    <n v="10.14"/>
    <n v="41.86"/>
    <n v="8.0499999999999999E-3"/>
  </r>
  <r>
    <n v="10367"/>
    <n v="34"/>
    <s v="VAFFE"/>
    <x v="7"/>
    <x v="39"/>
    <x v="42"/>
    <x v="0"/>
    <x v="124"/>
    <e v="#VALUE!"/>
    <n v="11.2"/>
    <n v="36"/>
    <n v="0"/>
    <n v="403.2"/>
    <n v="13.55"/>
    <n v="389.65"/>
    <n v="9.663938492063491E-3"/>
  </r>
  <r>
    <n v="10367"/>
    <n v="54"/>
    <s v="VAFFE"/>
    <x v="7"/>
    <x v="39"/>
    <x v="37"/>
    <x v="7"/>
    <x v="124"/>
    <e v="#VALUE!"/>
    <n v="5.9"/>
    <n v="18"/>
    <n v="0"/>
    <n v="106.2"/>
    <n v="13.55"/>
    <n v="92.65"/>
    <n v="8.724105461393598E-3"/>
  </r>
  <r>
    <n v="10367"/>
    <n v="77"/>
    <s v="VAFFE"/>
    <x v="7"/>
    <x v="39"/>
    <x v="13"/>
    <x v="5"/>
    <x v="124"/>
    <e v="#VALUE!"/>
    <n v="10.4"/>
    <n v="7"/>
    <n v="0"/>
    <n v="72.8"/>
    <n v="13.55"/>
    <n v="59.25"/>
    <n v="8.1387362637362643E-3"/>
  </r>
  <r>
    <n v="10368"/>
    <n v="57"/>
    <s v="ERNSH"/>
    <x v="3"/>
    <x v="32"/>
    <x v="16"/>
    <x v="6"/>
    <x v="125"/>
    <e v="#VALUE!"/>
    <n v="15.6"/>
    <n v="25"/>
    <n v="0"/>
    <n v="390"/>
    <n v="101.95"/>
    <n v="288.05"/>
    <n v="7.385897435897436E-3"/>
  </r>
  <r>
    <n v="10378"/>
    <n v="71"/>
    <s v="FOLKO"/>
    <x v="5"/>
    <x v="27"/>
    <x v="36"/>
    <x v="1"/>
    <x v="126"/>
    <e v="#VALUE!"/>
    <n v="17.2"/>
    <n v="6"/>
    <n v="0"/>
    <n v="103.19999999999999"/>
    <n v="5.44"/>
    <n v="97.759999999999991"/>
    <n v="9.4728682170542641E-3"/>
  </r>
  <r>
    <n v="10381"/>
    <n v="74"/>
    <s v="LILAS"/>
    <x v="2"/>
    <x v="58"/>
    <x v="10"/>
    <x v="2"/>
    <x v="127"/>
    <e v="#VALUE!"/>
    <n v="8"/>
    <n v="14"/>
    <n v="0"/>
    <n v="112"/>
    <n v="7.99"/>
    <n v="104.01"/>
    <n v="9.2866071428571433E-3"/>
  </r>
  <r>
    <n v="10382"/>
    <n v="5"/>
    <s v="ERNSH"/>
    <x v="6"/>
    <x v="32"/>
    <x v="57"/>
    <x v="5"/>
    <x v="128"/>
    <e v="#VALUE!"/>
    <n v="17"/>
    <n v="32"/>
    <n v="0"/>
    <n v="544"/>
    <n v="94.77"/>
    <n v="449.23"/>
    <n v="8.2579044117647056E-3"/>
  </r>
  <r>
    <n v="10382"/>
    <n v="18"/>
    <s v="ERNSH"/>
    <x v="6"/>
    <x v="32"/>
    <x v="32"/>
    <x v="4"/>
    <x v="128"/>
    <e v="#VALUE!"/>
    <n v="50"/>
    <n v="9"/>
    <n v="0"/>
    <n v="450"/>
    <n v="94.77"/>
    <n v="355.23"/>
    <n v="7.894E-3"/>
  </r>
  <r>
    <n v="10382"/>
    <n v="29"/>
    <s v="ERNSH"/>
    <x v="6"/>
    <x v="32"/>
    <x v="55"/>
    <x v="7"/>
    <x v="128"/>
    <e v="#VALUE!"/>
    <n v="99"/>
    <n v="14"/>
    <n v="0"/>
    <n v="1386"/>
    <n v="94.77"/>
    <n v="1291.23"/>
    <n v="9.3162337662337676E-3"/>
  </r>
  <r>
    <n v="10382"/>
    <n v="33"/>
    <s v="ERNSH"/>
    <x v="6"/>
    <x v="32"/>
    <x v="22"/>
    <x v="1"/>
    <x v="128"/>
    <e v="#VALUE!"/>
    <n v="2"/>
    <n v="60"/>
    <n v="0"/>
    <n v="120"/>
    <n v="94.77"/>
    <n v="25.230000000000004"/>
    <n v="2.1025000000000002E-3"/>
  </r>
  <r>
    <n v="10382"/>
    <n v="74"/>
    <s v="ERNSH"/>
    <x v="6"/>
    <x v="32"/>
    <x v="10"/>
    <x v="2"/>
    <x v="128"/>
    <e v="#VALUE!"/>
    <n v="8"/>
    <n v="50"/>
    <n v="0"/>
    <n v="400"/>
    <n v="94.77"/>
    <n v="305.23"/>
    <n v="7.6307500000000004E-3"/>
  </r>
  <r>
    <n v="10384"/>
    <n v="20"/>
    <s v="BERGS"/>
    <x v="2"/>
    <x v="56"/>
    <x v="23"/>
    <x v="3"/>
    <x v="129"/>
    <e v="#VALUE!"/>
    <n v="64.8"/>
    <n v="28"/>
    <n v="0"/>
    <n v="1814.3999999999999"/>
    <n v="168.64"/>
    <n v="1645.7599999999998"/>
    <n v="9.0705467372134037E-3"/>
  </r>
  <r>
    <n v="10387"/>
    <n v="28"/>
    <s v="SANTG"/>
    <x v="0"/>
    <x v="31"/>
    <x v="35"/>
    <x v="2"/>
    <x v="130"/>
    <e v="#VALUE!"/>
    <n v="36.4"/>
    <n v="6"/>
    <n v="0"/>
    <n v="218.39999999999998"/>
    <n v="93.63"/>
    <n v="124.76999999999998"/>
    <n v="5.7129120879120879E-3"/>
  </r>
  <r>
    <n v="10387"/>
    <n v="59"/>
    <s v="SANTG"/>
    <x v="0"/>
    <x v="31"/>
    <x v="48"/>
    <x v="1"/>
    <x v="130"/>
    <e v="#VALUE!"/>
    <n v="44"/>
    <n v="12"/>
    <n v="0"/>
    <n v="528"/>
    <n v="93.63"/>
    <n v="434.37"/>
    <n v="8.2267045454545457E-3"/>
  </r>
  <r>
    <n v="10388"/>
    <n v="53"/>
    <s v="SEVES"/>
    <x v="3"/>
    <x v="36"/>
    <x v="58"/>
    <x v="7"/>
    <x v="131"/>
    <e v="#VALUE!"/>
    <n v="26.2"/>
    <n v="40"/>
    <n v="0"/>
    <n v="1048"/>
    <n v="34.86"/>
    <n v="1013.14"/>
    <n v="9.6673664122137407E-3"/>
  </r>
  <r>
    <n v="10389"/>
    <n v="10"/>
    <s v="BOTTM"/>
    <x v="6"/>
    <x v="73"/>
    <x v="59"/>
    <x v="4"/>
    <x v="132"/>
    <e v="#VALUE!"/>
    <n v="24.8"/>
    <n v="16"/>
    <n v="0"/>
    <n v="396.8"/>
    <n v="47.42"/>
    <n v="349.38"/>
    <n v="8.8049395161290331E-3"/>
  </r>
  <r>
    <n v="10390"/>
    <n v="46"/>
    <s v="ERNSH"/>
    <x v="8"/>
    <x v="32"/>
    <x v="60"/>
    <x v="4"/>
    <x v="133"/>
    <e v="#VALUE!"/>
    <n v="9.6"/>
    <n v="45"/>
    <n v="0"/>
    <n v="432"/>
    <n v="126.38"/>
    <n v="305.62"/>
    <n v="7.0745370370370372E-3"/>
  </r>
  <r>
    <n v="10391"/>
    <n v="13"/>
    <s v="DRACD"/>
    <x v="2"/>
    <x v="70"/>
    <x v="46"/>
    <x v="4"/>
    <x v="133"/>
    <e v="#VALUE!"/>
    <n v="4.8"/>
    <n v="18"/>
    <n v="0"/>
    <n v="86.399999999999991"/>
    <n v="5.45"/>
    <n v="80.949999999999989"/>
    <n v="9.3692129629629629E-3"/>
  </r>
  <r>
    <n v="10392"/>
    <n v="69"/>
    <s v="PICCO"/>
    <x v="3"/>
    <x v="2"/>
    <x v="39"/>
    <x v="1"/>
    <x v="134"/>
    <e v="#VALUE!"/>
    <n v="28.8"/>
    <n v="50"/>
    <n v="0"/>
    <n v="1440"/>
    <n v="122.46"/>
    <n v="1317.54"/>
    <n v="9.1495833333333325E-3"/>
  </r>
  <r>
    <n v="10393"/>
    <n v="31"/>
    <s v="SAVEA"/>
    <x v="0"/>
    <x v="17"/>
    <x v="24"/>
    <x v="1"/>
    <x v="135"/>
    <e v="#VALUE!"/>
    <n v="10"/>
    <n v="32"/>
    <n v="0"/>
    <n v="320"/>
    <n v="126.56"/>
    <n v="193.44"/>
    <n v="6.045E-3"/>
  </r>
  <r>
    <n v="10395"/>
    <n v="69"/>
    <s v="HILAA"/>
    <x v="8"/>
    <x v="43"/>
    <x v="39"/>
    <x v="1"/>
    <x v="136"/>
    <e v="#VALUE!"/>
    <n v="28.8"/>
    <n v="8"/>
    <n v="0"/>
    <n v="230.4"/>
    <n v="184.41"/>
    <n v="45.990000000000009"/>
    <n v="1.9960937500000005E-3"/>
  </r>
  <r>
    <n v="10396"/>
    <n v="23"/>
    <s v="FRANK"/>
    <x v="0"/>
    <x v="54"/>
    <x v="51"/>
    <x v="6"/>
    <x v="137"/>
    <e v="#VALUE!"/>
    <n v="7.2"/>
    <n v="40"/>
    <n v="0"/>
    <n v="288"/>
    <n v="135.35"/>
    <n v="152.65"/>
    <n v="5.3003472222222228E-3"/>
  </r>
  <r>
    <n v="10396"/>
    <n v="71"/>
    <s v="FRANK"/>
    <x v="0"/>
    <x v="54"/>
    <x v="36"/>
    <x v="1"/>
    <x v="137"/>
    <e v="#VALUE!"/>
    <n v="17.2"/>
    <n v="60"/>
    <n v="0"/>
    <n v="1032"/>
    <n v="135.35"/>
    <n v="896.65"/>
    <n v="8.688468992248061E-3"/>
  </r>
  <r>
    <n v="10396"/>
    <n v="72"/>
    <s v="FRANK"/>
    <x v="0"/>
    <x v="54"/>
    <x v="5"/>
    <x v="1"/>
    <x v="137"/>
    <e v="#VALUE!"/>
    <n v="27.8"/>
    <n v="21"/>
    <n v="0"/>
    <n v="583.80000000000007"/>
    <n v="135.35"/>
    <n v="448.45000000000005"/>
    <n v="7.6815690304898928E-3"/>
  </r>
  <r>
    <n v="10399"/>
    <n v="68"/>
    <s v="VAFFE"/>
    <x v="1"/>
    <x v="39"/>
    <x v="38"/>
    <x v="3"/>
    <x v="138"/>
    <e v="#VALUE!"/>
    <n v="10"/>
    <n v="60"/>
    <n v="0"/>
    <n v="600"/>
    <n v="27.36"/>
    <n v="572.64"/>
    <n v="9.5440000000000004E-3"/>
  </r>
  <r>
    <n v="10399"/>
    <n v="76"/>
    <s v="VAFFE"/>
    <x v="1"/>
    <x v="39"/>
    <x v="2"/>
    <x v="0"/>
    <x v="138"/>
    <e v="#VALUE!"/>
    <n v="14.4"/>
    <n v="35"/>
    <n v="0"/>
    <n v="504"/>
    <n v="27.36"/>
    <n v="476.64"/>
    <n v="9.4571428571428567E-3"/>
  </r>
  <r>
    <n v="10399"/>
    <n v="77"/>
    <s v="VAFFE"/>
    <x v="1"/>
    <x v="39"/>
    <x v="13"/>
    <x v="5"/>
    <x v="138"/>
    <e v="#VALUE!"/>
    <n v="10.4"/>
    <n v="14"/>
    <n v="0"/>
    <n v="145.6"/>
    <n v="27.36"/>
    <n v="118.24"/>
    <n v="8.1208791208791202E-3"/>
  </r>
  <r>
    <n v="10400"/>
    <n v="29"/>
    <s v="EASTC"/>
    <x v="0"/>
    <x v="71"/>
    <x v="55"/>
    <x v="7"/>
    <x v="139"/>
    <e v="#VALUE!"/>
    <n v="99"/>
    <n v="21"/>
    <n v="0"/>
    <n v="2079"/>
    <n v="83.93"/>
    <n v="1995.07"/>
    <n v="9.5962962962962955E-3"/>
  </r>
  <r>
    <n v="10400"/>
    <n v="35"/>
    <s v="EASTC"/>
    <x v="0"/>
    <x v="71"/>
    <x v="1"/>
    <x v="0"/>
    <x v="139"/>
    <e v="#VALUE!"/>
    <n v="14.4"/>
    <n v="35"/>
    <n v="0"/>
    <n v="504"/>
    <n v="83.93"/>
    <n v="420.07"/>
    <n v="8.3347222222222225E-3"/>
  </r>
  <r>
    <n v="10401"/>
    <n v="30"/>
    <s v="RATTC"/>
    <x v="0"/>
    <x v="6"/>
    <x v="30"/>
    <x v="4"/>
    <x v="139"/>
    <e v="#VALUE!"/>
    <n v="20.7"/>
    <n v="18"/>
    <n v="0"/>
    <n v="372.59999999999997"/>
    <n v="12.51"/>
    <n v="360.09"/>
    <n v="9.6642512077294677E-3"/>
  </r>
  <r>
    <n v="10401"/>
    <n v="56"/>
    <s v="RATTC"/>
    <x v="0"/>
    <x v="6"/>
    <x v="17"/>
    <x v="6"/>
    <x v="139"/>
    <e v="#VALUE!"/>
    <n v="30.4"/>
    <n v="70"/>
    <n v="0"/>
    <n v="2128"/>
    <n v="12.51"/>
    <n v="2115.4899999999998"/>
    <n v="9.9412124060150372E-3"/>
  </r>
  <r>
    <n v="10401"/>
    <n v="71"/>
    <s v="RATTC"/>
    <x v="0"/>
    <x v="6"/>
    <x v="36"/>
    <x v="1"/>
    <x v="139"/>
    <e v="#VALUE!"/>
    <n v="17.2"/>
    <n v="60"/>
    <n v="0"/>
    <n v="1032"/>
    <n v="12.51"/>
    <n v="1019.49"/>
    <n v="9.8787790697674408E-3"/>
  </r>
  <r>
    <n v="10402"/>
    <n v="23"/>
    <s v="ERNSH"/>
    <x v="1"/>
    <x v="32"/>
    <x v="51"/>
    <x v="6"/>
    <x v="140"/>
    <e v="#VALUE!"/>
    <n v="7.2"/>
    <n v="60"/>
    <n v="0"/>
    <n v="432"/>
    <n v="67.88"/>
    <n v="364.12"/>
    <n v="8.4287037037037039E-3"/>
  </r>
  <r>
    <n v="10402"/>
    <n v="63"/>
    <s v="ERNSH"/>
    <x v="1"/>
    <x v="32"/>
    <x v="27"/>
    <x v="5"/>
    <x v="140"/>
    <e v="#VALUE!"/>
    <n v="35.1"/>
    <n v="65"/>
    <n v="0"/>
    <n v="2281.5"/>
    <n v="67.88"/>
    <n v="2213.62"/>
    <n v="9.7024764409379786E-3"/>
  </r>
  <r>
    <n v="10405"/>
    <n v="3"/>
    <s v="LINOD"/>
    <x v="0"/>
    <x v="22"/>
    <x v="61"/>
    <x v="5"/>
    <x v="141"/>
    <e v="#VALUE!"/>
    <n v="8"/>
    <n v="50"/>
    <n v="0"/>
    <n v="400"/>
    <n v="34.82"/>
    <n v="365.18"/>
    <n v="9.1295000000000005E-3"/>
  </r>
  <r>
    <n v="10408"/>
    <n v="54"/>
    <s v="FOLIG"/>
    <x v="1"/>
    <x v="28"/>
    <x v="37"/>
    <x v="7"/>
    <x v="142"/>
    <e v="#VALUE!"/>
    <n v="5.9"/>
    <n v="6"/>
    <n v="0"/>
    <n v="35.400000000000006"/>
    <n v="11.26"/>
    <n v="24.140000000000008"/>
    <n v="6.8192090395480234E-3"/>
  </r>
  <r>
    <n v="10408"/>
    <n v="62"/>
    <s v="FOLIG"/>
    <x v="1"/>
    <x v="28"/>
    <x v="25"/>
    <x v="3"/>
    <x v="142"/>
    <e v="#VALUE!"/>
    <n v="39.4"/>
    <n v="35"/>
    <n v="0"/>
    <n v="1379"/>
    <n v="11.26"/>
    <n v="1367.74"/>
    <n v="9.9183466279912976E-3"/>
  </r>
  <r>
    <n v="10409"/>
    <n v="14"/>
    <s v="OCEAN"/>
    <x v="2"/>
    <x v="44"/>
    <x v="6"/>
    <x v="2"/>
    <x v="143"/>
    <e v="#VALUE!"/>
    <n v="18.600000000000001"/>
    <n v="12"/>
    <n v="0"/>
    <n v="223.20000000000002"/>
    <n v="29.83"/>
    <n v="193.37"/>
    <n v="8.6635304659498195E-3"/>
  </r>
  <r>
    <n v="10409"/>
    <n v="21"/>
    <s v="OCEAN"/>
    <x v="2"/>
    <x v="44"/>
    <x v="62"/>
    <x v="3"/>
    <x v="143"/>
    <e v="#VALUE!"/>
    <n v="8"/>
    <n v="12"/>
    <n v="0"/>
    <n v="96"/>
    <n v="29.83"/>
    <n v="66.17"/>
    <n v="6.892708333333334E-3"/>
  </r>
  <r>
    <n v="10410"/>
    <n v="33"/>
    <s v="BOTTM"/>
    <x v="2"/>
    <x v="73"/>
    <x v="22"/>
    <x v="1"/>
    <x v="144"/>
    <e v="#VALUE!"/>
    <n v="2"/>
    <n v="49"/>
    <n v="0"/>
    <n v="98"/>
    <n v="2.4"/>
    <n v="95.6"/>
    <n v="9.7551020408163259E-3"/>
  </r>
  <r>
    <n v="10410"/>
    <n v="59"/>
    <s v="BOTTM"/>
    <x v="2"/>
    <x v="73"/>
    <x v="48"/>
    <x v="1"/>
    <x v="144"/>
    <e v="#VALUE!"/>
    <n v="44"/>
    <n v="16"/>
    <n v="0"/>
    <n v="704"/>
    <n v="2.4"/>
    <n v="701.6"/>
    <n v="9.9659090909090912E-3"/>
  </r>
  <r>
    <n v="10413"/>
    <n v="1"/>
    <s v="LAMAI"/>
    <x v="2"/>
    <x v="74"/>
    <x v="3"/>
    <x v="0"/>
    <x v="145"/>
    <e v="#VALUE!"/>
    <n v="14.4"/>
    <n v="24"/>
    <n v="0"/>
    <n v="345.6"/>
    <n v="95.66"/>
    <n v="249.94000000000003"/>
    <n v="7.2320601851851851E-3"/>
  </r>
  <r>
    <n v="10413"/>
    <n v="62"/>
    <s v="LAMAI"/>
    <x v="2"/>
    <x v="74"/>
    <x v="25"/>
    <x v="3"/>
    <x v="145"/>
    <e v="#VALUE!"/>
    <n v="39.4"/>
    <n v="40"/>
    <n v="0"/>
    <n v="1576"/>
    <n v="95.66"/>
    <n v="1480.34"/>
    <n v="9.3930203045685286E-3"/>
  </r>
  <r>
    <n v="10413"/>
    <n v="76"/>
    <s v="LAMAI"/>
    <x v="2"/>
    <x v="74"/>
    <x v="2"/>
    <x v="0"/>
    <x v="145"/>
    <e v="#VALUE!"/>
    <n v="14.4"/>
    <n v="14"/>
    <n v="0"/>
    <n v="201.6"/>
    <n v="95.66"/>
    <n v="105.94"/>
    <n v="5.2549603174603179E-3"/>
  </r>
  <r>
    <n v="10414"/>
    <n v="33"/>
    <s v="FAMIA"/>
    <x v="3"/>
    <x v="68"/>
    <x v="22"/>
    <x v="1"/>
    <x v="145"/>
    <e v="#VALUE!"/>
    <n v="2"/>
    <n v="50"/>
    <n v="0"/>
    <n v="100"/>
    <n v="21.48"/>
    <n v="78.52"/>
    <n v="7.8519999999999996E-3"/>
  </r>
  <r>
    <n v="10415"/>
    <n v="17"/>
    <s v="HUNGC"/>
    <x v="2"/>
    <x v="75"/>
    <x v="34"/>
    <x v="7"/>
    <x v="146"/>
    <e v="#VALUE!"/>
    <n v="31.2"/>
    <n v="2"/>
    <n v="0"/>
    <n v="62.4"/>
    <n v="0.2"/>
    <n v="62.199999999999996"/>
    <n v="9.9679487179487169E-3"/>
  </r>
  <r>
    <n v="10417"/>
    <n v="38"/>
    <s v="SIMOB"/>
    <x v="6"/>
    <x v="66"/>
    <x v="63"/>
    <x v="0"/>
    <x v="147"/>
    <e v="#VALUE!"/>
    <n v="210.8"/>
    <n v="50"/>
    <n v="0"/>
    <n v="10540"/>
    <n v="70.290000000000006"/>
    <n v="10469.709999999999"/>
    <n v="9.9333111954459201E-3"/>
  </r>
  <r>
    <n v="10417"/>
    <n v="77"/>
    <s v="SIMOB"/>
    <x v="6"/>
    <x v="66"/>
    <x v="13"/>
    <x v="5"/>
    <x v="147"/>
    <e v="#VALUE!"/>
    <n v="10.4"/>
    <n v="35"/>
    <n v="0"/>
    <n v="364"/>
    <n v="70.290000000000006"/>
    <n v="293.70999999999998"/>
    <n v="8.0689560439560441E-3"/>
  </r>
  <r>
    <n v="10418"/>
    <n v="2"/>
    <s v="QUICK"/>
    <x v="6"/>
    <x v="20"/>
    <x v="19"/>
    <x v="0"/>
    <x v="148"/>
    <e v="#VALUE!"/>
    <n v="15.2"/>
    <n v="60"/>
    <n v="0"/>
    <n v="912"/>
    <n v="17.55"/>
    <n v="894.45"/>
    <n v="9.8075657894736851E-3"/>
  </r>
  <r>
    <n v="10418"/>
    <n v="47"/>
    <s v="QUICK"/>
    <x v="6"/>
    <x v="20"/>
    <x v="64"/>
    <x v="3"/>
    <x v="148"/>
    <e v="#VALUE!"/>
    <n v="7.6"/>
    <n v="55"/>
    <n v="0"/>
    <n v="418"/>
    <n v="17.55"/>
    <n v="400.45"/>
    <n v="9.5801435406698571E-3"/>
  </r>
  <r>
    <n v="10418"/>
    <n v="61"/>
    <s v="QUICK"/>
    <x v="6"/>
    <x v="20"/>
    <x v="65"/>
    <x v="5"/>
    <x v="148"/>
    <e v="#VALUE!"/>
    <n v="22.8"/>
    <n v="16"/>
    <n v="0"/>
    <n v="364.8"/>
    <n v="17.55"/>
    <n v="347.25"/>
    <n v="9.5189144736842098E-3"/>
  </r>
  <r>
    <n v="10422"/>
    <n v="26"/>
    <s v="FRANS"/>
    <x v="3"/>
    <x v="76"/>
    <x v="52"/>
    <x v="3"/>
    <x v="149"/>
    <e v="#VALUE!"/>
    <n v="24.9"/>
    <n v="2"/>
    <n v="0"/>
    <n v="49.8"/>
    <n v="3.02"/>
    <n v="46.779999999999994"/>
    <n v="9.3935742971887545E-3"/>
  </r>
  <r>
    <n v="10423"/>
    <n v="31"/>
    <s v="GOURL"/>
    <x v="8"/>
    <x v="24"/>
    <x v="24"/>
    <x v="1"/>
    <x v="150"/>
    <e v="#VALUE!"/>
    <n v="10"/>
    <n v="14"/>
    <n v="0"/>
    <n v="140"/>
    <n v="24.5"/>
    <n v="115.5"/>
    <n v="8.2500000000000004E-3"/>
  </r>
  <r>
    <n v="10426"/>
    <n v="56"/>
    <s v="GALED"/>
    <x v="6"/>
    <x v="41"/>
    <x v="17"/>
    <x v="6"/>
    <x v="151"/>
    <e v="#VALUE!"/>
    <n v="30.4"/>
    <n v="5"/>
    <n v="0"/>
    <n v="152"/>
    <n v="18.690000000000001"/>
    <n v="133.31"/>
    <n v="8.7703947368421055E-3"/>
  </r>
  <r>
    <n v="10426"/>
    <n v="64"/>
    <s v="GALED"/>
    <x v="6"/>
    <x v="41"/>
    <x v="31"/>
    <x v="6"/>
    <x v="151"/>
    <e v="#VALUE!"/>
    <n v="26.6"/>
    <n v="7"/>
    <n v="0"/>
    <n v="186.20000000000002"/>
    <n v="18.690000000000001"/>
    <n v="167.51000000000002"/>
    <n v="8.9962406015037591E-3"/>
  </r>
  <r>
    <n v="10427"/>
    <n v="14"/>
    <s v="PICCO"/>
    <x v="6"/>
    <x v="2"/>
    <x v="6"/>
    <x v="2"/>
    <x v="151"/>
    <e v="#VALUE!"/>
    <n v="18.600000000000001"/>
    <n v="35"/>
    <n v="0"/>
    <n v="651"/>
    <n v="31.29"/>
    <n v="619.71"/>
    <n v="9.5193548387096788E-3"/>
  </r>
  <r>
    <n v="10429"/>
    <n v="50"/>
    <s v="HUNGO"/>
    <x v="2"/>
    <x v="60"/>
    <x v="66"/>
    <x v="3"/>
    <x v="152"/>
    <e v="#VALUE!"/>
    <n v="13"/>
    <n v="40"/>
    <n v="0"/>
    <n v="520"/>
    <n v="56.63"/>
    <n v="463.37"/>
    <n v="8.9109615384615377E-3"/>
  </r>
  <r>
    <n v="10430"/>
    <n v="21"/>
    <s v="ERNSH"/>
    <x v="6"/>
    <x v="32"/>
    <x v="62"/>
    <x v="3"/>
    <x v="153"/>
    <e v="#VALUE!"/>
    <n v="8"/>
    <n v="50"/>
    <n v="0"/>
    <n v="400"/>
    <n v="458.78"/>
    <n v="-58.779999999999973"/>
    <n v="-1.4694999999999995E-3"/>
  </r>
  <r>
    <n v="10432"/>
    <n v="54"/>
    <s v="SPLIR"/>
    <x v="2"/>
    <x v="29"/>
    <x v="37"/>
    <x v="7"/>
    <x v="154"/>
    <e v="#VALUE!"/>
    <n v="5.9"/>
    <n v="40"/>
    <n v="0"/>
    <n v="236"/>
    <n v="4.34"/>
    <n v="231.66"/>
    <n v="9.8161016949152545E-3"/>
  </r>
  <r>
    <n v="10433"/>
    <n v="56"/>
    <s v="PRINI"/>
    <x v="2"/>
    <x v="77"/>
    <x v="17"/>
    <x v="6"/>
    <x v="155"/>
    <e v="#VALUE!"/>
    <n v="30.4"/>
    <n v="28"/>
    <n v="0"/>
    <n v="851.19999999999993"/>
    <n v="73.83"/>
    <n v="777.36999999999989"/>
    <n v="9.1326362781954887E-3"/>
  </r>
  <r>
    <n v="10434"/>
    <n v="11"/>
    <s v="FOLKO"/>
    <x v="2"/>
    <x v="27"/>
    <x v="4"/>
    <x v="1"/>
    <x v="155"/>
    <e v="#VALUE!"/>
    <n v="16.8"/>
    <n v="6"/>
    <n v="0"/>
    <n v="100.80000000000001"/>
    <n v="17.920000000000002"/>
    <n v="82.88000000000001"/>
    <n v="8.222222222222221E-3"/>
  </r>
  <r>
    <n v="10435"/>
    <n v="22"/>
    <s v="CONSH"/>
    <x v="1"/>
    <x v="78"/>
    <x v="67"/>
    <x v="6"/>
    <x v="156"/>
    <e v="#VALUE!"/>
    <n v="16.8"/>
    <n v="12"/>
    <n v="0"/>
    <n v="201.60000000000002"/>
    <n v="9.2100000000000009"/>
    <n v="192.39000000000001"/>
    <n v="9.5431547619047614E-3"/>
  </r>
  <r>
    <n v="10436"/>
    <n v="46"/>
    <s v="BLONP"/>
    <x v="2"/>
    <x v="5"/>
    <x v="60"/>
    <x v="4"/>
    <x v="157"/>
    <e v="#VALUE!"/>
    <n v="9.6"/>
    <n v="5"/>
    <n v="0"/>
    <n v="48"/>
    <n v="156.66"/>
    <n v="-108.66"/>
    <n v="-2.2637499999999998E-2"/>
  </r>
  <r>
    <n v="10439"/>
    <n v="16"/>
    <s v="MEREP"/>
    <x v="8"/>
    <x v="14"/>
    <x v="11"/>
    <x v="3"/>
    <x v="158"/>
    <e v="#VALUE!"/>
    <n v="13.9"/>
    <n v="16"/>
    <n v="0"/>
    <n v="222.4"/>
    <n v="4.07"/>
    <n v="218.33"/>
    <n v="9.8169964028776979E-3"/>
  </r>
  <r>
    <n v="10439"/>
    <n v="64"/>
    <s v="MEREP"/>
    <x v="8"/>
    <x v="14"/>
    <x v="31"/>
    <x v="6"/>
    <x v="158"/>
    <e v="#VALUE!"/>
    <n v="26.6"/>
    <n v="6"/>
    <n v="0"/>
    <n v="159.60000000000002"/>
    <n v="4.07"/>
    <n v="155.53000000000003"/>
    <n v="9.7449874686716797E-3"/>
  </r>
  <r>
    <n v="10441"/>
    <n v="27"/>
    <s v="OLDWO"/>
    <x v="2"/>
    <x v="79"/>
    <x v="14"/>
    <x v="3"/>
    <x v="159"/>
    <e v="#VALUE!"/>
    <n v="35.1"/>
    <n v="50"/>
    <n v="0"/>
    <n v="1755"/>
    <n v="73.02"/>
    <n v="1681.98"/>
    <n v="9.5839316239316238E-3"/>
  </r>
  <r>
    <n v="10442"/>
    <n v="54"/>
    <s v="ERNSH"/>
    <x v="2"/>
    <x v="32"/>
    <x v="37"/>
    <x v="7"/>
    <x v="160"/>
    <e v="#VALUE!"/>
    <n v="5.9"/>
    <n v="80"/>
    <n v="0"/>
    <n v="472"/>
    <n v="47.94"/>
    <n v="424.06"/>
    <n v="8.9843220338983055E-3"/>
  </r>
  <r>
    <n v="10442"/>
    <n v="66"/>
    <s v="ERNSH"/>
    <x v="2"/>
    <x v="32"/>
    <x v="68"/>
    <x v="5"/>
    <x v="160"/>
    <e v="#VALUE!"/>
    <n v="13.6"/>
    <n v="60"/>
    <n v="0"/>
    <n v="816"/>
    <n v="47.94"/>
    <n v="768.06"/>
    <n v="9.412499999999999E-3"/>
  </r>
  <r>
    <n v="10443"/>
    <n v="28"/>
    <s v="REGGC"/>
    <x v="1"/>
    <x v="80"/>
    <x v="35"/>
    <x v="2"/>
    <x v="161"/>
    <e v="#VALUE!"/>
    <n v="36.4"/>
    <n v="12"/>
    <n v="0"/>
    <n v="436.79999999999995"/>
    <n v="13.95"/>
    <n v="422.84999999999997"/>
    <n v="9.6806318681318688E-3"/>
  </r>
  <r>
    <n v="10444"/>
    <n v="35"/>
    <s v="BERGS"/>
    <x v="2"/>
    <x v="56"/>
    <x v="1"/>
    <x v="0"/>
    <x v="161"/>
    <e v="#VALUE!"/>
    <n v="14.4"/>
    <n v="8"/>
    <n v="0"/>
    <n v="115.2"/>
    <n v="3.5"/>
    <n v="111.7"/>
    <n v="9.6961805555555551E-3"/>
  </r>
  <r>
    <n v="10445"/>
    <n v="39"/>
    <s v="BERGS"/>
    <x v="2"/>
    <x v="56"/>
    <x v="0"/>
    <x v="0"/>
    <x v="162"/>
    <e v="#VALUE!"/>
    <n v="14.4"/>
    <n v="6"/>
    <n v="0"/>
    <n v="86.4"/>
    <n v="9.3000000000000007"/>
    <n v="77.100000000000009"/>
    <n v="8.9236111111111113E-3"/>
  </r>
  <r>
    <n v="10447"/>
    <n v="19"/>
    <s v="RICAR"/>
    <x v="6"/>
    <x v="81"/>
    <x v="29"/>
    <x v="3"/>
    <x v="163"/>
    <e v="#VALUE!"/>
    <n v="7.3"/>
    <n v="40"/>
    <n v="0"/>
    <n v="292"/>
    <n v="68.66"/>
    <n v="223.34"/>
    <n v="7.6486301369863017E-3"/>
  </r>
  <r>
    <n v="10447"/>
    <n v="65"/>
    <s v="RICAR"/>
    <x v="6"/>
    <x v="81"/>
    <x v="49"/>
    <x v="5"/>
    <x v="163"/>
    <e v="#VALUE!"/>
    <n v="16.8"/>
    <n v="35"/>
    <n v="0"/>
    <n v="588"/>
    <n v="68.66"/>
    <n v="519.34"/>
    <n v="8.8323129251700674E-3"/>
  </r>
  <r>
    <n v="10447"/>
    <n v="71"/>
    <s v="RICAR"/>
    <x v="6"/>
    <x v="81"/>
    <x v="36"/>
    <x v="1"/>
    <x v="163"/>
    <e v="#VALUE!"/>
    <n v="17.2"/>
    <n v="2"/>
    <n v="0"/>
    <n v="34.4"/>
    <n v="68.66"/>
    <n v="-34.26"/>
    <n v="-9.9593023255813949E-3"/>
  </r>
  <r>
    <n v="10448"/>
    <n v="26"/>
    <s v="RANCH"/>
    <x v="6"/>
    <x v="82"/>
    <x v="52"/>
    <x v="3"/>
    <x v="164"/>
    <e v="#VALUE!"/>
    <n v="24.9"/>
    <n v="6"/>
    <n v="0"/>
    <n v="149.39999999999998"/>
    <n v="38.82"/>
    <n v="110.57999999999998"/>
    <n v="7.4016064257028114E-3"/>
  </r>
  <r>
    <n v="10449"/>
    <n v="10"/>
    <s v="BLONP"/>
    <x v="2"/>
    <x v="5"/>
    <x v="59"/>
    <x v="4"/>
    <x v="165"/>
    <e v="#VALUE!"/>
    <n v="24.8"/>
    <n v="14"/>
    <n v="0"/>
    <n v="347.2"/>
    <n v="53.3"/>
    <n v="293.89999999999998"/>
    <n v="8.4648617511520734E-3"/>
  </r>
  <r>
    <n v="10449"/>
    <n v="62"/>
    <s v="BLONP"/>
    <x v="2"/>
    <x v="5"/>
    <x v="25"/>
    <x v="3"/>
    <x v="165"/>
    <e v="#VALUE!"/>
    <n v="39.4"/>
    <n v="35"/>
    <n v="0"/>
    <n v="1379"/>
    <n v="53.3"/>
    <n v="1325.7"/>
    <n v="9.6134880348078319E-3"/>
  </r>
  <r>
    <n v="10455"/>
    <n v="53"/>
    <s v="WARTH"/>
    <x v="1"/>
    <x v="4"/>
    <x v="58"/>
    <x v="7"/>
    <x v="166"/>
    <e v="#VALUE!"/>
    <n v="26.2"/>
    <n v="50"/>
    <n v="0"/>
    <n v="1310"/>
    <n v="180.45"/>
    <n v="1129.55"/>
    <n v="8.6225190839694654E-3"/>
  </r>
  <r>
    <n v="10455"/>
    <n v="61"/>
    <s v="WARTH"/>
    <x v="1"/>
    <x v="4"/>
    <x v="65"/>
    <x v="5"/>
    <x v="166"/>
    <e v="#VALUE!"/>
    <n v="22.8"/>
    <n v="25"/>
    <n v="0"/>
    <n v="570"/>
    <n v="180.45"/>
    <n v="389.55"/>
    <n v="6.834210526315789E-3"/>
  </r>
  <r>
    <n v="10457"/>
    <n v="59"/>
    <s v="KOENE"/>
    <x v="3"/>
    <x v="18"/>
    <x v="48"/>
    <x v="1"/>
    <x v="167"/>
    <e v="#VALUE!"/>
    <n v="44"/>
    <n v="36"/>
    <n v="0"/>
    <n v="1584"/>
    <n v="11.57"/>
    <n v="1572.43"/>
    <n v="9.9269570707070705E-3"/>
  </r>
  <r>
    <n v="10458"/>
    <n v="71"/>
    <s v="SUPRD"/>
    <x v="7"/>
    <x v="47"/>
    <x v="36"/>
    <x v="1"/>
    <x v="168"/>
    <e v="#VALUE!"/>
    <n v="17.2"/>
    <n v="50"/>
    <n v="0"/>
    <n v="860"/>
    <n v="147.06"/>
    <n v="712.94"/>
    <n v="8.2900000000000005E-3"/>
  </r>
  <r>
    <n v="10459"/>
    <n v="72"/>
    <s v="VICTE"/>
    <x v="6"/>
    <x v="3"/>
    <x v="5"/>
    <x v="1"/>
    <x v="169"/>
    <e v="#VALUE!"/>
    <n v="27.8"/>
    <n v="40"/>
    <n v="0"/>
    <n v="1112"/>
    <n v="25.09"/>
    <n v="1086.9100000000001"/>
    <n v="9.7743705035971233E-3"/>
  </r>
  <r>
    <n v="10462"/>
    <n v="13"/>
    <s v="CONSH"/>
    <x v="3"/>
    <x v="78"/>
    <x v="46"/>
    <x v="4"/>
    <x v="170"/>
    <e v="#VALUE!"/>
    <n v="4.8"/>
    <n v="1"/>
    <n v="0"/>
    <n v="4.8"/>
    <n v="6.17"/>
    <n v="-1.37"/>
    <n v="-2.8541666666666672E-3"/>
  </r>
  <r>
    <n v="10462"/>
    <n v="23"/>
    <s v="CONSH"/>
    <x v="3"/>
    <x v="78"/>
    <x v="51"/>
    <x v="6"/>
    <x v="170"/>
    <e v="#VALUE!"/>
    <n v="7.2"/>
    <n v="21"/>
    <n v="0"/>
    <n v="151.20000000000002"/>
    <n v="6.17"/>
    <n v="145.03000000000003"/>
    <n v="9.5919312169312175E-3"/>
  </r>
  <r>
    <n v="10463"/>
    <n v="19"/>
    <s v="SUPRD"/>
    <x v="5"/>
    <x v="47"/>
    <x v="29"/>
    <x v="3"/>
    <x v="171"/>
    <e v="#VALUE!"/>
    <n v="7.3"/>
    <n v="21"/>
    <n v="0"/>
    <n v="153.29999999999998"/>
    <n v="14.78"/>
    <n v="138.51999999999998"/>
    <n v="9.0358773646444877E-3"/>
  </r>
  <r>
    <n v="10463"/>
    <n v="42"/>
    <s v="SUPRD"/>
    <x v="5"/>
    <x v="47"/>
    <x v="41"/>
    <x v="6"/>
    <x v="171"/>
    <e v="#VALUE!"/>
    <n v="11.2"/>
    <n v="50"/>
    <n v="0"/>
    <n v="560"/>
    <n v="14.78"/>
    <n v="545.22"/>
    <n v="9.736071428571429E-3"/>
  </r>
  <r>
    <n v="10464"/>
    <n v="43"/>
    <s v="FURIB"/>
    <x v="6"/>
    <x v="65"/>
    <x v="21"/>
    <x v="0"/>
    <x v="171"/>
    <e v="#VALUE!"/>
    <n v="36.799999999999997"/>
    <n v="3"/>
    <n v="0"/>
    <n v="110.39999999999999"/>
    <n v="89"/>
    <n v="21.399999999999991"/>
    <n v="1.9384057971014487E-3"/>
  </r>
  <r>
    <n v="10465"/>
    <n v="24"/>
    <s v="VAFFE"/>
    <x v="0"/>
    <x v="39"/>
    <x v="18"/>
    <x v="0"/>
    <x v="172"/>
    <e v="#VALUE!"/>
    <n v="3.6"/>
    <n v="25"/>
    <n v="0"/>
    <n v="90"/>
    <n v="145.04"/>
    <n v="-55.039999999999992"/>
    <n v="-6.1155555555555555E-3"/>
  </r>
  <r>
    <n v="10465"/>
    <n v="50"/>
    <s v="VAFFE"/>
    <x v="0"/>
    <x v="39"/>
    <x v="66"/>
    <x v="3"/>
    <x v="172"/>
    <e v="#VALUE!"/>
    <n v="13"/>
    <n v="25"/>
    <n v="0"/>
    <n v="325"/>
    <n v="145.04"/>
    <n v="179.96"/>
    <n v="5.53723076923077E-3"/>
  </r>
  <r>
    <n v="10466"/>
    <n v="46"/>
    <s v="COMMI"/>
    <x v="6"/>
    <x v="83"/>
    <x v="60"/>
    <x v="4"/>
    <x v="173"/>
    <e v="#VALUE!"/>
    <n v="9.6"/>
    <n v="5"/>
    <n v="0"/>
    <n v="48"/>
    <n v="11.93"/>
    <n v="36.07"/>
    <n v="7.5145833333333332E-3"/>
  </r>
  <r>
    <n v="10467"/>
    <n v="24"/>
    <s v="MAGAA"/>
    <x v="1"/>
    <x v="84"/>
    <x v="18"/>
    <x v="0"/>
    <x v="173"/>
    <e v="#VALUE!"/>
    <n v="3.6"/>
    <n v="28"/>
    <n v="0"/>
    <n v="100.8"/>
    <n v="4.93"/>
    <n v="95.87"/>
    <n v="9.510912698412699E-3"/>
  </r>
  <r>
    <n v="10467"/>
    <n v="25"/>
    <s v="MAGAA"/>
    <x v="1"/>
    <x v="84"/>
    <x v="44"/>
    <x v="3"/>
    <x v="173"/>
    <e v="#VALUE!"/>
    <n v="11.2"/>
    <n v="12"/>
    <n v="0"/>
    <n v="134.39999999999998"/>
    <n v="4.93"/>
    <n v="129.46999999999997"/>
    <n v="9.633184523809523E-3"/>
  </r>
  <r>
    <n v="10468"/>
    <n v="30"/>
    <s v="KOENE"/>
    <x v="2"/>
    <x v="18"/>
    <x v="30"/>
    <x v="4"/>
    <x v="174"/>
    <e v="#VALUE!"/>
    <n v="20.7"/>
    <n v="8"/>
    <n v="0"/>
    <n v="165.6"/>
    <n v="44.12"/>
    <n v="121.47999999999999"/>
    <n v="7.3357487922705309E-3"/>
  </r>
  <r>
    <n v="10470"/>
    <n v="64"/>
    <s v="BONAP"/>
    <x v="6"/>
    <x v="23"/>
    <x v="31"/>
    <x v="6"/>
    <x v="175"/>
    <e v="#VALUE!"/>
    <n v="26.6"/>
    <n v="8"/>
    <n v="0"/>
    <n v="212.8"/>
    <n v="64.56"/>
    <n v="148.24"/>
    <n v="6.9661654135338346E-3"/>
  </r>
  <r>
    <n v="10472"/>
    <n v="51"/>
    <s v="SEVES"/>
    <x v="1"/>
    <x v="36"/>
    <x v="7"/>
    <x v="2"/>
    <x v="176"/>
    <e v="#VALUE!"/>
    <n v="42.4"/>
    <n v="18"/>
    <n v="0"/>
    <n v="763.19999999999993"/>
    <n v="4.2"/>
    <n v="758.99999999999989"/>
    <n v="9.944968553459119E-3"/>
  </r>
  <r>
    <n v="10473"/>
    <n v="33"/>
    <s v="ISLAT"/>
    <x v="0"/>
    <x v="25"/>
    <x v="22"/>
    <x v="1"/>
    <x v="177"/>
    <e v="#VALUE!"/>
    <n v="2"/>
    <n v="12"/>
    <n v="0"/>
    <n v="24"/>
    <n v="16.37"/>
    <n v="7.629999999999999"/>
    <n v="3.1791666666666661E-3"/>
  </r>
  <r>
    <n v="10473"/>
    <n v="71"/>
    <s v="ISLAT"/>
    <x v="0"/>
    <x v="25"/>
    <x v="36"/>
    <x v="1"/>
    <x v="177"/>
    <e v="#VALUE!"/>
    <n v="17.2"/>
    <n v="12"/>
    <n v="0"/>
    <n v="206.39999999999998"/>
    <n v="16.37"/>
    <n v="190.02999999999997"/>
    <n v="9.2068798449612393E-3"/>
  </r>
  <r>
    <n v="10474"/>
    <n v="14"/>
    <s v="PERIC"/>
    <x v="5"/>
    <x v="69"/>
    <x v="6"/>
    <x v="2"/>
    <x v="177"/>
    <e v="#VALUE!"/>
    <n v="18.600000000000001"/>
    <n v="12"/>
    <n v="0"/>
    <n v="223.20000000000002"/>
    <n v="83.49"/>
    <n v="139.71000000000004"/>
    <n v="6.2594086021505388E-3"/>
  </r>
  <r>
    <n v="10474"/>
    <n v="28"/>
    <s v="PERIC"/>
    <x v="5"/>
    <x v="69"/>
    <x v="35"/>
    <x v="2"/>
    <x v="177"/>
    <e v="#VALUE!"/>
    <n v="36.4"/>
    <n v="18"/>
    <n v="0"/>
    <n v="655.19999999999993"/>
    <n v="83.49"/>
    <n v="571.70999999999992"/>
    <n v="8.7257326007326007E-3"/>
  </r>
  <r>
    <n v="10474"/>
    <n v="40"/>
    <s v="PERIC"/>
    <x v="5"/>
    <x v="69"/>
    <x v="20"/>
    <x v="4"/>
    <x v="177"/>
    <e v="#VALUE!"/>
    <n v="14.7"/>
    <n v="21"/>
    <n v="0"/>
    <n v="308.7"/>
    <n v="83.49"/>
    <n v="225.20999999999998"/>
    <n v="7.2954324586977648E-3"/>
  </r>
  <r>
    <n v="10476"/>
    <n v="70"/>
    <s v="HILAA"/>
    <x v="1"/>
    <x v="43"/>
    <x v="40"/>
    <x v="0"/>
    <x v="178"/>
    <e v="#VALUE!"/>
    <n v="12"/>
    <n v="12"/>
    <n v="0"/>
    <n v="144"/>
    <n v="4.41"/>
    <n v="139.59"/>
    <n v="9.6937499999999992E-3"/>
  </r>
  <r>
    <n v="10479"/>
    <n v="53"/>
    <s v="RATTC"/>
    <x v="2"/>
    <x v="6"/>
    <x v="58"/>
    <x v="7"/>
    <x v="179"/>
    <e v="#VALUE!"/>
    <n v="26.2"/>
    <n v="28"/>
    <n v="0"/>
    <n v="733.6"/>
    <n v="708.95"/>
    <n v="24.649999999999977"/>
    <n v="3.360141766630313E-4"/>
  </r>
  <r>
    <n v="10479"/>
    <n v="59"/>
    <s v="RATTC"/>
    <x v="2"/>
    <x v="6"/>
    <x v="48"/>
    <x v="1"/>
    <x v="179"/>
    <e v="#VALUE!"/>
    <n v="44"/>
    <n v="60"/>
    <n v="0"/>
    <n v="2640"/>
    <n v="708.95"/>
    <n v="1931.05"/>
    <n v="7.3145833333333335E-3"/>
  </r>
  <r>
    <n v="10480"/>
    <n v="59"/>
    <s v="FOLIG"/>
    <x v="8"/>
    <x v="28"/>
    <x v="48"/>
    <x v="1"/>
    <x v="180"/>
    <e v="#VALUE!"/>
    <n v="44"/>
    <n v="12"/>
    <n v="0"/>
    <n v="528"/>
    <n v="1.35"/>
    <n v="526.65"/>
    <n v="9.9744318181818181E-3"/>
  </r>
  <r>
    <n v="10481"/>
    <n v="49"/>
    <s v="RICAR"/>
    <x v="1"/>
    <x v="81"/>
    <x v="9"/>
    <x v="3"/>
    <x v="180"/>
    <e v="#VALUE!"/>
    <n v="16"/>
    <n v="24"/>
    <n v="0"/>
    <n v="384"/>
    <n v="64.33"/>
    <n v="319.67"/>
    <n v="8.3247395833333342E-3"/>
  </r>
  <r>
    <n v="10481"/>
    <n v="60"/>
    <s v="RICAR"/>
    <x v="1"/>
    <x v="81"/>
    <x v="8"/>
    <x v="1"/>
    <x v="180"/>
    <e v="#VALUE!"/>
    <n v="27.2"/>
    <n v="40"/>
    <n v="0"/>
    <n v="1088"/>
    <n v="64.33"/>
    <n v="1023.67"/>
    <n v="9.4087316176470585E-3"/>
  </r>
  <r>
    <n v="10484"/>
    <n v="21"/>
    <s v="BSBEV"/>
    <x v="2"/>
    <x v="10"/>
    <x v="62"/>
    <x v="3"/>
    <x v="181"/>
    <e v="#VALUE!"/>
    <n v="8"/>
    <n v="14"/>
    <n v="0"/>
    <n v="112"/>
    <n v="6.88"/>
    <n v="105.12"/>
    <n v="9.3857142857142854E-3"/>
  </r>
  <r>
    <n v="10484"/>
    <n v="51"/>
    <s v="BSBEV"/>
    <x v="2"/>
    <x v="10"/>
    <x v="7"/>
    <x v="2"/>
    <x v="181"/>
    <e v="#VALUE!"/>
    <n v="42.4"/>
    <n v="3"/>
    <n v="0"/>
    <n v="127.19999999999999"/>
    <n v="6.88"/>
    <n v="120.32"/>
    <n v="9.4591194968553453E-3"/>
  </r>
  <r>
    <n v="10486"/>
    <n v="11"/>
    <s v="HILAA"/>
    <x v="0"/>
    <x v="43"/>
    <x v="4"/>
    <x v="1"/>
    <x v="182"/>
    <e v="#VALUE!"/>
    <n v="16.8"/>
    <n v="5"/>
    <n v="0"/>
    <n v="84"/>
    <n v="30.53"/>
    <n v="53.47"/>
    <n v="6.3654761904761905E-3"/>
  </r>
  <r>
    <n v="10486"/>
    <n v="51"/>
    <s v="HILAA"/>
    <x v="0"/>
    <x v="43"/>
    <x v="7"/>
    <x v="2"/>
    <x v="182"/>
    <e v="#VALUE!"/>
    <n v="42.4"/>
    <n v="25"/>
    <n v="0"/>
    <n v="1060"/>
    <n v="30.53"/>
    <n v="1029.47"/>
    <n v="9.7119811320754718E-3"/>
  </r>
  <r>
    <n v="10486"/>
    <n v="74"/>
    <s v="HILAA"/>
    <x v="0"/>
    <x v="43"/>
    <x v="10"/>
    <x v="2"/>
    <x v="182"/>
    <e v="#VALUE!"/>
    <n v="8"/>
    <n v="16"/>
    <n v="0"/>
    <n v="128"/>
    <n v="30.53"/>
    <n v="97.47"/>
    <n v="7.6148437500000001E-3"/>
  </r>
  <r>
    <n v="10487"/>
    <n v="19"/>
    <s v="QUEEN"/>
    <x v="3"/>
    <x v="35"/>
    <x v="29"/>
    <x v="3"/>
    <x v="182"/>
    <e v="#VALUE!"/>
    <n v="7.3"/>
    <n v="5"/>
    <n v="0"/>
    <n v="36.5"/>
    <n v="71.069999999999993"/>
    <n v="-34.569999999999993"/>
    <n v="-9.4712328767123273E-3"/>
  </r>
  <r>
    <n v="10489"/>
    <n v="16"/>
    <s v="PICCO"/>
    <x v="8"/>
    <x v="2"/>
    <x v="11"/>
    <x v="3"/>
    <x v="183"/>
    <e v="#VALUE!"/>
    <n v="13.9"/>
    <n v="18"/>
    <n v="0"/>
    <n v="250.20000000000002"/>
    <n v="5.29"/>
    <n v="244.91000000000003"/>
    <n v="9.7885691446842529E-3"/>
  </r>
  <r>
    <n v="10490"/>
    <n v="59"/>
    <s v="HILAA"/>
    <x v="7"/>
    <x v="43"/>
    <x v="48"/>
    <x v="1"/>
    <x v="184"/>
    <e v="#VALUE!"/>
    <n v="44"/>
    <n v="60"/>
    <n v="0"/>
    <n v="2640"/>
    <n v="210.19"/>
    <n v="2429.81"/>
    <n v="9.2038257575757579E-3"/>
  </r>
  <r>
    <n v="10490"/>
    <n v="75"/>
    <s v="HILAA"/>
    <x v="7"/>
    <x v="43"/>
    <x v="33"/>
    <x v="0"/>
    <x v="184"/>
    <e v="#VALUE!"/>
    <n v="6.2"/>
    <n v="36"/>
    <n v="0"/>
    <n v="223.20000000000002"/>
    <n v="210.19"/>
    <n v="13.010000000000019"/>
    <n v="5.8288530465949902E-4"/>
  </r>
  <r>
    <n v="10495"/>
    <n v="77"/>
    <s v="LAUGB"/>
    <x v="2"/>
    <x v="85"/>
    <x v="13"/>
    <x v="5"/>
    <x v="185"/>
    <e v="#VALUE!"/>
    <n v="10.4"/>
    <n v="5"/>
    <n v="0"/>
    <n v="52"/>
    <n v="4.6500000000000004"/>
    <n v="47.35"/>
    <n v="9.1057692307692298E-3"/>
  </r>
  <r>
    <n v="10497"/>
    <n v="56"/>
    <s v="LEHMS"/>
    <x v="7"/>
    <x v="59"/>
    <x v="17"/>
    <x v="6"/>
    <x v="186"/>
    <e v="#VALUE!"/>
    <n v="30.4"/>
    <n v="14"/>
    <n v="0"/>
    <n v="425.59999999999997"/>
    <n v="36.21"/>
    <n v="389.39"/>
    <n v="9.1492011278195493E-3"/>
  </r>
  <r>
    <n v="10497"/>
    <n v="72"/>
    <s v="LEHMS"/>
    <x v="7"/>
    <x v="59"/>
    <x v="5"/>
    <x v="1"/>
    <x v="186"/>
    <e v="#VALUE!"/>
    <n v="27.8"/>
    <n v="25"/>
    <n v="0"/>
    <n v="695"/>
    <n v="36.21"/>
    <n v="658.79"/>
    <n v="9.478992805755395E-3"/>
  </r>
  <r>
    <n v="10497"/>
    <n v="77"/>
    <s v="LEHMS"/>
    <x v="7"/>
    <x v="59"/>
    <x v="13"/>
    <x v="5"/>
    <x v="186"/>
    <e v="#VALUE!"/>
    <n v="10.4"/>
    <n v="25"/>
    <n v="0"/>
    <n v="260"/>
    <n v="36.21"/>
    <n v="223.79"/>
    <n v="8.6073076923076919E-3"/>
  </r>
  <r>
    <n v="10498"/>
    <n v="24"/>
    <s v="HILAA"/>
    <x v="1"/>
    <x v="43"/>
    <x v="18"/>
    <x v="0"/>
    <x v="187"/>
    <e v="#VALUE!"/>
    <n v="4.5"/>
    <n v="14"/>
    <n v="0"/>
    <n v="63"/>
    <n v="29.75"/>
    <n v="33.25"/>
    <n v="5.2777777777777779E-3"/>
  </r>
  <r>
    <n v="10498"/>
    <n v="40"/>
    <s v="HILAA"/>
    <x v="1"/>
    <x v="43"/>
    <x v="20"/>
    <x v="4"/>
    <x v="187"/>
    <e v="#VALUE!"/>
    <n v="18.399999999999999"/>
    <n v="5"/>
    <n v="0"/>
    <n v="92"/>
    <n v="29.75"/>
    <n v="62.25"/>
    <n v="6.7663043478260864E-3"/>
  </r>
  <r>
    <n v="10499"/>
    <n v="49"/>
    <s v="LILAS"/>
    <x v="6"/>
    <x v="58"/>
    <x v="9"/>
    <x v="3"/>
    <x v="188"/>
    <e v="#VALUE!"/>
    <n v="20"/>
    <n v="25"/>
    <n v="0"/>
    <n v="500"/>
    <n v="102.02"/>
    <n v="397.98"/>
    <n v="7.9596000000000007E-3"/>
  </r>
  <r>
    <n v="10502"/>
    <n v="45"/>
    <s v="PERIC"/>
    <x v="3"/>
    <x v="69"/>
    <x v="69"/>
    <x v="4"/>
    <x v="189"/>
    <e v="#VALUE!"/>
    <n v="9.5"/>
    <n v="21"/>
    <n v="0"/>
    <n v="199.5"/>
    <n v="69.319999999999993"/>
    <n v="130.18"/>
    <n v="6.5253132832080209E-3"/>
  </r>
  <r>
    <n v="10502"/>
    <n v="53"/>
    <s v="PERIC"/>
    <x v="3"/>
    <x v="69"/>
    <x v="58"/>
    <x v="7"/>
    <x v="189"/>
    <e v="#VALUE!"/>
    <n v="32.799999999999997"/>
    <n v="6"/>
    <n v="0"/>
    <n v="196.79999999999998"/>
    <n v="69.319999999999993"/>
    <n v="127.47999999999999"/>
    <n v="6.4776422764227645E-3"/>
  </r>
  <r>
    <n v="10503"/>
    <n v="14"/>
    <s v="HUNGO"/>
    <x v="8"/>
    <x v="60"/>
    <x v="6"/>
    <x v="2"/>
    <x v="190"/>
    <e v="#VALUE!"/>
    <n v="23.25"/>
    <n v="70"/>
    <n v="0"/>
    <n v="1627.5"/>
    <n v="16.739999999999998"/>
    <n v="1610.76"/>
    <n v="9.8971428571428561E-3"/>
  </r>
  <r>
    <n v="10504"/>
    <n v="2"/>
    <s v="WHITC"/>
    <x v="6"/>
    <x v="67"/>
    <x v="19"/>
    <x v="0"/>
    <x v="190"/>
    <e v="#VALUE!"/>
    <n v="19"/>
    <n v="12"/>
    <n v="0"/>
    <n v="228"/>
    <n v="59.13"/>
    <n v="168.87"/>
    <n v="7.4065789473684203E-3"/>
  </r>
  <r>
    <n v="10504"/>
    <n v="21"/>
    <s v="WHITC"/>
    <x v="6"/>
    <x v="67"/>
    <x v="62"/>
    <x v="3"/>
    <x v="190"/>
    <e v="#VALUE!"/>
    <n v="10"/>
    <n v="12"/>
    <n v="0"/>
    <n v="120"/>
    <n v="59.13"/>
    <n v="60.87"/>
    <n v="5.0724999999999998E-3"/>
  </r>
  <r>
    <n v="10504"/>
    <n v="61"/>
    <s v="WHITC"/>
    <x v="6"/>
    <x v="67"/>
    <x v="65"/>
    <x v="5"/>
    <x v="190"/>
    <e v="#VALUE!"/>
    <n v="28.5"/>
    <n v="25"/>
    <n v="0"/>
    <n v="712.5"/>
    <n v="59.13"/>
    <n v="653.37"/>
    <n v="9.1701052631578944E-3"/>
  </r>
  <r>
    <n v="10505"/>
    <n v="62"/>
    <s v="MEREP"/>
    <x v="2"/>
    <x v="14"/>
    <x v="25"/>
    <x v="3"/>
    <x v="191"/>
    <e v="#VALUE!"/>
    <n v="49.3"/>
    <n v="3"/>
    <n v="0"/>
    <n v="147.89999999999998"/>
    <n v="7.13"/>
    <n v="140.76999999999998"/>
    <n v="9.5179175118323186E-3"/>
  </r>
  <r>
    <n v="10509"/>
    <n v="28"/>
    <s v="BLAUS"/>
    <x v="6"/>
    <x v="11"/>
    <x v="35"/>
    <x v="2"/>
    <x v="192"/>
    <e v="#VALUE!"/>
    <n v="45.6"/>
    <n v="3"/>
    <n v="0"/>
    <n v="136.80000000000001"/>
    <n v="0.15"/>
    <n v="136.65"/>
    <n v="9.9890350877192974E-3"/>
  </r>
  <r>
    <n v="10510"/>
    <n v="29"/>
    <s v="SAVEA"/>
    <x v="8"/>
    <x v="17"/>
    <x v="55"/>
    <x v="7"/>
    <x v="193"/>
    <e v="#VALUE!"/>
    <n v="123.79"/>
    <n v="36"/>
    <n v="0"/>
    <n v="4456.4400000000005"/>
    <n v="367.63"/>
    <n v="4088.8100000000004"/>
    <n v="9.1750590157165818E-3"/>
  </r>
  <r>
    <n v="10514"/>
    <n v="20"/>
    <s v="ERNSH"/>
    <x v="2"/>
    <x v="32"/>
    <x v="23"/>
    <x v="3"/>
    <x v="194"/>
    <e v="#VALUE!"/>
    <n v="81"/>
    <n v="39"/>
    <n v="0"/>
    <n v="3159"/>
    <n v="789.95"/>
    <n v="2369.0500000000002"/>
    <n v="7.4993668882557775E-3"/>
  </r>
  <r>
    <n v="10514"/>
    <n v="28"/>
    <s v="ERNSH"/>
    <x v="2"/>
    <x v="32"/>
    <x v="35"/>
    <x v="2"/>
    <x v="194"/>
    <e v="#VALUE!"/>
    <n v="45.6"/>
    <n v="35"/>
    <n v="0"/>
    <n v="1596"/>
    <n v="789.95"/>
    <n v="806.05"/>
    <n v="5.0504385964912279E-3"/>
  </r>
  <r>
    <n v="10514"/>
    <n v="56"/>
    <s v="ERNSH"/>
    <x v="2"/>
    <x v="32"/>
    <x v="17"/>
    <x v="6"/>
    <x v="194"/>
    <e v="#VALUE!"/>
    <n v="38"/>
    <n v="70"/>
    <n v="0"/>
    <n v="2660"/>
    <n v="789.95"/>
    <n v="1870.05"/>
    <n v="7.0302631578947374E-3"/>
  </r>
  <r>
    <n v="10514"/>
    <n v="65"/>
    <s v="ERNSH"/>
    <x v="2"/>
    <x v="32"/>
    <x v="49"/>
    <x v="5"/>
    <x v="194"/>
    <e v="#VALUE!"/>
    <n v="21.05"/>
    <n v="39"/>
    <n v="0"/>
    <n v="820.95"/>
    <n v="789.95"/>
    <n v="31"/>
    <n v="3.7761130397709965E-4"/>
  </r>
  <r>
    <n v="10514"/>
    <n v="75"/>
    <s v="ERNSH"/>
    <x v="2"/>
    <x v="32"/>
    <x v="33"/>
    <x v="0"/>
    <x v="194"/>
    <e v="#VALUE!"/>
    <n v="7.75"/>
    <n v="50"/>
    <n v="0"/>
    <n v="387.5"/>
    <n v="789.95"/>
    <n v="-402.45000000000005"/>
    <n v="-1.0385806451612904E-2"/>
  </r>
  <r>
    <n v="10515"/>
    <n v="16"/>
    <s v="QUICK"/>
    <x v="3"/>
    <x v="20"/>
    <x v="11"/>
    <x v="3"/>
    <x v="195"/>
    <e v="#VALUE!"/>
    <n v="17.45"/>
    <n v="50"/>
    <n v="0"/>
    <n v="872.5"/>
    <n v="204.47"/>
    <n v="668.03"/>
    <n v="7.6565042979942688E-3"/>
  </r>
  <r>
    <n v="10515"/>
    <n v="27"/>
    <s v="QUICK"/>
    <x v="3"/>
    <x v="20"/>
    <x v="14"/>
    <x v="3"/>
    <x v="195"/>
    <e v="#VALUE!"/>
    <n v="43.9"/>
    <n v="120"/>
    <n v="0"/>
    <n v="5268"/>
    <n v="204.47"/>
    <n v="5063.53"/>
    <n v="9.6118640850417613E-3"/>
  </r>
  <r>
    <n v="10517"/>
    <n v="52"/>
    <s v="NORTS"/>
    <x v="2"/>
    <x v="26"/>
    <x v="50"/>
    <x v="6"/>
    <x v="196"/>
    <e v="#VALUE!"/>
    <n v="7"/>
    <n v="6"/>
    <n v="0"/>
    <n v="42"/>
    <n v="32.07"/>
    <n v="9.93"/>
    <n v="2.3642857142857142E-3"/>
  </r>
  <r>
    <n v="10517"/>
    <n v="59"/>
    <s v="NORTS"/>
    <x v="2"/>
    <x v="26"/>
    <x v="48"/>
    <x v="1"/>
    <x v="196"/>
    <e v="#VALUE!"/>
    <n v="55"/>
    <n v="4"/>
    <n v="0"/>
    <n v="220"/>
    <n v="32.07"/>
    <n v="187.93"/>
    <n v="8.5422727272727265E-3"/>
  </r>
  <r>
    <n v="10517"/>
    <n v="70"/>
    <s v="NORTS"/>
    <x v="2"/>
    <x v="26"/>
    <x v="40"/>
    <x v="0"/>
    <x v="196"/>
    <e v="#VALUE!"/>
    <n v="15"/>
    <n v="6"/>
    <n v="0"/>
    <n v="90"/>
    <n v="32.07"/>
    <n v="57.93"/>
    <n v="6.4366666666666661E-3"/>
  </r>
  <r>
    <n v="10518"/>
    <n v="24"/>
    <s v="TORTU"/>
    <x v="6"/>
    <x v="8"/>
    <x v="18"/>
    <x v="0"/>
    <x v="197"/>
    <e v="#VALUE!"/>
    <n v="4.5"/>
    <n v="5"/>
    <n v="0"/>
    <n v="22.5"/>
    <n v="218.15"/>
    <n v="-195.65"/>
    <n v="-8.6955555555555564E-2"/>
  </r>
  <r>
    <n v="10518"/>
    <n v="44"/>
    <s v="TORTU"/>
    <x v="6"/>
    <x v="8"/>
    <x v="26"/>
    <x v="5"/>
    <x v="197"/>
    <e v="#VALUE!"/>
    <n v="19.45"/>
    <n v="9"/>
    <n v="0"/>
    <n v="175.04999999999998"/>
    <n v="218.15"/>
    <n v="-43.100000000000023"/>
    <n v="-2.462153670379893E-3"/>
  </r>
  <r>
    <n v="10519"/>
    <n v="56"/>
    <s v="CHOPS"/>
    <x v="8"/>
    <x v="51"/>
    <x v="17"/>
    <x v="6"/>
    <x v="198"/>
    <e v="#VALUE!"/>
    <n v="38"/>
    <n v="40"/>
    <n v="0"/>
    <n v="1520"/>
    <n v="91.76"/>
    <n v="1428.24"/>
    <n v="9.3963157894736832E-3"/>
  </r>
  <r>
    <n v="10520"/>
    <n v="24"/>
    <s v="SANTG"/>
    <x v="7"/>
    <x v="31"/>
    <x v="18"/>
    <x v="0"/>
    <x v="1"/>
    <e v="#VALUE!"/>
    <n v="4.5"/>
    <n v="8"/>
    <n v="0"/>
    <n v="36"/>
    <n v="13.37"/>
    <n v="22.630000000000003"/>
    <n v="6.2861111111111121E-3"/>
  </r>
  <r>
    <n v="10520"/>
    <n v="53"/>
    <s v="SANTG"/>
    <x v="7"/>
    <x v="31"/>
    <x v="58"/>
    <x v="7"/>
    <x v="1"/>
    <e v="#VALUE!"/>
    <n v="32.799999999999997"/>
    <n v="5"/>
    <n v="0"/>
    <n v="164"/>
    <n v="13.37"/>
    <n v="150.63"/>
    <n v="9.1847560975609754E-3"/>
  </r>
  <r>
    <n v="10521"/>
    <n v="68"/>
    <s v="CACTU"/>
    <x v="1"/>
    <x v="1"/>
    <x v="38"/>
    <x v="3"/>
    <x v="1"/>
    <e v="#VALUE!"/>
    <n v="12.5"/>
    <n v="6"/>
    <n v="0"/>
    <n v="75"/>
    <n v="17.22"/>
    <n v="57.78"/>
    <n v="7.7039999999999999E-3"/>
  </r>
  <r>
    <n v="10522"/>
    <n v="8"/>
    <s v="LEHMS"/>
    <x v="6"/>
    <x v="59"/>
    <x v="53"/>
    <x v="5"/>
    <x v="199"/>
    <e v="#VALUE!"/>
    <n v="40"/>
    <n v="24"/>
    <n v="0"/>
    <n v="960"/>
    <n v="45.33"/>
    <n v="914.67"/>
    <n v="9.5278124999999998E-3"/>
  </r>
  <r>
    <n v="10524"/>
    <n v="10"/>
    <s v="BERGS"/>
    <x v="0"/>
    <x v="56"/>
    <x v="59"/>
    <x v="4"/>
    <x v="200"/>
    <e v="#VALUE!"/>
    <n v="31"/>
    <n v="2"/>
    <n v="0"/>
    <n v="62"/>
    <n v="244.79"/>
    <n v="-182.79"/>
    <n v="-2.9482258064516129E-2"/>
  </r>
  <r>
    <n v="10524"/>
    <n v="43"/>
    <s v="BERGS"/>
    <x v="0"/>
    <x v="56"/>
    <x v="21"/>
    <x v="0"/>
    <x v="200"/>
    <e v="#VALUE!"/>
    <n v="46"/>
    <n v="60"/>
    <n v="0"/>
    <n v="2760"/>
    <n v="244.79"/>
    <n v="2515.21"/>
    <n v="9.1130797101449286E-3"/>
  </r>
  <r>
    <n v="10528"/>
    <n v="11"/>
    <s v="GREAL"/>
    <x v="8"/>
    <x v="13"/>
    <x v="4"/>
    <x v="1"/>
    <x v="201"/>
    <e v="#VALUE!"/>
    <n v="21"/>
    <n v="3"/>
    <n v="0"/>
    <n v="63"/>
    <n v="3.35"/>
    <n v="59.65"/>
    <n v="9.4682539682539677E-3"/>
  </r>
  <r>
    <n v="10528"/>
    <n v="72"/>
    <s v="GREAL"/>
    <x v="8"/>
    <x v="13"/>
    <x v="5"/>
    <x v="1"/>
    <x v="201"/>
    <e v="#VALUE!"/>
    <n v="34.799999999999997"/>
    <n v="9"/>
    <n v="0"/>
    <n v="313.2"/>
    <n v="3.35"/>
    <n v="309.84999999999997"/>
    <n v="9.8930395913154525E-3"/>
  </r>
  <r>
    <n v="10529"/>
    <n v="55"/>
    <s v="MAISD"/>
    <x v="5"/>
    <x v="46"/>
    <x v="56"/>
    <x v="7"/>
    <x v="202"/>
    <e v="#VALUE!"/>
    <n v="24"/>
    <n v="14"/>
    <n v="0"/>
    <n v="336"/>
    <n v="66.69"/>
    <n v="269.31"/>
    <n v="8.0151785714285724E-3"/>
  </r>
  <r>
    <n v="10530"/>
    <n v="17"/>
    <s v="PICCO"/>
    <x v="2"/>
    <x v="2"/>
    <x v="34"/>
    <x v="7"/>
    <x v="2"/>
    <e v="#VALUE!"/>
    <n v="39"/>
    <n v="40"/>
    <n v="0"/>
    <n v="1560"/>
    <n v="339.22"/>
    <n v="1220.78"/>
    <n v="7.8255128205128206E-3"/>
  </r>
  <r>
    <n v="10530"/>
    <n v="43"/>
    <s v="PICCO"/>
    <x v="2"/>
    <x v="2"/>
    <x v="21"/>
    <x v="0"/>
    <x v="2"/>
    <e v="#VALUE!"/>
    <n v="46"/>
    <n v="25"/>
    <n v="0"/>
    <n v="1150"/>
    <n v="339.22"/>
    <n v="810.78"/>
    <n v="7.0502608695652167E-3"/>
  </r>
  <r>
    <n v="10531"/>
    <n v="59"/>
    <s v="OCEAN"/>
    <x v="7"/>
    <x v="44"/>
    <x v="48"/>
    <x v="1"/>
    <x v="2"/>
    <e v="#VALUE!"/>
    <n v="55"/>
    <n v="2"/>
    <n v="0"/>
    <n v="110"/>
    <n v="8.1199999999999992"/>
    <n v="101.88"/>
    <n v="9.2618181818181818E-3"/>
  </r>
  <r>
    <n v="10532"/>
    <n v="66"/>
    <s v="EASTC"/>
    <x v="7"/>
    <x v="71"/>
    <x v="68"/>
    <x v="5"/>
    <x v="203"/>
    <e v="#VALUE!"/>
    <n v="17"/>
    <n v="24"/>
    <n v="0"/>
    <n v="408"/>
    <n v="74.459999999999994"/>
    <n v="333.54"/>
    <n v="8.175E-3"/>
  </r>
  <r>
    <n v="10533"/>
    <n v="72"/>
    <s v="FOLKO"/>
    <x v="1"/>
    <x v="27"/>
    <x v="5"/>
    <x v="1"/>
    <x v="204"/>
    <e v="#VALUE!"/>
    <n v="34.799999999999997"/>
    <n v="24"/>
    <n v="0"/>
    <n v="835.19999999999993"/>
    <n v="188.04"/>
    <n v="647.16"/>
    <n v="7.7485632183908046E-3"/>
  </r>
  <r>
    <n v="10537"/>
    <n v="51"/>
    <s v="RICSU"/>
    <x v="0"/>
    <x v="52"/>
    <x v="7"/>
    <x v="2"/>
    <x v="205"/>
    <e v="#VALUE!"/>
    <n v="53"/>
    <n v="6"/>
    <n v="0"/>
    <n v="318"/>
    <n v="78.849999999999994"/>
    <n v="239.15"/>
    <n v="7.520440251572327E-3"/>
  </r>
  <r>
    <n v="10537"/>
    <n v="72"/>
    <s v="RICSU"/>
    <x v="0"/>
    <x v="52"/>
    <x v="5"/>
    <x v="1"/>
    <x v="205"/>
    <e v="#VALUE!"/>
    <n v="34.799999999999997"/>
    <n v="21"/>
    <n v="0"/>
    <n v="730.8"/>
    <n v="78.849999999999994"/>
    <n v="651.94999999999993"/>
    <n v="8.9210454296661194E-3"/>
  </r>
  <r>
    <n v="10537"/>
    <n v="73"/>
    <s v="RICSU"/>
    <x v="0"/>
    <x v="52"/>
    <x v="28"/>
    <x v="4"/>
    <x v="205"/>
    <e v="#VALUE!"/>
    <n v="15"/>
    <n v="9"/>
    <n v="0"/>
    <n v="135"/>
    <n v="78.849999999999994"/>
    <n v="56.150000000000006"/>
    <n v="4.1592592592592601E-3"/>
  </r>
  <r>
    <n v="10538"/>
    <n v="70"/>
    <s v="BSBEV"/>
    <x v="4"/>
    <x v="10"/>
    <x v="40"/>
    <x v="0"/>
    <x v="206"/>
    <e v="#VALUE!"/>
    <n v="15"/>
    <n v="7"/>
    <n v="0"/>
    <n v="105"/>
    <n v="4.87"/>
    <n v="100.13"/>
    <n v="9.5361904761904759E-3"/>
  </r>
  <r>
    <n v="10538"/>
    <n v="72"/>
    <s v="BSBEV"/>
    <x v="4"/>
    <x v="10"/>
    <x v="5"/>
    <x v="1"/>
    <x v="206"/>
    <e v="#VALUE!"/>
    <n v="34.799999999999997"/>
    <n v="1"/>
    <n v="0"/>
    <n v="34.799999999999997"/>
    <n v="4.87"/>
    <n v="29.929999999999996"/>
    <n v="8.6005747126436782E-3"/>
  </r>
  <r>
    <n v="10539"/>
    <n v="13"/>
    <s v="BSBEV"/>
    <x v="8"/>
    <x v="10"/>
    <x v="46"/>
    <x v="4"/>
    <x v="207"/>
    <e v="#VALUE!"/>
    <n v="6"/>
    <n v="8"/>
    <n v="0"/>
    <n v="48"/>
    <n v="12.36"/>
    <n v="35.64"/>
    <n v="7.4250000000000002E-3"/>
  </r>
  <r>
    <n v="10539"/>
    <n v="49"/>
    <s v="BSBEV"/>
    <x v="8"/>
    <x v="10"/>
    <x v="9"/>
    <x v="3"/>
    <x v="207"/>
    <e v="#VALUE!"/>
    <n v="20"/>
    <n v="6"/>
    <n v="0"/>
    <n v="120"/>
    <n v="12.36"/>
    <n v="107.64"/>
    <n v="8.9700000000000005E-3"/>
  </r>
  <r>
    <n v="10540"/>
    <n v="3"/>
    <s v="QUICK"/>
    <x v="2"/>
    <x v="20"/>
    <x v="61"/>
    <x v="5"/>
    <x v="208"/>
    <e v="#VALUE!"/>
    <n v="10"/>
    <n v="60"/>
    <n v="0"/>
    <n v="600"/>
    <n v="1007.64"/>
    <n v="-407.64"/>
    <n v="-6.7939999999999997E-3"/>
  </r>
  <r>
    <n v="10540"/>
    <n v="26"/>
    <s v="QUICK"/>
    <x v="2"/>
    <x v="20"/>
    <x v="52"/>
    <x v="3"/>
    <x v="208"/>
    <e v="#VALUE!"/>
    <n v="31.23"/>
    <n v="40"/>
    <n v="0"/>
    <n v="1249.2"/>
    <n v="1007.64"/>
    <n v="241.56000000000006"/>
    <n v="1.9337175792507209E-3"/>
  </r>
  <r>
    <n v="10540"/>
    <n v="68"/>
    <s v="QUICK"/>
    <x v="2"/>
    <x v="20"/>
    <x v="38"/>
    <x v="3"/>
    <x v="208"/>
    <e v="#VALUE!"/>
    <n v="12.5"/>
    <n v="35"/>
    <n v="0"/>
    <n v="437.5"/>
    <n v="1007.64"/>
    <n v="-570.14"/>
    <n v="-1.3031771428571428E-2"/>
  </r>
  <r>
    <n v="10544"/>
    <n v="28"/>
    <s v="LONEP"/>
    <x v="6"/>
    <x v="19"/>
    <x v="35"/>
    <x v="2"/>
    <x v="209"/>
    <e v="#VALUE!"/>
    <n v="45.6"/>
    <n v="7"/>
    <n v="0"/>
    <n v="319.2"/>
    <n v="24.91"/>
    <n v="294.28999999999996"/>
    <n v="9.2196115288220547E-3"/>
  </r>
  <r>
    <n v="10544"/>
    <n v="67"/>
    <s v="LONEP"/>
    <x v="6"/>
    <x v="19"/>
    <x v="70"/>
    <x v="0"/>
    <x v="209"/>
    <e v="#VALUE!"/>
    <n v="14"/>
    <n v="7"/>
    <n v="0"/>
    <n v="98"/>
    <n v="24.91"/>
    <n v="73.09"/>
    <n v="7.4581632653061228E-3"/>
  </r>
  <r>
    <n v="10546"/>
    <n v="62"/>
    <s v="VICTE"/>
    <x v="0"/>
    <x v="3"/>
    <x v="25"/>
    <x v="3"/>
    <x v="3"/>
    <e v="#VALUE!"/>
    <n v="49.3"/>
    <n v="40"/>
    <n v="0"/>
    <n v="1972"/>
    <n v="194.72"/>
    <n v="1777.28"/>
    <n v="9.0125760649087221E-3"/>
  </r>
  <r>
    <n v="10547"/>
    <n v="36"/>
    <s v="SEVES"/>
    <x v="2"/>
    <x v="36"/>
    <x v="12"/>
    <x v="4"/>
    <x v="3"/>
    <e v="#VALUE!"/>
    <n v="19"/>
    <n v="60"/>
    <n v="0"/>
    <n v="1140"/>
    <n v="178.43"/>
    <n v="961.56999999999994"/>
    <n v="8.4348245614035075E-3"/>
  </r>
  <r>
    <n v="10548"/>
    <n v="41"/>
    <s v="TOMSP"/>
    <x v="2"/>
    <x v="49"/>
    <x v="54"/>
    <x v="4"/>
    <x v="210"/>
    <e v="#VALUE!"/>
    <n v="9.65"/>
    <n v="14"/>
    <n v="0"/>
    <n v="135.1"/>
    <n v="1.43"/>
    <n v="133.66999999999999"/>
    <n v="9.8941524796447074E-3"/>
  </r>
  <r>
    <n v="10551"/>
    <n v="44"/>
    <s v="FURIB"/>
    <x v="6"/>
    <x v="65"/>
    <x v="26"/>
    <x v="5"/>
    <x v="211"/>
    <e v="#VALUE!"/>
    <n v="19.45"/>
    <n v="40"/>
    <n v="0"/>
    <n v="778"/>
    <n v="72.95"/>
    <n v="705.05"/>
    <n v="9.0623393316195365E-3"/>
  </r>
  <r>
    <n v="10552"/>
    <n v="69"/>
    <s v="HILAA"/>
    <x v="3"/>
    <x v="43"/>
    <x v="39"/>
    <x v="1"/>
    <x v="212"/>
    <e v="#VALUE!"/>
    <n v="36"/>
    <n v="18"/>
    <n v="0"/>
    <n v="648"/>
    <n v="83.22"/>
    <n v="564.78"/>
    <n v="8.7157407407407409E-3"/>
  </r>
  <r>
    <n v="10553"/>
    <n v="16"/>
    <s v="WARTH"/>
    <x v="3"/>
    <x v="4"/>
    <x v="11"/>
    <x v="3"/>
    <x v="4"/>
    <e v="#VALUE!"/>
    <n v="17.45"/>
    <n v="14"/>
    <n v="0"/>
    <n v="244.29999999999998"/>
    <n v="149.49"/>
    <n v="94.809999999999974"/>
    <n v="3.8808841588211206E-3"/>
  </r>
  <r>
    <n v="10553"/>
    <n v="22"/>
    <s v="WARTH"/>
    <x v="3"/>
    <x v="4"/>
    <x v="67"/>
    <x v="6"/>
    <x v="4"/>
    <e v="#VALUE!"/>
    <n v="21"/>
    <n v="24"/>
    <n v="0"/>
    <n v="504"/>
    <n v="149.49"/>
    <n v="354.51"/>
    <n v="7.0339285714285712E-3"/>
  </r>
  <r>
    <n v="10556"/>
    <n v="72"/>
    <s v="SIMOB"/>
    <x v="3"/>
    <x v="66"/>
    <x v="5"/>
    <x v="1"/>
    <x v="213"/>
    <e v="#VALUE!"/>
    <n v="34.799999999999997"/>
    <n v="24"/>
    <n v="0"/>
    <n v="835.19999999999993"/>
    <n v="9.8000000000000007"/>
    <n v="825.4"/>
    <n v="9.8826628352490439E-3"/>
  </r>
  <r>
    <n v="10558"/>
    <n v="47"/>
    <s v="AROUT"/>
    <x v="0"/>
    <x v="34"/>
    <x v="64"/>
    <x v="3"/>
    <x v="214"/>
    <e v="#VALUE!"/>
    <n v="9.5"/>
    <n v="25"/>
    <n v="0"/>
    <n v="237.5"/>
    <n v="72.97"/>
    <n v="164.53"/>
    <n v="6.9275789473684209E-3"/>
  </r>
  <r>
    <n v="10558"/>
    <n v="53"/>
    <s v="AROUT"/>
    <x v="0"/>
    <x v="34"/>
    <x v="58"/>
    <x v="7"/>
    <x v="214"/>
    <e v="#VALUE!"/>
    <n v="32.799999999999997"/>
    <n v="18"/>
    <n v="0"/>
    <n v="590.4"/>
    <n v="72.97"/>
    <n v="517.42999999999995"/>
    <n v="8.7640582655826547E-3"/>
  </r>
  <r>
    <n v="10558"/>
    <n v="73"/>
    <s v="AROUT"/>
    <x v="0"/>
    <x v="34"/>
    <x v="28"/>
    <x v="4"/>
    <x v="214"/>
    <e v="#VALUE!"/>
    <n v="15"/>
    <n v="3"/>
    <n v="0"/>
    <n v="45"/>
    <n v="72.97"/>
    <n v="-27.97"/>
    <n v="-6.2155555555555549E-3"/>
  </r>
  <r>
    <n v="10561"/>
    <n v="51"/>
    <s v="FOLKO"/>
    <x v="3"/>
    <x v="27"/>
    <x v="7"/>
    <x v="2"/>
    <x v="215"/>
    <e v="#VALUE!"/>
    <n v="53"/>
    <n v="50"/>
    <n v="0"/>
    <n v="2650"/>
    <n v="242.21"/>
    <n v="2407.79"/>
    <n v="9.0860000000000003E-3"/>
  </r>
  <r>
    <n v="10563"/>
    <n v="36"/>
    <s v="RICAR"/>
    <x v="3"/>
    <x v="81"/>
    <x v="12"/>
    <x v="4"/>
    <x v="216"/>
    <e v="#VALUE!"/>
    <n v="19"/>
    <n v="25"/>
    <n v="0"/>
    <n v="475"/>
    <n v="60.43"/>
    <n v="414.57"/>
    <n v="8.7277894736842096E-3"/>
  </r>
  <r>
    <n v="10563"/>
    <n v="52"/>
    <s v="RICAR"/>
    <x v="3"/>
    <x v="81"/>
    <x v="50"/>
    <x v="6"/>
    <x v="216"/>
    <e v="#VALUE!"/>
    <n v="7"/>
    <n v="70"/>
    <n v="0"/>
    <n v="490"/>
    <n v="60.43"/>
    <n v="429.57"/>
    <n v="8.7667346938775509E-3"/>
  </r>
  <r>
    <n v="10567"/>
    <n v="51"/>
    <s v="HUNGO"/>
    <x v="0"/>
    <x v="60"/>
    <x v="7"/>
    <x v="2"/>
    <x v="5"/>
    <e v="#VALUE!"/>
    <n v="53"/>
    <n v="3"/>
    <n v="0"/>
    <n v="159"/>
    <n v="33.97"/>
    <n v="125.03"/>
    <n v="7.8635220125786165E-3"/>
  </r>
  <r>
    <n v="10568"/>
    <n v="10"/>
    <s v="GALED"/>
    <x v="2"/>
    <x v="41"/>
    <x v="59"/>
    <x v="4"/>
    <x v="217"/>
    <e v="#VALUE!"/>
    <n v="31"/>
    <n v="5"/>
    <n v="0"/>
    <n v="155"/>
    <n v="6.54"/>
    <n v="148.46"/>
    <n v="9.5780645161290326E-3"/>
  </r>
  <r>
    <n v="10572"/>
    <n v="40"/>
    <s v="BERGS"/>
    <x v="2"/>
    <x v="56"/>
    <x v="20"/>
    <x v="4"/>
    <x v="218"/>
    <e v="#VALUE!"/>
    <n v="18.399999999999999"/>
    <n v="50"/>
    <n v="0"/>
    <n v="919.99999999999989"/>
    <n v="116.43"/>
    <n v="803.56999999999994"/>
    <n v="8.7344565217391309E-3"/>
  </r>
  <r>
    <n v="10573"/>
    <n v="17"/>
    <s v="ANTON"/>
    <x v="7"/>
    <x v="72"/>
    <x v="34"/>
    <x v="7"/>
    <x v="219"/>
    <e v="#VALUE!"/>
    <n v="39"/>
    <n v="18"/>
    <n v="0"/>
    <n v="702"/>
    <n v="84.84"/>
    <n v="617.16"/>
    <n v="8.7914529914529908E-3"/>
  </r>
  <r>
    <n v="10573"/>
    <n v="34"/>
    <s v="ANTON"/>
    <x v="7"/>
    <x v="72"/>
    <x v="42"/>
    <x v="0"/>
    <x v="219"/>
    <e v="#VALUE!"/>
    <n v="14"/>
    <n v="40"/>
    <n v="0"/>
    <n v="560"/>
    <n v="84.84"/>
    <n v="475.15999999999997"/>
    <n v="8.4849999999999995E-3"/>
  </r>
  <r>
    <n v="10573"/>
    <n v="53"/>
    <s v="ANTON"/>
    <x v="7"/>
    <x v="72"/>
    <x v="58"/>
    <x v="7"/>
    <x v="219"/>
    <e v="#VALUE!"/>
    <n v="32.799999999999997"/>
    <n v="25"/>
    <n v="0"/>
    <n v="819.99999999999989"/>
    <n v="84.84"/>
    <n v="735.15999999999985"/>
    <n v="8.9653658536585357E-3"/>
  </r>
  <r>
    <n v="10574"/>
    <n v="33"/>
    <s v="TRAIH"/>
    <x v="6"/>
    <x v="9"/>
    <x v="22"/>
    <x v="1"/>
    <x v="219"/>
    <e v="#VALUE!"/>
    <n v="2.5"/>
    <n v="14"/>
    <n v="0"/>
    <n v="35"/>
    <n v="37.6"/>
    <n v="-2.6000000000000014"/>
    <n v="-7.428571428571433E-4"/>
  </r>
  <r>
    <n v="10574"/>
    <n v="40"/>
    <s v="TRAIH"/>
    <x v="6"/>
    <x v="9"/>
    <x v="20"/>
    <x v="4"/>
    <x v="219"/>
    <e v="#VALUE!"/>
    <n v="18.399999999999999"/>
    <n v="2"/>
    <n v="0"/>
    <n v="36.799999999999997"/>
    <n v="37.6"/>
    <n v="-0.80000000000000426"/>
    <n v="-2.1739130434782726E-4"/>
  </r>
  <r>
    <n v="10574"/>
    <n v="64"/>
    <s v="TRAIH"/>
    <x v="6"/>
    <x v="9"/>
    <x v="31"/>
    <x v="6"/>
    <x v="219"/>
    <e v="#VALUE!"/>
    <n v="33.25"/>
    <n v="6"/>
    <n v="0"/>
    <n v="199.5"/>
    <n v="37.6"/>
    <n v="161.9"/>
    <n v="8.1152882205513793E-3"/>
  </r>
  <r>
    <n v="10575"/>
    <n v="59"/>
    <s v="MORGK"/>
    <x v="5"/>
    <x v="7"/>
    <x v="48"/>
    <x v="1"/>
    <x v="7"/>
    <e v="#VALUE!"/>
    <n v="55"/>
    <n v="12"/>
    <n v="0"/>
    <n v="660"/>
    <n v="127.34"/>
    <n v="532.66"/>
    <n v="8.0706060606060611E-3"/>
  </r>
  <r>
    <n v="10575"/>
    <n v="63"/>
    <s v="MORGK"/>
    <x v="5"/>
    <x v="7"/>
    <x v="27"/>
    <x v="5"/>
    <x v="7"/>
    <e v="#VALUE!"/>
    <n v="43.9"/>
    <n v="6"/>
    <n v="0"/>
    <n v="263.39999999999998"/>
    <n v="127.34"/>
    <n v="136.05999999999997"/>
    <n v="5.1655277145026572E-3"/>
  </r>
  <r>
    <n v="10576"/>
    <n v="44"/>
    <s v="TORTU"/>
    <x v="2"/>
    <x v="8"/>
    <x v="26"/>
    <x v="5"/>
    <x v="8"/>
    <e v="#VALUE!"/>
    <n v="19.45"/>
    <n v="21"/>
    <n v="0"/>
    <n v="408.45"/>
    <n v="18.559999999999999"/>
    <n v="389.89"/>
    <n v="9.5455992165503732E-3"/>
  </r>
  <r>
    <n v="10577"/>
    <n v="77"/>
    <s v="TRAIH"/>
    <x v="4"/>
    <x v="9"/>
    <x v="13"/>
    <x v="5"/>
    <x v="8"/>
    <e v="#VALUE!"/>
    <n v="13"/>
    <n v="18"/>
    <n v="0"/>
    <n v="234"/>
    <n v="25.41"/>
    <n v="208.59"/>
    <n v="8.9141025641025634E-3"/>
  </r>
  <r>
    <n v="10578"/>
    <n v="57"/>
    <s v="BSBEV"/>
    <x v="6"/>
    <x v="10"/>
    <x v="16"/>
    <x v="6"/>
    <x v="9"/>
    <e v="#VALUE!"/>
    <n v="19.5"/>
    <n v="6"/>
    <n v="0"/>
    <n v="117"/>
    <n v="29.6"/>
    <n v="87.4"/>
    <n v="7.4700854700854701E-3"/>
  </r>
  <r>
    <n v="10579"/>
    <n v="75"/>
    <s v="LETSS"/>
    <x v="0"/>
    <x v="86"/>
    <x v="33"/>
    <x v="0"/>
    <x v="220"/>
    <e v="#VALUE!"/>
    <n v="7.75"/>
    <n v="21"/>
    <n v="0"/>
    <n v="162.75"/>
    <n v="13.73"/>
    <n v="149.02000000000001"/>
    <n v="9.1563748079877116E-3"/>
  </r>
  <r>
    <n v="10582"/>
    <n v="57"/>
    <s v="BLAUS"/>
    <x v="2"/>
    <x v="11"/>
    <x v="16"/>
    <x v="6"/>
    <x v="10"/>
    <e v="#VALUE!"/>
    <n v="19.5"/>
    <n v="4"/>
    <n v="0"/>
    <n v="78"/>
    <n v="27.71"/>
    <n v="50.29"/>
    <n v="6.4474358974358969E-3"/>
  </r>
  <r>
    <n v="10587"/>
    <n v="26"/>
    <s v="QUEDE"/>
    <x v="0"/>
    <x v="12"/>
    <x v="52"/>
    <x v="3"/>
    <x v="11"/>
    <e v="#VALUE!"/>
    <n v="31.23"/>
    <n v="6"/>
    <n v="0"/>
    <n v="187.38"/>
    <n v="62.52"/>
    <n v="124.85999999999999"/>
    <n v="6.6634646173551072E-3"/>
  </r>
  <r>
    <n v="10591"/>
    <n v="3"/>
    <s v="VAFFE"/>
    <x v="0"/>
    <x v="39"/>
    <x v="61"/>
    <x v="5"/>
    <x v="13"/>
    <e v="#VALUE!"/>
    <n v="10"/>
    <n v="14"/>
    <n v="0"/>
    <n v="140"/>
    <n v="55.92"/>
    <n v="84.08"/>
    <n v="6.0057142857142852E-3"/>
  </r>
  <r>
    <n v="10591"/>
    <n v="54"/>
    <s v="VAFFE"/>
    <x v="0"/>
    <x v="39"/>
    <x v="37"/>
    <x v="7"/>
    <x v="13"/>
    <e v="#VALUE!"/>
    <n v="7.45"/>
    <n v="50"/>
    <n v="0"/>
    <n v="372.5"/>
    <n v="55.92"/>
    <n v="316.58"/>
    <n v="8.4987919463087244E-3"/>
  </r>
  <r>
    <n v="10594"/>
    <n v="52"/>
    <s v="OLDWO"/>
    <x v="2"/>
    <x v="79"/>
    <x v="50"/>
    <x v="6"/>
    <x v="221"/>
    <e v="#VALUE!"/>
    <n v="7"/>
    <n v="24"/>
    <n v="0"/>
    <n v="168"/>
    <n v="5.24"/>
    <n v="162.76"/>
    <n v="9.6880952380952387E-3"/>
  </r>
  <r>
    <n v="10598"/>
    <n v="27"/>
    <s v="RATTC"/>
    <x v="0"/>
    <x v="6"/>
    <x v="14"/>
    <x v="3"/>
    <x v="222"/>
    <e v="#VALUE!"/>
    <n v="43.9"/>
    <n v="50"/>
    <n v="0"/>
    <n v="2195"/>
    <n v="44.42"/>
    <n v="2150.58"/>
    <n v="9.7976309794988604E-3"/>
  </r>
  <r>
    <n v="10598"/>
    <n v="71"/>
    <s v="RATTC"/>
    <x v="0"/>
    <x v="6"/>
    <x v="36"/>
    <x v="1"/>
    <x v="222"/>
    <e v="#VALUE!"/>
    <n v="21.5"/>
    <n v="9"/>
    <n v="0"/>
    <n v="193.5"/>
    <n v="44.42"/>
    <n v="149.07999999999998"/>
    <n v="7.7043927648578802E-3"/>
  </r>
  <r>
    <n v="10600"/>
    <n v="54"/>
    <s v="HUNGC"/>
    <x v="6"/>
    <x v="75"/>
    <x v="37"/>
    <x v="7"/>
    <x v="223"/>
    <e v="#VALUE!"/>
    <n v="7.45"/>
    <n v="4"/>
    <n v="0"/>
    <n v="29.8"/>
    <n v="45.13"/>
    <n v="-15.330000000000002"/>
    <n v="-5.1442953020134231E-3"/>
  </r>
  <r>
    <n v="10601"/>
    <n v="13"/>
    <s v="HILAA"/>
    <x v="7"/>
    <x v="43"/>
    <x v="46"/>
    <x v="4"/>
    <x v="223"/>
    <e v="#VALUE!"/>
    <n v="6"/>
    <n v="60"/>
    <n v="0"/>
    <n v="360"/>
    <n v="58.3"/>
    <n v="301.7"/>
    <n v="8.380555555555556E-3"/>
  </r>
  <r>
    <n v="10601"/>
    <n v="59"/>
    <s v="HILAA"/>
    <x v="7"/>
    <x v="43"/>
    <x v="48"/>
    <x v="1"/>
    <x v="223"/>
    <e v="#VALUE!"/>
    <n v="55"/>
    <n v="35"/>
    <n v="0"/>
    <n v="1925"/>
    <n v="58.3"/>
    <n v="1866.7"/>
    <n v="9.6971428571428573E-3"/>
  </r>
  <r>
    <n v="10603"/>
    <n v="22"/>
    <s v="SAVEA"/>
    <x v="1"/>
    <x v="17"/>
    <x v="67"/>
    <x v="6"/>
    <x v="224"/>
    <e v="#VALUE!"/>
    <n v="21"/>
    <n v="48"/>
    <n v="0"/>
    <n v="1008"/>
    <n v="48.77"/>
    <n v="959.23"/>
    <n v="9.516170634920636E-3"/>
  </r>
  <r>
    <n v="10607"/>
    <n v="7"/>
    <s v="SAVEA"/>
    <x v="5"/>
    <x v="17"/>
    <x v="71"/>
    <x v="2"/>
    <x v="225"/>
    <e v="#VALUE!"/>
    <n v="30"/>
    <n v="45"/>
    <n v="0"/>
    <n v="1350"/>
    <n v="200.24"/>
    <n v="1149.76"/>
    <n v="8.5167407407407397E-3"/>
  </r>
  <r>
    <n v="10607"/>
    <n v="17"/>
    <s v="SAVEA"/>
    <x v="5"/>
    <x v="17"/>
    <x v="34"/>
    <x v="7"/>
    <x v="225"/>
    <e v="#VALUE!"/>
    <n v="39"/>
    <n v="100"/>
    <n v="0"/>
    <n v="3900"/>
    <n v="200.24"/>
    <n v="3699.76"/>
    <n v="9.4865641025641042E-3"/>
  </r>
  <r>
    <n v="10607"/>
    <n v="33"/>
    <s v="SAVEA"/>
    <x v="5"/>
    <x v="17"/>
    <x v="22"/>
    <x v="1"/>
    <x v="225"/>
    <e v="#VALUE!"/>
    <n v="2.5"/>
    <n v="14"/>
    <n v="0"/>
    <n v="35"/>
    <n v="200.24"/>
    <n v="-165.24"/>
    <n v="-4.7211428571428578E-2"/>
  </r>
  <r>
    <n v="10607"/>
    <n v="40"/>
    <s v="SAVEA"/>
    <x v="5"/>
    <x v="17"/>
    <x v="20"/>
    <x v="4"/>
    <x v="225"/>
    <e v="#VALUE!"/>
    <n v="18.399999999999999"/>
    <n v="42"/>
    <n v="0"/>
    <n v="772.8"/>
    <n v="200.24"/>
    <n v="572.55999999999995"/>
    <n v="7.4089026915113865E-3"/>
  </r>
  <r>
    <n v="10607"/>
    <n v="72"/>
    <s v="SAVEA"/>
    <x v="5"/>
    <x v="17"/>
    <x v="5"/>
    <x v="1"/>
    <x v="225"/>
    <e v="#VALUE!"/>
    <n v="34.799999999999997"/>
    <n v="12"/>
    <n v="0"/>
    <n v="417.59999999999997"/>
    <n v="200.24"/>
    <n v="217.35999999999996"/>
    <n v="5.2049808429118771E-3"/>
  </r>
  <r>
    <n v="10608"/>
    <n v="56"/>
    <s v="TOMSP"/>
    <x v="6"/>
    <x v="49"/>
    <x v="17"/>
    <x v="6"/>
    <x v="226"/>
    <e v="#VALUE!"/>
    <n v="38"/>
    <n v="28"/>
    <n v="0"/>
    <n v="1064"/>
    <n v="27.79"/>
    <n v="1036.21"/>
    <n v="9.7388157894736857E-3"/>
  </r>
  <r>
    <n v="10609"/>
    <n v="21"/>
    <s v="DUMON"/>
    <x v="7"/>
    <x v="15"/>
    <x v="62"/>
    <x v="3"/>
    <x v="14"/>
    <e v="#VALUE!"/>
    <n v="10"/>
    <n v="6"/>
    <n v="0"/>
    <n v="60"/>
    <n v="1.85"/>
    <n v="58.15"/>
    <n v="9.6916666666666661E-3"/>
  </r>
  <r>
    <n v="10612"/>
    <n v="10"/>
    <s v="SAVEA"/>
    <x v="0"/>
    <x v="17"/>
    <x v="59"/>
    <x v="4"/>
    <x v="16"/>
    <e v="#VALUE!"/>
    <n v="31"/>
    <n v="70"/>
    <n v="0"/>
    <n v="2170"/>
    <n v="544.08000000000004"/>
    <n v="1625.92"/>
    <n v="7.4927188940092171E-3"/>
  </r>
  <r>
    <n v="10612"/>
    <n v="36"/>
    <s v="SAVEA"/>
    <x v="0"/>
    <x v="17"/>
    <x v="12"/>
    <x v="4"/>
    <x v="16"/>
    <e v="#VALUE!"/>
    <n v="19"/>
    <n v="55"/>
    <n v="0"/>
    <n v="1045"/>
    <n v="544.08000000000004"/>
    <n v="500.91999999999996"/>
    <n v="4.7934928229665073E-3"/>
  </r>
  <r>
    <n v="10612"/>
    <n v="49"/>
    <s v="SAVEA"/>
    <x v="0"/>
    <x v="17"/>
    <x v="9"/>
    <x v="3"/>
    <x v="16"/>
    <e v="#VALUE!"/>
    <n v="20"/>
    <n v="18"/>
    <n v="0"/>
    <n v="360"/>
    <n v="544.08000000000004"/>
    <n v="-184.08000000000004"/>
    <n v="-5.1133333333333343E-3"/>
  </r>
  <r>
    <n v="10612"/>
    <n v="60"/>
    <s v="SAVEA"/>
    <x v="0"/>
    <x v="17"/>
    <x v="8"/>
    <x v="1"/>
    <x v="16"/>
    <e v="#VALUE!"/>
    <n v="34"/>
    <n v="40"/>
    <n v="0"/>
    <n v="1360"/>
    <n v="544.08000000000004"/>
    <n v="815.92"/>
    <n v="5.9994117647058816E-3"/>
  </r>
  <r>
    <n v="10613"/>
    <n v="75"/>
    <s v="HILAA"/>
    <x v="6"/>
    <x v="43"/>
    <x v="33"/>
    <x v="0"/>
    <x v="17"/>
    <e v="#VALUE!"/>
    <n v="7.75"/>
    <n v="40"/>
    <n v="0"/>
    <n v="310"/>
    <n v="8.11"/>
    <n v="301.89"/>
    <n v="9.7383870967741922E-3"/>
  </r>
  <r>
    <n v="10614"/>
    <n v="11"/>
    <s v="BLAUS"/>
    <x v="1"/>
    <x v="11"/>
    <x v="4"/>
    <x v="1"/>
    <x v="17"/>
    <e v="#VALUE!"/>
    <n v="21"/>
    <n v="14"/>
    <n v="0"/>
    <n v="294"/>
    <n v="1.93"/>
    <n v="292.07"/>
    <n v="9.9343537414965984E-3"/>
  </r>
  <r>
    <n v="10614"/>
    <n v="21"/>
    <s v="BLAUS"/>
    <x v="1"/>
    <x v="11"/>
    <x v="62"/>
    <x v="3"/>
    <x v="17"/>
    <e v="#VALUE!"/>
    <n v="10"/>
    <n v="8"/>
    <n v="0"/>
    <n v="80"/>
    <n v="1.93"/>
    <n v="78.069999999999993"/>
    <n v="9.7587500000000001E-3"/>
  </r>
  <r>
    <n v="10615"/>
    <n v="55"/>
    <s v="WILMK"/>
    <x v="3"/>
    <x v="37"/>
    <x v="56"/>
    <x v="7"/>
    <x v="227"/>
    <e v="#VALUE!"/>
    <n v="24"/>
    <n v="5"/>
    <n v="0"/>
    <n v="120"/>
    <n v="0.75"/>
    <n v="119.25"/>
    <n v="9.9375000000000002E-3"/>
  </r>
  <r>
    <n v="10616"/>
    <n v="56"/>
    <s v="GREAL"/>
    <x v="0"/>
    <x v="13"/>
    <x v="17"/>
    <x v="6"/>
    <x v="228"/>
    <e v="#VALUE!"/>
    <n v="38"/>
    <n v="14"/>
    <n v="0"/>
    <n v="532"/>
    <n v="116.53"/>
    <n v="415.47"/>
    <n v="7.8095864661654139E-3"/>
  </r>
  <r>
    <n v="10618"/>
    <n v="6"/>
    <s v="MEREP"/>
    <x v="0"/>
    <x v="14"/>
    <x v="45"/>
    <x v="5"/>
    <x v="229"/>
    <e v="#VALUE!"/>
    <n v="25"/>
    <n v="70"/>
    <n v="0"/>
    <n v="1750"/>
    <n v="154.68"/>
    <n v="1595.32"/>
    <n v="9.1161142857142854E-3"/>
  </r>
  <r>
    <n v="10619"/>
    <n v="21"/>
    <s v="MEREP"/>
    <x v="2"/>
    <x v="14"/>
    <x v="62"/>
    <x v="3"/>
    <x v="230"/>
    <e v="#VALUE!"/>
    <n v="10"/>
    <n v="42"/>
    <n v="0"/>
    <n v="420"/>
    <n v="91.05"/>
    <n v="328.95"/>
    <n v="7.832142857142857E-3"/>
  </r>
  <r>
    <n v="10619"/>
    <n v="22"/>
    <s v="MEREP"/>
    <x v="2"/>
    <x v="14"/>
    <x v="67"/>
    <x v="6"/>
    <x v="230"/>
    <e v="#VALUE!"/>
    <n v="21"/>
    <n v="40"/>
    <n v="0"/>
    <n v="840"/>
    <n v="91.05"/>
    <n v="748.95"/>
    <n v="8.9160714285714295E-3"/>
  </r>
  <r>
    <n v="10620"/>
    <n v="24"/>
    <s v="LAUGB"/>
    <x v="3"/>
    <x v="85"/>
    <x v="18"/>
    <x v="0"/>
    <x v="231"/>
    <e v="#VALUE!"/>
    <n v="4.5"/>
    <n v="5"/>
    <n v="0"/>
    <n v="22.5"/>
    <n v="0.94"/>
    <n v="21.56"/>
    <n v="9.5822222222222211E-3"/>
  </r>
  <r>
    <n v="10620"/>
    <n v="52"/>
    <s v="LAUGB"/>
    <x v="3"/>
    <x v="85"/>
    <x v="50"/>
    <x v="6"/>
    <x v="231"/>
    <e v="#VALUE!"/>
    <n v="7"/>
    <n v="5"/>
    <n v="0"/>
    <n v="35"/>
    <n v="0.94"/>
    <n v="34.06"/>
    <n v="9.7314285714285714E-3"/>
  </r>
  <r>
    <n v="10621"/>
    <n v="19"/>
    <s v="ISLAT"/>
    <x v="6"/>
    <x v="25"/>
    <x v="29"/>
    <x v="3"/>
    <x v="231"/>
    <e v="#VALUE!"/>
    <n v="9.1999999999999993"/>
    <n v="5"/>
    <n v="0"/>
    <n v="46"/>
    <n v="23.73"/>
    <n v="22.27"/>
    <n v="4.8413043478260868E-3"/>
  </r>
  <r>
    <n v="10623"/>
    <n v="14"/>
    <s v="FRANK"/>
    <x v="1"/>
    <x v="54"/>
    <x v="6"/>
    <x v="2"/>
    <x v="232"/>
    <e v="#VALUE!"/>
    <n v="23.25"/>
    <n v="21"/>
    <n v="0"/>
    <n v="488.25"/>
    <n v="97.18"/>
    <n v="391.07"/>
    <n v="8.0096262160778281E-3"/>
  </r>
  <r>
    <n v="10623"/>
    <n v="24"/>
    <s v="FRANK"/>
    <x v="1"/>
    <x v="54"/>
    <x v="18"/>
    <x v="0"/>
    <x v="232"/>
    <e v="#VALUE!"/>
    <n v="4.5"/>
    <n v="3"/>
    <n v="0"/>
    <n v="13.5"/>
    <n v="97.18"/>
    <n v="-83.68"/>
    <n v="-6.1985185185185185E-2"/>
  </r>
  <r>
    <n v="10624"/>
    <n v="29"/>
    <s v="THECR"/>
    <x v="6"/>
    <x v="45"/>
    <x v="55"/>
    <x v="7"/>
    <x v="232"/>
    <e v="#VALUE!"/>
    <n v="123.79"/>
    <n v="6"/>
    <n v="0"/>
    <n v="742.74"/>
    <n v="94.8"/>
    <n v="647.94000000000005"/>
    <n v="8.7236448824622344E-3"/>
  </r>
  <r>
    <n v="10625"/>
    <n v="14"/>
    <s v="ANATR"/>
    <x v="2"/>
    <x v="61"/>
    <x v="6"/>
    <x v="2"/>
    <x v="233"/>
    <e v="#VALUE!"/>
    <n v="23.25"/>
    <n v="3"/>
    <n v="0"/>
    <n v="69.75"/>
    <n v="43.9"/>
    <n v="25.85"/>
    <n v="3.7060931899641578E-3"/>
  </r>
  <r>
    <n v="10625"/>
    <n v="42"/>
    <s v="ANATR"/>
    <x v="2"/>
    <x v="61"/>
    <x v="41"/>
    <x v="6"/>
    <x v="233"/>
    <e v="#VALUE!"/>
    <n v="14"/>
    <n v="5"/>
    <n v="0"/>
    <n v="70"/>
    <n v="43.9"/>
    <n v="26.1"/>
    <n v="3.7285714285714287E-3"/>
  </r>
  <r>
    <n v="10626"/>
    <n v="53"/>
    <s v="BERGS"/>
    <x v="0"/>
    <x v="56"/>
    <x v="58"/>
    <x v="7"/>
    <x v="234"/>
    <e v="#VALUE!"/>
    <n v="32.799999999999997"/>
    <n v="12"/>
    <n v="0"/>
    <n v="393.59999999999997"/>
    <n v="138.69"/>
    <n v="254.90999999999997"/>
    <n v="6.4763719512195119E-3"/>
  </r>
  <r>
    <n v="10629"/>
    <n v="64"/>
    <s v="GODOS"/>
    <x v="6"/>
    <x v="38"/>
    <x v="31"/>
    <x v="6"/>
    <x v="18"/>
    <e v="#VALUE!"/>
    <n v="33.25"/>
    <n v="9"/>
    <n v="0"/>
    <n v="299.25"/>
    <n v="85.46"/>
    <n v="213.79000000000002"/>
    <n v="7.1441938178780293E-3"/>
  </r>
  <r>
    <n v="10634"/>
    <n v="7"/>
    <s v="FOLIG"/>
    <x v="6"/>
    <x v="28"/>
    <x v="71"/>
    <x v="2"/>
    <x v="235"/>
    <e v="#VALUE!"/>
    <n v="30"/>
    <n v="35"/>
    <n v="0"/>
    <n v="1050"/>
    <n v="487.38"/>
    <n v="562.62"/>
    <n v="5.3582857142857147E-3"/>
  </r>
  <r>
    <n v="10634"/>
    <n v="18"/>
    <s v="FOLIG"/>
    <x v="6"/>
    <x v="28"/>
    <x v="32"/>
    <x v="4"/>
    <x v="235"/>
    <e v="#VALUE!"/>
    <n v="62.5"/>
    <n v="50"/>
    <n v="0"/>
    <n v="3125"/>
    <n v="487.38"/>
    <n v="2637.62"/>
    <n v="8.4403840000000004E-3"/>
  </r>
  <r>
    <n v="10634"/>
    <n v="75"/>
    <s v="FOLIG"/>
    <x v="6"/>
    <x v="28"/>
    <x v="33"/>
    <x v="0"/>
    <x v="235"/>
    <e v="#VALUE!"/>
    <n v="7.75"/>
    <n v="2"/>
    <n v="0"/>
    <n v="15.5"/>
    <n v="487.38"/>
    <n v="-471.88"/>
    <n v="-0.30443870967741937"/>
  </r>
  <r>
    <n v="10635"/>
    <n v="22"/>
    <s v="MAGAA"/>
    <x v="1"/>
    <x v="84"/>
    <x v="67"/>
    <x v="6"/>
    <x v="236"/>
    <e v="#VALUE!"/>
    <n v="21"/>
    <n v="40"/>
    <n v="0"/>
    <n v="840"/>
    <n v="47.46"/>
    <n v="792.54"/>
    <n v="9.4350000000000007E-3"/>
  </r>
  <r>
    <n v="10636"/>
    <n v="4"/>
    <s v="WARTH"/>
    <x v="6"/>
    <x v="4"/>
    <x v="47"/>
    <x v="5"/>
    <x v="237"/>
    <e v="#VALUE!"/>
    <n v="22"/>
    <n v="25"/>
    <n v="0"/>
    <n v="550"/>
    <n v="1.1499999999999999"/>
    <n v="548.85"/>
    <n v="9.9790909090909097E-3"/>
  </r>
  <r>
    <n v="10636"/>
    <n v="58"/>
    <s v="WARTH"/>
    <x v="6"/>
    <x v="4"/>
    <x v="72"/>
    <x v="4"/>
    <x v="237"/>
    <e v="#VALUE!"/>
    <n v="13.25"/>
    <n v="6"/>
    <n v="0"/>
    <n v="79.5"/>
    <n v="1.1499999999999999"/>
    <n v="78.349999999999994"/>
    <n v="9.8553459119496839E-3"/>
  </r>
  <r>
    <n v="10638"/>
    <n v="65"/>
    <s v="LINOD"/>
    <x v="2"/>
    <x v="22"/>
    <x v="49"/>
    <x v="5"/>
    <x v="238"/>
    <e v="#VALUE!"/>
    <n v="21.05"/>
    <n v="21"/>
    <n v="0"/>
    <n v="442.05"/>
    <n v="158.44"/>
    <n v="283.61"/>
    <n v="6.4157900689967191E-3"/>
  </r>
  <r>
    <n v="10638"/>
    <n v="72"/>
    <s v="LINOD"/>
    <x v="2"/>
    <x v="22"/>
    <x v="5"/>
    <x v="1"/>
    <x v="238"/>
    <e v="#VALUE!"/>
    <n v="34.799999999999997"/>
    <n v="60"/>
    <n v="0"/>
    <n v="2088"/>
    <n v="158.44"/>
    <n v="1929.56"/>
    <n v="9.2411877394636011E-3"/>
  </r>
  <r>
    <n v="10639"/>
    <n v="18"/>
    <s v="SANTG"/>
    <x v="7"/>
    <x v="31"/>
    <x v="32"/>
    <x v="4"/>
    <x v="238"/>
    <e v="#VALUE!"/>
    <n v="62.5"/>
    <n v="8"/>
    <n v="0"/>
    <n v="500"/>
    <n v="38.64"/>
    <n v="461.36"/>
    <n v="9.2271999999999996E-3"/>
  </r>
  <r>
    <n v="10641"/>
    <n v="2"/>
    <s v="HILAA"/>
    <x v="6"/>
    <x v="43"/>
    <x v="19"/>
    <x v="0"/>
    <x v="239"/>
    <e v="#VALUE!"/>
    <n v="19"/>
    <n v="50"/>
    <n v="0"/>
    <n v="950"/>
    <n v="179.61"/>
    <n v="770.39"/>
    <n v="8.1093684210526325E-3"/>
  </r>
  <r>
    <n v="10641"/>
    <n v="40"/>
    <s v="HILAA"/>
    <x v="6"/>
    <x v="43"/>
    <x v="20"/>
    <x v="4"/>
    <x v="239"/>
    <e v="#VALUE!"/>
    <n v="18.399999999999999"/>
    <n v="60"/>
    <n v="0"/>
    <n v="1104"/>
    <n v="179.61"/>
    <n v="924.39"/>
    <n v="8.3730978260869553E-3"/>
  </r>
  <r>
    <n v="10657"/>
    <n v="15"/>
    <s v="SAVEA"/>
    <x v="3"/>
    <x v="17"/>
    <x v="43"/>
    <x v="5"/>
    <x v="240"/>
    <e v="#VALUE!"/>
    <n v="15.5"/>
    <n v="50"/>
    <n v="0"/>
    <n v="775"/>
    <n v="352.69"/>
    <n v="422.31"/>
    <n v="5.4491612903225803E-3"/>
  </r>
  <r>
    <n v="10657"/>
    <n v="41"/>
    <s v="SAVEA"/>
    <x v="3"/>
    <x v="17"/>
    <x v="54"/>
    <x v="4"/>
    <x v="240"/>
    <e v="#VALUE!"/>
    <n v="9.65"/>
    <n v="24"/>
    <n v="0"/>
    <n v="231.60000000000002"/>
    <n v="352.69"/>
    <n v="-121.08999999999997"/>
    <n v="-5.2284110535405857E-3"/>
  </r>
  <r>
    <n v="10657"/>
    <n v="46"/>
    <s v="SAVEA"/>
    <x v="3"/>
    <x v="17"/>
    <x v="60"/>
    <x v="4"/>
    <x v="240"/>
    <e v="#VALUE!"/>
    <n v="12"/>
    <n v="45"/>
    <n v="0"/>
    <n v="540"/>
    <n v="352.69"/>
    <n v="187.31"/>
    <n v="3.4687037037037039E-3"/>
  </r>
  <r>
    <n v="10657"/>
    <n v="56"/>
    <s v="SAVEA"/>
    <x v="3"/>
    <x v="17"/>
    <x v="17"/>
    <x v="6"/>
    <x v="240"/>
    <e v="#VALUE!"/>
    <n v="38"/>
    <n v="45"/>
    <n v="0"/>
    <n v="1710"/>
    <n v="352.69"/>
    <n v="1357.31"/>
    <n v="7.9374853801169581E-3"/>
  </r>
  <r>
    <n v="10658"/>
    <n v="21"/>
    <s v="QUICK"/>
    <x v="6"/>
    <x v="20"/>
    <x v="62"/>
    <x v="3"/>
    <x v="241"/>
    <e v="#VALUE!"/>
    <n v="10"/>
    <n v="60"/>
    <n v="0"/>
    <n v="600"/>
    <n v="364.15"/>
    <n v="235.85000000000002"/>
    <n v="3.9308333333333339E-3"/>
  </r>
  <r>
    <n v="10660"/>
    <n v="20"/>
    <s v="HUNGC"/>
    <x v="1"/>
    <x v="75"/>
    <x v="23"/>
    <x v="3"/>
    <x v="242"/>
    <e v="#VALUE!"/>
    <n v="81"/>
    <n v="21"/>
    <n v="0"/>
    <n v="1701"/>
    <n v="111.29"/>
    <n v="1589.71"/>
    <n v="9.3457378012933561E-3"/>
  </r>
  <r>
    <n v="10665"/>
    <n v="59"/>
    <s v="LONEP"/>
    <x v="0"/>
    <x v="19"/>
    <x v="48"/>
    <x v="1"/>
    <x v="21"/>
    <e v="#VALUE!"/>
    <n v="55"/>
    <n v="1"/>
    <n v="0"/>
    <n v="55"/>
    <n v="26.31"/>
    <n v="28.69"/>
    <n v="5.216363636363637E-3"/>
  </r>
  <r>
    <n v="10666"/>
    <n v="29"/>
    <s v="RICSU"/>
    <x v="7"/>
    <x v="52"/>
    <x v="55"/>
    <x v="7"/>
    <x v="243"/>
    <e v="#VALUE!"/>
    <n v="123.79"/>
    <n v="36"/>
    <n v="0"/>
    <n v="4456.4400000000005"/>
    <n v="232.42"/>
    <n v="4224.0200000000004"/>
    <n v="9.4784626293633479E-3"/>
  </r>
  <r>
    <n v="10670"/>
    <n v="23"/>
    <s v="FRANK"/>
    <x v="6"/>
    <x v="54"/>
    <x v="51"/>
    <x v="6"/>
    <x v="244"/>
    <e v="#VALUE!"/>
    <n v="9"/>
    <n v="32"/>
    <n v="0"/>
    <n v="288"/>
    <n v="203.48"/>
    <n v="84.52000000000001"/>
    <n v="2.9347222222222222E-3"/>
  </r>
  <r>
    <n v="10670"/>
    <n v="46"/>
    <s v="FRANK"/>
    <x v="6"/>
    <x v="54"/>
    <x v="60"/>
    <x v="4"/>
    <x v="244"/>
    <e v="#VALUE!"/>
    <n v="12"/>
    <n v="60"/>
    <n v="0"/>
    <n v="720"/>
    <n v="203.48"/>
    <n v="516.52"/>
    <n v="7.1738888888888885E-3"/>
  </r>
  <r>
    <n v="10670"/>
    <n v="67"/>
    <s v="FRANK"/>
    <x v="6"/>
    <x v="54"/>
    <x v="70"/>
    <x v="0"/>
    <x v="244"/>
    <e v="#VALUE!"/>
    <n v="14"/>
    <n v="25"/>
    <n v="0"/>
    <n v="350"/>
    <n v="203.48"/>
    <n v="146.52000000000001"/>
    <n v="4.1862857142857144E-3"/>
  </r>
  <r>
    <n v="10670"/>
    <n v="73"/>
    <s v="FRANK"/>
    <x v="6"/>
    <x v="54"/>
    <x v="28"/>
    <x v="4"/>
    <x v="244"/>
    <e v="#VALUE!"/>
    <n v="15"/>
    <n v="50"/>
    <n v="0"/>
    <n v="750"/>
    <n v="203.48"/>
    <n v="546.52"/>
    <n v="7.2869333333333329E-3"/>
  </r>
  <r>
    <n v="10670"/>
    <n v="75"/>
    <s v="FRANK"/>
    <x v="6"/>
    <x v="54"/>
    <x v="33"/>
    <x v="0"/>
    <x v="244"/>
    <e v="#VALUE!"/>
    <n v="7.75"/>
    <n v="25"/>
    <n v="0"/>
    <n v="193.75"/>
    <n v="203.48"/>
    <n v="-9.7299999999999898"/>
    <n v="-5.0219354838709621E-4"/>
  </r>
  <r>
    <n v="10671"/>
    <n v="65"/>
    <s v="FRANR"/>
    <x v="0"/>
    <x v="33"/>
    <x v="49"/>
    <x v="5"/>
    <x v="245"/>
    <e v="#VALUE!"/>
    <n v="21.05"/>
    <n v="12"/>
    <n v="0"/>
    <n v="252.60000000000002"/>
    <n v="30.34"/>
    <n v="222.26000000000002"/>
    <n v="8.7988915281076788E-3"/>
  </r>
  <r>
    <n v="10672"/>
    <n v="71"/>
    <s v="BERGS"/>
    <x v="4"/>
    <x v="56"/>
    <x v="36"/>
    <x v="1"/>
    <x v="245"/>
    <e v="#VALUE!"/>
    <n v="21.5"/>
    <n v="12"/>
    <n v="0"/>
    <n v="258"/>
    <n v="95.75"/>
    <n v="162.25"/>
    <n v="6.2887596899224808E-3"/>
  </r>
  <r>
    <n v="10673"/>
    <n v="16"/>
    <s v="WILMK"/>
    <x v="3"/>
    <x v="37"/>
    <x v="11"/>
    <x v="3"/>
    <x v="246"/>
    <e v="#VALUE!"/>
    <n v="17.45"/>
    <n v="3"/>
    <n v="0"/>
    <n v="52.349999999999994"/>
    <n v="22.76"/>
    <n v="29.589999999999993"/>
    <n v="5.6523400191021951E-3"/>
  </r>
  <r>
    <n v="10673"/>
    <n v="42"/>
    <s v="WILMK"/>
    <x v="3"/>
    <x v="37"/>
    <x v="41"/>
    <x v="6"/>
    <x v="246"/>
    <e v="#VALUE!"/>
    <n v="14"/>
    <n v="6"/>
    <n v="0"/>
    <n v="84"/>
    <n v="22.76"/>
    <n v="61.239999999999995"/>
    <n v="7.2904761904761892E-3"/>
  </r>
  <r>
    <n v="10673"/>
    <n v="43"/>
    <s v="WILMK"/>
    <x v="3"/>
    <x v="37"/>
    <x v="21"/>
    <x v="0"/>
    <x v="246"/>
    <e v="#VALUE!"/>
    <n v="46"/>
    <n v="6"/>
    <n v="0"/>
    <n v="276"/>
    <n v="22.76"/>
    <n v="253.24"/>
    <n v="9.1753623188405801E-3"/>
  </r>
  <r>
    <n v="10674"/>
    <n v="23"/>
    <s v="ISLAT"/>
    <x v="6"/>
    <x v="25"/>
    <x v="51"/>
    <x v="6"/>
    <x v="246"/>
    <e v="#VALUE!"/>
    <n v="9"/>
    <n v="5"/>
    <n v="0"/>
    <n v="45"/>
    <n v="0.9"/>
    <n v="44.1"/>
    <n v="9.7999999999999997E-3"/>
  </r>
  <r>
    <n v="10676"/>
    <n v="10"/>
    <s v="TORTU"/>
    <x v="3"/>
    <x v="8"/>
    <x v="59"/>
    <x v="4"/>
    <x v="247"/>
    <e v="#VALUE!"/>
    <n v="31"/>
    <n v="2"/>
    <n v="0"/>
    <n v="62"/>
    <n v="2.0099999999999998"/>
    <n v="59.99"/>
    <n v="9.6758064516129037E-3"/>
  </r>
  <r>
    <n v="10676"/>
    <n v="19"/>
    <s v="TORTU"/>
    <x v="3"/>
    <x v="8"/>
    <x v="29"/>
    <x v="3"/>
    <x v="247"/>
    <e v="#VALUE!"/>
    <n v="9.1999999999999993"/>
    <n v="7"/>
    <n v="0"/>
    <n v="64.399999999999991"/>
    <n v="2.0099999999999998"/>
    <n v="62.389999999999993"/>
    <n v="9.6878881987577641E-3"/>
  </r>
  <r>
    <n v="10676"/>
    <n v="44"/>
    <s v="TORTU"/>
    <x v="3"/>
    <x v="8"/>
    <x v="26"/>
    <x v="5"/>
    <x v="247"/>
    <e v="#VALUE!"/>
    <n v="19.45"/>
    <n v="21"/>
    <n v="0"/>
    <n v="408.45"/>
    <n v="2.0099999999999998"/>
    <n v="406.44"/>
    <n v="9.9507895703268463E-3"/>
  </r>
  <r>
    <n v="10678"/>
    <n v="12"/>
    <s v="SAVEA"/>
    <x v="7"/>
    <x v="17"/>
    <x v="73"/>
    <x v="1"/>
    <x v="248"/>
    <e v="#VALUE!"/>
    <n v="38"/>
    <n v="100"/>
    <n v="0"/>
    <n v="3800"/>
    <n v="388.98"/>
    <n v="3411.02"/>
    <n v="8.9763684210526322E-3"/>
  </r>
  <r>
    <n v="10678"/>
    <n v="41"/>
    <s v="SAVEA"/>
    <x v="7"/>
    <x v="17"/>
    <x v="54"/>
    <x v="4"/>
    <x v="248"/>
    <e v="#VALUE!"/>
    <n v="9.65"/>
    <n v="120"/>
    <n v="0"/>
    <n v="1158"/>
    <n v="388.98"/>
    <n v="769.02"/>
    <n v="6.6409326424870466E-3"/>
  </r>
  <r>
    <n v="10679"/>
    <n v="59"/>
    <s v="BLONP"/>
    <x v="1"/>
    <x v="5"/>
    <x v="48"/>
    <x v="1"/>
    <x v="248"/>
    <e v="#VALUE!"/>
    <n v="55"/>
    <n v="12"/>
    <n v="0"/>
    <n v="660"/>
    <n v="27.94"/>
    <n v="632.05999999999995"/>
    <n v="9.5766666666666656E-3"/>
  </r>
  <r>
    <n v="10681"/>
    <n v="64"/>
    <s v="GREAL"/>
    <x v="2"/>
    <x v="13"/>
    <x v="31"/>
    <x v="6"/>
    <x v="249"/>
    <e v="#VALUE!"/>
    <n v="33.25"/>
    <n v="28"/>
    <n v="0"/>
    <n v="931"/>
    <n v="76.13"/>
    <n v="854.87"/>
    <n v="9.1822771213748659E-3"/>
  </r>
  <r>
    <n v="10682"/>
    <n v="66"/>
    <s v="ANTON"/>
    <x v="2"/>
    <x v="72"/>
    <x v="68"/>
    <x v="5"/>
    <x v="249"/>
    <e v="#VALUE!"/>
    <n v="17"/>
    <n v="4"/>
    <n v="0"/>
    <n v="68"/>
    <n v="36.130000000000003"/>
    <n v="31.869999999999997"/>
    <n v="4.6867647058823521E-3"/>
  </r>
  <r>
    <n v="10683"/>
    <n v="52"/>
    <s v="DUMON"/>
    <x v="3"/>
    <x v="15"/>
    <x v="50"/>
    <x v="6"/>
    <x v="250"/>
    <e v="#VALUE!"/>
    <n v="7"/>
    <n v="9"/>
    <n v="0"/>
    <n v="63"/>
    <n v="4.4000000000000004"/>
    <n v="58.6"/>
    <n v="9.3015873015873021E-3"/>
  </r>
  <r>
    <n v="10684"/>
    <n v="47"/>
    <s v="OTTIK"/>
    <x v="2"/>
    <x v="0"/>
    <x v="64"/>
    <x v="3"/>
    <x v="250"/>
    <e v="#VALUE!"/>
    <n v="9.5"/>
    <n v="40"/>
    <n v="0"/>
    <n v="380"/>
    <n v="145.63"/>
    <n v="234.37"/>
    <n v="6.167631578947369E-3"/>
  </r>
  <r>
    <n v="10685"/>
    <n v="41"/>
    <s v="GOURL"/>
    <x v="6"/>
    <x v="24"/>
    <x v="54"/>
    <x v="4"/>
    <x v="251"/>
    <e v="#VALUE!"/>
    <n v="9.65"/>
    <n v="4"/>
    <n v="0"/>
    <n v="38.6"/>
    <n v="33.75"/>
    <n v="4.8500000000000014"/>
    <n v="1.2564766839378242E-3"/>
  </r>
  <r>
    <n v="10688"/>
    <n v="34"/>
    <s v="VAFFE"/>
    <x v="6"/>
    <x v="39"/>
    <x v="42"/>
    <x v="0"/>
    <x v="252"/>
    <e v="#VALUE!"/>
    <n v="14"/>
    <n v="14"/>
    <n v="0"/>
    <n v="196"/>
    <n v="299.08999999999997"/>
    <n v="-103.08999999999997"/>
    <n v="-5.259693877551019E-3"/>
  </r>
  <r>
    <n v="10691"/>
    <n v="29"/>
    <s v="QUICK"/>
    <x v="3"/>
    <x v="20"/>
    <x v="55"/>
    <x v="7"/>
    <x v="22"/>
    <e v="#VALUE!"/>
    <n v="123.79"/>
    <n v="40"/>
    <n v="0"/>
    <n v="4951.6000000000004"/>
    <n v="810.05"/>
    <n v="4141.55"/>
    <n v="8.3640641408837552E-3"/>
  </r>
  <r>
    <n v="10691"/>
    <n v="43"/>
    <s v="QUICK"/>
    <x v="3"/>
    <x v="20"/>
    <x v="21"/>
    <x v="0"/>
    <x v="22"/>
    <e v="#VALUE!"/>
    <n v="46"/>
    <n v="40"/>
    <n v="0"/>
    <n v="1840"/>
    <n v="810.05"/>
    <n v="1029.95"/>
    <n v="5.5975543478260868E-3"/>
  </r>
  <r>
    <n v="10691"/>
    <n v="44"/>
    <s v="QUICK"/>
    <x v="3"/>
    <x v="20"/>
    <x v="26"/>
    <x v="5"/>
    <x v="22"/>
    <e v="#VALUE!"/>
    <n v="19.45"/>
    <n v="24"/>
    <n v="0"/>
    <n v="466.79999999999995"/>
    <n v="810.05"/>
    <n v="-343.25"/>
    <n v="-7.3532562125107111E-3"/>
  </r>
  <r>
    <n v="10691"/>
    <n v="62"/>
    <s v="QUICK"/>
    <x v="3"/>
    <x v="20"/>
    <x v="25"/>
    <x v="3"/>
    <x v="22"/>
    <e v="#VALUE!"/>
    <n v="49.3"/>
    <n v="48"/>
    <n v="0"/>
    <n v="2366.3999999999996"/>
    <n v="810.05"/>
    <n v="1556.3499999999997"/>
    <n v="6.5768678160919537E-3"/>
  </r>
  <r>
    <n v="10693"/>
    <n v="9"/>
    <s v="WHITC"/>
    <x v="2"/>
    <x v="67"/>
    <x v="74"/>
    <x v="7"/>
    <x v="253"/>
    <e v="#VALUE!"/>
    <n v="97"/>
    <n v="6"/>
    <n v="0"/>
    <n v="582"/>
    <n v="139.34"/>
    <n v="442.65999999999997"/>
    <n v="7.6058419243986257E-3"/>
  </r>
  <r>
    <n v="10694"/>
    <n v="7"/>
    <s v="QUICK"/>
    <x v="1"/>
    <x v="20"/>
    <x v="71"/>
    <x v="2"/>
    <x v="253"/>
    <e v="#VALUE!"/>
    <n v="30"/>
    <n v="90"/>
    <n v="0"/>
    <n v="2700"/>
    <n v="398.36"/>
    <n v="2301.64"/>
    <n v="8.5245925925925923E-3"/>
  </r>
  <r>
    <n v="10694"/>
    <n v="59"/>
    <s v="QUICK"/>
    <x v="1"/>
    <x v="20"/>
    <x v="48"/>
    <x v="1"/>
    <x v="253"/>
    <e v="#VALUE!"/>
    <n v="55"/>
    <n v="25"/>
    <n v="0"/>
    <n v="1375"/>
    <n v="398.36"/>
    <n v="976.64"/>
    <n v="7.1028363636363636E-3"/>
  </r>
  <r>
    <n v="10694"/>
    <n v="70"/>
    <s v="QUICK"/>
    <x v="1"/>
    <x v="20"/>
    <x v="40"/>
    <x v="0"/>
    <x v="253"/>
    <e v="#VALUE!"/>
    <n v="15"/>
    <n v="50"/>
    <n v="0"/>
    <n v="750"/>
    <n v="398.36"/>
    <n v="351.64"/>
    <n v="4.6885333333333331E-3"/>
  </r>
  <r>
    <n v="10695"/>
    <n v="12"/>
    <s v="WILMK"/>
    <x v="7"/>
    <x v="37"/>
    <x v="73"/>
    <x v="1"/>
    <x v="254"/>
    <e v="#VALUE!"/>
    <n v="38"/>
    <n v="4"/>
    <n v="0"/>
    <n v="152"/>
    <n v="16.72"/>
    <n v="135.28"/>
    <n v="8.8999999999999999E-3"/>
  </r>
  <r>
    <n v="10696"/>
    <n v="46"/>
    <s v="WHITC"/>
    <x v="1"/>
    <x v="67"/>
    <x v="60"/>
    <x v="4"/>
    <x v="255"/>
    <e v="#VALUE!"/>
    <n v="12"/>
    <n v="18"/>
    <n v="0"/>
    <n v="216"/>
    <n v="102.55"/>
    <n v="113.45"/>
    <n v="5.2523148148148147E-3"/>
  </r>
  <r>
    <n v="10699"/>
    <n v="47"/>
    <s v="MORGK"/>
    <x v="2"/>
    <x v="7"/>
    <x v="64"/>
    <x v="3"/>
    <x v="256"/>
    <e v="#VALUE!"/>
    <n v="9.5"/>
    <n v="12"/>
    <n v="0"/>
    <n v="114"/>
    <n v="0.57999999999999996"/>
    <n v="113.42"/>
    <n v="9.9491228070175443E-3"/>
  </r>
  <r>
    <n v="10702"/>
    <n v="3"/>
    <s v="ALFKI"/>
    <x v="6"/>
    <x v="21"/>
    <x v="61"/>
    <x v="5"/>
    <x v="23"/>
    <e v="#VALUE!"/>
    <n v="10"/>
    <n v="6"/>
    <n v="0"/>
    <n v="60"/>
    <n v="23.94"/>
    <n v="36.06"/>
    <n v="6.0100000000000006E-3"/>
  </r>
  <r>
    <n v="10703"/>
    <n v="2"/>
    <s v="FOLKO"/>
    <x v="8"/>
    <x v="27"/>
    <x v="19"/>
    <x v="0"/>
    <x v="257"/>
    <e v="#VALUE!"/>
    <n v="19"/>
    <n v="5"/>
    <n v="0"/>
    <n v="95"/>
    <n v="152.30000000000001"/>
    <n v="-57.300000000000011"/>
    <n v="-6.0315789473684225E-3"/>
  </r>
  <r>
    <n v="10703"/>
    <n v="59"/>
    <s v="FOLKO"/>
    <x v="8"/>
    <x v="27"/>
    <x v="48"/>
    <x v="1"/>
    <x v="257"/>
    <e v="#VALUE!"/>
    <n v="55"/>
    <n v="35"/>
    <n v="0"/>
    <n v="1925"/>
    <n v="152.30000000000001"/>
    <n v="1772.7"/>
    <n v="9.2088311688311685E-3"/>
  </r>
  <r>
    <n v="10703"/>
    <n v="73"/>
    <s v="FOLKO"/>
    <x v="8"/>
    <x v="27"/>
    <x v="28"/>
    <x v="4"/>
    <x v="257"/>
    <e v="#VALUE!"/>
    <n v="15"/>
    <n v="35"/>
    <n v="0"/>
    <n v="525"/>
    <n v="152.30000000000001"/>
    <n v="372.7"/>
    <n v="7.0990476190476194E-3"/>
  </r>
  <r>
    <n v="10704"/>
    <n v="4"/>
    <s v="QUEEN"/>
    <x v="8"/>
    <x v="35"/>
    <x v="47"/>
    <x v="5"/>
    <x v="257"/>
    <e v="#VALUE!"/>
    <n v="22"/>
    <n v="6"/>
    <n v="0"/>
    <n v="132"/>
    <n v="4.78"/>
    <n v="127.22"/>
    <n v="9.6378787878787873E-3"/>
  </r>
  <r>
    <n v="10704"/>
    <n v="24"/>
    <s v="QUEEN"/>
    <x v="8"/>
    <x v="35"/>
    <x v="18"/>
    <x v="0"/>
    <x v="257"/>
    <e v="#VALUE!"/>
    <n v="4.5"/>
    <n v="35"/>
    <n v="0"/>
    <n v="157.5"/>
    <n v="4.78"/>
    <n v="152.72"/>
    <n v="9.6965079365079372E-3"/>
  </r>
  <r>
    <n v="10704"/>
    <n v="48"/>
    <s v="QUEEN"/>
    <x v="8"/>
    <x v="35"/>
    <x v="75"/>
    <x v="3"/>
    <x v="257"/>
    <e v="#VALUE!"/>
    <n v="12.75"/>
    <n v="24"/>
    <n v="0"/>
    <n v="306"/>
    <n v="4.78"/>
    <n v="301.22000000000003"/>
    <n v="9.8437908496732049E-3"/>
  </r>
  <r>
    <n v="10705"/>
    <n v="32"/>
    <s v="HILAA"/>
    <x v="4"/>
    <x v="43"/>
    <x v="76"/>
    <x v="1"/>
    <x v="258"/>
    <e v="#VALUE!"/>
    <n v="32"/>
    <n v="4"/>
    <n v="0"/>
    <n v="128"/>
    <n v="3.52"/>
    <n v="124.48"/>
    <n v="9.725000000000001E-3"/>
  </r>
  <r>
    <n v="10706"/>
    <n v="43"/>
    <s v="OLDWO"/>
    <x v="1"/>
    <x v="79"/>
    <x v="21"/>
    <x v="0"/>
    <x v="259"/>
    <e v="#VALUE!"/>
    <n v="46"/>
    <n v="24"/>
    <n v="0"/>
    <n v="1104"/>
    <n v="135.63"/>
    <n v="968.37"/>
    <n v="8.7714673913043481E-3"/>
  </r>
  <r>
    <n v="10706"/>
    <n v="59"/>
    <s v="OLDWO"/>
    <x v="1"/>
    <x v="79"/>
    <x v="48"/>
    <x v="1"/>
    <x v="259"/>
    <e v="#VALUE!"/>
    <n v="55"/>
    <n v="8"/>
    <n v="0"/>
    <n v="440"/>
    <n v="135.63"/>
    <n v="304.37"/>
    <n v="6.9175E-3"/>
  </r>
  <r>
    <n v="10707"/>
    <n v="55"/>
    <s v="AROUT"/>
    <x v="6"/>
    <x v="34"/>
    <x v="56"/>
    <x v="7"/>
    <x v="259"/>
    <e v="#VALUE!"/>
    <n v="24"/>
    <n v="21"/>
    <n v="0"/>
    <n v="504"/>
    <n v="21.74"/>
    <n v="482.26"/>
    <n v="9.5686507936507941E-3"/>
  </r>
  <r>
    <n v="10707"/>
    <n v="57"/>
    <s v="AROUT"/>
    <x v="6"/>
    <x v="34"/>
    <x v="16"/>
    <x v="6"/>
    <x v="259"/>
    <e v="#VALUE!"/>
    <n v="19.5"/>
    <n v="40"/>
    <n v="0"/>
    <n v="780"/>
    <n v="21.74"/>
    <n v="758.26"/>
    <n v="9.721282051282051E-3"/>
  </r>
  <r>
    <n v="10708"/>
    <n v="5"/>
    <s v="THEBI"/>
    <x v="8"/>
    <x v="62"/>
    <x v="57"/>
    <x v="5"/>
    <x v="260"/>
    <e v="#VALUE!"/>
    <n v="21.35"/>
    <n v="4"/>
    <n v="0"/>
    <n v="85.4"/>
    <n v="2.96"/>
    <n v="82.440000000000012"/>
    <n v="9.6533957845433265E-3"/>
  </r>
  <r>
    <n v="10708"/>
    <n v="36"/>
    <s v="THEBI"/>
    <x v="8"/>
    <x v="62"/>
    <x v="12"/>
    <x v="4"/>
    <x v="260"/>
    <e v="#VALUE!"/>
    <n v="19"/>
    <n v="5"/>
    <n v="0"/>
    <n v="95"/>
    <n v="2.96"/>
    <n v="92.04"/>
    <n v="9.6884210526315788E-3"/>
  </r>
  <r>
    <n v="10709"/>
    <n v="8"/>
    <s v="GOURL"/>
    <x v="0"/>
    <x v="24"/>
    <x v="53"/>
    <x v="5"/>
    <x v="260"/>
    <e v="#VALUE!"/>
    <n v="40"/>
    <n v="40"/>
    <n v="0"/>
    <n v="1600"/>
    <n v="210.8"/>
    <n v="1389.2"/>
    <n v="8.682500000000001E-3"/>
  </r>
  <r>
    <n v="10709"/>
    <n v="51"/>
    <s v="GOURL"/>
    <x v="0"/>
    <x v="24"/>
    <x v="7"/>
    <x v="2"/>
    <x v="260"/>
    <e v="#VALUE!"/>
    <n v="53"/>
    <n v="28"/>
    <n v="0"/>
    <n v="1484"/>
    <n v="210.8"/>
    <n v="1273.2"/>
    <n v="8.5795148247978445E-3"/>
  </r>
  <r>
    <n v="10710"/>
    <n v="19"/>
    <s v="FRANS"/>
    <x v="0"/>
    <x v="76"/>
    <x v="29"/>
    <x v="3"/>
    <x v="261"/>
    <e v="#VALUE!"/>
    <n v="9.1999999999999993"/>
    <n v="5"/>
    <n v="0"/>
    <n v="46"/>
    <n v="4.9800000000000004"/>
    <n v="41.019999999999996"/>
    <n v="8.9173913043478249E-3"/>
  </r>
  <r>
    <n v="10710"/>
    <n v="47"/>
    <s v="FRANS"/>
    <x v="0"/>
    <x v="76"/>
    <x v="64"/>
    <x v="3"/>
    <x v="261"/>
    <e v="#VALUE!"/>
    <n v="9.5"/>
    <n v="5"/>
    <n v="0"/>
    <n v="47.5"/>
    <n v="4.9800000000000004"/>
    <n v="42.519999999999996"/>
    <n v="8.9515789473684198E-3"/>
  </r>
  <r>
    <n v="10711"/>
    <n v="19"/>
    <s v="SAVEA"/>
    <x v="5"/>
    <x v="17"/>
    <x v="29"/>
    <x v="3"/>
    <x v="262"/>
    <e v="#VALUE!"/>
    <n v="9.1999999999999993"/>
    <n v="12"/>
    <n v="0"/>
    <n v="110.39999999999999"/>
    <n v="52.41"/>
    <n v="57.989999999999995"/>
    <n v="5.2527173913043479E-3"/>
  </r>
  <r>
    <n v="10711"/>
    <n v="41"/>
    <s v="SAVEA"/>
    <x v="5"/>
    <x v="17"/>
    <x v="54"/>
    <x v="4"/>
    <x v="262"/>
    <e v="#VALUE!"/>
    <n v="9.65"/>
    <n v="42"/>
    <n v="0"/>
    <n v="405.3"/>
    <n v="52.41"/>
    <n v="352.89"/>
    <n v="8.7068837897853434E-3"/>
  </r>
  <r>
    <n v="10711"/>
    <n v="53"/>
    <s v="SAVEA"/>
    <x v="5"/>
    <x v="17"/>
    <x v="58"/>
    <x v="7"/>
    <x v="262"/>
    <e v="#VALUE!"/>
    <n v="32.799999999999997"/>
    <n v="120"/>
    <n v="0"/>
    <n v="3935.9999999999995"/>
    <n v="52.41"/>
    <n v="3883.5899999999997"/>
    <n v="9.8668445121951227E-3"/>
  </r>
  <r>
    <n v="10713"/>
    <n v="10"/>
    <s v="SAVEA"/>
    <x v="0"/>
    <x v="17"/>
    <x v="59"/>
    <x v="4"/>
    <x v="263"/>
    <e v="#VALUE!"/>
    <n v="31"/>
    <n v="18"/>
    <n v="0"/>
    <n v="558"/>
    <n v="167.05"/>
    <n v="390.95"/>
    <n v="7.0062724014336919E-3"/>
  </r>
  <r>
    <n v="10713"/>
    <n v="45"/>
    <s v="SAVEA"/>
    <x v="0"/>
    <x v="17"/>
    <x v="69"/>
    <x v="4"/>
    <x v="263"/>
    <e v="#VALUE!"/>
    <n v="9.5"/>
    <n v="110"/>
    <n v="0"/>
    <n v="1045"/>
    <n v="167.05"/>
    <n v="877.95"/>
    <n v="8.4014354066985659E-3"/>
  </r>
  <r>
    <n v="10713"/>
    <n v="46"/>
    <s v="SAVEA"/>
    <x v="0"/>
    <x v="17"/>
    <x v="60"/>
    <x v="4"/>
    <x v="263"/>
    <e v="#VALUE!"/>
    <n v="12"/>
    <n v="24"/>
    <n v="0"/>
    <n v="288"/>
    <n v="167.05"/>
    <n v="120.94999999999999"/>
    <n v="4.1996527777777778E-3"/>
  </r>
  <r>
    <n v="10715"/>
    <n v="10"/>
    <s v="BONAP"/>
    <x v="2"/>
    <x v="23"/>
    <x v="59"/>
    <x v="4"/>
    <x v="264"/>
    <e v="#VALUE!"/>
    <n v="31"/>
    <n v="21"/>
    <n v="0"/>
    <n v="651"/>
    <n v="63.2"/>
    <n v="587.79999999999995"/>
    <n v="9.0291858678955457E-3"/>
  </r>
  <r>
    <n v="10716"/>
    <n v="21"/>
    <s v="RANCH"/>
    <x v="6"/>
    <x v="82"/>
    <x v="62"/>
    <x v="3"/>
    <x v="265"/>
    <e v="#VALUE!"/>
    <n v="10"/>
    <n v="5"/>
    <n v="0"/>
    <n v="50"/>
    <n v="22.57"/>
    <n v="27.43"/>
    <n v="5.4859999999999996E-3"/>
  </r>
  <r>
    <n v="10716"/>
    <n v="51"/>
    <s v="RANCH"/>
    <x v="6"/>
    <x v="82"/>
    <x v="7"/>
    <x v="2"/>
    <x v="265"/>
    <e v="#VALUE!"/>
    <n v="53"/>
    <n v="7"/>
    <n v="0"/>
    <n v="371"/>
    <n v="22.57"/>
    <n v="348.43"/>
    <n v="9.391644204851753E-3"/>
  </r>
  <r>
    <n v="10718"/>
    <n v="12"/>
    <s v="KOENE"/>
    <x v="0"/>
    <x v="18"/>
    <x v="73"/>
    <x v="1"/>
    <x v="266"/>
    <e v="#VALUE!"/>
    <n v="38"/>
    <n v="36"/>
    <n v="0"/>
    <n v="1368"/>
    <n v="170.88"/>
    <n v="1197.1199999999999"/>
    <n v="8.7508771929824553E-3"/>
  </r>
  <r>
    <n v="10718"/>
    <n v="36"/>
    <s v="KOENE"/>
    <x v="0"/>
    <x v="18"/>
    <x v="12"/>
    <x v="4"/>
    <x v="266"/>
    <e v="#VALUE!"/>
    <n v="19"/>
    <n v="40"/>
    <n v="0"/>
    <n v="760"/>
    <n v="170.88"/>
    <n v="589.12"/>
    <n v="7.7515789473684218E-3"/>
  </r>
  <r>
    <n v="10720"/>
    <n v="71"/>
    <s v="QUEDE"/>
    <x v="1"/>
    <x v="12"/>
    <x v="36"/>
    <x v="1"/>
    <x v="24"/>
    <e v="#VALUE!"/>
    <n v="21.5"/>
    <n v="8"/>
    <n v="0"/>
    <n v="172"/>
    <n v="9.5299999999999994"/>
    <n v="162.47"/>
    <n v="9.4459302325581394E-3"/>
  </r>
  <r>
    <n v="10722"/>
    <n v="2"/>
    <s v="SAVEA"/>
    <x v="1"/>
    <x v="17"/>
    <x v="19"/>
    <x v="0"/>
    <x v="267"/>
    <e v="#VALUE!"/>
    <n v="19"/>
    <n v="3"/>
    <n v="0"/>
    <n v="57"/>
    <n v="74.58"/>
    <n v="-17.579999999999998"/>
    <n v="-3.0842105263157891E-3"/>
  </r>
  <r>
    <n v="10722"/>
    <n v="31"/>
    <s v="SAVEA"/>
    <x v="1"/>
    <x v="17"/>
    <x v="24"/>
    <x v="1"/>
    <x v="267"/>
    <e v="#VALUE!"/>
    <n v="12.5"/>
    <n v="50"/>
    <n v="0"/>
    <n v="625"/>
    <n v="74.58"/>
    <n v="550.41999999999996"/>
    <n v="8.8067199999999988E-3"/>
  </r>
  <r>
    <n v="10722"/>
    <n v="68"/>
    <s v="SAVEA"/>
    <x v="1"/>
    <x v="17"/>
    <x v="38"/>
    <x v="3"/>
    <x v="267"/>
    <e v="#VALUE!"/>
    <n v="12.5"/>
    <n v="45"/>
    <n v="0"/>
    <n v="562.5"/>
    <n v="74.58"/>
    <n v="487.92"/>
    <n v="8.6741333333333337E-3"/>
  </r>
  <r>
    <n v="10722"/>
    <n v="75"/>
    <s v="SAVEA"/>
    <x v="1"/>
    <x v="17"/>
    <x v="33"/>
    <x v="0"/>
    <x v="267"/>
    <e v="#VALUE!"/>
    <n v="7.75"/>
    <n v="42"/>
    <n v="0"/>
    <n v="325.5"/>
    <n v="74.58"/>
    <n v="250.92000000000002"/>
    <n v="7.7087557603686642E-3"/>
  </r>
  <r>
    <n v="10724"/>
    <n v="10"/>
    <s v="MEREP"/>
    <x v="1"/>
    <x v="14"/>
    <x v="59"/>
    <x v="4"/>
    <x v="268"/>
    <e v="#VALUE!"/>
    <n v="31"/>
    <n v="16"/>
    <n v="0"/>
    <n v="496"/>
    <n v="57.75"/>
    <n v="438.25"/>
    <n v="8.835685483870967E-3"/>
  </r>
  <r>
    <n v="10724"/>
    <n v="61"/>
    <s v="MEREP"/>
    <x v="1"/>
    <x v="14"/>
    <x v="65"/>
    <x v="5"/>
    <x v="268"/>
    <e v="#VALUE!"/>
    <n v="28.5"/>
    <n v="5"/>
    <n v="0"/>
    <n v="142.5"/>
    <n v="57.75"/>
    <n v="84.75"/>
    <n v="5.9473684210526309E-3"/>
  </r>
  <r>
    <n v="10725"/>
    <n v="41"/>
    <s v="FAMIA"/>
    <x v="6"/>
    <x v="68"/>
    <x v="54"/>
    <x v="4"/>
    <x v="269"/>
    <e v="#VALUE!"/>
    <n v="9.65"/>
    <n v="12"/>
    <n v="0"/>
    <n v="115.80000000000001"/>
    <n v="10.83"/>
    <n v="104.97000000000001"/>
    <n v="9.0647668393782389E-3"/>
  </r>
  <r>
    <n v="10725"/>
    <n v="52"/>
    <s v="FAMIA"/>
    <x v="6"/>
    <x v="68"/>
    <x v="50"/>
    <x v="6"/>
    <x v="269"/>
    <e v="#VALUE!"/>
    <n v="7"/>
    <n v="4"/>
    <n v="0"/>
    <n v="28"/>
    <n v="10.83"/>
    <n v="17.170000000000002"/>
    <n v="6.1321428571428586E-3"/>
  </r>
  <r>
    <n v="10725"/>
    <n v="55"/>
    <s v="FAMIA"/>
    <x v="6"/>
    <x v="68"/>
    <x v="56"/>
    <x v="7"/>
    <x v="269"/>
    <e v="#VALUE!"/>
    <n v="24"/>
    <n v="6"/>
    <n v="0"/>
    <n v="144"/>
    <n v="10.83"/>
    <n v="133.16999999999999"/>
    <n v="9.2479166666666664E-3"/>
  </r>
  <r>
    <n v="10726"/>
    <n v="4"/>
    <s v="EASTC"/>
    <x v="6"/>
    <x v="71"/>
    <x v="47"/>
    <x v="5"/>
    <x v="270"/>
    <e v="#VALUE!"/>
    <n v="22"/>
    <n v="25"/>
    <n v="0"/>
    <n v="550"/>
    <n v="16.559999999999999"/>
    <n v="533.44000000000005"/>
    <n v="9.6989090909090914E-3"/>
  </r>
  <r>
    <n v="10726"/>
    <n v="11"/>
    <s v="EASTC"/>
    <x v="6"/>
    <x v="71"/>
    <x v="4"/>
    <x v="1"/>
    <x v="270"/>
    <e v="#VALUE!"/>
    <n v="21"/>
    <n v="5"/>
    <n v="0"/>
    <n v="105"/>
    <n v="16.559999999999999"/>
    <n v="88.44"/>
    <n v="8.4228571428571434E-3"/>
  </r>
  <r>
    <n v="10728"/>
    <n v="40"/>
    <s v="QUEEN"/>
    <x v="6"/>
    <x v="35"/>
    <x v="20"/>
    <x v="4"/>
    <x v="25"/>
    <e v="#VALUE!"/>
    <n v="18.399999999999999"/>
    <n v="6"/>
    <n v="0"/>
    <n v="110.39999999999999"/>
    <n v="58.33"/>
    <n v="52.069999999999993"/>
    <n v="4.7164855072463771E-3"/>
  </r>
  <r>
    <n v="10728"/>
    <n v="55"/>
    <s v="QUEEN"/>
    <x v="6"/>
    <x v="35"/>
    <x v="56"/>
    <x v="7"/>
    <x v="25"/>
    <e v="#VALUE!"/>
    <n v="24"/>
    <n v="12"/>
    <n v="0"/>
    <n v="288"/>
    <n v="58.33"/>
    <n v="229.67000000000002"/>
    <n v="7.9746527777777784E-3"/>
  </r>
  <r>
    <n v="10729"/>
    <n v="50"/>
    <s v="LINOD"/>
    <x v="1"/>
    <x v="22"/>
    <x v="66"/>
    <x v="3"/>
    <x v="25"/>
    <e v="#VALUE!"/>
    <n v="16.25"/>
    <n v="40"/>
    <n v="0"/>
    <n v="650"/>
    <n v="141.06"/>
    <n v="508.94"/>
    <n v="7.8298461538461542E-3"/>
  </r>
  <r>
    <n v="10733"/>
    <n v="14"/>
    <s v="BERGS"/>
    <x v="0"/>
    <x v="56"/>
    <x v="6"/>
    <x v="2"/>
    <x v="27"/>
    <e v="#VALUE!"/>
    <n v="23.25"/>
    <n v="16"/>
    <n v="0"/>
    <n v="372"/>
    <n v="110.11"/>
    <n v="261.89"/>
    <n v="7.0400537634408601E-3"/>
  </r>
  <r>
    <n v="10733"/>
    <n v="52"/>
    <s v="BERGS"/>
    <x v="0"/>
    <x v="56"/>
    <x v="50"/>
    <x v="6"/>
    <x v="27"/>
    <e v="#VALUE!"/>
    <n v="7"/>
    <n v="25"/>
    <n v="0"/>
    <n v="175"/>
    <n v="110.11"/>
    <n v="64.89"/>
    <n v="3.7080000000000004E-3"/>
  </r>
  <r>
    <n v="10736"/>
    <n v="65"/>
    <s v="HUNGO"/>
    <x v="4"/>
    <x v="60"/>
    <x v="49"/>
    <x v="5"/>
    <x v="271"/>
    <e v="#VALUE!"/>
    <n v="21.05"/>
    <n v="40"/>
    <n v="0"/>
    <n v="842"/>
    <n v="44.1"/>
    <n v="797.9"/>
    <n v="9.4762470308788586E-3"/>
  </r>
  <r>
    <n v="10737"/>
    <n v="13"/>
    <s v="VINET"/>
    <x v="3"/>
    <x v="48"/>
    <x v="46"/>
    <x v="4"/>
    <x v="271"/>
    <e v="#VALUE!"/>
    <n v="6"/>
    <n v="4"/>
    <n v="0"/>
    <n v="24"/>
    <n v="7.79"/>
    <n v="16.21"/>
    <n v="6.754166666666667E-3"/>
  </r>
  <r>
    <n v="10737"/>
    <n v="41"/>
    <s v="VINET"/>
    <x v="3"/>
    <x v="48"/>
    <x v="54"/>
    <x v="4"/>
    <x v="271"/>
    <e v="#VALUE!"/>
    <n v="9.65"/>
    <n v="12"/>
    <n v="0"/>
    <n v="115.80000000000001"/>
    <n v="7.79"/>
    <n v="108.01"/>
    <n v="9.3272884283246964E-3"/>
  </r>
  <r>
    <n v="10738"/>
    <n v="16"/>
    <s v="SPECD"/>
    <x v="3"/>
    <x v="87"/>
    <x v="11"/>
    <x v="3"/>
    <x v="272"/>
    <e v="#VALUE!"/>
    <n v="17.45"/>
    <n v="3"/>
    <n v="0"/>
    <n v="52.349999999999994"/>
    <n v="2.91"/>
    <n v="49.44"/>
    <n v="9.4441260744985676E-3"/>
  </r>
  <r>
    <n v="10739"/>
    <n v="36"/>
    <s v="VINET"/>
    <x v="2"/>
    <x v="48"/>
    <x v="12"/>
    <x v="4"/>
    <x v="272"/>
    <e v="#VALUE!"/>
    <n v="19"/>
    <n v="6"/>
    <n v="0"/>
    <n v="114"/>
    <n v="11.08"/>
    <n v="102.92"/>
    <n v="9.0280701754385968E-3"/>
  </r>
  <r>
    <n v="10739"/>
    <n v="52"/>
    <s v="VINET"/>
    <x v="2"/>
    <x v="48"/>
    <x v="50"/>
    <x v="6"/>
    <x v="272"/>
    <e v="#VALUE!"/>
    <n v="7"/>
    <n v="18"/>
    <n v="0"/>
    <n v="126"/>
    <n v="11.08"/>
    <n v="114.92"/>
    <n v="9.1206349206349215E-3"/>
  </r>
  <r>
    <n v="10742"/>
    <n v="60"/>
    <s v="BOTTM"/>
    <x v="2"/>
    <x v="73"/>
    <x v="8"/>
    <x v="1"/>
    <x v="273"/>
    <e v="#VALUE!"/>
    <n v="34"/>
    <n v="50"/>
    <n v="0"/>
    <n v="1700"/>
    <n v="243.73"/>
    <n v="1456.27"/>
    <n v="8.5662941176470591E-3"/>
  </r>
  <r>
    <n v="10742"/>
    <n v="72"/>
    <s v="BOTTM"/>
    <x v="2"/>
    <x v="73"/>
    <x v="5"/>
    <x v="1"/>
    <x v="273"/>
    <e v="#VALUE!"/>
    <n v="34.799999999999997"/>
    <n v="35"/>
    <n v="0"/>
    <n v="1218"/>
    <n v="243.73"/>
    <n v="974.27"/>
    <n v="7.9989326765188828E-3"/>
  </r>
  <r>
    <n v="10745"/>
    <n v="18"/>
    <s v="QUICK"/>
    <x v="4"/>
    <x v="20"/>
    <x v="32"/>
    <x v="4"/>
    <x v="274"/>
    <e v="#VALUE!"/>
    <n v="62.5"/>
    <n v="24"/>
    <n v="0"/>
    <n v="1500"/>
    <n v="3.52"/>
    <n v="1496.48"/>
    <n v="9.9765333333333341E-3"/>
  </r>
  <r>
    <n v="10745"/>
    <n v="44"/>
    <s v="QUICK"/>
    <x v="4"/>
    <x v="20"/>
    <x v="26"/>
    <x v="5"/>
    <x v="274"/>
    <e v="#VALUE!"/>
    <n v="19.45"/>
    <n v="16"/>
    <n v="0"/>
    <n v="311.2"/>
    <n v="3.52"/>
    <n v="307.68"/>
    <n v="9.8868894601542422E-3"/>
  </r>
  <r>
    <n v="10745"/>
    <n v="59"/>
    <s v="QUICK"/>
    <x v="4"/>
    <x v="20"/>
    <x v="48"/>
    <x v="1"/>
    <x v="274"/>
    <e v="#VALUE!"/>
    <n v="55"/>
    <n v="45"/>
    <n v="0"/>
    <n v="2475"/>
    <n v="3.52"/>
    <n v="2471.48"/>
    <n v="9.9857777777777774E-3"/>
  </r>
  <r>
    <n v="10745"/>
    <n v="72"/>
    <s v="QUICK"/>
    <x v="4"/>
    <x v="20"/>
    <x v="5"/>
    <x v="1"/>
    <x v="274"/>
    <e v="#VALUE!"/>
    <n v="34.799999999999997"/>
    <n v="7"/>
    <n v="0"/>
    <n v="243.59999999999997"/>
    <n v="3.52"/>
    <n v="240.07999999999996"/>
    <n v="9.8555008210180622E-3"/>
  </r>
  <r>
    <n v="10746"/>
    <n v="13"/>
    <s v="CHOPS"/>
    <x v="0"/>
    <x v="51"/>
    <x v="46"/>
    <x v="4"/>
    <x v="275"/>
    <e v="#VALUE!"/>
    <n v="6"/>
    <n v="6"/>
    <n v="0"/>
    <n v="36"/>
    <n v="31.43"/>
    <n v="4.57"/>
    <n v="1.2694444444444444E-3"/>
  </r>
  <r>
    <n v="10746"/>
    <n v="42"/>
    <s v="CHOPS"/>
    <x v="0"/>
    <x v="51"/>
    <x v="41"/>
    <x v="6"/>
    <x v="275"/>
    <e v="#VALUE!"/>
    <n v="14"/>
    <n v="28"/>
    <n v="0"/>
    <n v="392"/>
    <n v="31.43"/>
    <n v="360.57"/>
    <n v="9.1982142857142853E-3"/>
  </r>
  <r>
    <n v="10746"/>
    <n v="62"/>
    <s v="CHOPS"/>
    <x v="0"/>
    <x v="51"/>
    <x v="25"/>
    <x v="3"/>
    <x v="275"/>
    <e v="#VALUE!"/>
    <n v="49.3"/>
    <n v="9"/>
    <n v="0"/>
    <n v="443.7"/>
    <n v="31.43"/>
    <n v="412.27"/>
    <n v="9.2916384944782496E-3"/>
  </r>
  <r>
    <n v="10746"/>
    <n v="69"/>
    <s v="CHOPS"/>
    <x v="0"/>
    <x v="51"/>
    <x v="39"/>
    <x v="1"/>
    <x v="275"/>
    <e v="#VALUE!"/>
    <n v="36"/>
    <n v="40"/>
    <n v="0"/>
    <n v="1440"/>
    <n v="31.43"/>
    <n v="1408.57"/>
    <n v="9.7817361111111108E-3"/>
  </r>
  <r>
    <n v="10747"/>
    <n v="31"/>
    <s v="PICCO"/>
    <x v="8"/>
    <x v="2"/>
    <x v="24"/>
    <x v="1"/>
    <x v="275"/>
    <e v="#VALUE!"/>
    <n v="12.5"/>
    <n v="8"/>
    <n v="0"/>
    <n v="100"/>
    <n v="117.33"/>
    <n v="-17.329999999999998"/>
    <n v="-1.7329999999999997E-3"/>
  </r>
  <r>
    <n v="10747"/>
    <n v="41"/>
    <s v="PICCO"/>
    <x v="8"/>
    <x v="2"/>
    <x v="54"/>
    <x v="4"/>
    <x v="275"/>
    <e v="#VALUE!"/>
    <n v="9.65"/>
    <n v="35"/>
    <n v="0"/>
    <n v="337.75"/>
    <n v="117.33"/>
    <n v="220.42000000000002"/>
    <n v="6.526128793486307E-3"/>
  </r>
  <r>
    <n v="10747"/>
    <n v="63"/>
    <s v="PICCO"/>
    <x v="8"/>
    <x v="2"/>
    <x v="27"/>
    <x v="5"/>
    <x v="275"/>
    <e v="#VALUE!"/>
    <n v="43.9"/>
    <n v="9"/>
    <n v="0"/>
    <n v="395.09999999999997"/>
    <n v="117.33"/>
    <n v="277.77"/>
    <n v="7.0303720577069096E-3"/>
  </r>
  <r>
    <n v="10748"/>
    <n v="23"/>
    <s v="SAVEA"/>
    <x v="2"/>
    <x v="17"/>
    <x v="51"/>
    <x v="6"/>
    <x v="28"/>
    <e v="#VALUE!"/>
    <n v="9"/>
    <n v="44"/>
    <n v="0"/>
    <n v="396"/>
    <n v="232.55"/>
    <n v="163.44999999999999"/>
    <n v="4.1275252525252524E-3"/>
  </r>
  <r>
    <n v="10748"/>
    <n v="40"/>
    <s v="SAVEA"/>
    <x v="2"/>
    <x v="17"/>
    <x v="20"/>
    <x v="4"/>
    <x v="28"/>
    <e v="#VALUE!"/>
    <n v="18.399999999999999"/>
    <n v="40"/>
    <n v="0"/>
    <n v="736"/>
    <n v="232.55"/>
    <n v="503.45"/>
    <n v="6.8403532608695651E-3"/>
  </r>
  <r>
    <n v="10748"/>
    <n v="56"/>
    <s v="SAVEA"/>
    <x v="2"/>
    <x v="17"/>
    <x v="17"/>
    <x v="6"/>
    <x v="28"/>
    <e v="#VALUE!"/>
    <n v="38"/>
    <n v="28"/>
    <n v="0"/>
    <n v="1064"/>
    <n v="232.55"/>
    <n v="831.45"/>
    <n v="7.814379699248121E-3"/>
  </r>
  <r>
    <n v="10749"/>
    <n v="59"/>
    <s v="ISLAT"/>
    <x v="6"/>
    <x v="25"/>
    <x v="48"/>
    <x v="1"/>
    <x v="28"/>
    <e v="#VALUE!"/>
    <n v="55"/>
    <n v="6"/>
    <n v="0"/>
    <n v="330"/>
    <n v="61.53"/>
    <n v="268.47000000000003"/>
    <n v="8.1354545454545464E-3"/>
  </r>
  <r>
    <n v="10752"/>
    <n v="69"/>
    <s v="NORTS"/>
    <x v="3"/>
    <x v="26"/>
    <x v="39"/>
    <x v="1"/>
    <x v="29"/>
    <e v="#VALUE!"/>
    <n v="36"/>
    <n v="3"/>
    <n v="0"/>
    <n v="108"/>
    <n v="1.39"/>
    <n v="106.61"/>
    <n v="9.8712962962962964E-3"/>
  </r>
  <r>
    <n v="10753"/>
    <n v="45"/>
    <s v="FRANS"/>
    <x v="2"/>
    <x v="76"/>
    <x v="69"/>
    <x v="4"/>
    <x v="276"/>
    <e v="#VALUE!"/>
    <n v="9.5"/>
    <n v="4"/>
    <n v="0"/>
    <n v="38"/>
    <n v="7.7"/>
    <n v="30.3"/>
    <n v="7.9736842105263168E-3"/>
  </r>
  <r>
    <n v="10753"/>
    <n v="74"/>
    <s v="FRANS"/>
    <x v="2"/>
    <x v="76"/>
    <x v="10"/>
    <x v="2"/>
    <x v="276"/>
    <e v="#VALUE!"/>
    <n v="10"/>
    <n v="5"/>
    <n v="0"/>
    <n v="50"/>
    <n v="7.7"/>
    <n v="42.3"/>
    <n v="8.4600000000000005E-3"/>
  </r>
  <r>
    <n v="10754"/>
    <n v="40"/>
    <s v="MAGAA"/>
    <x v="8"/>
    <x v="84"/>
    <x v="20"/>
    <x v="4"/>
    <x v="276"/>
    <e v="#VALUE!"/>
    <n v="18.399999999999999"/>
    <n v="3"/>
    <n v="0"/>
    <n v="55.199999999999996"/>
    <n v="2.38"/>
    <n v="52.819999999999993"/>
    <n v="9.5688405797101431E-3"/>
  </r>
  <r>
    <n v="10757"/>
    <n v="59"/>
    <s v="SAVEA"/>
    <x v="8"/>
    <x v="17"/>
    <x v="48"/>
    <x v="1"/>
    <x v="277"/>
    <e v="#VALUE!"/>
    <n v="55"/>
    <n v="7"/>
    <n v="0"/>
    <n v="385"/>
    <n v="8.19"/>
    <n v="376.81"/>
    <n v="9.7872727272727278E-3"/>
  </r>
  <r>
    <n v="10757"/>
    <n v="64"/>
    <s v="SAVEA"/>
    <x v="8"/>
    <x v="17"/>
    <x v="31"/>
    <x v="6"/>
    <x v="277"/>
    <e v="#VALUE!"/>
    <n v="33.25"/>
    <n v="24"/>
    <n v="0"/>
    <n v="798"/>
    <n v="8.19"/>
    <n v="789.81"/>
    <n v="9.8973684210526321E-3"/>
  </r>
  <r>
    <n v="10758"/>
    <n v="52"/>
    <s v="RICSU"/>
    <x v="2"/>
    <x v="52"/>
    <x v="50"/>
    <x v="6"/>
    <x v="278"/>
    <e v="#VALUE!"/>
    <n v="7"/>
    <n v="60"/>
    <n v="0"/>
    <n v="420"/>
    <n v="138.16999999999999"/>
    <n v="281.83000000000004"/>
    <n v="6.7102380952380955E-3"/>
  </r>
  <r>
    <n v="10758"/>
    <n v="70"/>
    <s v="RICSU"/>
    <x v="2"/>
    <x v="52"/>
    <x v="40"/>
    <x v="0"/>
    <x v="278"/>
    <e v="#VALUE!"/>
    <n v="15"/>
    <n v="40"/>
    <n v="0"/>
    <n v="600"/>
    <n v="138.16999999999999"/>
    <n v="461.83000000000004"/>
    <n v="7.6971666666666673E-3"/>
  </r>
  <r>
    <n v="10760"/>
    <n v="27"/>
    <s v="MAISD"/>
    <x v="6"/>
    <x v="46"/>
    <x v="14"/>
    <x v="3"/>
    <x v="279"/>
    <e v="#VALUE!"/>
    <n v="43.9"/>
    <n v="40"/>
    <n v="0"/>
    <n v="1756"/>
    <n v="155.63999999999999"/>
    <n v="1600.3600000000001"/>
    <n v="9.1136674259681104E-3"/>
  </r>
  <r>
    <n v="10761"/>
    <n v="75"/>
    <s v="RATTC"/>
    <x v="5"/>
    <x v="6"/>
    <x v="33"/>
    <x v="0"/>
    <x v="30"/>
    <e v="#VALUE!"/>
    <n v="7.75"/>
    <n v="18"/>
    <n v="0"/>
    <n v="139.5"/>
    <n v="18.66"/>
    <n v="120.84"/>
    <n v="8.6623655913978491E-3"/>
  </r>
  <r>
    <n v="10762"/>
    <n v="51"/>
    <s v="FOLKO"/>
    <x v="2"/>
    <x v="27"/>
    <x v="7"/>
    <x v="2"/>
    <x v="30"/>
    <e v="#VALUE!"/>
    <n v="53"/>
    <n v="28"/>
    <n v="0"/>
    <n v="1484"/>
    <n v="328.74"/>
    <n v="1155.26"/>
    <n v="7.7847708894878713E-3"/>
  </r>
  <r>
    <n v="10762"/>
    <n v="56"/>
    <s v="FOLKO"/>
    <x v="2"/>
    <x v="27"/>
    <x v="17"/>
    <x v="6"/>
    <x v="30"/>
    <e v="#VALUE!"/>
    <n v="38"/>
    <n v="60"/>
    <n v="0"/>
    <n v="2280"/>
    <n v="328.74"/>
    <n v="1951.26"/>
    <n v="8.5581578947368422E-3"/>
  </r>
  <r>
    <n v="10763"/>
    <n v="21"/>
    <s v="FOLIG"/>
    <x v="2"/>
    <x v="28"/>
    <x v="62"/>
    <x v="3"/>
    <x v="280"/>
    <e v="#VALUE!"/>
    <n v="10"/>
    <n v="40"/>
    <n v="0"/>
    <n v="400"/>
    <n v="37.35"/>
    <n v="362.65"/>
    <n v="9.0662499999999997E-3"/>
  </r>
  <r>
    <n v="10763"/>
    <n v="22"/>
    <s v="FOLIG"/>
    <x v="2"/>
    <x v="28"/>
    <x v="67"/>
    <x v="6"/>
    <x v="280"/>
    <e v="#VALUE!"/>
    <n v="21"/>
    <n v="6"/>
    <n v="0"/>
    <n v="126"/>
    <n v="37.35"/>
    <n v="88.65"/>
    <n v="7.0357142857142866E-3"/>
  </r>
  <r>
    <n v="10766"/>
    <n v="2"/>
    <s v="OTTIK"/>
    <x v="6"/>
    <x v="0"/>
    <x v="19"/>
    <x v="0"/>
    <x v="281"/>
    <e v="#VALUE!"/>
    <n v="19"/>
    <n v="40"/>
    <n v="0"/>
    <n v="760"/>
    <n v="157.55000000000001"/>
    <n v="602.45000000000005"/>
    <n v="7.9269736842105271E-3"/>
  </r>
  <r>
    <n v="10766"/>
    <n v="7"/>
    <s v="OTTIK"/>
    <x v="6"/>
    <x v="0"/>
    <x v="71"/>
    <x v="2"/>
    <x v="281"/>
    <e v="#VALUE!"/>
    <n v="30"/>
    <n v="35"/>
    <n v="0"/>
    <n v="1050"/>
    <n v="157.55000000000001"/>
    <n v="892.45"/>
    <n v="8.499523809523811E-3"/>
  </r>
  <r>
    <n v="10766"/>
    <n v="68"/>
    <s v="OTTIK"/>
    <x v="6"/>
    <x v="0"/>
    <x v="38"/>
    <x v="3"/>
    <x v="281"/>
    <e v="#VALUE!"/>
    <n v="12.5"/>
    <n v="40"/>
    <n v="0"/>
    <n v="500"/>
    <n v="157.55000000000001"/>
    <n v="342.45"/>
    <n v="6.8489999999999992E-3"/>
  </r>
  <r>
    <n v="10767"/>
    <n v="42"/>
    <s v="SUPRD"/>
    <x v="6"/>
    <x v="47"/>
    <x v="41"/>
    <x v="6"/>
    <x v="281"/>
    <e v="#VALUE!"/>
    <n v="14"/>
    <n v="2"/>
    <n v="0"/>
    <n v="28"/>
    <n v="1.59"/>
    <n v="26.41"/>
    <n v="9.432142857142856E-3"/>
  </r>
  <r>
    <n v="10768"/>
    <n v="22"/>
    <s v="AROUT"/>
    <x v="2"/>
    <x v="34"/>
    <x v="67"/>
    <x v="6"/>
    <x v="282"/>
    <e v="#VALUE!"/>
    <n v="21"/>
    <n v="4"/>
    <n v="0"/>
    <n v="84"/>
    <n v="146.32"/>
    <n v="-62.319999999999993"/>
    <n v="-7.4190476190476185E-3"/>
  </r>
  <r>
    <n v="10768"/>
    <n v="31"/>
    <s v="AROUT"/>
    <x v="2"/>
    <x v="34"/>
    <x v="24"/>
    <x v="1"/>
    <x v="282"/>
    <e v="#VALUE!"/>
    <n v="12.5"/>
    <n v="50"/>
    <n v="0"/>
    <n v="625"/>
    <n v="146.32"/>
    <n v="478.68"/>
    <n v="7.6588799999999999E-3"/>
  </r>
  <r>
    <n v="10768"/>
    <n v="71"/>
    <s v="AROUT"/>
    <x v="2"/>
    <x v="34"/>
    <x v="36"/>
    <x v="1"/>
    <x v="282"/>
    <e v="#VALUE!"/>
    <n v="21.5"/>
    <n v="12"/>
    <n v="0"/>
    <n v="258"/>
    <n v="146.32"/>
    <n v="111.68"/>
    <n v="4.3286821705426359E-3"/>
  </r>
  <r>
    <n v="10771"/>
    <n v="71"/>
    <s v="ERNSH"/>
    <x v="4"/>
    <x v="32"/>
    <x v="36"/>
    <x v="1"/>
    <x v="283"/>
    <e v="#VALUE!"/>
    <n v="21.5"/>
    <n v="16"/>
    <n v="0"/>
    <n v="344"/>
    <n v="11.19"/>
    <n v="332.81"/>
    <n v="9.6747093023255813E-3"/>
  </r>
  <r>
    <n v="10772"/>
    <n v="29"/>
    <s v="LEHMS"/>
    <x v="2"/>
    <x v="59"/>
    <x v="55"/>
    <x v="7"/>
    <x v="283"/>
    <e v="#VALUE!"/>
    <n v="123.79"/>
    <n v="18"/>
    <n v="0"/>
    <n v="2228.2200000000003"/>
    <n v="91.28"/>
    <n v="2136.94"/>
    <n v="9.5903456570715622E-3"/>
  </r>
  <r>
    <n v="10772"/>
    <n v="59"/>
    <s v="LEHMS"/>
    <x v="2"/>
    <x v="59"/>
    <x v="48"/>
    <x v="1"/>
    <x v="283"/>
    <e v="#VALUE!"/>
    <n v="55"/>
    <n v="25"/>
    <n v="0"/>
    <n v="1375"/>
    <n v="91.28"/>
    <n v="1283.72"/>
    <n v="9.3361454545454539E-3"/>
  </r>
  <r>
    <n v="10773"/>
    <n v="17"/>
    <s v="ERNSH"/>
    <x v="0"/>
    <x v="32"/>
    <x v="34"/>
    <x v="7"/>
    <x v="284"/>
    <e v="#VALUE!"/>
    <n v="39"/>
    <n v="33"/>
    <n v="0"/>
    <n v="1287"/>
    <n v="96.43"/>
    <n v="1190.57"/>
    <n v="9.2507381507381508E-3"/>
  </r>
  <r>
    <n v="10774"/>
    <n v="66"/>
    <s v="FOLKO"/>
    <x v="6"/>
    <x v="27"/>
    <x v="68"/>
    <x v="5"/>
    <x v="284"/>
    <e v="#VALUE!"/>
    <n v="17"/>
    <n v="50"/>
    <n v="0"/>
    <n v="850"/>
    <n v="48.2"/>
    <n v="801.8"/>
    <n v="9.4329411764705866E-3"/>
  </r>
  <r>
    <n v="10775"/>
    <n v="10"/>
    <s v="THECR"/>
    <x v="7"/>
    <x v="45"/>
    <x v="59"/>
    <x v="4"/>
    <x v="285"/>
    <e v="#VALUE!"/>
    <n v="31"/>
    <n v="6"/>
    <n v="0"/>
    <n v="186"/>
    <n v="20.25"/>
    <n v="165.75"/>
    <n v="8.911290322580645E-3"/>
  </r>
  <r>
    <n v="10775"/>
    <n v="67"/>
    <s v="THECR"/>
    <x v="7"/>
    <x v="45"/>
    <x v="70"/>
    <x v="0"/>
    <x v="285"/>
    <e v="#VALUE!"/>
    <n v="14"/>
    <n v="3"/>
    <n v="0"/>
    <n v="42"/>
    <n v="20.25"/>
    <n v="21.75"/>
    <n v="5.1785714285714291E-3"/>
  </r>
  <r>
    <n v="10780"/>
    <n v="70"/>
    <s v="LILAS"/>
    <x v="3"/>
    <x v="58"/>
    <x v="40"/>
    <x v="0"/>
    <x v="286"/>
    <e v="#VALUE!"/>
    <n v="15"/>
    <n v="35"/>
    <n v="0"/>
    <n v="525"/>
    <n v="42.13"/>
    <n v="482.87"/>
    <n v="9.1975238095238099E-3"/>
  </r>
  <r>
    <n v="10781"/>
    <n v="74"/>
    <s v="WARTH"/>
    <x v="3"/>
    <x v="4"/>
    <x v="10"/>
    <x v="2"/>
    <x v="287"/>
    <e v="#VALUE!"/>
    <n v="10"/>
    <n v="35"/>
    <n v="0"/>
    <n v="350"/>
    <n v="73.16"/>
    <n v="276.84000000000003"/>
    <n v="7.9097142857142873E-3"/>
  </r>
  <r>
    <n v="10782"/>
    <n v="31"/>
    <s v="CACTU"/>
    <x v="4"/>
    <x v="1"/>
    <x v="24"/>
    <x v="1"/>
    <x v="287"/>
    <e v="#VALUE!"/>
    <n v="12.5"/>
    <n v="1"/>
    <n v="0"/>
    <n v="12.5"/>
    <n v="1.1000000000000001"/>
    <n v="11.4"/>
    <n v="9.1199999999999996E-3"/>
  </r>
  <r>
    <n v="10783"/>
    <n v="38"/>
    <s v="HANAR"/>
    <x v="6"/>
    <x v="50"/>
    <x v="63"/>
    <x v="0"/>
    <x v="288"/>
    <e v="#VALUE!"/>
    <n v="263.5"/>
    <n v="5"/>
    <n v="0"/>
    <n v="1317.5"/>
    <n v="124.98"/>
    <n v="1192.52"/>
    <n v="9.0513851992409869E-3"/>
  </r>
  <r>
    <n v="10789"/>
    <n v="68"/>
    <s v="FOLIG"/>
    <x v="0"/>
    <x v="28"/>
    <x v="38"/>
    <x v="3"/>
    <x v="31"/>
    <e v="#VALUE!"/>
    <n v="12.5"/>
    <n v="18"/>
    <n v="0"/>
    <n v="225"/>
    <n v="100.6"/>
    <n v="124.4"/>
    <n v="5.5288888888888887E-3"/>
  </r>
  <r>
    <n v="10792"/>
    <n v="54"/>
    <s v="WOLZA"/>
    <x v="0"/>
    <x v="16"/>
    <x v="37"/>
    <x v="7"/>
    <x v="289"/>
    <e v="#VALUE!"/>
    <n v="7.45"/>
    <n v="3"/>
    <n v="0"/>
    <n v="22.35"/>
    <n v="23.79"/>
    <n v="-1.4399999999999977"/>
    <n v="-6.4429530201342178E-4"/>
  </r>
  <r>
    <n v="10793"/>
    <n v="41"/>
    <s v="AROUT"/>
    <x v="2"/>
    <x v="34"/>
    <x v="54"/>
    <x v="4"/>
    <x v="290"/>
    <e v="#VALUE!"/>
    <n v="9.65"/>
    <n v="14"/>
    <n v="0"/>
    <n v="135.1"/>
    <n v="4.5199999999999996"/>
    <n v="130.57999999999998"/>
    <n v="9.6654330125832705E-3"/>
  </r>
  <r>
    <n v="10793"/>
    <n v="52"/>
    <s v="AROUT"/>
    <x v="2"/>
    <x v="34"/>
    <x v="50"/>
    <x v="6"/>
    <x v="290"/>
    <e v="#VALUE!"/>
    <n v="7"/>
    <n v="8"/>
    <n v="0"/>
    <n v="56"/>
    <n v="4.5199999999999996"/>
    <n v="51.480000000000004"/>
    <n v="9.1928571428571432E-3"/>
  </r>
  <r>
    <n v="10795"/>
    <n v="16"/>
    <s v="ERNSH"/>
    <x v="1"/>
    <x v="32"/>
    <x v="11"/>
    <x v="3"/>
    <x v="290"/>
    <e v="#VALUE!"/>
    <n v="17.45"/>
    <n v="65"/>
    <n v="0"/>
    <n v="1134.25"/>
    <n v="126.66"/>
    <n v="1007.59"/>
    <n v="8.8833149658364557E-3"/>
  </r>
  <r>
    <n v="10798"/>
    <n v="62"/>
    <s v="ISLAT"/>
    <x v="3"/>
    <x v="25"/>
    <x v="25"/>
    <x v="3"/>
    <x v="291"/>
    <e v="#VALUE!"/>
    <n v="49.3"/>
    <n v="2"/>
    <n v="0"/>
    <n v="98.6"/>
    <n v="2.33"/>
    <n v="96.27"/>
    <n v="9.7636916835699798E-3"/>
  </r>
  <r>
    <n v="10799"/>
    <n v="59"/>
    <s v="KOENE"/>
    <x v="4"/>
    <x v="18"/>
    <x v="48"/>
    <x v="1"/>
    <x v="291"/>
    <e v="#VALUE!"/>
    <n v="55"/>
    <n v="25"/>
    <n v="0"/>
    <n v="1375"/>
    <n v="30.76"/>
    <n v="1344.24"/>
    <n v="9.7762909090909084E-3"/>
  </r>
  <r>
    <n v="10804"/>
    <n v="10"/>
    <s v="SEVES"/>
    <x v="8"/>
    <x v="36"/>
    <x v="59"/>
    <x v="4"/>
    <x v="292"/>
    <e v="#VALUE!"/>
    <n v="31"/>
    <n v="36"/>
    <n v="0"/>
    <n v="1116"/>
    <n v="27.33"/>
    <n v="1088.67"/>
    <n v="9.7551075268817213E-3"/>
  </r>
  <r>
    <n v="10804"/>
    <n v="28"/>
    <s v="SEVES"/>
    <x v="8"/>
    <x v="36"/>
    <x v="35"/>
    <x v="2"/>
    <x v="292"/>
    <e v="#VALUE!"/>
    <n v="45.6"/>
    <n v="24"/>
    <n v="0"/>
    <n v="1094.4000000000001"/>
    <n v="27.33"/>
    <n v="1067.0700000000002"/>
    <n v="9.7502741228070178E-3"/>
  </r>
  <r>
    <n v="10806"/>
    <n v="65"/>
    <s v="VICTE"/>
    <x v="2"/>
    <x v="3"/>
    <x v="49"/>
    <x v="5"/>
    <x v="293"/>
    <e v="#VALUE!"/>
    <n v="21.05"/>
    <n v="2"/>
    <n v="0"/>
    <n v="42.1"/>
    <n v="22.11"/>
    <n v="19.990000000000002"/>
    <n v="4.7482185273159151E-3"/>
  </r>
  <r>
    <n v="10807"/>
    <n v="40"/>
    <s v="FRANS"/>
    <x v="6"/>
    <x v="76"/>
    <x v="20"/>
    <x v="4"/>
    <x v="293"/>
    <e v="#VALUE!"/>
    <n v="18.399999999999999"/>
    <n v="1"/>
    <n v="0"/>
    <n v="18.399999999999999"/>
    <n v="1.36"/>
    <n v="17.04"/>
    <n v="9.2608695652173917E-3"/>
  </r>
  <r>
    <n v="10810"/>
    <n v="13"/>
    <s v="LAUGB"/>
    <x v="3"/>
    <x v="85"/>
    <x v="46"/>
    <x v="4"/>
    <x v="294"/>
    <e v="#VALUE!"/>
    <n v="6"/>
    <n v="7"/>
    <n v="0"/>
    <n v="42"/>
    <n v="4.33"/>
    <n v="37.67"/>
    <n v="8.9690476190476195E-3"/>
  </r>
  <r>
    <n v="10810"/>
    <n v="25"/>
    <s v="LAUGB"/>
    <x v="3"/>
    <x v="85"/>
    <x v="44"/>
    <x v="3"/>
    <x v="294"/>
    <e v="#VALUE!"/>
    <n v="14"/>
    <n v="5"/>
    <n v="0"/>
    <n v="70"/>
    <n v="4.33"/>
    <n v="65.67"/>
    <n v="9.3814285714285718E-3"/>
  </r>
  <r>
    <n v="10810"/>
    <n v="70"/>
    <s v="LAUGB"/>
    <x v="3"/>
    <x v="85"/>
    <x v="40"/>
    <x v="0"/>
    <x v="294"/>
    <e v="#VALUE!"/>
    <n v="15"/>
    <n v="5"/>
    <n v="0"/>
    <n v="75"/>
    <n v="4.33"/>
    <n v="70.67"/>
    <n v="9.4226666666666677E-3"/>
  </r>
  <r>
    <n v="10811"/>
    <n v="23"/>
    <s v="LINOD"/>
    <x v="1"/>
    <x v="22"/>
    <x v="51"/>
    <x v="6"/>
    <x v="295"/>
    <e v="#VALUE!"/>
    <n v="9"/>
    <n v="18"/>
    <n v="0"/>
    <n v="162"/>
    <n v="31.22"/>
    <n v="130.78"/>
    <n v="8.0728395061728398E-3"/>
  </r>
  <r>
    <n v="10813"/>
    <n v="46"/>
    <s v="RICAR"/>
    <x v="0"/>
    <x v="81"/>
    <x v="60"/>
    <x v="4"/>
    <x v="296"/>
    <e v="#VALUE!"/>
    <n v="12"/>
    <n v="35"/>
    <n v="0"/>
    <n v="420"/>
    <n v="47.38"/>
    <n v="372.62"/>
    <n v="8.8719047619047614E-3"/>
  </r>
  <r>
    <n v="10815"/>
    <n v="33"/>
    <s v="SAVEA"/>
    <x v="3"/>
    <x v="17"/>
    <x v="22"/>
    <x v="1"/>
    <x v="296"/>
    <e v="#VALUE!"/>
    <n v="2.5"/>
    <n v="16"/>
    <n v="0"/>
    <n v="40"/>
    <n v="14.62"/>
    <n v="25.380000000000003"/>
    <n v="6.3450000000000008E-3"/>
  </r>
  <r>
    <n v="10819"/>
    <n v="43"/>
    <s v="CACTU"/>
    <x v="3"/>
    <x v="1"/>
    <x v="21"/>
    <x v="0"/>
    <x v="297"/>
    <e v="#VALUE!"/>
    <n v="46"/>
    <n v="7"/>
    <n v="0"/>
    <n v="322"/>
    <n v="19.760000000000002"/>
    <n v="302.24"/>
    <n v="9.3863354037267092E-3"/>
  </r>
  <r>
    <n v="10821"/>
    <n v="51"/>
    <s v="SPLIR"/>
    <x v="0"/>
    <x v="29"/>
    <x v="7"/>
    <x v="2"/>
    <x v="32"/>
    <e v="#VALUE!"/>
    <n v="53"/>
    <n v="6"/>
    <n v="0"/>
    <n v="318"/>
    <n v="36.68"/>
    <n v="281.32"/>
    <n v="8.8465408805031443E-3"/>
  </r>
  <r>
    <n v="10822"/>
    <n v="62"/>
    <s v="TRAIH"/>
    <x v="8"/>
    <x v="9"/>
    <x v="25"/>
    <x v="3"/>
    <x v="32"/>
    <e v="#VALUE!"/>
    <n v="49.3"/>
    <n v="3"/>
    <n v="0"/>
    <n v="147.89999999999998"/>
    <n v="7"/>
    <n v="140.89999999999998"/>
    <n v="9.5267072346179853E-3"/>
  </r>
  <r>
    <n v="10822"/>
    <n v="70"/>
    <s v="TRAIH"/>
    <x v="8"/>
    <x v="9"/>
    <x v="40"/>
    <x v="0"/>
    <x v="32"/>
    <e v="#VALUE!"/>
    <n v="15"/>
    <n v="6"/>
    <n v="0"/>
    <n v="90"/>
    <n v="7"/>
    <n v="83"/>
    <n v="9.2222222222222219E-3"/>
  </r>
  <r>
    <n v="10824"/>
    <n v="41"/>
    <s v="FOLKO"/>
    <x v="1"/>
    <x v="27"/>
    <x v="54"/>
    <x v="4"/>
    <x v="298"/>
    <e v="#VALUE!"/>
    <n v="9.65"/>
    <n v="12"/>
    <n v="0"/>
    <n v="115.80000000000001"/>
    <n v="1.23"/>
    <n v="114.57000000000001"/>
    <n v="9.8937823834196886E-3"/>
  </r>
  <r>
    <n v="10824"/>
    <n v="70"/>
    <s v="FOLKO"/>
    <x v="1"/>
    <x v="27"/>
    <x v="40"/>
    <x v="0"/>
    <x v="298"/>
    <e v="#VALUE!"/>
    <n v="15"/>
    <n v="9"/>
    <n v="0"/>
    <n v="135"/>
    <n v="1.23"/>
    <n v="133.77000000000001"/>
    <n v="9.908888888888889E-3"/>
  </r>
  <r>
    <n v="10825"/>
    <n v="26"/>
    <s v="DRACD"/>
    <x v="0"/>
    <x v="70"/>
    <x v="52"/>
    <x v="3"/>
    <x v="298"/>
    <e v="#VALUE!"/>
    <n v="31.23"/>
    <n v="12"/>
    <n v="0"/>
    <n v="374.76"/>
    <n v="79.25"/>
    <n v="295.51"/>
    <n v="7.8853132671576481E-3"/>
  </r>
  <r>
    <n v="10826"/>
    <n v="31"/>
    <s v="BLONP"/>
    <x v="8"/>
    <x v="5"/>
    <x v="24"/>
    <x v="1"/>
    <x v="33"/>
    <e v="#VALUE!"/>
    <n v="12.5"/>
    <n v="35"/>
    <n v="0"/>
    <n v="437.5"/>
    <n v="7.09"/>
    <n v="430.41"/>
    <n v="9.8379428571428573E-3"/>
  </r>
  <r>
    <n v="10828"/>
    <n v="20"/>
    <s v="RANCH"/>
    <x v="4"/>
    <x v="82"/>
    <x v="23"/>
    <x v="3"/>
    <x v="34"/>
    <e v="#VALUE!"/>
    <n v="81"/>
    <n v="5"/>
    <n v="0"/>
    <n v="405"/>
    <n v="90.85"/>
    <n v="314.14999999999998"/>
    <n v="7.7567901234567894E-3"/>
  </r>
  <r>
    <n v="10828"/>
    <n v="38"/>
    <s v="RANCH"/>
    <x v="4"/>
    <x v="82"/>
    <x v="63"/>
    <x v="0"/>
    <x v="34"/>
    <e v="#VALUE!"/>
    <n v="263.5"/>
    <n v="2"/>
    <n v="0"/>
    <n v="527"/>
    <n v="90.85"/>
    <n v="436.15"/>
    <n v="8.2760910815939271E-3"/>
  </r>
  <r>
    <n v="10829"/>
    <n v="60"/>
    <s v="ISLAT"/>
    <x v="4"/>
    <x v="25"/>
    <x v="8"/>
    <x v="1"/>
    <x v="34"/>
    <e v="#VALUE!"/>
    <n v="34"/>
    <n v="21"/>
    <n v="0"/>
    <n v="714"/>
    <n v="154.72"/>
    <n v="559.28"/>
    <n v="7.8330532212885148E-3"/>
  </r>
  <r>
    <n v="10830"/>
    <n v="6"/>
    <s v="TRADH"/>
    <x v="6"/>
    <x v="30"/>
    <x v="45"/>
    <x v="5"/>
    <x v="34"/>
    <e v="#VALUE!"/>
    <n v="25"/>
    <n v="6"/>
    <n v="0"/>
    <n v="150"/>
    <n v="81.83"/>
    <n v="68.17"/>
    <n v="4.5446666666666665E-3"/>
  </r>
  <r>
    <n v="10830"/>
    <n v="68"/>
    <s v="TRADH"/>
    <x v="6"/>
    <x v="30"/>
    <x v="38"/>
    <x v="3"/>
    <x v="34"/>
    <e v="#VALUE!"/>
    <n v="12.5"/>
    <n v="24"/>
    <n v="0"/>
    <n v="300"/>
    <n v="81.83"/>
    <n v="218.17000000000002"/>
    <n v="7.2723333333333338E-3"/>
  </r>
  <r>
    <n v="10831"/>
    <n v="19"/>
    <s v="SANTG"/>
    <x v="2"/>
    <x v="31"/>
    <x v="29"/>
    <x v="3"/>
    <x v="35"/>
    <e v="#VALUE!"/>
    <n v="9.1999999999999993"/>
    <n v="2"/>
    <n v="0"/>
    <n v="18.399999999999999"/>
    <n v="72.19"/>
    <n v="-53.79"/>
    <n v="-2.9233695652173916E-2"/>
  </r>
  <r>
    <n v="10831"/>
    <n v="38"/>
    <s v="SANTG"/>
    <x v="2"/>
    <x v="31"/>
    <x v="63"/>
    <x v="0"/>
    <x v="35"/>
    <e v="#VALUE!"/>
    <n v="263.5"/>
    <n v="8"/>
    <n v="0"/>
    <n v="2108"/>
    <n v="72.19"/>
    <n v="2035.81"/>
    <n v="9.6575426944971524E-3"/>
  </r>
  <r>
    <n v="10831"/>
    <n v="43"/>
    <s v="SANTG"/>
    <x v="2"/>
    <x v="31"/>
    <x v="21"/>
    <x v="0"/>
    <x v="35"/>
    <e v="#VALUE!"/>
    <n v="46"/>
    <n v="9"/>
    <n v="0"/>
    <n v="414"/>
    <n v="72.19"/>
    <n v="341.81"/>
    <n v="8.2562801932367143E-3"/>
  </r>
  <r>
    <n v="10832"/>
    <n v="64"/>
    <s v="LAMAI"/>
    <x v="3"/>
    <x v="74"/>
    <x v="31"/>
    <x v="6"/>
    <x v="35"/>
    <e v="#VALUE!"/>
    <n v="33.25"/>
    <n v="3"/>
    <n v="0"/>
    <n v="99.75"/>
    <n v="43.26"/>
    <n v="56.49"/>
    <n v="5.6631578947368422E-3"/>
  </r>
  <r>
    <n v="10836"/>
    <n v="22"/>
    <s v="ERNSH"/>
    <x v="7"/>
    <x v="32"/>
    <x v="67"/>
    <x v="6"/>
    <x v="36"/>
    <e v="#VALUE!"/>
    <n v="21"/>
    <n v="52"/>
    <n v="0"/>
    <n v="1092"/>
    <n v="411.88"/>
    <n v="680.12"/>
    <n v="6.2282051282051285E-3"/>
  </r>
  <r>
    <n v="10836"/>
    <n v="57"/>
    <s v="ERNSH"/>
    <x v="7"/>
    <x v="32"/>
    <x v="16"/>
    <x v="6"/>
    <x v="36"/>
    <e v="#VALUE!"/>
    <n v="19.5"/>
    <n v="24"/>
    <n v="0"/>
    <n v="468"/>
    <n v="411.88"/>
    <n v="56.120000000000005"/>
    <n v="1.1991452991452992E-3"/>
  </r>
  <r>
    <n v="10836"/>
    <n v="60"/>
    <s v="ERNSH"/>
    <x v="7"/>
    <x v="32"/>
    <x v="8"/>
    <x v="1"/>
    <x v="36"/>
    <e v="#VALUE!"/>
    <n v="34"/>
    <n v="60"/>
    <n v="0"/>
    <n v="2040"/>
    <n v="411.88"/>
    <n v="1628.12"/>
    <n v="7.9809803921568629E-3"/>
  </r>
  <r>
    <n v="10837"/>
    <n v="13"/>
    <s v="BERGS"/>
    <x v="4"/>
    <x v="56"/>
    <x v="46"/>
    <x v="4"/>
    <x v="36"/>
    <e v="#VALUE!"/>
    <n v="6"/>
    <n v="6"/>
    <n v="0"/>
    <n v="36"/>
    <n v="13.32"/>
    <n v="22.68"/>
    <n v="6.3E-3"/>
  </r>
  <r>
    <n v="10837"/>
    <n v="40"/>
    <s v="BERGS"/>
    <x v="4"/>
    <x v="56"/>
    <x v="20"/>
    <x v="4"/>
    <x v="36"/>
    <e v="#VALUE!"/>
    <n v="18.399999999999999"/>
    <n v="25"/>
    <n v="0"/>
    <n v="459.99999999999994"/>
    <n v="13.32"/>
    <n v="446.67999999999995"/>
    <n v="9.7104347826086953E-3"/>
  </r>
  <r>
    <n v="10841"/>
    <n v="10"/>
    <s v="SUPRD"/>
    <x v="5"/>
    <x v="47"/>
    <x v="59"/>
    <x v="4"/>
    <x v="299"/>
    <e v="#VALUE!"/>
    <n v="31"/>
    <n v="16"/>
    <n v="0"/>
    <n v="496"/>
    <n v="424.3"/>
    <n v="71.699999999999989"/>
    <n v="1.445564516129032E-3"/>
  </r>
  <r>
    <n v="10841"/>
    <n v="59"/>
    <s v="SUPRD"/>
    <x v="5"/>
    <x v="47"/>
    <x v="48"/>
    <x v="1"/>
    <x v="299"/>
    <e v="#VALUE!"/>
    <n v="55"/>
    <n v="50"/>
    <n v="0"/>
    <n v="2750"/>
    <n v="424.3"/>
    <n v="2325.6999999999998"/>
    <n v="8.4570909090909089E-3"/>
  </r>
  <r>
    <n v="10842"/>
    <n v="43"/>
    <s v="TORTU"/>
    <x v="0"/>
    <x v="8"/>
    <x v="21"/>
    <x v="0"/>
    <x v="299"/>
    <e v="#VALUE!"/>
    <n v="46"/>
    <n v="5"/>
    <n v="0"/>
    <n v="230"/>
    <n v="54.42"/>
    <n v="175.57999999999998"/>
    <n v="7.63391304347826E-3"/>
  </r>
  <r>
    <n v="10842"/>
    <n v="70"/>
    <s v="TORTU"/>
    <x v="0"/>
    <x v="8"/>
    <x v="40"/>
    <x v="0"/>
    <x v="299"/>
    <e v="#VALUE!"/>
    <n v="15"/>
    <n v="12"/>
    <n v="0"/>
    <n v="180"/>
    <n v="54.42"/>
    <n v="125.58"/>
    <n v="6.9766666666666666E-3"/>
  </r>
  <r>
    <n v="10844"/>
    <n v="22"/>
    <s v="PICCO"/>
    <x v="1"/>
    <x v="2"/>
    <x v="67"/>
    <x v="6"/>
    <x v="300"/>
    <e v="#VALUE!"/>
    <n v="21"/>
    <n v="35"/>
    <n v="0"/>
    <n v="735"/>
    <n v="25.22"/>
    <n v="709.78"/>
    <n v="9.6568707482993198E-3"/>
  </r>
  <r>
    <n v="10845"/>
    <n v="64"/>
    <s v="QUICK"/>
    <x v="1"/>
    <x v="20"/>
    <x v="31"/>
    <x v="6"/>
    <x v="300"/>
    <e v="#VALUE!"/>
    <n v="33.25"/>
    <n v="48"/>
    <n v="0"/>
    <n v="1596"/>
    <n v="212.98"/>
    <n v="1383.02"/>
    <n v="8.6655388471177947E-3"/>
  </r>
  <r>
    <n v="10846"/>
    <n v="4"/>
    <s v="SUPRD"/>
    <x v="3"/>
    <x v="47"/>
    <x v="47"/>
    <x v="5"/>
    <x v="301"/>
    <e v="#VALUE!"/>
    <n v="22"/>
    <n v="21"/>
    <n v="0"/>
    <n v="462"/>
    <n v="56.46"/>
    <n v="405.54"/>
    <n v="8.7779220779220773E-3"/>
  </r>
  <r>
    <n v="10848"/>
    <n v="9"/>
    <s v="CONSH"/>
    <x v="7"/>
    <x v="78"/>
    <x v="74"/>
    <x v="7"/>
    <x v="302"/>
    <e v="#VALUE!"/>
    <n v="97"/>
    <n v="3"/>
    <n v="0"/>
    <n v="291"/>
    <n v="38.24"/>
    <n v="252.76"/>
    <n v="8.6859106529209619E-3"/>
  </r>
  <r>
    <n v="10849"/>
    <n v="3"/>
    <s v="KOENE"/>
    <x v="4"/>
    <x v="18"/>
    <x v="61"/>
    <x v="5"/>
    <x v="302"/>
    <e v="#VALUE!"/>
    <n v="10"/>
    <n v="49"/>
    <n v="0"/>
    <n v="490"/>
    <n v="0.56000000000000005"/>
    <n v="489.44"/>
    <n v="9.9885714285714283E-3"/>
  </r>
  <r>
    <n v="10852"/>
    <n v="17"/>
    <s v="RATTC"/>
    <x v="1"/>
    <x v="6"/>
    <x v="34"/>
    <x v="7"/>
    <x v="303"/>
    <e v="#VALUE!"/>
    <n v="39"/>
    <n v="6"/>
    <n v="0"/>
    <n v="234"/>
    <n v="174.05"/>
    <n v="59.949999999999989"/>
    <n v="2.5619658119658117E-3"/>
  </r>
  <r>
    <n v="10852"/>
    <n v="62"/>
    <s v="RATTC"/>
    <x v="1"/>
    <x v="6"/>
    <x v="25"/>
    <x v="3"/>
    <x v="303"/>
    <e v="#VALUE!"/>
    <n v="49.3"/>
    <n v="50"/>
    <n v="0"/>
    <n v="2465"/>
    <n v="174.05"/>
    <n v="2290.9499999999998"/>
    <n v="9.2939148073022306E-3"/>
  </r>
  <r>
    <n v="10855"/>
    <n v="16"/>
    <s v="OLDWO"/>
    <x v="2"/>
    <x v="79"/>
    <x v="11"/>
    <x v="3"/>
    <x v="304"/>
    <e v="#VALUE!"/>
    <n v="17.45"/>
    <n v="50"/>
    <n v="0"/>
    <n v="872.5"/>
    <n v="170.97"/>
    <n v="701.53"/>
    <n v="8.0404584527220616E-3"/>
  </r>
  <r>
    <n v="10855"/>
    <n v="31"/>
    <s v="OLDWO"/>
    <x v="2"/>
    <x v="79"/>
    <x v="24"/>
    <x v="1"/>
    <x v="304"/>
    <e v="#VALUE!"/>
    <n v="12.5"/>
    <n v="14"/>
    <n v="0"/>
    <n v="175"/>
    <n v="170.97"/>
    <n v="4.0300000000000011"/>
    <n v="2.3028571428571437E-4"/>
  </r>
  <r>
    <n v="10855"/>
    <n v="56"/>
    <s v="OLDWO"/>
    <x v="2"/>
    <x v="79"/>
    <x v="17"/>
    <x v="6"/>
    <x v="304"/>
    <e v="#VALUE!"/>
    <n v="38"/>
    <n v="24"/>
    <n v="0"/>
    <n v="912"/>
    <n v="170.97"/>
    <n v="741.03"/>
    <n v="8.1253289473684209E-3"/>
  </r>
  <r>
    <n v="10858"/>
    <n v="7"/>
    <s v="LACOR"/>
    <x v="3"/>
    <x v="40"/>
    <x v="71"/>
    <x v="2"/>
    <x v="37"/>
    <e v="#VALUE!"/>
    <n v="30"/>
    <n v="5"/>
    <n v="0"/>
    <n v="150"/>
    <n v="52.51"/>
    <n v="97.490000000000009"/>
    <n v="6.4993333333333335E-3"/>
  </r>
  <r>
    <n v="10858"/>
    <n v="70"/>
    <s v="LACOR"/>
    <x v="3"/>
    <x v="40"/>
    <x v="40"/>
    <x v="0"/>
    <x v="37"/>
    <e v="#VALUE!"/>
    <n v="15"/>
    <n v="4"/>
    <n v="0"/>
    <n v="60"/>
    <n v="52.51"/>
    <n v="7.490000000000002"/>
    <n v="1.2483333333333337E-3"/>
  </r>
  <r>
    <n v="10860"/>
    <n v="51"/>
    <s v="FRANR"/>
    <x v="2"/>
    <x v="33"/>
    <x v="7"/>
    <x v="2"/>
    <x v="37"/>
    <e v="#VALUE!"/>
    <n v="53"/>
    <n v="3"/>
    <n v="0"/>
    <n v="159"/>
    <n v="19.260000000000002"/>
    <n v="139.74"/>
    <n v="8.7886792452830202E-3"/>
  </r>
  <r>
    <n v="10861"/>
    <n v="17"/>
    <s v="WHITC"/>
    <x v="6"/>
    <x v="67"/>
    <x v="34"/>
    <x v="7"/>
    <x v="305"/>
    <e v="#VALUE!"/>
    <n v="39"/>
    <n v="42"/>
    <n v="0"/>
    <n v="1638"/>
    <n v="14.93"/>
    <n v="1623.07"/>
    <n v="9.9088522588522583E-3"/>
  </r>
  <r>
    <n v="10861"/>
    <n v="21"/>
    <s v="WHITC"/>
    <x v="6"/>
    <x v="67"/>
    <x v="62"/>
    <x v="3"/>
    <x v="305"/>
    <e v="#VALUE!"/>
    <n v="10"/>
    <n v="40"/>
    <n v="0"/>
    <n v="400"/>
    <n v="14.93"/>
    <n v="385.07"/>
    <n v="9.6267499999999999E-3"/>
  </r>
  <r>
    <n v="10861"/>
    <n v="33"/>
    <s v="WHITC"/>
    <x v="6"/>
    <x v="67"/>
    <x v="22"/>
    <x v="1"/>
    <x v="305"/>
    <e v="#VALUE!"/>
    <n v="2.5"/>
    <n v="35"/>
    <n v="0"/>
    <n v="87.5"/>
    <n v="14.93"/>
    <n v="72.569999999999993"/>
    <n v="8.2937142857142862E-3"/>
  </r>
  <r>
    <n v="10861"/>
    <n v="62"/>
    <s v="WHITC"/>
    <x v="6"/>
    <x v="67"/>
    <x v="25"/>
    <x v="3"/>
    <x v="305"/>
    <e v="#VALUE!"/>
    <n v="49.3"/>
    <n v="3"/>
    <n v="0"/>
    <n v="147.89999999999998"/>
    <n v="14.93"/>
    <n v="132.96999999999997"/>
    <n v="8.9905341446923585E-3"/>
  </r>
  <r>
    <n v="10862"/>
    <n v="11"/>
    <s v="LEHMS"/>
    <x v="1"/>
    <x v="59"/>
    <x v="4"/>
    <x v="1"/>
    <x v="305"/>
    <e v="#VALUE!"/>
    <n v="21"/>
    <n v="25"/>
    <n v="0"/>
    <n v="525"/>
    <n v="53.23"/>
    <n v="471.77"/>
    <n v="8.9860952380952375E-3"/>
  </r>
  <r>
    <n v="10862"/>
    <n v="52"/>
    <s v="LEHMS"/>
    <x v="1"/>
    <x v="59"/>
    <x v="50"/>
    <x v="6"/>
    <x v="305"/>
    <e v="#VALUE!"/>
    <n v="7"/>
    <n v="8"/>
    <n v="0"/>
    <n v="56"/>
    <n v="53.23"/>
    <n v="2.7700000000000031"/>
    <n v="4.9464285714285777E-4"/>
  </r>
  <r>
    <n v="10867"/>
    <n v="53"/>
    <s v="LONEP"/>
    <x v="8"/>
    <x v="19"/>
    <x v="58"/>
    <x v="7"/>
    <x v="306"/>
    <e v="#VALUE!"/>
    <n v="32.799999999999997"/>
    <n v="3"/>
    <n v="0"/>
    <n v="98.399999999999991"/>
    <n v="1.93"/>
    <n v="96.469999999999985"/>
    <n v="9.8038617886178851E-3"/>
  </r>
  <r>
    <n v="10869"/>
    <n v="23"/>
    <s v="SEVES"/>
    <x v="5"/>
    <x v="36"/>
    <x v="51"/>
    <x v="6"/>
    <x v="39"/>
    <e v="#VALUE!"/>
    <n v="9"/>
    <n v="50"/>
    <n v="0"/>
    <n v="450"/>
    <n v="143.28"/>
    <n v="306.72000000000003"/>
    <n v="6.8160000000000009E-3"/>
  </r>
  <r>
    <n v="10870"/>
    <n v="51"/>
    <s v="WOLZA"/>
    <x v="5"/>
    <x v="16"/>
    <x v="7"/>
    <x v="2"/>
    <x v="39"/>
    <e v="#VALUE!"/>
    <n v="53"/>
    <n v="2"/>
    <n v="0"/>
    <n v="106"/>
    <n v="12.04"/>
    <n v="93.960000000000008"/>
    <n v="8.8641509433962269E-3"/>
  </r>
  <r>
    <n v="10873"/>
    <n v="28"/>
    <s v="WILMK"/>
    <x v="6"/>
    <x v="37"/>
    <x v="35"/>
    <x v="2"/>
    <x v="307"/>
    <e v="#VALUE!"/>
    <n v="45.6"/>
    <n v="3"/>
    <n v="0"/>
    <n v="136.80000000000001"/>
    <n v="0.82"/>
    <n v="135.98000000000002"/>
    <n v="9.9400584795321639E-3"/>
  </r>
  <r>
    <n v="10875"/>
    <n v="19"/>
    <s v="BERGS"/>
    <x v="6"/>
    <x v="56"/>
    <x v="29"/>
    <x v="3"/>
    <x v="307"/>
    <e v="#VALUE!"/>
    <n v="9.1999999999999993"/>
    <n v="25"/>
    <n v="0"/>
    <n v="229.99999999999997"/>
    <n v="32.369999999999997"/>
    <n v="197.62999999999997"/>
    <n v="8.5926086956521729E-3"/>
  </r>
  <r>
    <n v="10876"/>
    <n v="46"/>
    <s v="BONAP"/>
    <x v="7"/>
    <x v="23"/>
    <x v="60"/>
    <x v="4"/>
    <x v="308"/>
    <e v="#VALUE!"/>
    <n v="12"/>
    <n v="21"/>
    <n v="0"/>
    <n v="252"/>
    <n v="60.42"/>
    <n v="191.57999999999998"/>
    <n v="7.6023809523809516E-3"/>
  </r>
  <r>
    <n v="10877"/>
    <n v="18"/>
    <s v="RICAR"/>
    <x v="0"/>
    <x v="81"/>
    <x v="32"/>
    <x v="4"/>
    <x v="308"/>
    <e v="#VALUE!"/>
    <n v="62.5"/>
    <n v="25"/>
    <n v="0"/>
    <n v="1562.5"/>
    <n v="38.06"/>
    <n v="1524.44"/>
    <n v="9.7564160000000004E-3"/>
  </r>
  <r>
    <n v="10879"/>
    <n v="40"/>
    <s v="WILMK"/>
    <x v="2"/>
    <x v="37"/>
    <x v="20"/>
    <x v="4"/>
    <x v="40"/>
    <e v="#VALUE!"/>
    <n v="18.399999999999999"/>
    <n v="12"/>
    <n v="0"/>
    <n v="220.79999999999998"/>
    <n v="8.5"/>
    <n v="212.29999999999998"/>
    <n v="9.6150362318840575E-3"/>
  </r>
  <r>
    <n v="10882"/>
    <n v="42"/>
    <s v="SAVEA"/>
    <x v="6"/>
    <x v="17"/>
    <x v="41"/>
    <x v="6"/>
    <x v="309"/>
    <e v="#VALUE!"/>
    <n v="14"/>
    <n v="25"/>
    <n v="0"/>
    <n v="350"/>
    <n v="23.1"/>
    <n v="326.89999999999998"/>
    <n v="9.3399999999999993E-3"/>
  </r>
  <r>
    <n v="10883"/>
    <n v="24"/>
    <s v="LONEP"/>
    <x v="1"/>
    <x v="19"/>
    <x v="18"/>
    <x v="0"/>
    <x v="310"/>
    <e v="#VALUE!"/>
    <n v="4.5"/>
    <n v="8"/>
    <n v="0"/>
    <n v="36"/>
    <n v="0.53"/>
    <n v="35.47"/>
    <n v="9.8527777777777763E-3"/>
  </r>
  <r>
    <n v="10885"/>
    <n v="24"/>
    <s v="SUPRD"/>
    <x v="8"/>
    <x v="47"/>
    <x v="18"/>
    <x v="0"/>
    <x v="310"/>
    <e v="#VALUE!"/>
    <n v="4.5"/>
    <n v="12"/>
    <n v="0"/>
    <n v="54"/>
    <n v="5.64"/>
    <n v="48.36"/>
    <n v="8.9555555555555551E-3"/>
  </r>
  <r>
    <n v="10885"/>
    <n v="77"/>
    <s v="SUPRD"/>
    <x v="8"/>
    <x v="47"/>
    <x v="13"/>
    <x v="5"/>
    <x v="310"/>
    <e v="#VALUE!"/>
    <n v="13"/>
    <n v="25"/>
    <n v="0"/>
    <n v="325"/>
    <n v="5.64"/>
    <n v="319.36"/>
    <n v="9.8264615384615391E-3"/>
  </r>
  <r>
    <n v="10886"/>
    <n v="10"/>
    <s v="HANAR"/>
    <x v="0"/>
    <x v="50"/>
    <x v="59"/>
    <x v="4"/>
    <x v="311"/>
    <e v="#VALUE!"/>
    <n v="31"/>
    <n v="70"/>
    <n v="0"/>
    <n v="2170"/>
    <n v="4.99"/>
    <n v="2165.0100000000002"/>
    <n v="9.9770046082949312E-3"/>
  </r>
  <r>
    <n v="10886"/>
    <n v="31"/>
    <s v="HANAR"/>
    <x v="0"/>
    <x v="50"/>
    <x v="24"/>
    <x v="1"/>
    <x v="311"/>
    <e v="#VALUE!"/>
    <n v="12.5"/>
    <n v="35"/>
    <n v="0"/>
    <n v="437.5"/>
    <n v="4.99"/>
    <n v="432.51"/>
    <n v="9.8859428571428567E-3"/>
  </r>
  <r>
    <n v="10886"/>
    <n v="77"/>
    <s v="HANAR"/>
    <x v="0"/>
    <x v="50"/>
    <x v="13"/>
    <x v="5"/>
    <x v="311"/>
    <e v="#VALUE!"/>
    <n v="13"/>
    <n v="40"/>
    <n v="0"/>
    <n v="520"/>
    <n v="4.99"/>
    <n v="515.01"/>
    <n v="9.9040384615384607E-3"/>
  </r>
  <r>
    <n v="10887"/>
    <n v="25"/>
    <s v="GALED"/>
    <x v="1"/>
    <x v="41"/>
    <x v="44"/>
    <x v="3"/>
    <x v="311"/>
    <e v="#VALUE!"/>
    <n v="14"/>
    <n v="5"/>
    <n v="0"/>
    <n v="70"/>
    <n v="1.25"/>
    <n v="68.75"/>
    <n v="9.8214285714285712E-3"/>
  </r>
  <r>
    <n v="10888"/>
    <n v="68"/>
    <s v="GODOS"/>
    <x v="0"/>
    <x v="38"/>
    <x v="38"/>
    <x v="3"/>
    <x v="312"/>
    <e v="#VALUE!"/>
    <n v="12.5"/>
    <n v="18"/>
    <n v="0"/>
    <n v="225"/>
    <n v="51.87"/>
    <n v="173.13"/>
    <n v="7.6946666666666665E-3"/>
  </r>
  <r>
    <n v="10889"/>
    <n v="11"/>
    <s v="RATTC"/>
    <x v="4"/>
    <x v="6"/>
    <x v="4"/>
    <x v="1"/>
    <x v="312"/>
    <e v="#VALUE!"/>
    <n v="21"/>
    <n v="40"/>
    <n v="0"/>
    <n v="840"/>
    <n v="280.61"/>
    <n v="559.39"/>
    <n v="6.6594047619047613E-3"/>
  </r>
  <r>
    <n v="10889"/>
    <n v="38"/>
    <s v="RATTC"/>
    <x v="4"/>
    <x v="6"/>
    <x v="63"/>
    <x v="0"/>
    <x v="312"/>
    <e v="#VALUE!"/>
    <n v="263.5"/>
    <n v="40"/>
    <n v="0"/>
    <n v="10540"/>
    <n v="280.61"/>
    <n v="10259.39"/>
    <n v="9.7337666034155584E-3"/>
  </r>
  <r>
    <n v="10890"/>
    <n v="41"/>
    <s v="DUMON"/>
    <x v="7"/>
    <x v="15"/>
    <x v="54"/>
    <x v="4"/>
    <x v="312"/>
    <e v="#VALUE!"/>
    <n v="9.65"/>
    <n v="14"/>
    <n v="0"/>
    <n v="135.1"/>
    <n v="32.76"/>
    <n v="102.34"/>
    <n v="7.5751295336787573E-3"/>
  </r>
  <r>
    <n v="10893"/>
    <n v="29"/>
    <s v="KOENE"/>
    <x v="4"/>
    <x v="18"/>
    <x v="55"/>
    <x v="7"/>
    <x v="41"/>
    <e v="#VALUE!"/>
    <n v="123.79"/>
    <n v="24"/>
    <n v="0"/>
    <n v="2970.96"/>
    <n v="77.78"/>
    <n v="2893.18"/>
    <n v="9.7381991006274052E-3"/>
  </r>
  <r>
    <n v="10893"/>
    <n v="30"/>
    <s v="KOENE"/>
    <x v="4"/>
    <x v="18"/>
    <x v="30"/>
    <x v="4"/>
    <x v="41"/>
    <e v="#VALUE!"/>
    <n v="25.89"/>
    <n v="35"/>
    <n v="0"/>
    <n v="906.15"/>
    <n v="77.78"/>
    <n v="828.37"/>
    <n v="9.1416432158031233E-3"/>
  </r>
  <r>
    <n v="10895"/>
    <n v="24"/>
    <s v="ERNSH"/>
    <x v="2"/>
    <x v="32"/>
    <x v="18"/>
    <x v="0"/>
    <x v="41"/>
    <e v="#VALUE!"/>
    <n v="4.5"/>
    <n v="110"/>
    <n v="0"/>
    <n v="495"/>
    <n v="162.75"/>
    <n v="332.25"/>
    <n v="6.7121212121212127E-3"/>
  </r>
  <r>
    <n v="10895"/>
    <n v="40"/>
    <s v="ERNSH"/>
    <x v="2"/>
    <x v="32"/>
    <x v="20"/>
    <x v="4"/>
    <x v="41"/>
    <e v="#VALUE!"/>
    <n v="18.399999999999999"/>
    <n v="91"/>
    <n v="0"/>
    <n v="1674.3999999999999"/>
    <n v="162.75"/>
    <n v="1511.6499999999999"/>
    <n v="9.0280100334448159E-3"/>
  </r>
  <r>
    <n v="10895"/>
    <n v="60"/>
    <s v="ERNSH"/>
    <x v="2"/>
    <x v="32"/>
    <x v="8"/>
    <x v="1"/>
    <x v="41"/>
    <e v="#VALUE!"/>
    <n v="34"/>
    <n v="100"/>
    <n v="0"/>
    <n v="3400"/>
    <n v="162.75"/>
    <n v="3237.25"/>
    <n v="9.5213235294117644E-3"/>
  </r>
  <r>
    <n v="10896"/>
    <n v="56"/>
    <s v="MAISD"/>
    <x v="7"/>
    <x v="46"/>
    <x v="17"/>
    <x v="6"/>
    <x v="313"/>
    <e v="#VALUE!"/>
    <n v="38"/>
    <n v="16"/>
    <n v="0"/>
    <n v="608"/>
    <n v="32.450000000000003"/>
    <n v="575.54999999999995"/>
    <n v="9.4662828947368414E-3"/>
  </r>
  <r>
    <n v="10897"/>
    <n v="29"/>
    <s v="HUNGO"/>
    <x v="2"/>
    <x v="60"/>
    <x v="55"/>
    <x v="7"/>
    <x v="313"/>
    <e v="#VALUE!"/>
    <n v="123.79"/>
    <n v="80"/>
    <n v="0"/>
    <n v="9903.2000000000007"/>
    <n v="603.54"/>
    <n v="9299.66"/>
    <n v="9.3905606268680827E-3"/>
  </r>
  <r>
    <n v="10897"/>
    <n v="30"/>
    <s v="HUNGO"/>
    <x v="2"/>
    <x v="60"/>
    <x v="30"/>
    <x v="4"/>
    <x v="313"/>
    <e v="#VALUE!"/>
    <n v="25.89"/>
    <n v="36"/>
    <n v="0"/>
    <n v="932.04"/>
    <n v="603.54"/>
    <n v="328.5"/>
    <n v="3.5245268443414445E-3"/>
  </r>
  <r>
    <n v="10898"/>
    <n v="13"/>
    <s v="OCEAN"/>
    <x v="6"/>
    <x v="44"/>
    <x v="46"/>
    <x v="4"/>
    <x v="314"/>
    <e v="#VALUE!"/>
    <n v="6"/>
    <n v="5"/>
    <n v="0"/>
    <n v="30"/>
    <n v="1.27"/>
    <n v="28.73"/>
    <n v="9.5766666666666674E-3"/>
  </r>
  <r>
    <n v="10903"/>
    <n v="13"/>
    <s v="HANAR"/>
    <x v="2"/>
    <x v="50"/>
    <x v="46"/>
    <x v="4"/>
    <x v="315"/>
    <e v="#VALUE!"/>
    <n v="6"/>
    <n v="40"/>
    <n v="0"/>
    <n v="240"/>
    <n v="36.71"/>
    <n v="203.29"/>
    <n v="8.470416666666666E-3"/>
  </r>
  <r>
    <n v="10903"/>
    <n v="65"/>
    <s v="HANAR"/>
    <x v="2"/>
    <x v="50"/>
    <x v="49"/>
    <x v="5"/>
    <x v="315"/>
    <e v="#VALUE!"/>
    <n v="21.05"/>
    <n v="21"/>
    <n v="0"/>
    <n v="442.05"/>
    <n v="36.71"/>
    <n v="405.34000000000003"/>
    <n v="9.1695509557742343E-3"/>
  </r>
  <r>
    <n v="10904"/>
    <n v="62"/>
    <s v="WHITC"/>
    <x v="2"/>
    <x v="67"/>
    <x v="25"/>
    <x v="3"/>
    <x v="315"/>
    <e v="#VALUE!"/>
    <n v="49.3"/>
    <n v="35"/>
    <n v="0"/>
    <n v="1725.5"/>
    <n v="162.94999999999999"/>
    <n v="1562.55"/>
    <n v="9.055636047522457E-3"/>
  </r>
  <r>
    <n v="10907"/>
    <n v="75"/>
    <s v="SPECD"/>
    <x v="8"/>
    <x v="87"/>
    <x v="33"/>
    <x v="0"/>
    <x v="316"/>
    <e v="#VALUE!"/>
    <n v="7.75"/>
    <n v="14"/>
    <n v="0"/>
    <n v="108.5"/>
    <n v="9.19"/>
    <n v="99.31"/>
    <n v="9.1529953917050683E-3"/>
  </r>
  <r>
    <n v="10909"/>
    <n v="7"/>
    <s v="SANTG"/>
    <x v="0"/>
    <x v="31"/>
    <x v="71"/>
    <x v="2"/>
    <x v="42"/>
    <e v="#VALUE!"/>
    <n v="30"/>
    <n v="12"/>
    <n v="0"/>
    <n v="360"/>
    <n v="53.05"/>
    <n v="306.95"/>
    <n v="8.5263888888888889E-3"/>
  </r>
  <r>
    <n v="10909"/>
    <n v="41"/>
    <s v="SANTG"/>
    <x v="0"/>
    <x v="31"/>
    <x v="54"/>
    <x v="4"/>
    <x v="42"/>
    <e v="#VALUE!"/>
    <n v="9.65"/>
    <n v="5"/>
    <n v="0"/>
    <n v="48.25"/>
    <n v="53.05"/>
    <n v="-4.7999999999999972"/>
    <n v="-9.9481865284974037E-4"/>
  </r>
  <r>
    <n v="10910"/>
    <n v="19"/>
    <s v="WILMK"/>
    <x v="0"/>
    <x v="37"/>
    <x v="29"/>
    <x v="3"/>
    <x v="42"/>
    <e v="#VALUE!"/>
    <n v="9.1999999999999993"/>
    <n v="12"/>
    <n v="0"/>
    <n v="110.39999999999999"/>
    <n v="38.11"/>
    <n v="72.289999999999992"/>
    <n v="6.5480072463768111E-3"/>
  </r>
  <r>
    <n v="10910"/>
    <n v="61"/>
    <s v="WILMK"/>
    <x v="0"/>
    <x v="37"/>
    <x v="65"/>
    <x v="5"/>
    <x v="42"/>
    <e v="#VALUE!"/>
    <n v="28.5"/>
    <n v="5"/>
    <n v="0"/>
    <n v="142.5"/>
    <n v="38.11"/>
    <n v="104.39"/>
    <n v="7.3256140350877194E-3"/>
  </r>
  <r>
    <n v="10911"/>
    <n v="17"/>
    <s v="GODOS"/>
    <x v="2"/>
    <x v="38"/>
    <x v="34"/>
    <x v="7"/>
    <x v="42"/>
    <e v="#VALUE!"/>
    <n v="39"/>
    <n v="12"/>
    <n v="0"/>
    <n v="468"/>
    <n v="38.19"/>
    <n v="429.81"/>
    <n v="9.1839743589743599E-3"/>
  </r>
  <r>
    <n v="10914"/>
    <n v="71"/>
    <s v="QUEEN"/>
    <x v="8"/>
    <x v="35"/>
    <x v="36"/>
    <x v="1"/>
    <x v="317"/>
    <e v="#VALUE!"/>
    <n v="21.5"/>
    <n v="25"/>
    <n v="0"/>
    <n v="537.5"/>
    <n v="21.19"/>
    <n v="516.30999999999995"/>
    <n v="9.6057674418604643E-3"/>
  </r>
  <r>
    <n v="10916"/>
    <n v="16"/>
    <s v="RANCH"/>
    <x v="0"/>
    <x v="82"/>
    <x v="11"/>
    <x v="3"/>
    <x v="317"/>
    <e v="#VALUE!"/>
    <n v="17.45"/>
    <n v="6"/>
    <n v="0"/>
    <n v="104.69999999999999"/>
    <n v="63.77"/>
    <n v="40.929999999999986"/>
    <n v="3.9092645654250227E-3"/>
  </r>
  <r>
    <n v="10916"/>
    <n v="32"/>
    <s v="RANCH"/>
    <x v="0"/>
    <x v="82"/>
    <x v="76"/>
    <x v="1"/>
    <x v="317"/>
    <e v="#VALUE!"/>
    <n v="32"/>
    <n v="6"/>
    <n v="0"/>
    <n v="192"/>
    <n v="63.77"/>
    <n v="128.22999999999999"/>
    <n v="6.6786458333333333E-3"/>
  </r>
  <r>
    <n v="10917"/>
    <n v="30"/>
    <s v="ROMEY"/>
    <x v="6"/>
    <x v="57"/>
    <x v="30"/>
    <x v="4"/>
    <x v="318"/>
    <e v="#VALUE!"/>
    <n v="25.89"/>
    <n v="1"/>
    <n v="0"/>
    <n v="25.89"/>
    <n v="8.2899999999999991"/>
    <n v="17.600000000000001"/>
    <n v="6.7979915025106223E-3"/>
  </r>
  <r>
    <n v="10919"/>
    <n v="16"/>
    <s v="LINOD"/>
    <x v="3"/>
    <x v="22"/>
    <x v="11"/>
    <x v="3"/>
    <x v="318"/>
    <e v="#VALUE!"/>
    <n v="17.45"/>
    <n v="24"/>
    <n v="0"/>
    <n v="418.79999999999995"/>
    <n v="19.8"/>
    <n v="398.99999999999994"/>
    <n v="9.5272206303724932E-3"/>
  </r>
  <r>
    <n v="10919"/>
    <n v="25"/>
    <s v="LINOD"/>
    <x v="3"/>
    <x v="22"/>
    <x v="44"/>
    <x v="3"/>
    <x v="318"/>
    <e v="#VALUE!"/>
    <n v="14"/>
    <n v="24"/>
    <n v="0"/>
    <n v="336"/>
    <n v="19.8"/>
    <n v="316.2"/>
    <n v="9.4107142857142861E-3"/>
  </r>
  <r>
    <n v="10920"/>
    <n v="50"/>
    <s v="AROUT"/>
    <x v="6"/>
    <x v="34"/>
    <x v="66"/>
    <x v="3"/>
    <x v="43"/>
    <e v="#VALUE!"/>
    <n v="16.25"/>
    <n v="24"/>
    <n v="0"/>
    <n v="390"/>
    <n v="29.61"/>
    <n v="360.39"/>
    <n v="9.2407692307692295E-3"/>
  </r>
  <r>
    <n v="10921"/>
    <n v="63"/>
    <s v="VAFFE"/>
    <x v="0"/>
    <x v="39"/>
    <x v="27"/>
    <x v="5"/>
    <x v="43"/>
    <e v="#VALUE!"/>
    <n v="43.9"/>
    <n v="40"/>
    <n v="0"/>
    <n v="1756"/>
    <n v="176.48"/>
    <n v="1579.52"/>
    <n v="8.9949886104783595E-3"/>
  </r>
  <r>
    <n v="10922"/>
    <n v="24"/>
    <s v="HANAR"/>
    <x v="5"/>
    <x v="50"/>
    <x v="18"/>
    <x v="0"/>
    <x v="43"/>
    <e v="#VALUE!"/>
    <n v="4.5"/>
    <n v="35"/>
    <n v="0"/>
    <n v="157.5"/>
    <n v="62.74"/>
    <n v="94.759999999999991"/>
    <n v="6.0165079365079354E-3"/>
  </r>
  <r>
    <n v="10924"/>
    <n v="75"/>
    <s v="BERGS"/>
    <x v="2"/>
    <x v="56"/>
    <x v="33"/>
    <x v="0"/>
    <x v="319"/>
    <e v="#VALUE!"/>
    <n v="7.75"/>
    <n v="6"/>
    <n v="0"/>
    <n v="46.5"/>
    <n v="151.52000000000001"/>
    <n v="-105.02000000000001"/>
    <n v="-2.2584946236559142E-2"/>
  </r>
  <r>
    <n v="10926"/>
    <n v="11"/>
    <s v="ANATR"/>
    <x v="6"/>
    <x v="61"/>
    <x v="4"/>
    <x v="1"/>
    <x v="319"/>
    <e v="#VALUE!"/>
    <n v="21"/>
    <n v="2"/>
    <n v="0"/>
    <n v="42"/>
    <n v="39.92"/>
    <n v="2.0799999999999983"/>
    <n v="4.9523809523809481E-4"/>
  </r>
  <r>
    <n v="10926"/>
    <n v="19"/>
    <s v="ANATR"/>
    <x v="6"/>
    <x v="61"/>
    <x v="29"/>
    <x v="3"/>
    <x v="319"/>
    <e v="#VALUE!"/>
    <n v="9.1999999999999993"/>
    <n v="7"/>
    <n v="0"/>
    <n v="64.399999999999991"/>
    <n v="39.92"/>
    <n v="24.47999999999999"/>
    <n v="3.8012422360248436E-3"/>
  </r>
  <r>
    <n v="10927"/>
    <n v="20"/>
    <s v="LACOR"/>
    <x v="6"/>
    <x v="40"/>
    <x v="23"/>
    <x v="3"/>
    <x v="44"/>
    <e v="#VALUE!"/>
    <n v="81"/>
    <n v="5"/>
    <n v="0"/>
    <n v="405"/>
    <n v="19.79"/>
    <n v="385.21"/>
    <n v="9.5113580246913576E-3"/>
  </r>
  <r>
    <n v="10927"/>
    <n v="52"/>
    <s v="LACOR"/>
    <x v="6"/>
    <x v="40"/>
    <x v="50"/>
    <x v="6"/>
    <x v="44"/>
    <e v="#VALUE!"/>
    <n v="7"/>
    <n v="5"/>
    <n v="0"/>
    <n v="35"/>
    <n v="19.79"/>
    <n v="15.21"/>
    <n v="4.3457142857142861E-3"/>
  </r>
  <r>
    <n v="10928"/>
    <n v="47"/>
    <s v="GALED"/>
    <x v="0"/>
    <x v="41"/>
    <x v="64"/>
    <x v="3"/>
    <x v="44"/>
    <e v="#VALUE!"/>
    <n v="9.5"/>
    <n v="5"/>
    <n v="0"/>
    <n v="47.5"/>
    <n v="1.36"/>
    <n v="46.14"/>
    <n v="9.7136842105263153E-3"/>
  </r>
  <r>
    <n v="10929"/>
    <n v="21"/>
    <s v="FRANK"/>
    <x v="8"/>
    <x v="54"/>
    <x v="62"/>
    <x v="3"/>
    <x v="44"/>
    <e v="#VALUE!"/>
    <n v="10"/>
    <n v="60"/>
    <n v="0"/>
    <n v="600"/>
    <n v="33.93"/>
    <n v="566.07000000000005"/>
    <n v="9.4345000000000019E-3"/>
  </r>
  <r>
    <n v="10929"/>
    <n v="75"/>
    <s v="FRANK"/>
    <x v="8"/>
    <x v="54"/>
    <x v="33"/>
    <x v="0"/>
    <x v="44"/>
    <e v="#VALUE!"/>
    <n v="7.75"/>
    <n v="49"/>
    <n v="0"/>
    <n v="379.75"/>
    <n v="33.93"/>
    <n v="345.82"/>
    <n v="9.1065174456879533E-3"/>
  </r>
  <r>
    <n v="10930"/>
    <n v="21"/>
    <s v="SUPRD"/>
    <x v="6"/>
    <x v="47"/>
    <x v="62"/>
    <x v="3"/>
    <x v="320"/>
    <e v="#VALUE!"/>
    <n v="10"/>
    <n v="36"/>
    <n v="0"/>
    <n v="360"/>
    <n v="15.55"/>
    <n v="344.45"/>
    <n v="9.5680555555555553E-3"/>
  </r>
  <r>
    <n v="10930"/>
    <n v="27"/>
    <s v="SUPRD"/>
    <x v="6"/>
    <x v="47"/>
    <x v="14"/>
    <x v="3"/>
    <x v="320"/>
    <e v="#VALUE!"/>
    <n v="43.9"/>
    <n v="25"/>
    <n v="0"/>
    <n v="1097.5"/>
    <n v="15.55"/>
    <n v="1081.95"/>
    <n v="9.8583143507972662E-3"/>
  </r>
  <r>
    <n v="10932"/>
    <n v="72"/>
    <s v="BONAP"/>
    <x v="1"/>
    <x v="23"/>
    <x v="5"/>
    <x v="1"/>
    <x v="320"/>
    <e v="#VALUE!"/>
    <n v="34.799999999999997"/>
    <n v="16"/>
    <n v="0"/>
    <n v="556.79999999999995"/>
    <n v="134.63999999999999"/>
    <n v="422.15999999999997"/>
    <n v="7.581896551724138E-3"/>
  </r>
  <r>
    <n v="10933"/>
    <n v="53"/>
    <s v="ISLAT"/>
    <x v="8"/>
    <x v="25"/>
    <x v="58"/>
    <x v="7"/>
    <x v="320"/>
    <e v="#VALUE!"/>
    <n v="32.799999999999997"/>
    <n v="2"/>
    <n v="0"/>
    <n v="65.599999999999994"/>
    <n v="54.15"/>
    <n v="11.449999999999996"/>
    <n v="1.7454268292682923E-3"/>
  </r>
  <r>
    <n v="10937"/>
    <n v="28"/>
    <s v="CACTU"/>
    <x v="7"/>
    <x v="1"/>
    <x v="35"/>
    <x v="2"/>
    <x v="321"/>
    <e v="#VALUE!"/>
    <n v="45.6"/>
    <n v="8"/>
    <n v="0"/>
    <n v="364.8"/>
    <n v="31.51"/>
    <n v="333.29"/>
    <n v="9.13623903508772E-3"/>
  </r>
  <r>
    <n v="10940"/>
    <n v="7"/>
    <s v="BONAP"/>
    <x v="1"/>
    <x v="23"/>
    <x v="71"/>
    <x v="2"/>
    <x v="322"/>
    <e v="#VALUE!"/>
    <n v="30"/>
    <n v="8"/>
    <n v="0"/>
    <n v="240"/>
    <n v="19.77"/>
    <n v="220.23"/>
    <n v="9.1762499999999986E-3"/>
  </r>
  <r>
    <n v="10941"/>
    <n v="72"/>
    <s v="SAVEA"/>
    <x v="7"/>
    <x v="17"/>
    <x v="5"/>
    <x v="1"/>
    <x v="322"/>
    <e v="#VALUE!"/>
    <n v="34.799999999999997"/>
    <n v="50"/>
    <n v="0"/>
    <n v="1739.9999999999998"/>
    <n v="400.81"/>
    <n v="1339.1899999999998"/>
    <n v="7.696494252873564E-3"/>
  </r>
  <r>
    <n v="10942"/>
    <n v="49"/>
    <s v="REGGC"/>
    <x v="4"/>
    <x v="80"/>
    <x v="9"/>
    <x v="3"/>
    <x v="322"/>
    <e v="#VALUE!"/>
    <n v="20"/>
    <n v="28"/>
    <n v="0"/>
    <n v="560"/>
    <n v="17.95"/>
    <n v="542.04999999999995"/>
    <n v="9.679464285714286E-3"/>
  </r>
  <r>
    <n v="10943"/>
    <n v="22"/>
    <s v="BSBEV"/>
    <x v="6"/>
    <x v="10"/>
    <x v="67"/>
    <x v="6"/>
    <x v="322"/>
    <e v="#VALUE!"/>
    <n v="21"/>
    <n v="21"/>
    <n v="0"/>
    <n v="441"/>
    <n v="2.17"/>
    <n v="438.83"/>
    <n v="9.9507936507936493E-3"/>
  </r>
  <r>
    <n v="10944"/>
    <n v="56"/>
    <s v="BOTTM"/>
    <x v="8"/>
    <x v="73"/>
    <x v="17"/>
    <x v="6"/>
    <x v="323"/>
    <e v="#VALUE!"/>
    <n v="38"/>
    <n v="18"/>
    <n v="0"/>
    <n v="684"/>
    <n v="52.92"/>
    <n v="631.08000000000004"/>
    <n v="9.2263157894736849E-3"/>
  </r>
  <r>
    <n v="10946"/>
    <n v="10"/>
    <s v="VAFFE"/>
    <x v="0"/>
    <x v="39"/>
    <x v="59"/>
    <x v="4"/>
    <x v="323"/>
    <e v="#VALUE!"/>
    <n v="31"/>
    <n v="25"/>
    <n v="0"/>
    <n v="775"/>
    <n v="27.2"/>
    <n v="747.8"/>
    <n v="9.649032258064516E-3"/>
  </r>
  <r>
    <n v="10946"/>
    <n v="24"/>
    <s v="VAFFE"/>
    <x v="0"/>
    <x v="39"/>
    <x v="18"/>
    <x v="0"/>
    <x v="323"/>
    <e v="#VALUE!"/>
    <n v="4.5"/>
    <n v="25"/>
    <n v="0"/>
    <n v="112.5"/>
    <n v="27.2"/>
    <n v="85.3"/>
    <n v="7.5822222222222228E-3"/>
  </r>
  <r>
    <n v="10946"/>
    <n v="77"/>
    <s v="VAFFE"/>
    <x v="0"/>
    <x v="39"/>
    <x v="13"/>
    <x v="5"/>
    <x v="323"/>
    <e v="#VALUE!"/>
    <n v="13"/>
    <n v="40"/>
    <n v="0"/>
    <n v="520"/>
    <n v="27.2"/>
    <n v="492.8"/>
    <n v="9.4769230769230772E-3"/>
  </r>
  <r>
    <n v="10947"/>
    <n v="59"/>
    <s v="BSBEV"/>
    <x v="2"/>
    <x v="10"/>
    <x v="48"/>
    <x v="1"/>
    <x v="324"/>
    <e v="#VALUE!"/>
    <n v="55"/>
    <n v="4"/>
    <n v="0"/>
    <n v="220"/>
    <n v="3.26"/>
    <n v="216.74"/>
    <n v="9.8518181818181821E-3"/>
  </r>
  <r>
    <n v="10948"/>
    <n v="50"/>
    <s v="GODOS"/>
    <x v="2"/>
    <x v="38"/>
    <x v="66"/>
    <x v="3"/>
    <x v="324"/>
    <e v="#VALUE!"/>
    <n v="16.25"/>
    <n v="9"/>
    <n v="0"/>
    <n v="146.25"/>
    <n v="23.39"/>
    <n v="122.86"/>
    <n v="8.4006837606837598E-3"/>
  </r>
  <r>
    <n v="10948"/>
    <n v="51"/>
    <s v="GODOS"/>
    <x v="2"/>
    <x v="38"/>
    <x v="7"/>
    <x v="2"/>
    <x v="324"/>
    <e v="#VALUE!"/>
    <n v="53"/>
    <n v="40"/>
    <n v="0"/>
    <n v="2120"/>
    <n v="23.39"/>
    <n v="2096.61"/>
    <n v="9.8896698113207556E-3"/>
  </r>
  <r>
    <n v="10948"/>
    <n v="55"/>
    <s v="GODOS"/>
    <x v="2"/>
    <x v="38"/>
    <x v="56"/>
    <x v="7"/>
    <x v="324"/>
    <e v="#VALUE!"/>
    <n v="24"/>
    <n v="4"/>
    <n v="0"/>
    <n v="96"/>
    <n v="23.39"/>
    <n v="72.61"/>
    <n v="7.5635416666666663E-3"/>
  </r>
  <r>
    <n v="10949"/>
    <n v="6"/>
    <s v="BOTTM"/>
    <x v="3"/>
    <x v="73"/>
    <x v="45"/>
    <x v="5"/>
    <x v="324"/>
    <e v="#VALUE!"/>
    <n v="25"/>
    <n v="12"/>
    <n v="0"/>
    <n v="300"/>
    <n v="74.44"/>
    <n v="225.56"/>
    <n v="7.5186666666666666E-3"/>
  </r>
  <r>
    <n v="10949"/>
    <n v="17"/>
    <s v="BOTTM"/>
    <x v="3"/>
    <x v="73"/>
    <x v="34"/>
    <x v="7"/>
    <x v="324"/>
    <e v="#VALUE!"/>
    <n v="39"/>
    <n v="6"/>
    <n v="0"/>
    <n v="234"/>
    <n v="74.44"/>
    <n v="159.56"/>
    <n v="6.8188034188034182E-3"/>
  </r>
  <r>
    <n v="10949"/>
    <n v="62"/>
    <s v="BOTTM"/>
    <x v="3"/>
    <x v="73"/>
    <x v="25"/>
    <x v="3"/>
    <x v="324"/>
    <e v="#VALUE!"/>
    <n v="49.3"/>
    <n v="60"/>
    <n v="0"/>
    <n v="2958"/>
    <n v="74.44"/>
    <n v="2883.56"/>
    <n v="9.7483434753211622E-3"/>
  </r>
  <r>
    <n v="10950"/>
    <n v="4"/>
    <s v="MAGAA"/>
    <x v="0"/>
    <x v="84"/>
    <x v="47"/>
    <x v="5"/>
    <x v="325"/>
    <e v="#VALUE!"/>
    <n v="22"/>
    <n v="5"/>
    <n v="0"/>
    <n v="110"/>
    <n v="2.5"/>
    <n v="107.5"/>
    <n v="9.7727272727272732E-3"/>
  </r>
  <r>
    <n v="10952"/>
    <n v="28"/>
    <s v="ALFKI"/>
    <x v="0"/>
    <x v="21"/>
    <x v="35"/>
    <x v="2"/>
    <x v="325"/>
    <e v="#VALUE!"/>
    <n v="45.6"/>
    <n v="2"/>
    <n v="0"/>
    <n v="91.2"/>
    <n v="40.42"/>
    <n v="50.78"/>
    <n v="5.5679824561403512E-3"/>
  </r>
  <r>
    <n v="10956"/>
    <n v="21"/>
    <s v="BLAUS"/>
    <x v="8"/>
    <x v="11"/>
    <x v="62"/>
    <x v="3"/>
    <x v="326"/>
    <e v="#VALUE!"/>
    <n v="10"/>
    <n v="12"/>
    <n v="0"/>
    <n v="120"/>
    <n v="44.65"/>
    <n v="75.349999999999994"/>
    <n v="6.2791666666666655E-3"/>
  </r>
  <r>
    <n v="10956"/>
    <n v="47"/>
    <s v="BLAUS"/>
    <x v="8"/>
    <x v="11"/>
    <x v="64"/>
    <x v="3"/>
    <x v="326"/>
    <e v="#VALUE!"/>
    <n v="9.5"/>
    <n v="14"/>
    <n v="0"/>
    <n v="133"/>
    <n v="44.65"/>
    <n v="88.35"/>
    <n v="6.6428571428571422E-3"/>
  </r>
  <r>
    <n v="10956"/>
    <n v="51"/>
    <s v="BLAUS"/>
    <x v="8"/>
    <x v="11"/>
    <x v="7"/>
    <x v="2"/>
    <x v="326"/>
    <e v="#VALUE!"/>
    <n v="53"/>
    <n v="8"/>
    <n v="0"/>
    <n v="424"/>
    <n v="44.65"/>
    <n v="379.35"/>
    <n v="8.9469339622641527E-3"/>
  </r>
  <r>
    <n v="10957"/>
    <n v="64"/>
    <s v="HILAA"/>
    <x v="1"/>
    <x v="43"/>
    <x v="31"/>
    <x v="6"/>
    <x v="46"/>
    <e v="#VALUE!"/>
    <n v="33.25"/>
    <n v="8"/>
    <n v="0"/>
    <n v="266"/>
    <n v="105.36"/>
    <n v="160.63999999999999"/>
    <n v="6.0390977443609021E-3"/>
  </r>
  <r>
    <n v="10958"/>
    <n v="7"/>
    <s v="OCEAN"/>
    <x v="7"/>
    <x v="44"/>
    <x v="71"/>
    <x v="2"/>
    <x v="46"/>
    <e v="#VALUE!"/>
    <n v="30"/>
    <n v="6"/>
    <n v="0"/>
    <n v="180"/>
    <n v="49.56"/>
    <n v="130.44"/>
    <n v="7.2466666666666669E-3"/>
  </r>
  <r>
    <n v="10958"/>
    <n v="72"/>
    <s v="OCEAN"/>
    <x v="7"/>
    <x v="44"/>
    <x v="5"/>
    <x v="1"/>
    <x v="46"/>
    <e v="#VALUE!"/>
    <n v="34.799999999999997"/>
    <n v="5"/>
    <n v="0"/>
    <n v="174"/>
    <n v="49.56"/>
    <n v="124.44"/>
    <n v="7.1517241379310346E-3"/>
  </r>
  <r>
    <n v="10960"/>
    <n v="41"/>
    <s v="HILAA"/>
    <x v="2"/>
    <x v="43"/>
    <x v="54"/>
    <x v="4"/>
    <x v="47"/>
    <e v="#VALUE!"/>
    <n v="9.65"/>
    <n v="24"/>
    <n v="0"/>
    <n v="231.60000000000002"/>
    <n v="2.08"/>
    <n v="229.52"/>
    <n v="9.9101899827288426E-3"/>
  </r>
  <r>
    <n v="10962"/>
    <n v="7"/>
    <s v="QUICK"/>
    <x v="1"/>
    <x v="20"/>
    <x v="71"/>
    <x v="2"/>
    <x v="47"/>
    <e v="#VALUE!"/>
    <n v="30"/>
    <n v="45"/>
    <n v="0"/>
    <n v="1350"/>
    <n v="275.79000000000002"/>
    <n v="1074.21"/>
    <n v="7.957111111111111E-3"/>
  </r>
  <r>
    <n v="10962"/>
    <n v="13"/>
    <s v="QUICK"/>
    <x v="1"/>
    <x v="20"/>
    <x v="46"/>
    <x v="4"/>
    <x v="47"/>
    <e v="#VALUE!"/>
    <n v="6"/>
    <n v="77"/>
    <n v="0"/>
    <n v="462"/>
    <n v="275.79000000000002"/>
    <n v="186.20999999999998"/>
    <n v="4.0305194805194799E-3"/>
  </r>
  <r>
    <n v="10962"/>
    <n v="69"/>
    <s v="QUICK"/>
    <x v="1"/>
    <x v="20"/>
    <x v="39"/>
    <x v="1"/>
    <x v="47"/>
    <e v="#VALUE!"/>
    <n v="36"/>
    <n v="9"/>
    <n v="0"/>
    <n v="324"/>
    <n v="275.79000000000002"/>
    <n v="48.20999999999998"/>
    <n v="1.4879629629629624E-3"/>
  </r>
  <r>
    <n v="10964"/>
    <n v="18"/>
    <s v="SPECD"/>
    <x v="2"/>
    <x v="87"/>
    <x v="32"/>
    <x v="4"/>
    <x v="327"/>
    <e v="#VALUE!"/>
    <n v="62.5"/>
    <n v="6"/>
    <n v="0"/>
    <n v="375"/>
    <n v="87.38"/>
    <n v="287.62"/>
    <n v="7.6698666666666672E-3"/>
  </r>
  <r>
    <n v="10964"/>
    <n v="38"/>
    <s v="SPECD"/>
    <x v="2"/>
    <x v="87"/>
    <x v="63"/>
    <x v="0"/>
    <x v="327"/>
    <e v="#VALUE!"/>
    <n v="263.5"/>
    <n v="5"/>
    <n v="0"/>
    <n v="1317.5"/>
    <n v="87.38"/>
    <n v="1230.1199999999999"/>
    <n v="9.3367741935483865E-3"/>
  </r>
  <r>
    <n v="10965"/>
    <n v="51"/>
    <s v="OLDWO"/>
    <x v="8"/>
    <x v="79"/>
    <x v="7"/>
    <x v="2"/>
    <x v="327"/>
    <e v="#VALUE!"/>
    <n v="53"/>
    <n v="16"/>
    <n v="0"/>
    <n v="848"/>
    <n v="144.38"/>
    <n v="703.62"/>
    <n v="8.2974056603773577E-3"/>
  </r>
  <r>
    <n v="10966"/>
    <n v="37"/>
    <s v="CHOPS"/>
    <x v="6"/>
    <x v="51"/>
    <x v="15"/>
    <x v="4"/>
    <x v="327"/>
    <e v="#VALUE!"/>
    <n v="26"/>
    <n v="8"/>
    <n v="0"/>
    <n v="208"/>
    <n v="27.19"/>
    <n v="180.81"/>
    <n v="8.6927884615384619E-3"/>
  </r>
  <r>
    <n v="10967"/>
    <n v="19"/>
    <s v="TOMSP"/>
    <x v="3"/>
    <x v="49"/>
    <x v="29"/>
    <x v="3"/>
    <x v="328"/>
    <e v="#VALUE!"/>
    <n v="9.1999999999999993"/>
    <n v="12"/>
    <n v="0"/>
    <n v="110.39999999999999"/>
    <n v="62.22"/>
    <n v="48.179999999999993"/>
    <n v="4.3641304347826083E-3"/>
  </r>
  <r>
    <n v="10967"/>
    <n v="49"/>
    <s v="TOMSP"/>
    <x v="3"/>
    <x v="49"/>
    <x v="9"/>
    <x v="3"/>
    <x v="328"/>
    <e v="#VALUE!"/>
    <n v="20"/>
    <n v="40"/>
    <n v="0"/>
    <n v="800"/>
    <n v="62.22"/>
    <n v="737.78"/>
    <n v="9.2222499999999995E-3"/>
  </r>
  <r>
    <n v="10968"/>
    <n v="64"/>
    <s v="ERNSH"/>
    <x v="0"/>
    <x v="32"/>
    <x v="31"/>
    <x v="6"/>
    <x v="328"/>
    <e v="#VALUE!"/>
    <n v="33.25"/>
    <n v="4"/>
    <n v="0"/>
    <n v="133"/>
    <n v="74.599999999999994"/>
    <n v="58.400000000000006"/>
    <n v="4.3909774436090235E-3"/>
  </r>
  <r>
    <n v="10969"/>
    <n v="46"/>
    <s v="COMMI"/>
    <x v="0"/>
    <x v="83"/>
    <x v="60"/>
    <x v="4"/>
    <x v="328"/>
    <e v="#VALUE!"/>
    <n v="12"/>
    <n v="9"/>
    <n v="0"/>
    <n v="108"/>
    <n v="0.21"/>
    <n v="107.79"/>
    <n v="9.980555555555555E-3"/>
  </r>
  <r>
    <n v="10971"/>
    <n v="29"/>
    <s v="FRANR"/>
    <x v="3"/>
    <x v="33"/>
    <x v="55"/>
    <x v="7"/>
    <x v="329"/>
    <e v="#VALUE!"/>
    <n v="123.79"/>
    <n v="14"/>
    <n v="0"/>
    <n v="1733.0600000000002"/>
    <n v="121.82"/>
    <n v="1611.2400000000002"/>
    <n v="9.297081462846064E-3"/>
  </r>
  <r>
    <n v="10972"/>
    <n v="17"/>
    <s v="LACOR"/>
    <x v="6"/>
    <x v="40"/>
    <x v="34"/>
    <x v="7"/>
    <x v="329"/>
    <e v="#VALUE!"/>
    <n v="39"/>
    <n v="6"/>
    <n v="0"/>
    <n v="234"/>
    <n v="0.02"/>
    <n v="233.98"/>
    <n v="9.9991452991452998E-3"/>
  </r>
  <r>
    <n v="10972"/>
    <n v="33"/>
    <s v="LACOR"/>
    <x v="6"/>
    <x v="40"/>
    <x v="22"/>
    <x v="1"/>
    <x v="329"/>
    <e v="#VALUE!"/>
    <n v="2.5"/>
    <n v="7"/>
    <n v="0"/>
    <n v="17.5"/>
    <n v="0.02"/>
    <n v="17.48"/>
    <n v="9.9885714285714283E-3"/>
  </r>
  <r>
    <n v="10973"/>
    <n v="26"/>
    <s v="LACOR"/>
    <x v="8"/>
    <x v="40"/>
    <x v="52"/>
    <x v="3"/>
    <x v="329"/>
    <e v="#VALUE!"/>
    <n v="31.23"/>
    <n v="5"/>
    <n v="0"/>
    <n v="156.15"/>
    <n v="15.17"/>
    <n v="140.98000000000002"/>
    <n v="9.0284982388728792E-3"/>
  </r>
  <r>
    <n v="10973"/>
    <n v="41"/>
    <s v="LACOR"/>
    <x v="8"/>
    <x v="40"/>
    <x v="54"/>
    <x v="4"/>
    <x v="329"/>
    <e v="#VALUE!"/>
    <n v="9.65"/>
    <n v="6"/>
    <n v="0"/>
    <n v="57.900000000000006"/>
    <n v="15.17"/>
    <n v="42.730000000000004"/>
    <n v="7.3799654576856642E-3"/>
  </r>
  <r>
    <n v="10975"/>
    <n v="8"/>
    <s v="BOTTM"/>
    <x v="0"/>
    <x v="73"/>
    <x v="53"/>
    <x v="5"/>
    <x v="330"/>
    <e v="#VALUE!"/>
    <n v="40"/>
    <n v="16"/>
    <n v="0"/>
    <n v="640"/>
    <n v="32.270000000000003"/>
    <n v="607.73"/>
    <n v="9.4957812499999999E-3"/>
  </r>
  <r>
    <n v="10979"/>
    <n v="7"/>
    <s v="ERNSH"/>
    <x v="1"/>
    <x v="32"/>
    <x v="71"/>
    <x v="2"/>
    <x v="48"/>
    <e v="#VALUE!"/>
    <n v="30"/>
    <n v="18"/>
    <n v="0"/>
    <n v="540"/>
    <n v="353.07"/>
    <n v="186.93"/>
    <n v="3.4616666666666667E-3"/>
  </r>
  <r>
    <n v="10979"/>
    <n v="24"/>
    <s v="ERNSH"/>
    <x v="1"/>
    <x v="32"/>
    <x v="18"/>
    <x v="0"/>
    <x v="48"/>
    <e v="#VALUE!"/>
    <n v="4.5"/>
    <n v="80"/>
    <n v="0"/>
    <n v="360"/>
    <n v="353.07"/>
    <n v="6.9300000000000068"/>
    <n v="1.9250000000000021E-4"/>
  </r>
  <r>
    <n v="10979"/>
    <n v="31"/>
    <s v="ERNSH"/>
    <x v="1"/>
    <x v="32"/>
    <x v="24"/>
    <x v="1"/>
    <x v="48"/>
    <e v="#VALUE!"/>
    <n v="12.5"/>
    <n v="24"/>
    <n v="0"/>
    <n v="300"/>
    <n v="353.07"/>
    <n v="-53.069999999999993"/>
    <n v="-1.7689999999999997E-3"/>
  </r>
  <r>
    <n v="10979"/>
    <n v="63"/>
    <s v="ERNSH"/>
    <x v="1"/>
    <x v="32"/>
    <x v="27"/>
    <x v="5"/>
    <x v="48"/>
    <e v="#VALUE!"/>
    <n v="43.9"/>
    <n v="35"/>
    <n v="0"/>
    <n v="1536.5"/>
    <n v="353.07"/>
    <n v="1183.43"/>
    <n v="7.7021151968760171E-3"/>
  </r>
  <r>
    <n v="10981"/>
    <n v="38"/>
    <s v="HANAR"/>
    <x v="0"/>
    <x v="50"/>
    <x v="63"/>
    <x v="0"/>
    <x v="331"/>
    <e v="#VALUE!"/>
    <n v="263.5"/>
    <n v="60"/>
    <n v="0"/>
    <n v="15810"/>
    <n v="193.37"/>
    <n v="15616.63"/>
    <n v="9.8776913345983552E-3"/>
  </r>
  <r>
    <n v="10982"/>
    <n v="43"/>
    <s v="BOTTM"/>
    <x v="3"/>
    <x v="73"/>
    <x v="21"/>
    <x v="0"/>
    <x v="331"/>
    <e v="#VALUE!"/>
    <n v="46"/>
    <n v="9"/>
    <n v="0"/>
    <n v="414"/>
    <n v="14.01"/>
    <n v="399.99"/>
    <n v="9.6615942028985512E-3"/>
  </r>
  <r>
    <n v="10984"/>
    <n v="16"/>
    <s v="SAVEA"/>
    <x v="0"/>
    <x v="17"/>
    <x v="11"/>
    <x v="3"/>
    <x v="49"/>
    <e v="#VALUE!"/>
    <n v="17.45"/>
    <n v="55"/>
    <n v="0"/>
    <n v="959.75"/>
    <n v="211.22"/>
    <n v="748.53"/>
    <n v="7.7992185464964836E-3"/>
  </r>
  <r>
    <n v="10984"/>
    <n v="36"/>
    <s v="SAVEA"/>
    <x v="0"/>
    <x v="17"/>
    <x v="12"/>
    <x v="4"/>
    <x v="49"/>
    <e v="#VALUE!"/>
    <n v="19"/>
    <n v="40"/>
    <n v="0"/>
    <n v="760"/>
    <n v="211.22"/>
    <n v="548.78"/>
    <n v="7.2207894736842108E-3"/>
  </r>
  <r>
    <n v="10987"/>
    <n v="7"/>
    <s v="EASTC"/>
    <x v="1"/>
    <x v="71"/>
    <x v="71"/>
    <x v="2"/>
    <x v="332"/>
    <e v="#VALUE!"/>
    <n v="30"/>
    <n v="60"/>
    <n v="0"/>
    <n v="1800"/>
    <n v="185.48"/>
    <n v="1614.52"/>
    <n v="8.9695555555555553E-3"/>
  </r>
  <r>
    <n v="10987"/>
    <n v="43"/>
    <s v="EASTC"/>
    <x v="1"/>
    <x v="71"/>
    <x v="21"/>
    <x v="0"/>
    <x v="332"/>
    <e v="#VALUE!"/>
    <n v="46"/>
    <n v="6"/>
    <n v="0"/>
    <n v="276"/>
    <n v="185.48"/>
    <n v="90.52000000000001"/>
    <n v="3.2797101449275369E-3"/>
  </r>
  <r>
    <n v="10988"/>
    <n v="7"/>
    <s v="RATTC"/>
    <x v="2"/>
    <x v="6"/>
    <x v="71"/>
    <x v="2"/>
    <x v="332"/>
    <e v="#VALUE!"/>
    <n v="30"/>
    <n v="60"/>
    <n v="0"/>
    <n v="1800"/>
    <n v="61.14"/>
    <n v="1738.86"/>
    <n v="9.6603333333333333E-3"/>
  </r>
  <r>
    <n v="10989"/>
    <n v="6"/>
    <s v="QUEDE"/>
    <x v="3"/>
    <x v="12"/>
    <x v="45"/>
    <x v="5"/>
    <x v="332"/>
    <e v="#VALUE!"/>
    <n v="25"/>
    <n v="40"/>
    <n v="0"/>
    <n v="1000"/>
    <n v="34.76"/>
    <n v="965.24"/>
    <n v="9.6524000000000002E-3"/>
  </r>
  <r>
    <n v="10989"/>
    <n v="41"/>
    <s v="QUEDE"/>
    <x v="3"/>
    <x v="12"/>
    <x v="54"/>
    <x v="4"/>
    <x v="332"/>
    <e v="#VALUE!"/>
    <n v="9.65"/>
    <n v="4"/>
    <n v="0"/>
    <n v="38.6"/>
    <n v="34.76"/>
    <n v="3.8400000000000034"/>
    <n v="9.9481865284974168E-4"/>
  </r>
  <r>
    <n v="10990"/>
    <n v="21"/>
    <s v="ERNSH"/>
    <x v="3"/>
    <x v="32"/>
    <x v="62"/>
    <x v="3"/>
    <x v="333"/>
    <e v="#VALUE!"/>
    <n v="10"/>
    <n v="65"/>
    <n v="0"/>
    <n v="650"/>
    <n v="117.61"/>
    <n v="532.39"/>
    <n v="8.1906153846153847E-3"/>
  </r>
  <r>
    <n v="10992"/>
    <n v="72"/>
    <s v="THEBI"/>
    <x v="0"/>
    <x v="62"/>
    <x v="5"/>
    <x v="1"/>
    <x v="333"/>
    <e v="#VALUE!"/>
    <n v="34.799999999999997"/>
    <n v="2"/>
    <n v="0"/>
    <n v="69.599999999999994"/>
    <n v="4.2699999999999996"/>
    <n v="65.33"/>
    <n v="9.3864942528735645E-3"/>
  </r>
  <r>
    <n v="10995"/>
    <n v="60"/>
    <s v="PERIC"/>
    <x v="0"/>
    <x v="69"/>
    <x v="8"/>
    <x v="1"/>
    <x v="334"/>
    <e v="#VALUE!"/>
    <n v="34"/>
    <n v="4"/>
    <n v="0"/>
    <n v="136"/>
    <n v="46"/>
    <n v="90"/>
    <n v="6.6176470588235293E-3"/>
  </r>
  <r>
    <n v="10996"/>
    <n v="42"/>
    <s v="QUICK"/>
    <x v="6"/>
    <x v="20"/>
    <x v="41"/>
    <x v="6"/>
    <x v="334"/>
    <e v="#VALUE!"/>
    <n v="14"/>
    <n v="40"/>
    <n v="0"/>
    <n v="560"/>
    <n v="1.1200000000000001"/>
    <n v="558.88"/>
    <n v="9.9799999999999993E-3"/>
  </r>
  <r>
    <n v="10997"/>
    <n v="32"/>
    <s v="LILAS"/>
    <x v="1"/>
    <x v="58"/>
    <x v="76"/>
    <x v="1"/>
    <x v="335"/>
    <e v="#VALUE!"/>
    <n v="32"/>
    <n v="50"/>
    <n v="0"/>
    <n v="1600"/>
    <n v="73.91"/>
    <n v="1526.09"/>
    <n v="9.5380624999999997E-3"/>
  </r>
  <r>
    <n v="10998"/>
    <n v="24"/>
    <s v="WOLZA"/>
    <x v="1"/>
    <x v="16"/>
    <x v="18"/>
    <x v="0"/>
    <x v="335"/>
    <e v="#VALUE!"/>
    <n v="4.5"/>
    <n v="12"/>
    <n v="0"/>
    <n v="54"/>
    <n v="20.309999999999999"/>
    <n v="33.69"/>
    <n v="6.2388888888888884E-3"/>
  </r>
  <r>
    <n v="10998"/>
    <n v="61"/>
    <s v="WOLZA"/>
    <x v="1"/>
    <x v="16"/>
    <x v="65"/>
    <x v="5"/>
    <x v="335"/>
    <e v="#VALUE!"/>
    <n v="28.5"/>
    <n v="7"/>
    <n v="0"/>
    <n v="199.5"/>
    <n v="20.309999999999999"/>
    <n v="179.19"/>
    <n v="8.9819548872180459E-3"/>
  </r>
  <r>
    <n v="11001"/>
    <n v="7"/>
    <s v="FOLKO"/>
    <x v="3"/>
    <x v="27"/>
    <x v="71"/>
    <x v="2"/>
    <x v="50"/>
    <e v="#VALUE!"/>
    <n v="30"/>
    <n v="60"/>
    <n v="0"/>
    <n v="1800"/>
    <n v="197.3"/>
    <n v="1602.7"/>
    <n v="8.9038888888888883E-3"/>
  </r>
  <r>
    <n v="11001"/>
    <n v="22"/>
    <s v="FOLKO"/>
    <x v="3"/>
    <x v="27"/>
    <x v="67"/>
    <x v="6"/>
    <x v="50"/>
    <e v="#VALUE!"/>
    <n v="21"/>
    <n v="25"/>
    <n v="0"/>
    <n v="525"/>
    <n v="197.3"/>
    <n v="327.7"/>
    <n v="6.2419047619047619E-3"/>
  </r>
  <r>
    <n v="11001"/>
    <n v="46"/>
    <s v="FOLKO"/>
    <x v="3"/>
    <x v="27"/>
    <x v="60"/>
    <x v="4"/>
    <x v="50"/>
    <e v="#VALUE!"/>
    <n v="12"/>
    <n v="25"/>
    <n v="0"/>
    <n v="300"/>
    <n v="197.3"/>
    <n v="102.69999999999999"/>
    <n v="3.4233333333333333E-3"/>
  </r>
  <r>
    <n v="11001"/>
    <n v="55"/>
    <s v="FOLKO"/>
    <x v="3"/>
    <x v="27"/>
    <x v="56"/>
    <x v="7"/>
    <x v="50"/>
    <e v="#VALUE!"/>
    <n v="24"/>
    <n v="6"/>
    <n v="0"/>
    <n v="144"/>
    <n v="197.3"/>
    <n v="-53.300000000000011"/>
    <n v="-3.7013888888888895E-3"/>
  </r>
  <r>
    <n v="11002"/>
    <n v="13"/>
    <s v="SAVEA"/>
    <x v="6"/>
    <x v="17"/>
    <x v="46"/>
    <x v="4"/>
    <x v="50"/>
    <e v="#VALUE!"/>
    <n v="6"/>
    <n v="56"/>
    <n v="0"/>
    <n v="336"/>
    <n v="141.16"/>
    <n v="194.84"/>
    <n v="5.7988095238095238E-3"/>
  </r>
  <r>
    <n v="11002"/>
    <n v="55"/>
    <s v="SAVEA"/>
    <x v="6"/>
    <x v="17"/>
    <x v="56"/>
    <x v="7"/>
    <x v="50"/>
    <e v="#VALUE!"/>
    <n v="24"/>
    <n v="40"/>
    <n v="0"/>
    <n v="960"/>
    <n v="141.16"/>
    <n v="818.84"/>
    <n v="8.5295833333333335E-3"/>
  </r>
  <r>
    <n v="11004"/>
    <n v="26"/>
    <s v="MAISD"/>
    <x v="2"/>
    <x v="46"/>
    <x v="52"/>
    <x v="3"/>
    <x v="51"/>
    <e v="#VALUE!"/>
    <n v="31.23"/>
    <n v="6"/>
    <n v="0"/>
    <n v="187.38"/>
    <n v="44.84"/>
    <n v="142.54"/>
    <n v="7.6070018144946093E-3"/>
  </r>
  <r>
    <n v="11007"/>
    <n v="42"/>
    <s v="PRINI"/>
    <x v="1"/>
    <x v="77"/>
    <x v="41"/>
    <x v="6"/>
    <x v="336"/>
    <e v="#VALUE!"/>
    <n v="14"/>
    <n v="14"/>
    <n v="0"/>
    <n v="196"/>
    <n v="202.24"/>
    <n v="-6.2400000000000091"/>
    <n v="-3.18367346938776E-4"/>
  </r>
  <r>
    <n v="11008"/>
    <n v="71"/>
    <s v="ERNSH"/>
    <x v="7"/>
    <x v="32"/>
    <x v="36"/>
    <x v="1"/>
    <x v="336"/>
    <e v="#VALUE!"/>
    <n v="21.5"/>
    <n v="21"/>
    <n v="0"/>
    <n v="451.5"/>
    <n v="79.459999999999994"/>
    <n v="372.04"/>
    <n v="8.2400885935769667E-3"/>
  </r>
  <r>
    <n v="11009"/>
    <n v="24"/>
    <s v="GODOS"/>
    <x v="3"/>
    <x v="38"/>
    <x v="18"/>
    <x v="0"/>
    <x v="336"/>
    <e v="#VALUE!"/>
    <n v="4.5"/>
    <n v="12"/>
    <n v="0"/>
    <n v="54"/>
    <n v="59.11"/>
    <n v="-5.1099999999999994"/>
    <n v="-9.4629629629629621E-4"/>
  </r>
  <r>
    <n v="11009"/>
    <n v="60"/>
    <s v="GODOS"/>
    <x v="3"/>
    <x v="38"/>
    <x v="8"/>
    <x v="1"/>
    <x v="336"/>
    <e v="#VALUE!"/>
    <n v="34"/>
    <n v="9"/>
    <n v="0"/>
    <n v="306"/>
    <n v="59.11"/>
    <n v="246.89"/>
    <n v="8.0683006535947708E-3"/>
  </r>
  <r>
    <n v="11013"/>
    <n v="42"/>
    <s v="ROMEY"/>
    <x v="3"/>
    <x v="57"/>
    <x v="41"/>
    <x v="6"/>
    <x v="337"/>
    <e v="#VALUE!"/>
    <n v="14"/>
    <n v="4"/>
    <n v="0"/>
    <n v="56"/>
    <n v="32.99"/>
    <n v="23.009999999999998"/>
    <n v="4.1089285714285715E-3"/>
  </r>
  <r>
    <n v="11013"/>
    <n v="68"/>
    <s v="ROMEY"/>
    <x v="3"/>
    <x v="57"/>
    <x v="38"/>
    <x v="3"/>
    <x v="337"/>
    <e v="#VALUE!"/>
    <n v="12.5"/>
    <n v="2"/>
    <n v="0"/>
    <n v="25"/>
    <n v="32.99"/>
    <n v="-7.990000000000002"/>
    <n v="-3.1960000000000009E-3"/>
  </r>
  <r>
    <n v="11015"/>
    <n v="77"/>
    <s v="SANTG"/>
    <x v="3"/>
    <x v="31"/>
    <x v="13"/>
    <x v="5"/>
    <x v="338"/>
    <e v="#VALUE!"/>
    <n v="13"/>
    <n v="18"/>
    <n v="0"/>
    <n v="234"/>
    <n v="4.62"/>
    <n v="229.38"/>
    <n v="9.8025641025641028E-3"/>
  </r>
  <r>
    <n v="11016"/>
    <n v="36"/>
    <s v="AROUT"/>
    <x v="4"/>
    <x v="34"/>
    <x v="12"/>
    <x v="4"/>
    <x v="338"/>
    <e v="#VALUE!"/>
    <n v="19"/>
    <n v="16"/>
    <n v="0"/>
    <n v="304"/>
    <n v="33.799999999999997"/>
    <n v="270.2"/>
    <n v="8.8881578947368426E-3"/>
  </r>
  <r>
    <n v="11017"/>
    <n v="3"/>
    <s v="ERNSH"/>
    <x v="4"/>
    <x v="32"/>
    <x v="61"/>
    <x v="5"/>
    <x v="339"/>
    <e v="#VALUE!"/>
    <n v="10"/>
    <n v="25"/>
    <n v="0"/>
    <n v="250"/>
    <n v="754.26"/>
    <n v="-504.26"/>
    <n v="-2.0170400000000002E-2"/>
  </r>
  <r>
    <n v="11017"/>
    <n v="59"/>
    <s v="ERNSH"/>
    <x v="4"/>
    <x v="32"/>
    <x v="48"/>
    <x v="1"/>
    <x v="339"/>
    <e v="#VALUE!"/>
    <n v="55"/>
    <n v="110"/>
    <n v="0"/>
    <n v="6050"/>
    <n v="754.26"/>
    <n v="5295.74"/>
    <n v="8.7532892561983464E-3"/>
  </r>
  <r>
    <n v="11018"/>
    <n v="56"/>
    <s v="LONEP"/>
    <x v="6"/>
    <x v="19"/>
    <x v="17"/>
    <x v="6"/>
    <x v="339"/>
    <e v="#VALUE!"/>
    <n v="38"/>
    <n v="5"/>
    <n v="0"/>
    <n v="190"/>
    <n v="11.65"/>
    <n v="178.35"/>
    <n v="9.3868421052631587E-3"/>
  </r>
  <r>
    <n v="11019"/>
    <n v="46"/>
    <s v="RANCH"/>
    <x v="8"/>
    <x v="82"/>
    <x v="60"/>
    <x v="4"/>
    <x v="339"/>
    <e v="#VALUE!"/>
    <n v="12"/>
    <n v="3"/>
    <n v="0"/>
    <n v="36"/>
    <n v="3.17"/>
    <n v="32.83"/>
    <n v="9.1194444444444439E-3"/>
  </r>
  <r>
    <n v="11019"/>
    <n v="49"/>
    <s v="RANCH"/>
    <x v="8"/>
    <x v="82"/>
    <x v="9"/>
    <x v="3"/>
    <x v="339"/>
    <e v="#VALUE!"/>
    <n v="20"/>
    <n v="2"/>
    <n v="0"/>
    <n v="40"/>
    <n v="3.17"/>
    <n v="36.83"/>
    <n v="9.2075000000000004E-3"/>
  </r>
  <r>
    <n v="11021"/>
    <n v="26"/>
    <s v="QUICK"/>
    <x v="2"/>
    <x v="20"/>
    <x v="52"/>
    <x v="3"/>
    <x v="340"/>
    <e v="#VALUE!"/>
    <n v="31.23"/>
    <n v="63"/>
    <n v="0"/>
    <n v="1967.49"/>
    <n v="297.18"/>
    <n v="1670.31"/>
    <n v="8.4895475961758379E-3"/>
  </r>
  <r>
    <n v="11021"/>
    <n v="72"/>
    <s v="QUICK"/>
    <x v="2"/>
    <x v="20"/>
    <x v="5"/>
    <x v="1"/>
    <x v="340"/>
    <e v="#VALUE!"/>
    <n v="34.799999999999997"/>
    <n v="35"/>
    <n v="0"/>
    <n v="1218"/>
    <n v="297.18"/>
    <n v="920.81999999999994"/>
    <n v="7.5600985221674875E-3"/>
  </r>
  <r>
    <n v="11022"/>
    <n v="19"/>
    <s v="HANAR"/>
    <x v="4"/>
    <x v="50"/>
    <x v="29"/>
    <x v="3"/>
    <x v="340"/>
    <e v="#VALUE!"/>
    <n v="9.1999999999999993"/>
    <n v="35"/>
    <n v="0"/>
    <n v="322"/>
    <n v="6.27"/>
    <n v="315.73"/>
    <n v="9.8052795031055903E-3"/>
  </r>
  <r>
    <n v="11023"/>
    <n v="7"/>
    <s v="BSBEV"/>
    <x v="0"/>
    <x v="10"/>
    <x v="71"/>
    <x v="2"/>
    <x v="340"/>
    <e v="#VALUE!"/>
    <n v="30"/>
    <n v="4"/>
    <n v="0"/>
    <n v="120"/>
    <n v="123.83"/>
    <n v="-3.8299999999999983"/>
    <n v="-3.1916666666666655E-4"/>
  </r>
  <r>
    <n v="11024"/>
    <n v="26"/>
    <s v="EASTC"/>
    <x v="6"/>
    <x v="71"/>
    <x v="52"/>
    <x v="3"/>
    <x v="341"/>
    <e v="#VALUE!"/>
    <n v="31.23"/>
    <n v="12"/>
    <n v="0"/>
    <n v="374.76"/>
    <n v="74.36"/>
    <n v="300.39999999999998"/>
    <n v="8.0157967766036932E-3"/>
  </r>
  <r>
    <n v="11024"/>
    <n v="65"/>
    <s v="EASTC"/>
    <x v="6"/>
    <x v="71"/>
    <x v="49"/>
    <x v="5"/>
    <x v="341"/>
    <e v="#VALUE!"/>
    <n v="21.05"/>
    <n v="21"/>
    <n v="0"/>
    <n v="442.05"/>
    <n v="74.36"/>
    <n v="367.69"/>
    <n v="8.3178373487162085E-3"/>
  </r>
  <r>
    <n v="11024"/>
    <n v="71"/>
    <s v="EASTC"/>
    <x v="6"/>
    <x v="71"/>
    <x v="36"/>
    <x v="1"/>
    <x v="341"/>
    <e v="#VALUE!"/>
    <n v="21.5"/>
    <n v="50"/>
    <n v="0"/>
    <n v="1075"/>
    <n v="74.36"/>
    <n v="1000.64"/>
    <n v="9.3082790697674427E-3"/>
  </r>
  <r>
    <n v="11026"/>
    <n v="18"/>
    <s v="FRANS"/>
    <x v="6"/>
    <x v="76"/>
    <x v="32"/>
    <x v="4"/>
    <x v="341"/>
    <e v="#VALUE!"/>
    <n v="62.5"/>
    <n v="8"/>
    <n v="0"/>
    <n v="500"/>
    <n v="47.09"/>
    <n v="452.90999999999997"/>
    <n v="9.0581999999999989E-3"/>
  </r>
  <r>
    <n v="11028"/>
    <n v="55"/>
    <s v="KOENE"/>
    <x v="3"/>
    <x v="18"/>
    <x v="56"/>
    <x v="7"/>
    <x v="342"/>
    <e v="#VALUE!"/>
    <n v="24"/>
    <n v="35"/>
    <n v="0"/>
    <n v="840"/>
    <n v="29.59"/>
    <n v="810.41"/>
    <n v="9.6477380952380946E-3"/>
  </r>
  <r>
    <n v="11028"/>
    <n v="59"/>
    <s v="KOENE"/>
    <x v="3"/>
    <x v="18"/>
    <x v="48"/>
    <x v="1"/>
    <x v="342"/>
    <e v="#VALUE!"/>
    <n v="55"/>
    <n v="24"/>
    <n v="0"/>
    <n v="1320"/>
    <n v="29.59"/>
    <n v="1290.4100000000001"/>
    <n v="9.7758333333333343E-3"/>
  </r>
  <r>
    <n v="11029"/>
    <n v="63"/>
    <s v="CHOPS"/>
    <x v="6"/>
    <x v="51"/>
    <x v="27"/>
    <x v="5"/>
    <x v="342"/>
    <e v="#VALUE!"/>
    <n v="43.9"/>
    <n v="12"/>
    <n v="0"/>
    <n v="526.79999999999995"/>
    <n v="47.84"/>
    <n v="478.95999999999992"/>
    <n v="9.0918754745634017E-3"/>
  </r>
  <r>
    <n v="11030"/>
    <n v="5"/>
    <s v="SAVEA"/>
    <x v="7"/>
    <x v="17"/>
    <x v="57"/>
    <x v="5"/>
    <x v="52"/>
    <e v="#VALUE!"/>
    <n v="21.35"/>
    <n v="70"/>
    <n v="0"/>
    <n v="1494.5"/>
    <n v="830.75"/>
    <n v="663.75"/>
    <n v="4.4412847106055538E-3"/>
  </r>
  <r>
    <n v="11031"/>
    <n v="13"/>
    <s v="SAVEA"/>
    <x v="8"/>
    <x v="17"/>
    <x v="46"/>
    <x v="4"/>
    <x v="52"/>
    <e v="#VALUE!"/>
    <n v="6"/>
    <n v="80"/>
    <n v="0"/>
    <n v="480"/>
    <n v="227.22"/>
    <n v="252.78"/>
    <n v="5.2662500000000001E-3"/>
  </r>
  <r>
    <n v="11031"/>
    <n v="24"/>
    <s v="SAVEA"/>
    <x v="8"/>
    <x v="17"/>
    <x v="18"/>
    <x v="0"/>
    <x v="52"/>
    <e v="#VALUE!"/>
    <n v="4.5"/>
    <n v="21"/>
    <n v="0"/>
    <n v="94.5"/>
    <n v="227.22"/>
    <n v="-132.72"/>
    <n v="-1.4044444444444444E-2"/>
  </r>
  <r>
    <n v="11031"/>
    <n v="71"/>
    <s v="SAVEA"/>
    <x v="8"/>
    <x v="17"/>
    <x v="36"/>
    <x v="1"/>
    <x v="52"/>
    <e v="#VALUE!"/>
    <n v="21.5"/>
    <n v="16"/>
    <n v="0"/>
    <n v="344"/>
    <n v="227.22"/>
    <n v="116.78"/>
    <n v="3.3947674418604652E-3"/>
  </r>
  <r>
    <n v="11032"/>
    <n v="36"/>
    <s v="WHITC"/>
    <x v="3"/>
    <x v="67"/>
    <x v="12"/>
    <x v="4"/>
    <x v="52"/>
    <e v="#VALUE!"/>
    <n v="19"/>
    <n v="35"/>
    <n v="0"/>
    <n v="665"/>
    <n v="606.19000000000005"/>
    <n v="58.809999999999945"/>
    <n v="8.8436090225563831E-4"/>
  </r>
  <r>
    <n v="11032"/>
    <n v="38"/>
    <s v="WHITC"/>
    <x v="3"/>
    <x v="67"/>
    <x v="63"/>
    <x v="0"/>
    <x v="52"/>
    <e v="#VALUE!"/>
    <n v="263.5"/>
    <n v="25"/>
    <n v="0"/>
    <n v="6587.5"/>
    <n v="606.19000000000005"/>
    <n v="5981.3099999999995"/>
    <n v="9.0797874762808331E-3"/>
  </r>
  <r>
    <n v="11034"/>
    <n v="44"/>
    <s v="OLDWO"/>
    <x v="1"/>
    <x v="79"/>
    <x v="26"/>
    <x v="5"/>
    <x v="53"/>
    <e v="#VALUE!"/>
    <n v="19.45"/>
    <n v="12"/>
    <n v="0"/>
    <n v="233.39999999999998"/>
    <n v="40.32"/>
    <n v="193.07999999999998"/>
    <n v="8.2724935732647817E-3"/>
  </r>
  <r>
    <n v="11034"/>
    <n v="61"/>
    <s v="OLDWO"/>
    <x v="1"/>
    <x v="79"/>
    <x v="65"/>
    <x v="5"/>
    <x v="53"/>
    <e v="#VALUE!"/>
    <n v="28.5"/>
    <n v="6"/>
    <n v="0"/>
    <n v="171"/>
    <n v="40.32"/>
    <n v="130.68"/>
    <n v="7.6421052631578954E-3"/>
  </r>
  <r>
    <n v="11036"/>
    <n v="13"/>
    <s v="DRACD"/>
    <x v="1"/>
    <x v="70"/>
    <x v="46"/>
    <x v="4"/>
    <x v="53"/>
    <e v="#VALUE!"/>
    <n v="6"/>
    <n v="7"/>
    <n v="0"/>
    <n v="42"/>
    <n v="149.47"/>
    <n v="-107.47"/>
    <n v="-2.558809523809524E-2"/>
  </r>
  <r>
    <n v="11037"/>
    <n v="70"/>
    <s v="GODOS"/>
    <x v="7"/>
    <x v="38"/>
    <x v="40"/>
    <x v="0"/>
    <x v="54"/>
    <e v="#VALUE!"/>
    <n v="15"/>
    <n v="4"/>
    <n v="0"/>
    <n v="60"/>
    <n v="3.2"/>
    <n v="56.8"/>
    <n v="9.4666666666666666E-3"/>
  </r>
  <r>
    <n v="11038"/>
    <n v="52"/>
    <s v="SUPRD"/>
    <x v="0"/>
    <x v="47"/>
    <x v="50"/>
    <x v="6"/>
    <x v="54"/>
    <e v="#VALUE!"/>
    <n v="7"/>
    <n v="2"/>
    <n v="0"/>
    <n v="14"/>
    <n v="29.59"/>
    <n v="-15.59"/>
    <n v="-1.1135714285714287E-2"/>
  </r>
  <r>
    <n v="11039"/>
    <n v="49"/>
    <s v="LINOD"/>
    <x v="0"/>
    <x v="22"/>
    <x v="9"/>
    <x v="3"/>
    <x v="54"/>
    <e v="#VALUE!"/>
    <n v="20"/>
    <n v="60"/>
    <n v="0"/>
    <n v="1200"/>
    <n v="65"/>
    <n v="1135"/>
    <n v="9.4583333333333325E-3"/>
  </r>
  <r>
    <n v="11039"/>
    <n v="57"/>
    <s v="LINOD"/>
    <x v="0"/>
    <x v="22"/>
    <x v="16"/>
    <x v="6"/>
    <x v="54"/>
    <e v="#VALUE!"/>
    <n v="19.5"/>
    <n v="28"/>
    <n v="0"/>
    <n v="546"/>
    <n v="65"/>
    <n v="481"/>
    <n v="8.8095238095238088E-3"/>
  </r>
  <r>
    <n v="11042"/>
    <n v="61"/>
    <s v="COMMI"/>
    <x v="3"/>
    <x v="83"/>
    <x v="65"/>
    <x v="5"/>
    <x v="343"/>
    <e v="#VALUE!"/>
    <n v="28.5"/>
    <n v="4"/>
    <n v="0"/>
    <n v="114"/>
    <n v="29.99"/>
    <n v="84.01"/>
    <n v="7.3692982456140359E-3"/>
  </r>
  <r>
    <n v="11044"/>
    <n v="62"/>
    <s v="WOLZA"/>
    <x v="6"/>
    <x v="16"/>
    <x v="25"/>
    <x v="3"/>
    <x v="344"/>
    <e v="#VALUE!"/>
    <n v="49.3"/>
    <n v="12"/>
    <n v="0"/>
    <n v="591.59999999999991"/>
    <n v="8.7200000000000006"/>
    <n v="582.87999999999988"/>
    <n v="9.8526031102095998E-3"/>
  </r>
  <r>
    <n v="11045"/>
    <n v="51"/>
    <s v="BOTTM"/>
    <x v="8"/>
    <x v="73"/>
    <x v="7"/>
    <x v="2"/>
    <x v="344"/>
    <e v="#VALUE!"/>
    <n v="53"/>
    <n v="24"/>
    <n v="0"/>
    <n v="1272"/>
    <n v="70.58"/>
    <n v="1201.42"/>
    <n v="9.4451257861635236E-3"/>
  </r>
  <r>
    <n v="11048"/>
    <n v="68"/>
    <s v="BOTTM"/>
    <x v="7"/>
    <x v="73"/>
    <x v="38"/>
    <x v="3"/>
    <x v="345"/>
    <e v="#VALUE!"/>
    <n v="12.5"/>
    <n v="42"/>
    <n v="0"/>
    <n v="525"/>
    <n v="24.12"/>
    <n v="500.88"/>
    <n v="9.5405714285714278E-3"/>
  </r>
  <r>
    <n v="11056"/>
    <n v="7"/>
    <s v="EASTC"/>
    <x v="1"/>
    <x v="71"/>
    <x v="71"/>
    <x v="2"/>
    <x v="346"/>
    <e v="#VALUE!"/>
    <n v="30"/>
    <n v="40"/>
    <n v="0"/>
    <n v="1200"/>
    <n v="278.95999999999998"/>
    <n v="921.04"/>
    <n v="7.6753333333333326E-3"/>
  </r>
  <r>
    <n v="11056"/>
    <n v="55"/>
    <s v="EASTC"/>
    <x v="1"/>
    <x v="71"/>
    <x v="56"/>
    <x v="7"/>
    <x v="346"/>
    <e v="#VALUE!"/>
    <n v="24"/>
    <n v="35"/>
    <n v="0"/>
    <n v="840"/>
    <n v="278.95999999999998"/>
    <n v="561.04"/>
    <n v="6.6790476190476192E-3"/>
  </r>
  <r>
    <n v="11056"/>
    <n v="60"/>
    <s v="EASTC"/>
    <x v="1"/>
    <x v="71"/>
    <x v="8"/>
    <x v="1"/>
    <x v="346"/>
    <e v="#VALUE!"/>
    <n v="34"/>
    <n v="50"/>
    <n v="0"/>
    <n v="1700"/>
    <n v="278.95999999999998"/>
    <n v="1421.04"/>
    <n v="8.3590588235294121E-3"/>
  </r>
  <r>
    <n v="11057"/>
    <n v="70"/>
    <s v="NORTS"/>
    <x v="2"/>
    <x v="26"/>
    <x v="40"/>
    <x v="0"/>
    <x v="347"/>
    <e v="#VALUE!"/>
    <n v="15"/>
    <n v="3"/>
    <n v="0"/>
    <n v="45"/>
    <n v="4.13"/>
    <n v="40.869999999999997"/>
    <n v="9.0822222222222207E-3"/>
  </r>
  <r>
    <n v="11058"/>
    <n v="21"/>
    <s v="BLAUS"/>
    <x v="4"/>
    <x v="11"/>
    <x v="62"/>
    <x v="3"/>
    <x v="347"/>
    <e v="#VALUE!"/>
    <n v="10"/>
    <n v="3"/>
    <n v="0"/>
    <n v="30"/>
    <n v="31.14"/>
    <n v="-1.1400000000000006"/>
    <n v="-3.8000000000000018E-4"/>
  </r>
  <r>
    <n v="11058"/>
    <n v="60"/>
    <s v="BLAUS"/>
    <x v="4"/>
    <x v="11"/>
    <x v="8"/>
    <x v="1"/>
    <x v="347"/>
    <e v="#VALUE!"/>
    <n v="34"/>
    <n v="21"/>
    <n v="0"/>
    <n v="714"/>
    <n v="31.14"/>
    <n v="682.86"/>
    <n v="9.5638655462184866E-3"/>
  </r>
  <r>
    <n v="11058"/>
    <n v="61"/>
    <s v="BLAUS"/>
    <x v="4"/>
    <x v="11"/>
    <x v="65"/>
    <x v="5"/>
    <x v="347"/>
    <e v="#VALUE!"/>
    <n v="28.5"/>
    <n v="4"/>
    <n v="0"/>
    <n v="114"/>
    <n v="31.14"/>
    <n v="82.86"/>
    <n v="7.2684210526315785E-3"/>
  </r>
  <r>
    <n v="11059"/>
    <n v="17"/>
    <s v="RICAR"/>
    <x v="3"/>
    <x v="81"/>
    <x v="34"/>
    <x v="7"/>
    <x v="347"/>
    <e v="#VALUE!"/>
    <n v="39"/>
    <n v="12"/>
    <n v="0"/>
    <n v="468"/>
    <n v="85.8"/>
    <n v="382.2"/>
    <n v="8.1666666666666658E-3"/>
  </r>
  <r>
    <n v="11059"/>
    <n v="60"/>
    <s v="RICAR"/>
    <x v="3"/>
    <x v="81"/>
    <x v="8"/>
    <x v="1"/>
    <x v="347"/>
    <e v="#VALUE!"/>
    <n v="34"/>
    <n v="35"/>
    <n v="0"/>
    <n v="1190"/>
    <n v="85.8"/>
    <n v="1104.2"/>
    <n v="9.2789915966386555E-3"/>
  </r>
  <r>
    <n v="11060"/>
    <n v="60"/>
    <s v="FRANS"/>
    <x v="3"/>
    <x v="76"/>
    <x v="8"/>
    <x v="1"/>
    <x v="348"/>
    <e v="#VALUE!"/>
    <n v="34"/>
    <n v="4"/>
    <n v="0"/>
    <n v="136"/>
    <n v="10.98"/>
    <n v="125.02"/>
    <n v="9.1926470588235294E-3"/>
  </r>
  <r>
    <n v="11064"/>
    <n v="41"/>
    <s v="SAVEA"/>
    <x v="0"/>
    <x v="17"/>
    <x v="54"/>
    <x v="4"/>
    <x v="349"/>
    <e v="#VALUE!"/>
    <n v="9.65"/>
    <n v="12"/>
    <n v="0"/>
    <n v="115.80000000000001"/>
    <n v="30.09"/>
    <n v="85.710000000000008"/>
    <n v="7.4015544041450779E-3"/>
  </r>
  <r>
    <n v="11064"/>
    <n v="68"/>
    <s v="SAVEA"/>
    <x v="0"/>
    <x v="17"/>
    <x v="38"/>
    <x v="3"/>
    <x v="349"/>
    <e v="#VALUE!"/>
    <n v="12.5"/>
    <n v="55"/>
    <n v="0"/>
    <n v="687.5"/>
    <n v="30.09"/>
    <n v="657.41"/>
    <n v="9.562327272727272E-3"/>
  </r>
  <r>
    <n v="11066"/>
    <n v="16"/>
    <s v="WHITC"/>
    <x v="7"/>
    <x v="67"/>
    <x v="11"/>
    <x v="3"/>
    <x v="349"/>
    <e v="#VALUE!"/>
    <n v="17.45"/>
    <n v="3"/>
    <n v="0"/>
    <n v="52.349999999999994"/>
    <n v="44.72"/>
    <n v="7.6299999999999955"/>
    <n v="1.4574976122254052E-3"/>
  </r>
  <r>
    <n v="11066"/>
    <n v="19"/>
    <s v="WHITC"/>
    <x v="7"/>
    <x v="67"/>
    <x v="29"/>
    <x v="3"/>
    <x v="349"/>
    <e v="#VALUE!"/>
    <n v="9.1999999999999993"/>
    <n v="42"/>
    <n v="0"/>
    <n v="386.4"/>
    <n v="44.72"/>
    <n v="341.67999999999995"/>
    <n v="8.8426501035196673E-3"/>
  </r>
  <r>
    <n v="11066"/>
    <n v="34"/>
    <s v="WHITC"/>
    <x v="7"/>
    <x v="67"/>
    <x v="42"/>
    <x v="0"/>
    <x v="349"/>
    <e v="#VALUE!"/>
    <n v="14"/>
    <n v="35"/>
    <n v="0"/>
    <n v="490"/>
    <n v="44.72"/>
    <n v="445.28"/>
    <n v="9.0873469387755101E-3"/>
  </r>
  <r>
    <n v="11067"/>
    <n v="41"/>
    <s v="DRACD"/>
    <x v="0"/>
    <x v="70"/>
    <x v="54"/>
    <x v="4"/>
    <x v="55"/>
    <e v="#VALUE!"/>
    <n v="9.65"/>
    <n v="9"/>
    <n v="0"/>
    <n v="86.850000000000009"/>
    <n v="7.98"/>
    <n v="78.87"/>
    <n v="9.0811744386873911E-3"/>
  </r>
  <r>
    <n v="11072"/>
    <n v="2"/>
    <s v="ERNSH"/>
    <x v="6"/>
    <x v="32"/>
    <x v="19"/>
    <x v="0"/>
    <x v="350"/>
    <e v="#VALUE!"/>
    <n v="19"/>
    <n v="8"/>
    <n v="0"/>
    <n v="152"/>
    <n v="258.64"/>
    <n v="-106.63999999999999"/>
    <n v="-7.0157894736842096E-3"/>
  </r>
  <r>
    <n v="11072"/>
    <n v="41"/>
    <s v="ERNSH"/>
    <x v="6"/>
    <x v="32"/>
    <x v="54"/>
    <x v="4"/>
    <x v="350"/>
    <e v="#VALUE!"/>
    <n v="9.65"/>
    <n v="40"/>
    <n v="0"/>
    <n v="386"/>
    <n v="258.64"/>
    <n v="127.36000000000001"/>
    <n v="3.2994818652849743E-3"/>
  </r>
  <r>
    <n v="11072"/>
    <n v="50"/>
    <s v="ERNSH"/>
    <x v="6"/>
    <x v="32"/>
    <x v="66"/>
    <x v="3"/>
    <x v="350"/>
    <e v="#VALUE!"/>
    <n v="16.25"/>
    <n v="22"/>
    <n v="0"/>
    <n v="357.5"/>
    <n v="258.64"/>
    <n v="98.860000000000014"/>
    <n v="2.7653146853146861E-3"/>
  </r>
  <r>
    <n v="11072"/>
    <n v="64"/>
    <s v="ERNSH"/>
    <x v="6"/>
    <x v="32"/>
    <x v="31"/>
    <x v="6"/>
    <x v="350"/>
    <e v="#VALUE!"/>
    <n v="33.25"/>
    <n v="130"/>
    <n v="0"/>
    <n v="4322.5"/>
    <n v="258.64"/>
    <n v="4063.86"/>
    <n v="9.4016425679583574E-3"/>
  </r>
  <r>
    <n v="11077"/>
    <n v="3"/>
    <s v="RATTC"/>
    <x v="0"/>
    <x v="6"/>
    <x v="61"/>
    <x v="5"/>
    <x v="351"/>
    <e v="#VALUE!"/>
    <n v="10"/>
    <n v="4"/>
    <n v="0"/>
    <n v="40"/>
    <n v="8.5299999999999994"/>
    <n v="31.47"/>
    <n v="7.8674999999999995E-3"/>
  </r>
  <r>
    <n v="11077"/>
    <n v="4"/>
    <s v="RATTC"/>
    <x v="0"/>
    <x v="6"/>
    <x v="47"/>
    <x v="5"/>
    <x v="351"/>
    <e v="#VALUE!"/>
    <n v="22"/>
    <n v="1"/>
    <n v="0"/>
    <n v="22"/>
    <n v="8.5299999999999994"/>
    <n v="13.47"/>
    <n v="6.1227272727272727E-3"/>
  </r>
  <r>
    <n v="11077"/>
    <n v="10"/>
    <s v="RATTC"/>
    <x v="0"/>
    <x v="6"/>
    <x v="59"/>
    <x v="4"/>
    <x v="351"/>
    <e v="#VALUE!"/>
    <n v="31"/>
    <n v="1"/>
    <n v="0"/>
    <n v="31"/>
    <n v="8.5299999999999994"/>
    <n v="22.47"/>
    <n v="7.2483870967741939E-3"/>
  </r>
  <r>
    <n v="11077"/>
    <n v="13"/>
    <s v="RATTC"/>
    <x v="0"/>
    <x v="6"/>
    <x v="46"/>
    <x v="4"/>
    <x v="351"/>
    <e v="#VALUE!"/>
    <n v="6"/>
    <n v="4"/>
    <n v="0"/>
    <n v="24"/>
    <n v="8.5299999999999994"/>
    <n v="15.47"/>
    <n v="6.4458333333333338E-3"/>
  </r>
  <r>
    <n v="11077"/>
    <n v="23"/>
    <s v="RATTC"/>
    <x v="0"/>
    <x v="6"/>
    <x v="51"/>
    <x v="6"/>
    <x v="351"/>
    <e v="#VALUE!"/>
    <n v="9"/>
    <n v="2"/>
    <n v="0"/>
    <n v="18"/>
    <n v="8.5299999999999994"/>
    <n v="9.4700000000000006"/>
    <n v="5.2611111111111122E-3"/>
  </r>
  <r>
    <n v="11077"/>
    <n v="32"/>
    <s v="RATTC"/>
    <x v="0"/>
    <x v="6"/>
    <x v="76"/>
    <x v="1"/>
    <x v="351"/>
    <e v="#VALUE!"/>
    <n v="32"/>
    <n v="1"/>
    <n v="0"/>
    <n v="32"/>
    <n v="8.5299999999999994"/>
    <n v="23.47"/>
    <n v="7.3343749999999997E-3"/>
  </r>
  <r>
    <n v="11077"/>
    <n v="41"/>
    <s v="RATTC"/>
    <x v="0"/>
    <x v="6"/>
    <x v="54"/>
    <x v="4"/>
    <x v="351"/>
    <e v="#VALUE!"/>
    <n v="9.65"/>
    <n v="3"/>
    <n v="0"/>
    <n v="28.950000000000003"/>
    <n v="8.5299999999999994"/>
    <n v="20.420000000000002"/>
    <n v="7.0535405872193431E-3"/>
  </r>
  <r>
    <n v="11077"/>
    <n v="52"/>
    <s v="RATTC"/>
    <x v="0"/>
    <x v="6"/>
    <x v="50"/>
    <x v="6"/>
    <x v="351"/>
    <e v="#VALUE!"/>
    <n v="7"/>
    <n v="2"/>
    <n v="0"/>
    <n v="14"/>
    <n v="8.5299999999999994"/>
    <n v="5.4700000000000006"/>
    <n v="3.9071428571428573E-3"/>
  </r>
  <r>
    <n v="11077"/>
    <n v="55"/>
    <s v="RATTC"/>
    <x v="0"/>
    <x v="6"/>
    <x v="56"/>
    <x v="7"/>
    <x v="351"/>
    <e v="#VALUE!"/>
    <n v="24"/>
    <n v="2"/>
    <n v="0"/>
    <n v="48"/>
    <n v="8.5299999999999994"/>
    <n v="39.47"/>
    <n v="8.2229166666666666E-3"/>
  </r>
  <r>
    <n v="11077"/>
    <n v="66"/>
    <s v="RATTC"/>
    <x v="0"/>
    <x v="6"/>
    <x v="68"/>
    <x v="5"/>
    <x v="351"/>
    <e v="#VALUE!"/>
    <n v="17"/>
    <n v="1"/>
    <n v="0"/>
    <n v="17"/>
    <n v="8.5299999999999994"/>
    <n v="8.4700000000000006"/>
    <n v="4.9823529411764707E-3"/>
  </r>
  <r>
    <n v="11077"/>
    <n v="75"/>
    <s v="RATTC"/>
    <x v="0"/>
    <x v="6"/>
    <x v="33"/>
    <x v="0"/>
    <x v="351"/>
    <e v="#VALUE!"/>
    <n v="7.75"/>
    <n v="4"/>
    <n v="0"/>
    <n v="31"/>
    <n v="8.5299999999999994"/>
    <n v="22.47"/>
    <n v="7.2483870967741939E-3"/>
  </r>
  <r>
    <n v="11077"/>
    <n v="77"/>
    <s v="RATTC"/>
    <x v="0"/>
    <x v="6"/>
    <x v="13"/>
    <x v="5"/>
    <x v="351"/>
    <e v="#VALUE!"/>
    <n v="13"/>
    <n v="2"/>
    <n v="0"/>
    <n v="26"/>
    <n v="8.5299999999999994"/>
    <n v="17.47"/>
    <n v="6.7192307692307681E-3"/>
  </r>
  <r>
    <n v="10256"/>
    <n v="53"/>
    <s v="WELLI"/>
    <x v="2"/>
    <x v="42"/>
    <x v="58"/>
    <x v="7"/>
    <x v="62"/>
    <e v="#VALUE!"/>
    <n v="26.2"/>
    <n v="15"/>
    <n v="0"/>
    <n v="393"/>
    <n v="13.97"/>
    <n v="379.03"/>
    <n v="9.6445292620865129E-3"/>
  </r>
  <r>
    <n v="10257"/>
    <n v="77"/>
    <s v="HILAA"/>
    <x v="6"/>
    <x v="43"/>
    <x v="13"/>
    <x v="5"/>
    <x v="63"/>
    <e v="#VALUE!"/>
    <n v="10.4"/>
    <n v="15"/>
    <n v="0"/>
    <n v="156"/>
    <n v="81.91"/>
    <n v="74.09"/>
    <n v="4.749358974358975E-3"/>
  </r>
  <r>
    <n v="10262"/>
    <n v="7"/>
    <s v="RATTC"/>
    <x v="1"/>
    <x v="6"/>
    <x v="71"/>
    <x v="2"/>
    <x v="66"/>
    <e v="#VALUE!"/>
    <n v="24"/>
    <n v="15"/>
    <n v="0"/>
    <n v="360"/>
    <n v="48.29"/>
    <n v="311.70999999999998"/>
    <n v="8.65861111111111E-3"/>
  </r>
  <r>
    <n v="10276"/>
    <n v="10"/>
    <s v="TORTU"/>
    <x v="1"/>
    <x v="8"/>
    <x v="59"/>
    <x v="4"/>
    <x v="352"/>
    <e v="#VALUE!"/>
    <n v="24.8"/>
    <n v="15"/>
    <n v="0"/>
    <n v="372"/>
    <n v="13.84"/>
    <n v="358.16"/>
    <n v="9.6279569892473126E-3"/>
  </r>
  <r>
    <n v="10278"/>
    <n v="59"/>
    <s v="BERGS"/>
    <x v="1"/>
    <x v="56"/>
    <x v="48"/>
    <x v="1"/>
    <x v="75"/>
    <e v="#VALUE!"/>
    <n v="44"/>
    <n v="15"/>
    <n v="0"/>
    <n v="660"/>
    <n v="92.69"/>
    <n v="567.30999999999995"/>
    <n v="8.5956060606060605E-3"/>
  </r>
  <r>
    <n v="10290"/>
    <n v="29"/>
    <s v="COMMI"/>
    <x v="1"/>
    <x v="83"/>
    <x v="55"/>
    <x v="7"/>
    <x v="353"/>
    <e v="#VALUE!"/>
    <n v="99"/>
    <n v="15"/>
    <n v="0"/>
    <n v="1485"/>
    <n v="79.7"/>
    <n v="1405.3"/>
    <n v="9.4632996632996631E-3"/>
  </r>
  <r>
    <n v="10290"/>
    <n v="49"/>
    <s v="COMMI"/>
    <x v="1"/>
    <x v="83"/>
    <x v="9"/>
    <x v="3"/>
    <x v="353"/>
    <e v="#VALUE!"/>
    <n v="16"/>
    <n v="15"/>
    <n v="0"/>
    <n v="240"/>
    <n v="79.7"/>
    <n v="160.30000000000001"/>
    <n v="6.6791666666666675E-3"/>
  </r>
  <r>
    <n v="10294"/>
    <n v="17"/>
    <s v="RATTC"/>
    <x v="6"/>
    <x v="6"/>
    <x v="34"/>
    <x v="7"/>
    <x v="83"/>
    <e v="#VALUE!"/>
    <n v="31.2"/>
    <n v="15"/>
    <n v="0"/>
    <n v="468"/>
    <n v="147.26"/>
    <n v="320.74"/>
    <n v="6.8534188034188037E-3"/>
  </r>
  <r>
    <n v="10294"/>
    <n v="43"/>
    <s v="RATTC"/>
    <x v="6"/>
    <x v="6"/>
    <x v="21"/>
    <x v="0"/>
    <x v="83"/>
    <e v="#VALUE!"/>
    <n v="36.799999999999997"/>
    <n v="15"/>
    <n v="0"/>
    <n v="552"/>
    <n v="147.26"/>
    <n v="404.74"/>
    <n v="7.3322463768115938E-3"/>
  </r>
  <r>
    <n v="10296"/>
    <n v="69"/>
    <s v="LILAS"/>
    <x v="8"/>
    <x v="58"/>
    <x v="39"/>
    <x v="1"/>
    <x v="85"/>
    <e v="#VALUE!"/>
    <n v="28.8"/>
    <n v="15"/>
    <n v="0"/>
    <n v="432"/>
    <n v="0.12"/>
    <n v="431.88"/>
    <n v="9.9972222222222216E-3"/>
  </r>
  <r>
    <n v="10298"/>
    <n v="62"/>
    <s v="HUNGO"/>
    <x v="8"/>
    <x v="60"/>
    <x v="25"/>
    <x v="3"/>
    <x v="87"/>
    <e v="#VALUE!"/>
    <n v="39.4"/>
    <n v="15"/>
    <n v="0"/>
    <n v="591"/>
    <n v="168.22"/>
    <n v="422.78"/>
    <n v="7.1536379018612515E-3"/>
  </r>
  <r>
    <n v="10299"/>
    <n v="19"/>
    <s v="RICAR"/>
    <x v="6"/>
    <x v="81"/>
    <x v="29"/>
    <x v="3"/>
    <x v="354"/>
    <e v="#VALUE!"/>
    <n v="7.3"/>
    <n v="15"/>
    <n v="0"/>
    <n v="109.5"/>
    <n v="29.76"/>
    <n v="79.739999999999995"/>
    <n v="7.282191780821917E-3"/>
  </r>
  <r>
    <n v="10331"/>
    <n v="54"/>
    <s v="BONAP"/>
    <x v="4"/>
    <x v="23"/>
    <x v="37"/>
    <x v="7"/>
    <x v="355"/>
    <e v="#VALUE!"/>
    <n v="5.9"/>
    <n v="15"/>
    <n v="0"/>
    <n v="88.5"/>
    <n v="10.19"/>
    <n v="78.31"/>
    <n v="8.8485875706214683E-3"/>
  </r>
  <r>
    <n v="10338"/>
    <n v="30"/>
    <s v="OLDWO"/>
    <x v="6"/>
    <x v="79"/>
    <x v="30"/>
    <x v="4"/>
    <x v="356"/>
    <e v="#VALUE!"/>
    <n v="20.7"/>
    <n v="15"/>
    <n v="0"/>
    <n v="310.5"/>
    <n v="84.21"/>
    <n v="226.29000000000002"/>
    <n v="7.2879227053140108E-3"/>
  </r>
  <r>
    <n v="10343"/>
    <n v="76"/>
    <s v="LEHMS"/>
    <x v="6"/>
    <x v="59"/>
    <x v="2"/>
    <x v="0"/>
    <x v="109"/>
    <e v="#VALUE!"/>
    <n v="14.4"/>
    <n v="15"/>
    <n v="0"/>
    <n v="216"/>
    <n v="110.37"/>
    <n v="105.63"/>
    <n v="4.8902777777777781E-3"/>
  </r>
  <r>
    <n v="10367"/>
    <n v="65"/>
    <s v="VAFFE"/>
    <x v="7"/>
    <x v="39"/>
    <x v="49"/>
    <x v="5"/>
    <x v="124"/>
    <e v="#VALUE!"/>
    <n v="16.8"/>
    <n v="15"/>
    <n v="0"/>
    <n v="252"/>
    <n v="13.55"/>
    <n v="238.45"/>
    <n v="9.4623015873015869E-3"/>
  </r>
  <r>
    <n v="10374"/>
    <n v="58"/>
    <s v="WOLZA"/>
    <x v="0"/>
    <x v="16"/>
    <x v="72"/>
    <x v="4"/>
    <x v="357"/>
    <e v="#VALUE!"/>
    <n v="10.6"/>
    <n v="15"/>
    <n v="0"/>
    <n v="159"/>
    <n v="3.94"/>
    <n v="155.06"/>
    <n v="9.7522012578616351E-3"/>
  </r>
  <r>
    <n v="10375"/>
    <n v="14"/>
    <s v="HUNGC"/>
    <x v="2"/>
    <x v="75"/>
    <x v="6"/>
    <x v="2"/>
    <x v="358"/>
    <e v="#VALUE!"/>
    <n v="18.600000000000001"/>
    <n v="15"/>
    <n v="0"/>
    <n v="279"/>
    <n v="20.12"/>
    <n v="258.88"/>
    <n v="9.2788530465949814E-3"/>
  </r>
  <r>
    <n v="10383"/>
    <n v="50"/>
    <s v="AROUT"/>
    <x v="1"/>
    <x v="34"/>
    <x v="66"/>
    <x v="3"/>
    <x v="129"/>
    <e v="#VALUE!"/>
    <n v="13"/>
    <n v="15"/>
    <n v="0"/>
    <n v="195"/>
    <n v="34.24"/>
    <n v="160.76"/>
    <n v="8.244102564102563E-3"/>
  </r>
  <r>
    <n v="10384"/>
    <n v="60"/>
    <s v="BERGS"/>
    <x v="2"/>
    <x v="56"/>
    <x v="8"/>
    <x v="1"/>
    <x v="129"/>
    <e v="#VALUE!"/>
    <n v="27.2"/>
    <n v="15"/>
    <n v="0"/>
    <n v="408"/>
    <n v="168.64"/>
    <n v="239.36"/>
    <n v="5.8666666666666667E-3"/>
  </r>
  <r>
    <n v="10386"/>
    <n v="24"/>
    <s v="FAMIA"/>
    <x v="4"/>
    <x v="68"/>
    <x v="18"/>
    <x v="0"/>
    <x v="130"/>
    <e v="#VALUE!"/>
    <n v="3.6"/>
    <n v="15"/>
    <n v="0"/>
    <n v="54"/>
    <n v="13.99"/>
    <n v="40.01"/>
    <n v="7.4092592592592587E-3"/>
  </r>
  <r>
    <n v="10387"/>
    <n v="24"/>
    <s v="SANTG"/>
    <x v="0"/>
    <x v="31"/>
    <x v="18"/>
    <x v="0"/>
    <x v="130"/>
    <e v="#VALUE!"/>
    <n v="3.6"/>
    <n v="15"/>
    <n v="0"/>
    <n v="54"/>
    <n v="93.63"/>
    <n v="-39.629999999999995"/>
    <n v="-7.3388888888888879E-3"/>
  </r>
  <r>
    <n v="10387"/>
    <n v="71"/>
    <s v="SANTG"/>
    <x v="0"/>
    <x v="31"/>
    <x v="36"/>
    <x v="1"/>
    <x v="130"/>
    <e v="#VALUE!"/>
    <n v="17.2"/>
    <n v="15"/>
    <n v="0"/>
    <n v="258"/>
    <n v="93.63"/>
    <n v="164.37"/>
    <n v="6.3709302325581398E-3"/>
  </r>
  <r>
    <n v="10389"/>
    <n v="55"/>
    <s v="BOTTM"/>
    <x v="6"/>
    <x v="73"/>
    <x v="56"/>
    <x v="7"/>
    <x v="132"/>
    <e v="#VALUE!"/>
    <n v="19.2"/>
    <n v="15"/>
    <n v="0"/>
    <n v="288"/>
    <n v="47.42"/>
    <n v="240.57999999999998"/>
    <n v="8.3534722222222205E-3"/>
  </r>
  <r>
    <n v="10407"/>
    <n v="69"/>
    <s v="OTTIK"/>
    <x v="3"/>
    <x v="0"/>
    <x v="39"/>
    <x v="1"/>
    <x v="359"/>
    <e v="#VALUE!"/>
    <n v="28.8"/>
    <n v="15"/>
    <n v="0"/>
    <n v="432"/>
    <n v="91.48"/>
    <n v="340.52"/>
    <n v="7.8824074074074074E-3"/>
  </r>
  <r>
    <n v="10407"/>
    <n v="71"/>
    <s v="OTTIK"/>
    <x v="3"/>
    <x v="0"/>
    <x v="36"/>
    <x v="1"/>
    <x v="359"/>
    <e v="#VALUE!"/>
    <n v="17.2"/>
    <n v="15"/>
    <n v="0"/>
    <n v="258"/>
    <n v="91.48"/>
    <n v="166.51999999999998"/>
    <n v="6.4542635658914726E-3"/>
  </r>
  <r>
    <n v="10418"/>
    <n v="74"/>
    <s v="QUICK"/>
    <x v="6"/>
    <x v="20"/>
    <x v="10"/>
    <x v="2"/>
    <x v="148"/>
    <e v="#VALUE!"/>
    <n v="8"/>
    <n v="15"/>
    <n v="0"/>
    <n v="120"/>
    <n v="17.55"/>
    <n v="102.45"/>
    <n v="8.5375E-3"/>
  </r>
  <r>
    <n v="10437"/>
    <n v="53"/>
    <s v="WARTH"/>
    <x v="1"/>
    <x v="4"/>
    <x v="58"/>
    <x v="7"/>
    <x v="157"/>
    <e v="#VALUE!"/>
    <n v="26.2"/>
    <n v="15"/>
    <n v="0"/>
    <n v="393"/>
    <n v="19.97"/>
    <n v="373.03"/>
    <n v="9.491857506361322E-3"/>
  </r>
  <r>
    <n v="10439"/>
    <n v="12"/>
    <s v="MEREP"/>
    <x v="8"/>
    <x v="14"/>
    <x v="73"/>
    <x v="1"/>
    <x v="158"/>
    <e v="#VALUE!"/>
    <n v="30.4"/>
    <n v="15"/>
    <n v="0"/>
    <n v="456"/>
    <n v="4.07"/>
    <n v="451.93"/>
    <n v="9.9107456140350887E-3"/>
  </r>
  <r>
    <n v="10444"/>
    <n v="26"/>
    <s v="BERGS"/>
    <x v="2"/>
    <x v="56"/>
    <x v="52"/>
    <x v="3"/>
    <x v="161"/>
    <e v="#VALUE!"/>
    <n v="24.9"/>
    <n v="15"/>
    <n v="0"/>
    <n v="373.5"/>
    <n v="3.5"/>
    <n v="370"/>
    <n v="9.906291834002677E-3"/>
  </r>
  <r>
    <n v="10445"/>
    <n v="54"/>
    <s v="BERGS"/>
    <x v="2"/>
    <x v="56"/>
    <x v="37"/>
    <x v="7"/>
    <x v="162"/>
    <e v="#VALUE!"/>
    <n v="5.9"/>
    <n v="15"/>
    <n v="0"/>
    <n v="88.5"/>
    <n v="9.3000000000000007"/>
    <n v="79.2"/>
    <n v="8.9491525423728811E-3"/>
  </r>
  <r>
    <n v="10452"/>
    <n v="28"/>
    <s v="SAVEA"/>
    <x v="1"/>
    <x v="17"/>
    <x v="35"/>
    <x v="2"/>
    <x v="360"/>
    <e v="#VALUE!"/>
    <n v="36.4"/>
    <n v="15"/>
    <n v="0"/>
    <n v="546"/>
    <n v="140.26"/>
    <n v="405.74"/>
    <n v="7.4311355311355307E-3"/>
  </r>
  <r>
    <n v="10458"/>
    <n v="56"/>
    <s v="SUPRD"/>
    <x v="7"/>
    <x v="47"/>
    <x v="17"/>
    <x v="6"/>
    <x v="168"/>
    <e v="#VALUE!"/>
    <n v="30.4"/>
    <n v="15"/>
    <n v="0"/>
    <n v="456"/>
    <n v="147.06"/>
    <n v="308.94"/>
    <n v="6.7749999999999998E-3"/>
  </r>
  <r>
    <n v="10468"/>
    <n v="43"/>
    <s v="KOENE"/>
    <x v="2"/>
    <x v="18"/>
    <x v="21"/>
    <x v="0"/>
    <x v="174"/>
    <e v="#VALUE!"/>
    <n v="36.799999999999997"/>
    <n v="15"/>
    <n v="0"/>
    <n v="552"/>
    <n v="44.12"/>
    <n v="507.88"/>
    <n v="9.2007246376811583E-3"/>
  </r>
  <r>
    <n v="10470"/>
    <n v="23"/>
    <s v="BONAP"/>
    <x v="6"/>
    <x v="23"/>
    <x v="51"/>
    <x v="6"/>
    <x v="175"/>
    <e v="#VALUE!"/>
    <n v="7.2"/>
    <n v="15"/>
    <n v="0"/>
    <n v="108"/>
    <n v="64.56"/>
    <n v="43.44"/>
    <n v="4.0222222222222222E-3"/>
  </r>
  <r>
    <n v="10477"/>
    <n v="1"/>
    <s v="PRINI"/>
    <x v="5"/>
    <x v="77"/>
    <x v="3"/>
    <x v="0"/>
    <x v="178"/>
    <e v="#VALUE!"/>
    <n v="14.4"/>
    <n v="15"/>
    <n v="0"/>
    <n v="216"/>
    <n v="13.02"/>
    <n v="202.98"/>
    <n v="9.3972222222222217E-3"/>
  </r>
  <r>
    <n v="10518"/>
    <n v="38"/>
    <s v="TORTU"/>
    <x v="6"/>
    <x v="8"/>
    <x v="63"/>
    <x v="0"/>
    <x v="197"/>
    <e v="#VALUE!"/>
    <n v="263.5"/>
    <n v="15"/>
    <n v="0"/>
    <n v="3952.5"/>
    <n v="218.15"/>
    <n v="3734.35"/>
    <n v="9.4480708412397214E-3"/>
  </r>
  <r>
    <n v="10524"/>
    <n v="54"/>
    <s v="BERGS"/>
    <x v="0"/>
    <x v="56"/>
    <x v="37"/>
    <x v="7"/>
    <x v="200"/>
    <e v="#VALUE!"/>
    <n v="7.45"/>
    <n v="15"/>
    <n v="0"/>
    <n v="111.75"/>
    <n v="244.79"/>
    <n v="-133.04"/>
    <n v="-1.1905145413870246E-2"/>
  </r>
  <r>
    <n v="10532"/>
    <n v="30"/>
    <s v="EASTC"/>
    <x v="7"/>
    <x v="71"/>
    <x v="30"/>
    <x v="4"/>
    <x v="203"/>
    <e v="#VALUE!"/>
    <n v="25.89"/>
    <n v="15"/>
    <n v="0"/>
    <n v="388.35"/>
    <n v="74.459999999999994"/>
    <n v="313.89000000000004"/>
    <n v="8.0826573966782545E-3"/>
  </r>
  <r>
    <n v="10539"/>
    <n v="21"/>
    <s v="BSBEV"/>
    <x v="8"/>
    <x v="10"/>
    <x v="62"/>
    <x v="3"/>
    <x v="207"/>
    <e v="#VALUE!"/>
    <n v="10"/>
    <n v="15"/>
    <n v="0"/>
    <n v="150"/>
    <n v="12.36"/>
    <n v="137.63999999999999"/>
    <n v="9.1759999999999984E-3"/>
  </r>
  <r>
    <n v="10539"/>
    <n v="33"/>
    <s v="BSBEV"/>
    <x v="8"/>
    <x v="10"/>
    <x v="22"/>
    <x v="1"/>
    <x v="207"/>
    <e v="#VALUE!"/>
    <n v="2.5"/>
    <n v="15"/>
    <n v="0"/>
    <n v="37.5"/>
    <n v="12.36"/>
    <n v="25.14"/>
    <n v="6.7039999999999999E-3"/>
  </r>
  <r>
    <n v="10553"/>
    <n v="11"/>
    <s v="WARTH"/>
    <x v="3"/>
    <x v="4"/>
    <x v="4"/>
    <x v="1"/>
    <x v="4"/>
    <e v="#VALUE!"/>
    <n v="21"/>
    <n v="15"/>
    <n v="0"/>
    <n v="315"/>
    <n v="149.49"/>
    <n v="165.51"/>
    <n v="5.2542857142857139E-3"/>
  </r>
  <r>
    <n v="10585"/>
    <n v="47"/>
    <s v="WELLI"/>
    <x v="7"/>
    <x v="42"/>
    <x v="64"/>
    <x v="3"/>
    <x v="361"/>
    <e v="#VALUE!"/>
    <n v="9.5"/>
    <n v="15"/>
    <n v="0"/>
    <n v="142.5"/>
    <n v="13.41"/>
    <n v="129.09"/>
    <n v="9.0589473684210536E-3"/>
  </r>
  <r>
    <n v="10611"/>
    <n v="60"/>
    <s v="WOLZA"/>
    <x v="8"/>
    <x v="16"/>
    <x v="8"/>
    <x v="1"/>
    <x v="15"/>
    <e v="#VALUE!"/>
    <n v="34"/>
    <n v="15"/>
    <n v="0"/>
    <n v="510"/>
    <n v="80.650000000000006"/>
    <n v="429.35"/>
    <n v="8.4186274509803934E-3"/>
  </r>
  <r>
    <n v="10618"/>
    <n v="68"/>
    <s v="MEREP"/>
    <x v="0"/>
    <x v="14"/>
    <x v="38"/>
    <x v="3"/>
    <x v="229"/>
    <e v="#VALUE!"/>
    <n v="12.5"/>
    <n v="15"/>
    <n v="0"/>
    <n v="187.5"/>
    <n v="154.68"/>
    <n v="32.819999999999993"/>
    <n v="1.7503999999999998E-3"/>
  </r>
  <r>
    <n v="10621"/>
    <n v="71"/>
    <s v="ISLAT"/>
    <x v="6"/>
    <x v="25"/>
    <x v="36"/>
    <x v="1"/>
    <x v="231"/>
    <e v="#VALUE!"/>
    <n v="21.5"/>
    <n v="15"/>
    <n v="0"/>
    <n v="322.5"/>
    <n v="23.73"/>
    <n v="298.77"/>
    <n v="9.2641860465116285E-3"/>
  </r>
  <r>
    <n v="10627"/>
    <n v="62"/>
    <s v="SAVEA"/>
    <x v="1"/>
    <x v="17"/>
    <x v="25"/>
    <x v="3"/>
    <x v="234"/>
    <e v="#VALUE!"/>
    <n v="49.3"/>
    <n v="15"/>
    <n v="0"/>
    <n v="739.5"/>
    <n v="107.46"/>
    <n v="632.04"/>
    <n v="8.5468559837728192E-3"/>
  </r>
  <r>
    <n v="10634"/>
    <n v="51"/>
    <s v="FOLIG"/>
    <x v="6"/>
    <x v="28"/>
    <x v="7"/>
    <x v="2"/>
    <x v="235"/>
    <e v="#VALUE!"/>
    <n v="53"/>
    <n v="15"/>
    <n v="0"/>
    <n v="795"/>
    <n v="487.38"/>
    <n v="307.62"/>
    <n v="3.869433962264151E-3"/>
  </r>
  <r>
    <n v="10645"/>
    <n v="36"/>
    <s v="HANAR"/>
    <x v="6"/>
    <x v="50"/>
    <x v="12"/>
    <x v="4"/>
    <x v="362"/>
    <e v="#VALUE!"/>
    <n v="19"/>
    <n v="15"/>
    <n v="0"/>
    <n v="285"/>
    <n v="12.41"/>
    <n v="272.58999999999997"/>
    <n v="9.5645614035087707E-3"/>
  </r>
  <r>
    <n v="10648"/>
    <n v="22"/>
    <s v="RICAR"/>
    <x v="5"/>
    <x v="81"/>
    <x v="67"/>
    <x v="6"/>
    <x v="363"/>
    <e v="#VALUE!"/>
    <n v="21"/>
    <n v="15"/>
    <n v="0"/>
    <n v="315"/>
    <n v="14.25"/>
    <n v="300.75"/>
    <n v="9.5476190476190478E-3"/>
  </r>
  <r>
    <n v="10649"/>
    <n v="72"/>
    <s v="MAISD"/>
    <x v="5"/>
    <x v="46"/>
    <x v="5"/>
    <x v="1"/>
    <x v="363"/>
    <e v="#VALUE!"/>
    <n v="34.799999999999997"/>
    <n v="15"/>
    <n v="0"/>
    <n v="522"/>
    <n v="6.2"/>
    <n v="515.79999999999995"/>
    <n v="9.8812260536398459E-3"/>
  </r>
  <r>
    <n v="10685"/>
    <n v="47"/>
    <s v="GOURL"/>
    <x v="6"/>
    <x v="24"/>
    <x v="64"/>
    <x v="3"/>
    <x v="251"/>
    <e v="#VALUE!"/>
    <n v="9.5"/>
    <n v="15"/>
    <n v="0"/>
    <n v="142.5"/>
    <n v="33.75"/>
    <n v="108.75"/>
    <n v="7.6315789473684215E-3"/>
  </r>
  <r>
    <n v="10686"/>
    <n v="26"/>
    <s v="PICCO"/>
    <x v="3"/>
    <x v="2"/>
    <x v="52"/>
    <x v="3"/>
    <x v="364"/>
    <e v="#VALUE!"/>
    <n v="31.23"/>
    <n v="15"/>
    <n v="0"/>
    <n v="468.45"/>
    <n v="96.5"/>
    <n v="371.95"/>
    <n v="7.9400149428967871E-3"/>
  </r>
  <r>
    <n v="10698"/>
    <n v="11"/>
    <s v="ERNSH"/>
    <x v="6"/>
    <x v="32"/>
    <x v="4"/>
    <x v="1"/>
    <x v="256"/>
    <e v="#VALUE!"/>
    <n v="21"/>
    <n v="15"/>
    <n v="0"/>
    <n v="315"/>
    <n v="272.47000000000003"/>
    <n v="42.529999999999973"/>
    <n v="1.3501587301587292E-3"/>
  </r>
  <r>
    <n v="10717"/>
    <n v="54"/>
    <s v="FRANK"/>
    <x v="0"/>
    <x v="54"/>
    <x v="37"/>
    <x v="7"/>
    <x v="265"/>
    <e v="#VALUE!"/>
    <n v="7.45"/>
    <n v="15"/>
    <n v="0"/>
    <n v="111.75"/>
    <n v="59.25"/>
    <n v="52.5"/>
    <n v="4.6979865771812077E-3"/>
  </r>
  <r>
    <n v="10723"/>
    <n v="26"/>
    <s v="WHITC"/>
    <x v="2"/>
    <x v="67"/>
    <x v="52"/>
    <x v="3"/>
    <x v="268"/>
    <e v="#VALUE!"/>
    <n v="31.23"/>
    <n v="15"/>
    <n v="0"/>
    <n v="468.45"/>
    <n v="21.72"/>
    <n v="446.73"/>
    <n v="9.5363432596861988E-3"/>
  </r>
  <r>
    <n v="10728"/>
    <n v="30"/>
    <s v="QUEEN"/>
    <x v="6"/>
    <x v="35"/>
    <x v="30"/>
    <x v="4"/>
    <x v="25"/>
    <e v="#VALUE!"/>
    <n v="25.89"/>
    <n v="15"/>
    <n v="0"/>
    <n v="388.35"/>
    <n v="58.33"/>
    <n v="330.02000000000004"/>
    <n v="8.4980043774945287E-3"/>
  </r>
  <r>
    <n v="10728"/>
    <n v="60"/>
    <s v="QUEEN"/>
    <x v="6"/>
    <x v="35"/>
    <x v="8"/>
    <x v="1"/>
    <x v="25"/>
    <e v="#VALUE!"/>
    <n v="34"/>
    <n v="15"/>
    <n v="0"/>
    <n v="510"/>
    <n v="58.33"/>
    <n v="451.67"/>
    <n v="8.8562745098039221E-3"/>
  </r>
  <r>
    <n v="10734"/>
    <n v="30"/>
    <s v="GOURL"/>
    <x v="3"/>
    <x v="24"/>
    <x v="30"/>
    <x v="4"/>
    <x v="27"/>
    <e v="#VALUE!"/>
    <n v="25.89"/>
    <n v="15"/>
    <n v="0"/>
    <n v="388.35"/>
    <n v="1.63"/>
    <n v="386.72"/>
    <n v="9.9580275524655589E-3"/>
  </r>
  <r>
    <n v="10749"/>
    <n v="56"/>
    <s v="ISLAT"/>
    <x v="6"/>
    <x v="25"/>
    <x v="17"/>
    <x v="6"/>
    <x v="28"/>
    <e v="#VALUE!"/>
    <n v="38"/>
    <n v="15"/>
    <n v="0"/>
    <n v="570"/>
    <n v="61.53"/>
    <n v="508.47"/>
    <n v="8.9205263157894742E-3"/>
  </r>
  <r>
    <n v="10751"/>
    <n v="73"/>
    <s v="RICSU"/>
    <x v="2"/>
    <x v="52"/>
    <x v="28"/>
    <x v="4"/>
    <x v="29"/>
    <e v="#VALUE!"/>
    <n v="15"/>
    <n v="15"/>
    <n v="0"/>
    <n v="225"/>
    <n v="130.79"/>
    <n v="94.210000000000008"/>
    <n v="4.1871111111111111E-3"/>
  </r>
  <r>
    <n v="10768"/>
    <n v="60"/>
    <s v="AROUT"/>
    <x v="2"/>
    <x v="34"/>
    <x v="8"/>
    <x v="1"/>
    <x v="282"/>
    <e v="#VALUE!"/>
    <n v="34"/>
    <n v="15"/>
    <n v="0"/>
    <n v="510"/>
    <n v="146.32"/>
    <n v="363.68"/>
    <n v="7.1309803921568628E-3"/>
  </r>
  <r>
    <n v="10769"/>
    <n v="62"/>
    <s v="VAFFE"/>
    <x v="2"/>
    <x v="39"/>
    <x v="25"/>
    <x v="3"/>
    <x v="282"/>
    <e v="#VALUE!"/>
    <n v="49.3"/>
    <n v="15"/>
    <n v="0"/>
    <n v="739.5"/>
    <n v="65.06"/>
    <n v="674.44"/>
    <n v="9.1202163624070319E-3"/>
  </r>
  <r>
    <n v="10780"/>
    <n v="77"/>
    <s v="LILAS"/>
    <x v="3"/>
    <x v="58"/>
    <x v="13"/>
    <x v="5"/>
    <x v="286"/>
    <e v="#VALUE!"/>
    <n v="13"/>
    <n v="15"/>
    <n v="0"/>
    <n v="195"/>
    <n v="42.13"/>
    <n v="152.87"/>
    <n v="7.8394871794871795E-3"/>
  </r>
  <r>
    <n v="10792"/>
    <n v="68"/>
    <s v="WOLZA"/>
    <x v="0"/>
    <x v="16"/>
    <x v="38"/>
    <x v="3"/>
    <x v="289"/>
    <e v="#VALUE!"/>
    <n v="12.5"/>
    <n v="15"/>
    <n v="0"/>
    <n v="187.5"/>
    <n v="23.79"/>
    <n v="163.71"/>
    <n v="8.7311999999999997E-3"/>
  </r>
  <r>
    <n v="10811"/>
    <n v="19"/>
    <s v="LINOD"/>
    <x v="1"/>
    <x v="22"/>
    <x v="29"/>
    <x v="3"/>
    <x v="295"/>
    <e v="#VALUE!"/>
    <n v="9.1999999999999993"/>
    <n v="15"/>
    <n v="0"/>
    <n v="138"/>
    <n v="31.22"/>
    <n v="106.78"/>
    <n v="7.7376811594202901E-3"/>
  </r>
  <r>
    <n v="10823"/>
    <n v="57"/>
    <s v="LILAS"/>
    <x v="5"/>
    <x v="58"/>
    <x v="16"/>
    <x v="6"/>
    <x v="298"/>
    <e v="#VALUE!"/>
    <n v="19.5"/>
    <n v="15"/>
    <n v="0"/>
    <n v="292.5"/>
    <n v="163.97"/>
    <n v="128.53"/>
    <n v="4.3941880341880337E-3"/>
  </r>
  <r>
    <n v="10826"/>
    <n v="57"/>
    <s v="BLONP"/>
    <x v="8"/>
    <x v="5"/>
    <x v="16"/>
    <x v="6"/>
    <x v="33"/>
    <e v="#VALUE!"/>
    <n v="19.5"/>
    <n v="15"/>
    <n v="0"/>
    <n v="292.5"/>
    <n v="7.09"/>
    <n v="285.41000000000003"/>
    <n v="9.7576068376068383E-3"/>
  </r>
  <r>
    <n v="10827"/>
    <n v="10"/>
    <s v="BONAP"/>
    <x v="0"/>
    <x v="23"/>
    <x v="59"/>
    <x v="4"/>
    <x v="33"/>
    <e v="#VALUE!"/>
    <n v="31"/>
    <n v="15"/>
    <n v="0"/>
    <n v="465"/>
    <n v="63.54"/>
    <n v="401.46"/>
    <n v="8.6335483870967726E-3"/>
  </r>
  <r>
    <n v="10835"/>
    <n v="59"/>
    <s v="ALFKI"/>
    <x v="0"/>
    <x v="21"/>
    <x v="48"/>
    <x v="1"/>
    <x v="365"/>
    <e v="#VALUE!"/>
    <n v="55"/>
    <n v="15"/>
    <n v="0"/>
    <n v="825"/>
    <n v="69.53"/>
    <n v="755.47"/>
    <n v="9.1572121212121216E-3"/>
  </r>
  <r>
    <n v="10841"/>
    <n v="77"/>
    <s v="SUPRD"/>
    <x v="5"/>
    <x v="47"/>
    <x v="13"/>
    <x v="5"/>
    <x v="299"/>
    <e v="#VALUE!"/>
    <n v="13"/>
    <n v="15"/>
    <n v="0"/>
    <n v="195"/>
    <n v="424.3"/>
    <n v="-229.3"/>
    <n v="-1.1758974358974359E-2"/>
  </r>
  <r>
    <n v="10842"/>
    <n v="11"/>
    <s v="TORTU"/>
    <x v="0"/>
    <x v="8"/>
    <x v="4"/>
    <x v="1"/>
    <x v="299"/>
    <e v="#VALUE!"/>
    <n v="21"/>
    <n v="15"/>
    <n v="0"/>
    <n v="315"/>
    <n v="54.42"/>
    <n v="260.58"/>
    <n v="8.2723809523809529E-3"/>
  </r>
  <r>
    <n v="10852"/>
    <n v="2"/>
    <s v="RATTC"/>
    <x v="1"/>
    <x v="6"/>
    <x v="19"/>
    <x v="0"/>
    <x v="303"/>
    <e v="#VALUE!"/>
    <n v="19"/>
    <n v="15"/>
    <n v="0"/>
    <n v="285"/>
    <n v="174.05"/>
    <n v="110.94999999999999"/>
    <n v="3.8929824561403504E-3"/>
  </r>
  <r>
    <n v="10864"/>
    <n v="67"/>
    <s v="AROUT"/>
    <x v="6"/>
    <x v="34"/>
    <x v="70"/>
    <x v="0"/>
    <x v="38"/>
    <e v="#VALUE!"/>
    <n v="14"/>
    <n v="15"/>
    <n v="0"/>
    <n v="210"/>
    <n v="3.04"/>
    <n v="206.96"/>
    <n v="9.8552380952380957E-3"/>
  </r>
  <r>
    <n v="10875"/>
    <n v="49"/>
    <s v="BERGS"/>
    <x v="6"/>
    <x v="56"/>
    <x v="9"/>
    <x v="3"/>
    <x v="307"/>
    <e v="#VALUE!"/>
    <n v="20"/>
    <n v="15"/>
    <n v="0"/>
    <n v="300"/>
    <n v="32.369999999999997"/>
    <n v="267.63"/>
    <n v="8.9210000000000001E-3"/>
  </r>
  <r>
    <n v="10890"/>
    <n v="17"/>
    <s v="DUMON"/>
    <x v="7"/>
    <x v="15"/>
    <x v="34"/>
    <x v="7"/>
    <x v="312"/>
    <e v="#VALUE!"/>
    <n v="39"/>
    <n v="15"/>
    <n v="0"/>
    <n v="585"/>
    <n v="32.76"/>
    <n v="552.24"/>
    <n v="9.4400000000000005E-3"/>
  </r>
  <r>
    <n v="10896"/>
    <n v="45"/>
    <s v="MAISD"/>
    <x v="7"/>
    <x v="46"/>
    <x v="69"/>
    <x v="4"/>
    <x v="313"/>
    <e v="#VALUE!"/>
    <n v="9.5"/>
    <n v="15"/>
    <n v="0"/>
    <n v="142.5"/>
    <n v="32.450000000000003"/>
    <n v="110.05"/>
    <n v="7.7228070175438587E-3"/>
  </r>
  <r>
    <n v="10904"/>
    <n v="58"/>
    <s v="WHITC"/>
    <x v="2"/>
    <x v="67"/>
    <x v="72"/>
    <x v="4"/>
    <x v="315"/>
    <e v="#VALUE!"/>
    <n v="13.25"/>
    <n v="15"/>
    <n v="0"/>
    <n v="198.75"/>
    <n v="162.94999999999999"/>
    <n v="35.800000000000011"/>
    <n v="1.8012578616352208E-3"/>
  </r>
  <r>
    <n v="10906"/>
    <n v="61"/>
    <s v="WOLZA"/>
    <x v="6"/>
    <x v="16"/>
    <x v="65"/>
    <x v="5"/>
    <x v="316"/>
    <e v="#VALUE!"/>
    <n v="28.5"/>
    <n v="15"/>
    <n v="0"/>
    <n v="427.5"/>
    <n v="26.29"/>
    <n v="401.21"/>
    <n v="9.3850292397660816E-3"/>
  </r>
  <r>
    <n v="10909"/>
    <n v="16"/>
    <s v="SANTG"/>
    <x v="0"/>
    <x v="31"/>
    <x v="11"/>
    <x v="3"/>
    <x v="42"/>
    <e v="#VALUE!"/>
    <n v="17.45"/>
    <n v="15"/>
    <n v="0"/>
    <n v="261.75"/>
    <n v="53.05"/>
    <n v="208.7"/>
    <n v="7.9732569245463229E-3"/>
  </r>
  <r>
    <n v="10911"/>
    <n v="67"/>
    <s v="GODOS"/>
    <x v="2"/>
    <x v="38"/>
    <x v="70"/>
    <x v="0"/>
    <x v="42"/>
    <e v="#VALUE!"/>
    <n v="14"/>
    <n v="15"/>
    <n v="0"/>
    <n v="210"/>
    <n v="38.19"/>
    <n v="171.81"/>
    <n v="8.1814285714285721E-3"/>
  </r>
  <r>
    <n v="10913"/>
    <n v="58"/>
    <s v="QUEEN"/>
    <x v="6"/>
    <x v="35"/>
    <x v="72"/>
    <x v="4"/>
    <x v="42"/>
    <e v="#VALUE!"/>
    <n v="13.25"/>
    <n v="15"/>
    <n v="0"/>
    <n v="198.75"/>
    <n v="33.049999999999997"/>
    <n v="165.7"/>
    <n v="8.3371069182389939E-3"/>
  </r>
  <r>
    <n v="10922"/>
    <n v="17"/>
    <s v="HANAR"/>
    <x v="5"/>
    <x v="50"/>
    <x v="34"/>
    <x v="7"/>
    <x v="43"/>
    <e v="#VALUE!"/>
    <n v="39"/>
    <n v="15"/>
    <n v="0"/>
    <n v="585"/>
    <n v="62.74"/>
    <n v="522.26"/>
    <n v="8.9275213675213665E-3"/>
  </r>
  <r>
    <n v="10929"/>
    <n v="77"/>
    <s v="FRANK"/>
    <x v="8"/>
    <x v="54"/>
    <x v="13"/>
    <x v="5"/>
    <x v="44"/>
    <e v="#VALUE!"/>
    <n v="13"/>
    <n v="15"/>
    <n v="0"/>
    <n v="195"/>
    <n v="33.93"/>
    <n v="161.07"/>
    <n v="8.26E-3"/>
  </r>
  <r>
    <n v="10943"/>
    <n v="13"/>
    <s v="BSBEV"/>
    <x v="6"/>
    <x v="10"/>
    <x v="46"/>
    <x v="4"/>
    <x v="322"/>
    <e v="#VALUE!"/>
    <n v="6"/>
    <n v="15"/>
    <n v="0"/>
    <n v="90"/>
    <n v="2.17"/>
    <n v="87.83"/>
    <n v="9.7588888888888899E-3"/>
  </r>
  <r>
    <n v="10943"/>
    <n v="46"/>
    <s v="BSBEV"/>
    <x v="6"/>
    <x v="10"/>
    <x v="60"/>
    <x v="4"/>
    <x v="322"/>
    <e v="#VALUE!"/>
    <n v="12"/>
    <n v="15"/>
    <n v="0"/>
    <n v="180"/>
    <n v="2.17"/>
    <n v="177.83"/>
    <n v="9.8794444444444459E-3"/>
  </r>
  <r>
    <n v="10983"/>
    <n v="57"/>
    <s v="SAVEA"/>
    <x v="3"/>
    <x v="17"/>
    <x v="16"/>
    <x v="6"/>
    <x v="331"/>
    <e v="#VALUE!"/>
    <n v="19.5"/>
    <n v="15"/>
    <n v="0"/>
    <n v="292.5"/>
    <n v="657.54"/>
    <n v="-365.03999999999996"/>
    <n v="-1.2479999999999998E-2"/>
  </r>
  <r>
    <n v="10986"/>
    <n v="20"/>
    <s v="OCEAN"/>
    <x v="1"/>
    <x v="44"/>
    <x v="23"/>
    <x v="3"/>
    <x v="49"/>
    <e v="#VALUE!"/>
    <n v="81"/>
    <n v="15"/>
    <n v="0"/>
    <n v="1215"/>
    <n v="217.86"/>
    <n v="997.14"/>
    <n v="8.2069135802469145E-3"/>
  </r>
  <r>
    <n v="10986"/>
    <n v="77"/>
    <s v="OCEAN"/>
    <x v="1"/>
    <x v="44"/>
    <x v="13"/>
    <x v="5"/>
    <x v="49"/>
    <e v="#VALUE!"/>
    <n v="13"/>
    <n v="15"/>
    <n v="0"/>
    <n v="195"/>
    <n v="217.86"/>
    <n v="-22.860000000000014"/>
    <n v="-1.172307692307693E-3"/>
  </r>
  <r>
    <n v="10989"/>
    <n v="11"/>
    <s v="QUEDE"/>
    <x v="3"/>
    <x v="12"/>
    <x v="4"/>
    <x v="1"/>
    <x v="332"/>
    <e v="#VALUE!"/>
    <n v="21"/>
    <n v="15"/>
    <n v="0"/>
    <n v="315"/>
    <n v="34.76"/>
    <n v="280.24"/>
    <n v="8.8965079365079369E-3"/>
  </r>
  <r>
    <n v="11015"/>
    <n v="30"/>
    <s v="SANTG"/>
    <x v="3"/>
    <x v="31"/>
    <x v="30"/>
    <x v="4"/>
    <x v="338"/>
    <e v="#VALUE!"/>
    <n v="25.89"/>
    <n v="15"/>
    <n v="0"/>
    <n v="388.35"/>
    <n v="4.62"/>
    <n v="383.73"/>
    <n v="9.8810351487060646E-3"/>
  </r>
  <r>
    <n v="11016"/>
    <n v="31"/>
    <s v="AROUT"/>
    <x v="4"/>
    <x v="34"/>
    <x v="24"/>
    <x v="1"/>
    <x v="338"/>
    <e v="#VALUE!"/>
    <n v="12.5"/>
    <n v="15"/>
    <n v="0"/>
    <n v="187.5"/>
    <n v="33.799999999999997"/>
    <n v="153.69999999999999"/>
    <n v="8.1973333333333325E-3"/>
  </r>
  <r>
    <n v="11021"/>
    <n v="20"/>
    <s v="QUICK"/>
    <x v="2"/>
    <x v="20"/>
    <x v="23"/>
    <x v="3"/>
    <x v="340"/>
    <e v="#VALUE!"/>
    <n v="81"/>
    <n v="15"/>
    <n v="0"/>
    <n v="1215"/>
    <n v="297.18"/>
    <n v="917.81999999999994"/>
    <n v="7.5540740740740733E-3"/>
  </r>
  <r>
    <n v="11042"/>
    <n v="44"/>
    <s v="COMMI"/>
    <x v="3"/>
    <x v="83"/>
    <x v="26"/>
    <x v="5"/>
    <x v="343"/>
    <e v="#VALUE!"/>
    <n v="19.45"/>
    <n v="15"/>
    <n v="0"/>
    <n v="291.75"/>
    <n v="29.99"/>
    <n v="261.76"/>
    <n v="8.9720651242502138E-3"/>
  </r>
  <r>
    <n v="11045"/>
    <n v="33"/>
    <s v="BOTTM"/>
    <x v="8"/>
    <x v="73"/>
    <x v="22"/>
    <x v="1"/>
    <x v="344"/>
    <e v="#VALUE!"/>
    <n v="2.5"/>
    <n v="15"/>
    <n v="0"/>
    <n v="37.5"/>
    <n v="70.58"/>
    <n v="-33.08"/>
    <n v="-8.8213333333333338E-3"/>
  </r>
  <r>
    <n v="11055"/>
    <n v="24"/>
    <s v="HILAA"/>
    <x v="7"/>
    <x v="43"/>
    <x v="18"/>
    <x v="0"/>
    <x v="346"/>
    <e v="#VALUE!"/>
    <n v="4.5"/>
    <n v="15"/>
    <n v="0"/>
    <n v="67.5"/>
    <n v="120.92"/>
    <n v="-53.42"/>
    <n v="-7.9140740740740751E-3"/>
  </r>
  <r>
    <n v="11055"/>
    <n v="25"/>
    <s v="HILAA"/>
    <x v="7"/>
    <x v="43"/>
    <x v="44"/>
    <x v="3"/>
    <x v="346"/>
    <e v="#VALUE!"/>
    <n v="14"/>
    <n v="15"/>
    <n v="0"/>
    <n v="210"/>
    <n v="120.92"/>
    <n v="89.08"/>
    <n v="4.2419047619047618E-3"/>
  </r>
  <r>
    <n v="11061"/>
    <n v="60"/>
    <s v="GREAL"/>
    <x v="6"/>
    <x v="13"/>
    <x v="8"/>
    <x v="1"/>
    <x v="348"/>
    <e v="#VALUE!"/>
    <n v="34"/>
    <n v="15"/>
    <n v="0"/>
    <n v="510"/>
    <n v="14.01"/>
    <n v="495.99"/>
    <n v="9.7252941176470594E-3"/>
  </r>
  <r>
    <n v="10255"/>
    <n v="59"/>
    <s v="RICSU"/>
    <x v="4"/>
    <x v="52"/>
    <x v="48"/>
    <x v="1"/>
    <x v="61"/>
    <e v="#VALUE!"/>
    <n v="44"/>
    <n v="30"/>
    <n v="0"/>
    <n v="1320"/>
    <n v="148.33000000000001"/>
    <n v="1171.67"/>
    <n v="8.8762878787878793E-3"/>
  </r>
  <r>
    <n v="10265"/>
    <n v="17"/>
    <s v="BLONP"/>
    <x v="3"/>
    <x v="5"/>
    <x v="34"/>
    <x v="7"/>
    <x v="366"/>
    <e v="#VALUE!"/>
    <n v="31.2"/>
    <n v="30"/>
    <n v="0"/>
    <n v="936"/>
    <n v="55.28"/>
    <n v="880.72"/>
    <n v="9.4094017094017105E-3"/>
  </r>
  <r>
    <n v="10270"/>
    <n v="36"/>
    <s v="WARTH"/>
    <x v="0"/>
    <x v="4"/>
    <x v="12"/>
    <x v="4"/>
    <x v="71"/>
    <e v="#VALUE!"/>
    <n v="15.2"/>
    <n v="30"/>
    <n v="0"/>
    <n v="456"/>
    <n v="136.54"/>
    <n v="319.46000000000004"/>
    <n v="7.0057017543859656E-3"/>
  </r>
  <r>
    <n v="10280"/>
    <n v="75"/>
    <s v="BERGS"/>
    <x v="3"/>
    <x v="56"/>
    <x v="33"/>
    <x v="0"/>
    <x v="76"/>
    <e v="#VALUE!"/>
    <n v="6.2"/>
    <n v="30"/>
    <n v="0"/>
    <n v="186"/>
    <n v="8.98"/>
    <n v="177.02"/>
    <n v="9.5172043010752702E-3"/>
  </r>
  <r>
    <n v="10289"/>
    <n v="3"/>
    <s v="BSBEV"/>
    <x v="7"/>
    <x v="10"/>
    <x v="61"/>
    <x v="5"/>
    <x v="81"/>
    <e v="#VALUE!"/>
    <n v="8"/>
    <n v="30"/>
    <n v="0"/>
    <n v="240"/>
    <n v="22.77"/>
    <n v="217.23"/>
    <n v="9.0512500000000003E-3"/>
  </r>
  <r>
    <n v="10296"/>
    <n v="16"/>
    <s v="LILAS"/>
    <x v="8"/>
    <x v="58"/>
    <x v="11"/>
    <x v="3"/>
    <x v="85"/>
    <e v="#VALUE!"/>
    <n v="13.9"/>
    <n v="30"/>
    <n v="0"/>
    <n v="417"/>
    <n v="0.12"/>
    <n v="416.88"/>
    <n v="9.997122302158273E-3"/>
  </r>
  <r>
    <n v="10300"/>
    <n v="66"/>
    <s v="MAGAA"/>
    <x v="3"/>
    <x v="84"/>
    <x v="68"/>
    <x v="5"/>
    <x v="367"/>
    <e v="#VALUE!"/>
    <n v="13.6"/>
    <n v="30"/>
    <n v="0"/>
    <n v="408"/>
    <n v="17.68"/>
    <n v="390.32"/>
    <n v="9.566666666666666E-3"/>
  </r>
  <r>
    <n v="10304"/>
    <n v="49"/>
    <s v="TORTU"/>
    <x v="0"/>
    <x v="8"/>
    <x v="9"/>
    <x v="3"/>
    <x v="89"/>
    <e v="#VALUE!"/>
    <n v="16"/>
    <n v="30"/>
    <n v="0"/>
    <n v="480"/>
    <n v="63.79"/>
    <n v="416.21"/>
    <n v="8.6710416666666672E-3"/>
  </r>
  <r>
    <n v="10309"/>
    <n v="6"/>
    <s v="HUNGO"/>
    <x v="2"/>
    <x v="60"/>
    <x v="45"/>
    <x v="5"/>
    <x v="93"/>
    <e v="#VALUE!"/>
    <n v="20"/>
    <n v="30"/>
    <n v="0"/>
    <n v="600"/>
    <n v="47.3"/>
    <n v="552.70000000000005"/>
    <n v="9.2116666666666666E-3"/>
  </r>
  <r>
    <n v="10315"/>
    <n v="70"/>
    <s v="ISLAT"/>
    <x v="6"/>
    <x v="25"/>
    <x v="40"/>
    <x v="0"/>
    <x v="97"/>
    <e v="#VALUE!"/>
    <n v="12"/>
    <n v="30"/>
    <n v="0"/>
    <n v="360"/>
    <n v="41.76"/>
    <n v="318.24"/>
    <n v="8.8400000000000006E-3"/>
  </r>
  <r>
    <n v="10319"/>
    <n v="76"/>
    <s v="TORTU"/>
    <x v="7"/>
    <x v="8"/>
    <x v="2"/>
    <x v="0"/>
    <x v="100"/>
    <e v="#VALUE!"/>
    <n v="14.4"/>
    <n v="30"/>
    <n v="0"/>
    <n v="432"/>
    <n v="64.5"/>
    <n v="367.5"/>
    <n v="8.5069444444444437E-3"/>
  </r>
  <r>
    <n v="10320"/>
    <n v="71"/>
    <s v="WARTH"/>
    <x v="5"/>
    <x v="4"/>
    <x v="36"/>
    <x v="1"/>
    <x v="368"/>
    <e v="#VALUE!"/>
    <n v="17.2"/>
    <n v="30"/>
    <n v="0"/>
    <n v="516"/>
    <n v="34.57"/>
    <n v="481.43"/>
    <n v="9.3300387596899226E-3"/>
  </r>
  <r>
    <n v="10324"/>
    <n v="46"/>
    <s v="SAVEA"/>
    <x v="4"/>
    <x v="17"/>
    <x v="60"/>
    <x v="4"/>
    <x v="369"/>
    <e v="#VALUE!"/>
    <n v="9.6"/>
    <n v="30"/>
    <n v="0"/>
    <n v="288"/>
    <n v="214.27"/>
    <n v="73.72999999999999"/>
    <n v="2.5600694444444438E-3"/>
  </r>
  <r>
    <n v="10356"/>
    <n v="31"/>
    <s v="WANDK"/>
    <x v="8"/>
    <x v="63"/>
    <x v="24"/>
    <x v="1"/>
    <x v="118"/>
    <e v="#VALUE!"/>
    <n v="10"/>
    <n v="30"/>
    <n v="0"/>
    <n v="300"/>
    <n v="36.71"/>
    <n v="263.29000000000002"/>
    <n v="8.7763333333333339E-3"/>
  </r>
  <r>
    <n v="10360"/>
    <n v="28"/>
    <s v="BLONP"/>
    <x v="6"/>
    <x v="5"/>
    <x v="35"/>
    <x v="2"/>
    <x v="120"/>
    <e v="#VALUE!"/>
    <n v="36.4"/>
    <n v="30"/>
    <n v="0"/>
    <n v="1092"/>
    <n v="131.69999999999999"/>
    <n v="960.3"/>
    <n v="8.793956043956044E-3"/>
  </r>
  <r>
    <n v="10364"/>
    <n v="69"/>
    <s v="EASTC"/>
    <x v="0"/>
    <x v="71"/>
    <x v="39"/>
    <x v="1"/>
    <x v="122"/>
    <e v="#VALUE!"/>
    <n v="28.8"/>
    <n v="30"/>
    <n v="0"/>
    <n v="864"/>
    <n v="71.97"/>
    <n v="792.03"/>
    <n v="9.1670138888888877E-3"/>
  </r>
  <r>
    <n v="10370"/>
    <n v="64"/>
    <s v="CHOPS"/>
    <x v="8"/>
    <x v="51"/>
    <x v="31"/>
    <x v="6"/>
    <x v="370"/>
    <e v="#VALUE!"/>
    <n v="26.6"/>
    <n v="30"/>
    <n v="0"/>
    <n v="798"/>
    <n v="1.17"/>
    <n v="796.83"/>
    <n v="9.9853383458646614E-3"/>
  </r>
  <r>
    <n v="10374"/>
    <n v="31"/>
    <s v="WOLZA"/>
    <x v="0"/>
    <x v="16"/>
    <x v="24"/>
    <x v="1"/>
    <x v="357"/>
    <e v="#VALUE!"/>
    <n v="10"/>
    <n v="30"/>
    <n v="0"/>
    <n v="300"/>
    <n v="3.94"/>
    <n v="296.06"/>
    <n v="9.8686666666666662E-3"/>
  </r>
  <r>
    <n v="10380"/>
    <n v="70"/>
    <s v="HUNGO"/>
    <x v="1"/>
    <x v="60"/>
    <x v="40"/>
    <x v="0"/>
    <x v="127"/>
    <e v="#VALUE!"/>
    <n v="12"/>
    <n v="30"/>
    <n v="0"/>
    <n v="360"/>
    <n v="35.03"/>
    <n v="324.97000000000003"/>
    <n v="9.0269444444444451E-3"/>
  </r>
  <r>
    <n v="10389"/>
    <n v="70"/>
    <s v="BOTTM"/>
    <x v="6"/>
    <x v="73"/>
    <x v="40"/>
    <x v="0"/>
    <x v="132"/>
    <e v="#VALUE!"/>
    <n v="12"/>
    <n v="30"/>
    <n v="0"/>
    <n v="360"/>
    <n v="47.42"/>
    <n v="312.58"/>
    <n v="8.6827777777777771E-3"/>
  </r>
  <r>
    <n v="10398"/>
    <n v="35"/>
    <s v="SAVEA"/>
    <x v="3"/>
    <x v="17"/>
    <x v="1"/>
    <x v="0"/>
    <x v="371"/>
    <e v="#VALUE!"/>
    <n v="14.4"/>
    <n v="30"/>
    <n v="0"/>
    <n v="432"/>
    <n v="89.16"/>
    <n v="342.84000000000003"/>
    <n v="7.9361111111111108E-3"/>
  </r>
  <r>
    <n v="10399"/>
    <n v="71"/>
    <s v="VAFFE"/>
    <x v="1"/>
    <x v="39"/>
    <x v="36"/>
    <x v="1"/>
    <x v="138"/>
    <e v="#VALUE!"/>
    <n v="17.2"/>
    <n v="30"/>
    <n v="0"/>
    <n v="516"/>
    <n v="27.36"/>
    <n v="488.64"/>
    <n v="9.4697674418604653E-3"/>
  </r>
  <r>
    <n v="10400"/>
    <n v="49"/>
    <s v="EASTC"/>
    <x v="0"/>
    <x v="71"/>
    <x v="9"/>
    <x v="3"/>
    <x v="139"/>
    <e v="#VALUE!"/>
    <n v="16"/>
    <n v="30"/>
    <n v="0"/>
    <n v="480"/>
    <n v="83.93"/>
    <n v="396.07"/>
    <n v="8.2514583333333329E-3"/>
  </r>
  <r>
    <n v="10407"/>
    <n v="11"/>
    <s v="OTTIK"/>
    <x v="3"/>
    <x v="0"/>
    <x v="4"/>
    <x v="1"/>
    <x v="359"/>
    <e v="#VALUE!"/>
    <n v="16.8"/>
    <n v="30"/>
    <n v="0"/>
    <n v="504"/>
    <n v="91.48"/>
    <n v="412.52"/>
    <n v="8.1849206349206352E-3"/>
  </r>
  <r>
    <n v="10421"/>
    <n v="26"/>
    <s v="QUEDE"/>
    <x v="1"/>
    <x v="12"/>
    <x v="52"/>
    <x v="3"/>
    <x v="372"/>
    <e v="#VALUE!"/>
    <n v="24.9"/>
    <n v="30"/>
    <n v="0"/>
    <n v="747"/>
    <n v="99.23"/>
    <n v="647.77"/>
    <n v="8.6716198125836672E-3"/>
  </r>
  <r>
    <n v="10430"/>
    <n v="56"/>
    <s v="ERNSH"/>
    <x v="6"/>
    <x v="32"/>
    <x v="17"/>
    <x v="6"/>
    <x v="153"/>
    <e v="#VALUE!"/>
    <n v="30.4"/>
    <n v="30"/>
    <n v="0"/>
    <n v="912"/>
    <n v="458.78"/>
    <n v="453.22"/>
    <n v="4.9695175438596497E-3"/>
  </r>
  <r>
    <n v="10439"/>
    <n v="74"/>
    <s v="MEREP"/>
    <x v="8"/>
    <x v="14"/>
    <x v="10"/>
    <x v="2"/>
    <x v="158"/>
    <e v="#VALUE!"/>
    <n v="8"/>
    <n v="30"/>
    <n v="0"/>
    <n v="240"/>
    <n v="4.07"/>
    <n v="235.93"/>
    <n v="9.8304166666666679E-3"/>
  </r>
  <r>
    <n v="10442"/>
    <n v="11"/>
    <s v="ERNSH"/>
    <x v="2"/>
    <x v="32"/>
    <x v="4"/>
    <x v="1"/>
    <x v="160"/>
    <e v="#VALUE!"/>
    <n v="16.8"/>
    <n v="30"/>
    <n v="0"/>
    <n v="504"/>
    <n v="47.94"/>
    <n v="456.06"/>
    <n v="9.0488095238095232E-3"/>
  </r>
  <r>
    <n v="10444"/>
    <n v="41"/>
    <s v="BERGS"/>
    <x v="2"/>
    <x v="56"/>
    <x v="54"/>
    <x v="4"/>
    <x v="161"/>
    <e v="#VALUE!"/>
    <n v="7.7"/>
    <n v="30"/>
    <n v="0"/>
    <n v="231"/>
    <n v="3.5"/>
    <n v="227.5"/>
    <n v="9.8484848484848495E-3"/>
  </r>
  <r>
    <n v="10455"/>
    <n v="71"/>
    <s v="WARTH"/>
    <x v="1"/>
    <x v="4"/>
    <x v="36"/>
    <x v="1"/>
    <x v="166"/>
    <e v="#VALUE!"/>
    <n v="17.2"/>
    <n v="30"/>
    <n v="0"/>
    <n v="516"/>
    <n v="180.45"/>
    <n v="335.55"/>
    <n v="6.5029069767441857E-3"/>
  </r>
  <r>
    <n v="10458"/>
    <n v="26"/>
    <s v="SUPRD"/>
    <x v="7"/>
    <x v="47"/>
    <x v="52"/>
    <x v="3"/>
    <x v="168"/>
    <e v="#VALUE!"/>
    <n v="24.9"/>
    <n v="30"/>
    <n v="0"/>
    <n v="747"/>
    <n v="147.06"/>
    <n v="599.94000000000005"/>
    <n v="8.0313253012048204E-3"/>
  </r>
  <r>
    <n v="10458"/>
    <n v="28"/>
    <s v="SUPRD"/>
    <x v="7"/>
    <x v="47"/>
    <x v="35"/>
    <x v="2"/>
    <x v="168"/>
    <e v="#VALUE!"/>
    <n v="36.4"/>
    <n v="30"/>
    <n v="0"/>
    <n v="1092"/>
    <n v="147.06"/>
    <n v="944.94"/>
    <n v="8.6532967032967034E-3"/>
  </r>
  <r>
    <n v="10470"/>
    <n v="18"/>
    <s v="BONAP"/>
    <x v="6"/>
    <x v="23"/>
    <x v="32"/>
    <x v="4"/>
    <x v="175"/>
    <e v="#VALUE!"/>
    <n v="50"/>
    <n v="30"/>
    <n v="0"/>
    <n v="1500"/>
    <n v="64.56"/>
    <n v="1435.44"/>
    <n v="9.569600000000001E-3"/>
  </r>
  <r>
    <n v="10471"/>
    <n v="7"/>
    <s v="BSBEV"/>
    <x v="3"/>
    <x v="10"/>
    <x v="71"/>
    <x v="2"/>
    <x v="175"/>
    <e v="#VALUE!"/>
    <n v="24"/>
    <n v="30"/>
    <n v="0"/>
    <n v="720"/>
    <n v="45.59"/>
    <n v="674.41"/>
    <n v="9.3668055555555553E-3"/>
  </r>
  <r>
    <n v="10479"/>
    <n v="38"/>
    <s v="RATTC"/>
    <x v="2"/>
    <x v="6"/>
    <x v="63"/>
    <x v="0"/>
    <x v="179"/>
    <e v="#VALUE!"/>
    <n v="210.8"/>
    <n v="30"/>
    <n v="0"/>
    <n v="6324"/>
    <n v="708.95"/>
    <n v="5615.05"/>
    <n v="8.878953194180899E-3"/>
  </r>
  <r>
    <n v="10479"/>
    <n v="64"/>
    <s v="RATTC"/>
    <x v="2"/>
    <x v="6"/>
    <x v="31"/>
    <x v="6"/>
    <x v="179"/>
    <e v="#VALUE!"/>
    <n v="26.6"/>
    <n v="30"/>
    <n v="0"/>
    <n v="798"/>
    <n v="708.95"/>
    <n v="89.049999999999955"/>
    <n v="1.1159147869674181E-3"/>
  </r>
  <r>
    <n v="10480"/>
    <n v="47"/>
    <s v="FOLIG"/>
    <x v="8"/>
    <x v="28"/>
    <x v="64"/>
    <x v="3"/>
    <x v="180"/>
    <e v="#VALUE!"/>
    <n v="7.6"/>
    <n v="30"/>
    <n v="0"/>
    <n v="228"/>
    <n v="1.35"/>
    <n v="226.65"/>
    <n v="9.9407894736842101E-3"/>
  </r>
  <r>
    <n v="10487"/>
    <n v="26"/>
    <s v="QUEEN"/>
    <x v="3"/>
    <x v="35"/>
    <x v="52"/>
    <x v="3"/>
    <x v="182"/>
    <e v="#VALUE!"/>
    <n v="24.9"/>
    <n v="30"/>
    <n v="0"/>
    <n v="747"/>
    <n v="71.069999999999993"/>
    <n v="675.93000000000006"/>
    <n v="9.0485943775100407E-3"/>
  </r>
  <r>
    <n v="10488"/>
    <n v="59"/>
    <s v="FRANK"/>
    <x v="1"/>
    <x v="54"/>
    <x v="48"/>
    <x v="1"/>
    <x v="373"/>
    <e v="#VALUE!"/>
    <n v="44"/>
    <n v="30"/>
    <n v="0"/>
    <n v="1320"/>
    <n v="4.93"/>
    <n v="1315.07"/>
    <n v="9.9626515151515146E-3"/>
  </r>
  <r>
    <n v="10490"/>
    <n v="68"/>
    <s v="HILAA"/>
    <x v="7"/>
    <x v="43"/>
    <x v="38"/>
    <x v="3"/>
    <x v="184"/>
    <e v="#VALUE!"/>
    <n v="10"/>
    <n v="30"/>
    <n v="0"/>
    <n v="300"/>
    <n v="210.19"/>
    <n v="89.81"/>
    <n v="2.9936666666666666E-3"/>
  </r>
  <r>
    <n v="10494"/>
    <n v="56"/>
    <s v="COMMI"/>
    <x v="6"/>
    <x v="83"/>
    <x v="17"/>
    <x v="6"/>
    <x v="374"/>
    <e v="#VALUE!"/>
    <n v="30.4"/>
    <n v="30"/>
    <n v="0"/>
    <n v="912"/>
    <n v="65.989999999999995"/>
    <n v="846.01"/>
    <n v="9.2764254385964903E-3"/>
  </r>
  <r>
    <n v="10498"/>
    <n v="42"/>
    <s v="HILAA"/>
    <x v="1"/>
    <x v="43"/>
    <x v="41"/>
    <x v="6"/>
    <x v="187"/>
    <e v="#VALUE!"/>
    <n v="14"/>
    <n v="30"/>
    <n v="0"/>
    <n v="420"/>
    <n v="29.75"/>
    <n v="390.25"/>
    <n v="9.2916666666666668E-3"/>
  </r>
  <r>
    <n v="10502"/>
    <n v="67"/>
    <s v="PERIC"/>
    <x v="3"/>
    <x v="69"/>
    <x v="70"/>
    <x v="0"/>
    <x v="189"/>
    <e v="#VALUE!"/>
    <n v="14"/>
    <n v="30"/>
    <n v="0"/>
    <n v="420"/>
    <n v="69.319999999999993"/>
    <n v="350.68"/>
    <n v="8.3495238095238102E-3"/>
  </r>
  <r>
    <n v="10525"/>
    <n v="36"/>
    <s v="BONAP"/>
    <x v="0"/>
    <x v="23"/>
    <x v="12"/>
    <x v="4"/>
    <x v="375"/>
    <e v="#VALUE!"/>
    <n v="19"/>
    <n v="30"/>
    <n v="0"/>
    <n v="570"/>
    <n v="11.06"/>
    <n v="558.94000000000005"/>
    <n v="9.8059649122807027E-3"/>
  </r>
  <r>
    <n v="10536"/>
    <n v="33"/>
    <s v="LEHMS"/>
    <x v="2"/>
    <x v="59"/>
    <x v="22"/>
    <x v="1"/>
    <x v="205"/>
    <e v="#VALUE!"/>
    <n v="2.5"/>
    <n v="30"/>
    <n v="0"/>
    <n v="75"/>
    <n v="58.88"/>
    <n v="16.119999999999997"/>
    <n v="2.149333333333333E-3"/>
  </r>
  <r>
    <n v="10537"/>
    <n v="31"/>
    <s v="RICSU"/>
    <x v="0"/>
    <x v="52"/>
    <x v="24"/>
    <x v="1"/>
    <x v="205"/>
    <e v="#VALUE!"/>
    <n v="12.5"/>
    <n v="30"/>
    <n v="0"/>
    <n v="375"/>
    <n v="78.849999999999994"/>
    <n v="296.14999999999998"/>
    <n v="7.8973333333333326E-3"/>
  </r>
  <r>
    <n v="10540"/>
    <n v="38"/>
    <s v="QUICK"/>
    <x v="2"/>
    <x v="20"/>
    <x v="63"/>
    <x v="0"/>
    <x v="208"/>
    <e v="#VALUE!"/>
    <n v="263.5"/>
    <n v="30"/>
    <n v="0"/>
    <n v="7905"/>
    <n v="1007.64"/>
    <n v="6897.36"/>
    <n v="8.7253130929791263E-3"/>
  </r>
  <r>
    <n v="10552"/>
    <n v="75"/>
    <s v="HILAA"/>
    <x v="3"/>
    <x v="43"/>
    <x v="33"/>
    <x v="0"/>
    <x v="212"/>
    <e v="#VALUE!"/>
    <n v="7.75"/>
    <n v="30"/>
    <n v="0"/>
    <n v="232.5"/>
    <n v="83.22"/>
    <n v="149.28"/>
    <n v="6.4206451612903222E-3"/>
  </r>
  <r>
    <n v="10553"/>
    <n v="31"/>
    <s v="WARTH"/>
    <x v="3"/>
    <x v="4"/>
    <x v="24"/>
    <x v="1"/>
    <x v="4"/>
    <e v="#VALUE!"/>
    <n v="12.5"/>
    <n v="30"/>
    <n v="0"/>
    <n v="375"/>
    <n v="149.49"/>
    <n v="225.51"/>
    <n v="6.0136E-3"/>
  </r>
  <r>
    <n v="10557"/>
    <n v="64"/>
    <s v="LEHMS"/>
    <x v="4"/>
    <x v="59"/>
    <x v="31"/>
    <x v="6"/>
    <x v="213"/>
    <e v="#VALUE!"/>
    <n v="33.25"/>
    <n v="30"/>
    <n v="0"/>
    <n v="997.5"/>
    <n v="96.72"/>
    <n v="900.78"/>
    <n v="9.0303759398496237E-3"/>
  </r>
  <r>
    <n v="10558"/>
    <n v="52"/>
    <s v="AROUT"/>
    <x v="0"/>
    <x v="34"/>
    <x v="50"/>
    <x v="6"/>
    <x v="214"/>
    <e v="#VALUE!"/>
    <n v="7"/>
    <n v="30"/>
    <n v="0"/>
    <n v="210"/>
    <n v="72.97"/>
    <n v="137.03"/>
    <n v="6.5252380952380952E-3"/>
  </r>
  <r>
    <n v="10575"/>
    <n v="72"/>
    <s v="MORGK"/>
    <x v="5"/>
    <x v="7"/>
    <x v="5"/>
    <x v="1"/>
    <x v="7"/>
    <e v="#VALUE!"/>
    <n v="34.799999999999997"/>
    <n v="30"/>
    <n v="0"/>
    <n v="1044"/>
    <n v="127.34"/>
    <n v="916.66"/>
    <n v="8.7802681992337154E-3"/>
  </r>
  <r>
    <n v="10594"/>
    <n v="58"/>
    <s v="OLDWO"/>
    <x v="2"/>
    <x v="79"/>
    <x v="72"/>
    <x v="4"/>
    <x v="221"/>
    <e v="#VALUE!"/>
    <n v="13.25"/>
    <n v="30"/>
    <n v="0"/>
    <n v="397.5"/>
    <n v="5.24"/>
    <n v="392.26"/>
    <n v="9.8681761006289299E-3"/>
  </r>
  <r>
    <n v="10600"/>
    <n v="73"/>
    <s v="HUNGC"/>
    <x v="6"/>
    <x v="75"/>
    <x v="28"/>
    <x v="4"/>
    <x v="223"/>
    <e v="#VALUE!"/>
    <n v="15"/>
    <n v="30"/>
    <n v="0"/>
    <n v="450"/>
    <n v="45.13"/>
    <n v="404.87"/>
    <n v="8.997111111111112E-3"/>
  </r>
  <r>
    <n v="10647"/>
    <n v="19"/>
    <s v="QUEDE"/>
    <x v="6"/>
    <x v="12"/>
    <x v="29"/>
    <x v="3"/>
    <x v="20"/>
    <e v="#VALUE!"/>
    <n v="9.1999999999999993"/>
    <n v="30"/>
    <n v="0"/>
    <n v="276"/>
    <n v="45.54"/>
    <n v="230.46"/>
    <n v="8.3500000000000015E-3"/>
  </r>
  <r>
    <n v="10650"/>
    <n v="30"/>
    <s v="FAMIA"/>
    <x v="5"/>
    <x v="68"/>
    <x v="30"/>
    <x v="4"/>
    <x v="376"/>
    <e v="#VALUE!"/>
    <n v="25.89"/>
    <n v="30"/>
    <n v="0"/>
    <n v="776.7"/>
    <n v="176.81"/>
    <n v="599.8900000000001"/>
    <n v="7.7235740955323819E-3"/>
  </r>
  <r>
    <n v="10650"/>
    <n v="54"/>
    <s v="FAMIA"/>
    <x v="5"/>
    <x v="68"/>
    <x v="37"/>
    <x v="7"/>
    <x v="376"/>
    <e v="#VALUE!"/>
    <n v="7.45"/>
    <n v="30"/>
    <n v="0"/>
    <n v="223.5"/>
    <n v="176.81"/>
    <n v="46.69"/>
    <n v="2.0890380313199103E-3"/>
  </r>
  <r>
    <n v="10657"/>
    <n v="60"/>
    <s v="SAVEA"/>
    <x v="3"/>
    <x v="17"/>
    <x v="8"/>
    <x v="1"/>
    <x v="240"/>
    <e v="#VALUE!"/>
    <n v="34"/>
    <n v="30"/>
    <n v="0"/>
    <n v="1020"/>
    <n v="352.69"/>
    <n v="667.31"/>
    <n v="6.5422549019607838E-3"/>
  </r>
  <r>
    <n v="10669"/>
    <n v="36"/>
    <s v="SIMOB"/>
    <x v="3"/>
    <x v="66"/>
    <x v="12"/>
    <x v="4"/>
    <x v="377"/>
    <e v="#VALUE!"/>
    <n v="19"/>
    <n v="30"/>
    <n v="0"/>
    <n v="570"/>
    <n v="24.39"/>
    <n v="545.61"/>
    <n v="9.5721052631578957E-3"/>
  </r>
  <r>
    <n v="10675"/>
    <n v="14"/>
    <s v="FRANK"/>
    <x v="5"/>
    <x v="54"/>
    <x v="6"/>
    <x v="2"/>
    <x v="378"/>
    <e v="#VALUE!"/>
    <n v="23.25"/>
    <n v="30"/>
    <n v="0"/>
    <n v="697.5"/>
    <n v="31.85"/>
    <n v="665.65"/>
    <n v="9.5433691756272396E-3"/>
  </r>
  <r>
    <n v="10675"/>
    <n v="58"/>
    <s v="FRANK"/>
    <x v="5"/>
    <x v="54"/>
    <x v="72"/>
    <x v="4"/>
    <x v="378"/>
    <e v="#VALUE!"/>
    <n v="13.25"/>
    <n v="30"/>
    <n v="0"/>
    <n v="397.5"/>
    <n v="31.85"/>
    <n v="365.65"/>
    <n v="9.198742138364779E-3"/>
  </r>
  <r>
    <n v="10678"/>
    <n v="33"/>
    <s v="SAVEA"/>
    <x v="7"/>
    <x v="17"/>
    <x v="22"/>
    <x v="1"/>
    <x v="248"/>
    <e v="#VALUE!"/>
    <n v="2.5"/>
    <n v="30"/>
    <n v="0"/>
    <n v="75"/>
    <n v="388.98"/>
    <n v="-313.98"/>
    <n v="-4.1863999999999998E-2"/>
  </r>
  <r>
    <n v="10678"/>
    <n v="54"/>
    <s v="SAVEA"/>
    <x v="7"/>
    <x v="17"/>
    <x v="37"/>
    <x v="7"/>
    <x v="248"/>
    <e v="#VALUE!"/>
    <n v="7.45"/>
    <n v="30"/>
    <n v="0"/>
    <n v="223.5"/>
    <n v="388.98"/>
    <n v="-165.48000000000002"/>
    <n v="-7.4040268456375844E-3"/>
  </r>
  <r>
    <n v="10682"/>
    <n v="33"/>
    <s v="ANTON"/>
    <x v="2"/>
    <x v="72"/>
    <x v="22"/>
    <x v="1"/>
    <x v="249"/>
    <e v="#VALUE!"/>
    <n v="2.5"/>
    <n v="30"/>
    <n v="0"/>
    <n v="75"/>
    <n v="36.130000000000003"/>
    <n v="38.869999999999997"/>
    <n v="5.1826666666666662E-3"/>
  </r>
  <r>
    <n v="10682"/>
    <n v="75"/>
    <s v="ANTON"/>
    <x v="2"/>
    <x v="72"/>
    <x v="33"/>
    <x v="0"/>
    <x v="249"/>
    <e v="#VALUE!"/>
    <n v="7.75"/>
    <n v="30"/>
    <n v="0"/>
    <n v="232.5"/>
    <n v="36.130000000000003"/>
    <n v="196.37"/>
    <n v="8.4460215053763447E-3"/>
  </r>
  <r>
    <n v="10684"/>
    <n v="60"/>
    <s v="OTTIK"/>
    <x v="2"/>
    <x v="0"/>
    <x v="8"/>
    <x v="1"/>
    <x v="250"/>
    <e v="#VALUE!"/>
    <n v="34"/>
    <n v="30"/>
    <n v="0"/>
    <n v="1020"/>
    <n v="145.63"/>
    <n v="874.37"/>
    <n v="8.5722549019607835E-3"/>
  </r>
  <r>
    <n v="10712"/>
    <n v="56"/>
    <s v="HUNGO"/>
    <x v="2"/>
    <x v="60"/>
    <x v="17"/>
    <x v="6"/>
    <x v="262"/>
    <e v="#VALUE!"/>
    <n v="38"/>
    <n v="30"/>
    <n v="0"/>
    <n v="1140"/>
    <n v="89.93"/>
    <n v="1050.07"/>
    <n v="9.2111403508771932E-3"/>
  </r>
  <r>
    <n v="10713"/>
    <n v="26"/>
    <s v="SAVEA"/>
    <x v="0"/>
    <x v="17"/>
    <x v="52"/>
    <x v="3"/>
    <x v="263"/>
    <e v="#VALUE!"/>
    <n v="31.23"/>
    <n v="30"/>
    <n v="0"/>
    <n v="936.9"/>
    <n v="167.05"/>
    <n v="769.84999999999991"/>
    <n v="8.2169922083466743E-3"/>
  </r>
  <r>
    <n v="10715"/>
    <n v="71"/>
    <s v="BONAP"/>
    <x v="2"/>
    <x v="23"/>
    <x v="36"/>
    <x v="1"/>
    <x v="264"/>
    <e v="#VALUE!"/>
    <n v="21.5"/>
    <n v="30"/>
    <n v="0"/>
    <n v="645"/>
    <n v="63.2"/>
    <n v="581.79999999999995"/>
    <n v="9.0201550387596901E-3"/>
  </r>
  <r>
    <n v="10729"/>
    <n v="21"/>
    <s v="LINOD"/>
    <x v="1"/>
    <x v="22"/>
    <x v="62"/>
    <x v="3"/>
    <x v="25"/>
    <e v="#VALUE!"/>
    <n v="10"/>
    <n v="30"/>
    <n v="0"/>
    <n v="300"/>
    <n v="141.06"/>
    <n v="158.94"/>
    <n v="5.2979999999999998E-3"/>
  </r>
  <r>
    <n v="10734"/>
    <n v="6"/>
    <s v="GOURL"/>
    <x v="3"/>
    <x v="24"/>
    <x v="45"/>
    <x v="5"/>
    <x v="27"/>
    <e v="#VALUE!"/>
    <n v="25"/>
    <n v="30"/>
    <n v="0"/>
    <n v="750"/>
    <n v="1.63"/>
    <n v="748.37"/>
    <n v="9.9782666666666658E-3"/>
  </r>
  <r>
    <n v="10747"/>
    <n v="69"/>
    <s v="PICCO"/>
    <x v="8"/>
    <x v="2"/>
    <x v="39"/>
    <x v="1"/>
    <x v="275"/>
    <e v="#VALUE!"/>
    <n v="36"/>
    <n v="30"/>
    <n v="0"/>
    <n v="1080"/>
    <n v="117.33"/>
    <n v="962.67"/>
    <n v="8.91361111111111E-3"/>
  </r>
  <r>
    <n v="10751"/>
    <n v="30"/>
    <s v="RICSU"/>
    <x v="2"/>
    <x v="52"/>
    <x v="30"/>
    <x v="4"/>
    <x v="29"/>
    <e v="#VALUE!"/>
    <n v="25.89"/>
    <n v="30"/>
    <n v="0"/>
    <n v="776.7"/>
    <n v="130.79"/>
    <n v="645.91000000000008"/>
    <n v="8.3160808548989312E-3"/>
  </r>
  <r>
    <n v="10757"/>
    <n v="34"/>
    <s v="SAVEA"/>
    <x v="8"/>
    <x v="17"/>
    <x v="42"/>
    <x v="0"/>
    <x v="277"/>
    <e v="#VALUE!"/>
    <n v="14"/>
    <n v="30"/>
    <n v="0"/>
    <n v="420"/>
    <n v="8.19"/>
    <n v="411.81"/>
    <n v="9.8050000000000012E-3"/>
  </r>
  <r>
    <n v="10757"/>
    <n v="62"/>
    <s v="SAVEA"/>
    <x v="8"/>
    <x v="17"/>
    <x v="25"/>
    <x v="3"/>
    <x v="277"/>
    <e v="#VALUE!"/>
    <n v="49.3"/>
    <n v="30"/>
    <n v="0"/>
    <n v="1479"/>
    <n v="8.19"/>
    <n v="1470.81"/>
    <n v="9.9446247464503035E-3"/>
  </r>
  <r>
    <n v="10762"/>
    <n v="47"/>
    <s v="FOLKO"/>
    <x v="2"/>
    <x v="27"/>
    <x v="64"/>
    <x v="3"/>
    <x v="30"/>
    <e v="#VALUE!"/>
    <n v="9.5"/>
    <n v="30"/>
    <n v="0"/>
    <n v="285"/>
    <n v="328.74"/>
    <n v="-43.740000000000009"/>
    <n v="-1.5347368421052634E-3"/>
  </r>
  <r>
    <n v="10784"/>
    <n v="36"/>
    <s v="MAGAA"/>
    <x v="6"/>
    <x v="84"/>
    <x v="12"/>
    <x v="4"/>
    <x v="288"/>
    <e v="#VALUE!"/>
    <n v="19"/>
    <n v="30"/>
    <n v="0"/>
    <n v="570"/>
    <n v="70.09"/>
    <n v="499.90999999999997"/>
    <n v="8.7703508771929811E-3"/>
  </r>
  <r>
    <n v="10789"/>
    <n v="18"/>
    <s v="FOLIG"/>
    <x v="0"/>
    <x v="28"/>
    <x v="32"/>
    <x v="4"/>
    <x v="31"/>
    <e v="#VALUE!"/>
    <n v="62.5"/>
    <n v="30"/>
    <n v="0"/>
    <n v="1875"/>
    <n v="100.6"/>
    <n v="1774.4"/>
    <n v="9.4634666666666666E-3"/>
  </r>
  <r>
    <n v="10789"/>
    <n v="63"/>
    <s v="FOLIG"/>
    <x v="0"/>
    <x v="28"/>
    <x v="27"/>
    <x v="5"/>
    <x v="31"/>
    <e v="#VALUE!"/>
    <n v="43.9"/>
    <n v="30"/>
    <n v="0"/>
    <n v="1317"/>
    <n v="100.6"/>
    <n v="1216.4000000000001"/>
    <n v="9.2361427486712232E-3"/>
  </r>
  <r>
    <n v="10811"/>
    <n v="40"/>
    <s v="LINOD"/>
    <x v="1"/>
    <x v="22"/>
    <x v="20"/>
    <x v="4"/>
    <x v="295"/>
    <e v="#VALUE!"/>
    <n v="18.399999999999999"/>
    <n v="30"/>
    <n v="0"/>
    <n v="552"/>
    <n v="31.22"/>
    <n v="520.78"/>
    <n v="9.4344202898550729E-3"/>
  </r>
  <r>
    <n v="10817"/>
    <n v="38"/>
    <s v="KOENE"/>
    <x v="2"/>
    <x v="18"/>
    <x v="63"/>
    <x v="0"/>
    <x v="379"/>
    <e v="#VALUE!"/>
    <n v="263.5"/>
    <n v="30"/>
    <n v="0"/>
    <n v="7905"/>
    <n v="306.07"/>
    <n v="7598.93"/>
    <n v="9.6128146742568005E-3"/>
  </r>
  <r>
    <n v="10820"/>
    <n v="56"/>
    <s v="RATTC"/>
    <x v="2"/>
    <x v="6"/>
    <x v="17"/>
    <x v="6"/>
    <x v="297"/>
    <e v="#VALUE!"/>
    <n v="38"/>
    <n v="30"/>
    <n v="0"/>
    <n v="1140"/>
    <n v="37.520000000000003"/>
    <n v="1102.48"/>
    <n v="9.670877192982456E-3"/>
  </r>
  <r>
    <n v="10830"/>
    <n v="60"/>
    <s v="TRADH"/>
    <x v="6"/>
    <x v="30"/>
    <x v="8"/>
    <x v="1"/>
    <x v="34"/>
    <e v="#VALUE!"/>
    <n v="34"/>
    <n v="30"/>
    <n v="0"/>
    <n v="1020"/>
    <n v="81.83"/>
    <n v="938.17"/>
    <n v="9.1977450980392159E-3"/>
  </r>
  <r>
    <n v="10836"/>
    <n v="64"/>
    <s v="ERNSH"/>
    <x v="7"/>
    <x v="32"/>
    <x v="31"/>
    <x v="6"/>
    <x v="36"/>
    <e v="#VALUE!"/>
    <n v="33.25"/>
    <n v="30"/>
    <n v="0"/>
    <n v="997.5"/>
    <n v="411.88"/>
    <n v="585.62"/>
    <n v="5.8708771929824564E-3"/>
  </r>
  <r>
    <n v="10841"/>
    <n v="56"/>
    <s v="SUPRD"/>
    <x v="5"/>
    <x v="47"/>
    <x v="17"/>
    <x v="6"/>
    <x v="299"/>
    <e v="#VALUE!"/>
    <n v="38"/>
    <n v="30"/>
    <n v="0"/>
    <n v="1140"/>
    <n v="424.3"/>
    <n v="715.7"/>
    <n v="6.278070175438597E-3"/>
  </r>
  <r>
    <n v="10846"/>
    <n v="70"/>
    <s v="SUPRD"/>
    <x v="3"/>
    <x v="47"/>
    <x v="40"/>
    <x v="0"/>
    <x v="301"/>
    <e v="#VALUE!"/>
    <n v="15"/>
    <n v="30"/>
    <n v="0"/>
    <n v="450"/>
    <n v="56.46"/>
    <n v="393.54"/>
    <n v="8.7453333333333341E-3"/>
  </r>
  <r>
    <n v="10848"/>
    <n v="5"/>
    <s v="CONSH"/>
    <x v="7"/>
    <x v="78"/>
    <x v="57"/>
    <x v="5"/>
    <x v="302"/>
    <e v="#VALUE!"/>
    <n v="21.35"/>
    <n v="30"/>
    <n v="0"/>
    <n v="640.5"/>
    <n v="38.24"/>
    <n v="602.26"/>
    <n v="9.4029664324746295E-3"/>
  </r>
  <r>
    <n v="10857"/>
    <n v="3"/>
    <s v="BERGS"/>
    <x v="1"/>
    <x v="56"/>
    <x v="61"/>
    <x v="5"/>
    <x v="380"/>
    <e v="#VALUE!"/>
    <n v="10"/>
    <n v="30"/>
    <n v="0"/>
    <n v="300"/>
    <n v="188.85"/>
    <n v="111.15"/>
    <n v="3.705E-3"/>
  </r>
  <r>
    <n v="10885"/>
    <n v="70"/>
    <s v="SUPRD"/>
    <x v="8"/>
    <x v="47"/>
    <x v="40"/>
    <x v="0"/>
    <x v="310"/>
    <e v="#VALUE!"/>
    <n v="15"/>
    <n v="30"/>
    <n v="0"/>
    <n v="450"/>
    <n v="5.64"/>
    <n v="444.36"/>
    <n v="9.874666666666667E-3"/>
  </r>
  <r>
    <n v="10893"/>
    <n v="8"/>
    <s v="KOENE"/>
    <x v="4"/>
    <x v="18"/>
    <x v="53"/>
    <x v="5"/>
    <x v="41"/>
    <e v="#VALUE!"/>
    <n v="40"/>
    <n v="30"/>
    <n v="0"/>
    <n v="1200"/>
    <n v="77.78"/>
    <n v="1122.22"/>
    <n v="9.3518333333333335E-3"/>
  </r>
  <r>
    <n v="10901"/>
    <n v="41"/>
    <s v="HILAA"/>
    <x v="6"/>
    <x v="43"/>
    <x v="54"/>
    <x v="4"/>
    <x v="381"/>
    <e v="#VALUE!"/>
    <n v="9.65"/>
    <n v="30"/>
    <n v="0"/>
    <n v="289.5"/>
    <n v="62.09"/>
    <n v="227.41"/>
    <n v="7.8552677029360956E-3"/>
  </r>
  <r>
    <n v="10901"/>
    <n v="71"/>
    <s v="HILAA"/>
    <x v="6"/>
    <x v="43"/>
    <x v="36"/>
    <x v="1"/>
    <x v="381"/>
    <e v="#VALUE!"/>
    <n v="21.5"/>
    <n v="30"/>
    <n v="0"/>
    <n v="645"/>
    <n v="62.09"/>
    <n v="582.91"/>
    <n v="9.0373643410852703E-3"/>
  </r>
  <r>
    <n v="10915"/>
    <n v="33"/>
    <s v="TORTU"/>
    <x v="3"/>
    <x v="8"/>
    <x v="22"/>
    <x v="1"/>
    <x v="317"/>
    <e v="#VALUE!"/>
    <n v="2.5"/>
    <n v="30"/>
    <n v="0"/>
    <n v="75"/>
    <n v="3.51"/>
    <n v="71.489999999999995"/>
    <n v="9.5319999999999988E-3"/>
  </r>
  <r>
    <n v="10931"/>
    <n v="57"/>
    <s v="RICSU"/>
    <x v="6"/>
    <x v="52"/>
    <x v="16"/>
    <x v="6"/>
    <x v="320"/>
    <e v="#VALUE!"/>
    <n v="19.5"/>
    <n v="30"/>
    <n v="0"/>
    <n v="585"/>
    <n v="13.6"/>
    <n v="571.4"/>
    <n v="9.767521367521367E-3"/>
  </r>
  <r>
    <n v="10933"/>
    <n v="61"/>
    <s v="ISLAT"/>
    <x v="8"/>
    <x v="25"/>
    <x v="65"/>
    <x v="5"/>
    <x v="320"/>
    <e v="#VALUE!"/>
    <n v="28.5"/>
    <n v="30"/>
    <n v="0"/>
    <n v="855"/>
    <n v="54.15"/>
    <n v="800.85"/>
    <n v="9.3666666666666672E-3"/>
  </r>
  <r>
    <n v="10949"/>
    <n v="10"/>
    <s v="BOTTM"/>
    <x v="3"/>
    <x v="73"/>
    <x v="59"/>
    <x v="4"/>
    <x v="324"/>
    <e v="#VALUE!"/>
    <n v="31"/>
    <n v="30"/>
    <n v="0"/>
    <n v="930"/>
    <n v="74.44"/>
    <n v="855.56"/>
    <n v="9.1995698924731174E-3"/>
  </r>
  <r>
    <n v="10954"/>
    <n v="45"/>
    <s v="LINOD"/>
    <x v="5"/>
    <x v="22"/>
    <x v="69"/>
    <x v="4"/>
    <x v="326"/>
    <e v="#VALUE!"/>
    <n v="9.5"/>
    <n v="30"/>
    <n v="0"/>
    <n v="285"/>
    <n v="27.91"/>
    <n v="257.08999999999997"/>
    <n v="9.0207017543859642E-3"/>
  </r>
  <r>
    <n v="10957"/>
    <n v="30"/>
    <s v="HILAA"/>
    <x v="1"/>
    <x v="43"/>
    <x v="30"/>
    <x v="4"/>
    <x v="46"/>
    <e v="#VALUE!"/>
    <n v="25.89"/>
    <n v="30"/>
    <n v="0"/>
    <n v="776.7"/>
    <n v="105.36"/>
    <n v="671.34"/>
    <n v="8.6434916956353806E-3"/>
  </r>
  <r>
    <n v="10968"/>
    <n v="12"/>
    <s v="ERNSH"/>
    <x v="0"/>
    <x v="32"/>
    <x v="73"/>
    <x v="1"/>
    <x v="328"/>
    <e v="#VALUE!"/>
    <n v="38"/>
    <n v="30"/>
    <n v="0"/>
    <n v="1140"/>
    <n v="74.599999999999994"/>
    <n v="1065.4000000000001"/>
    <n v="9.3456140350877195E-3"/>
  </r>
  <r>
    <n v="10968"/>
    <n v="24"/>
    <s v="ERNSH"/>
    <x v="0"/>
    <x v="32"/>
    <x v="18"/>
    <x v="0"/>
    <x v="328"/>
    <e v="#VALUE!"/>
    <n v="4.5"/>
    <n v="30"/>
    <n v="0"/>
    <n v="135"/>
    <n v="74.599999999999994"/>
    <n v="60.400000000000006"/>
    <n v="4.4740740740740748E-3"/>
  </r>
  <r>
    <n v="10977"/>
    <n v="47"/>
    <s v="FOLKO"/>
    <x v="1"/>
    <x v="27"/>
    <x v="64"/>
    <x v="3"/>
    <x v="48"/>
    <e v="#VALUE!"/>
    <n v="9.5"/>
    <n v="30"/>
    <n v="0"/>
    <n v="285"/>
    <n v="208.5"/>
    <n v="76.5"/>
    <n v="2.6842105263157894E-3"/>
  </r>
  <r>
    <n v="10979"/>
    <n v="27"/>
    <s v="ERNSH"/>
    <x v="1"/>
    <x v="32"/>
    <x v="14"/>
    <x v="3"/>
    <x v="48"/>
    <e v="#VALUE!"/>
    <n v="43.9"/>
    <n v="30"/>
    <n v="0"/>
    <n v="1317"/>
    <n v="353.07"/>
    <n v="963.93000000000006"/>
    <n v="7.3191343963553536E-3"/>
  </r>
  <r>
    <n v="10986"/>
    <n v="11"/>
    <s v="OCEAN"/>
    <x v="1"/>
    <x v="44"/>
    <x v="4"/>
    <x v="1"/>
    <x v="49"/>
    <e v="#VALUE!"/>
    <n v="21"/>
    <n v="30"/>
    <n v="0"/>
    <n v="630"/>
    <n v="217.86"/>
    <n v="412.14"/>
    <n v="6.5419047619047618E-3"/>
  </r>
  <r>
    <n v="10998"/>
    <n v="75"/>
    <s v="WOLZA"/>
    <x v="1"/>
    <x v="16"/>
    <x v="33"/>
    <x v="0"/>
    <x v="335"/>
    <e v="#VALUE!"/>
    <n v="7.75"/>
    <n v="30"/>
    <n v="0"/>
    <n v="232.5"/>
    <n v="20.309999999999999"/>
    <n v="212.19"/>
    <n v="9.1264516129032254E-3"/>
  </r>
  <r>
    <n v="11000"/>
    <n v="77"/>
    <s v="RATTC"/>
    <x v="3"/>
    <x v="6"/>
    <x v="13"/>
    <x v="5"/>
    <x v="50"/>
    <e v="#VALUE!"/>
    <n v="13"/>
    <n v="30"/>
    <n v="0"/>
    <n v="390"/>
    <n v="55.12"/>
    <n v="334.88"/>
    <n v="8.5866666666666661E-3"/>
  </r>
  <r>
    <n v="11007"/>
    <n v="8"/>
    <s v="PRINI"/>
    <x v="1"/>
    <x v="77"/>
    <x v="53"/>
    <x v="5"/>
    <x v="336"/>
    <e v="#VALUE!"/>
    <n v="40"/>
    <n v="30"/>
    <n v="0"/>
    <n v="1200"/>
    <n v="202.24"/>
    <n v="997.76"/>
    <n v="8.3146666666666664E-3"/>
  </r>
  <r>
    <n v="11017"/>
    <n v="70"/>
    <s v="ERNSH"/>
    <x v="4"/>
    <x v="32"/>
    <x v="40"/>
    <x v="0"/>
    <x v="339"/>
    <e v="#VALUE!"/>
    <n v="15"/>
    <n v="30"/>
    <n v="0"/>
    <n v="450"/>
    <n v="754.26"/>
    <n v="-304.26"/>
    <n v="-6.7613333333333336E-3"/>
  </r>
  <r>
    <n v="11022"/>
    <n v="69"/>
    <s v="HANAR"/>
    <x v="4"/>
    <x v="50"/>
    <x v="39"/>
    <x v="1"/>
    <x v="340"/>
    <e v="#VALUE!"/>
    <n v="36"/>
    <n v="30"/>
    <n v="0"/>
    <n v="1080"/>
    <n v="6.27"/>
    <n v="1073.73"/>
    <n v="9.9419444444444442E-3"/>
  </r>
  <r>
    <n v="11023"/>
    <n v="43"/>
    <s v="BSBEV"/>
    <x v="0"/>
    <x v="10"/>
    <x v="21"/>
    <x v="0"/>
    <x v="340"/>
    <e v="#VALUE!"/>
    <n v="46"/>
    <n v="30"/>
    <n v="0"/>
    <n v="1380"/>
    <n v="123.83"/>
    <n v="1256.17"/>
    <n v="9.1026811594202908E-3"/>
  </r>
  <r>
    <n v="11024"/>
    <n v="33"/>
    <s v="EASTC"/>
    <x v="6"/>
    <x v="71"/>
    <x v="22"/>
    <x v="1"/>
    <x v="341"/>
    <e v="#VALUE!"/>
    <n v="2.5"/>
    <n v="30"/>
    <n v="0"/>
    <n v="75"/>
    <n v="74.36"/>
    <n v="0.64000000000000057"/>
    <n v="8.5333333333333406E-5"/>
  </r>
  <r>
    <n v="11032"/>
    <n v="59"/>
    <s v="WHITC"/>
    <x v="3"/>
    <x v="67"/>
    <x v="48"/>
    <x v="1"/>
    <x v="52"/>
    <e v="#VALUE!"/>
    <n v="55"/>
    <n v="30"/>
    <n v="0"/>
    <n v="1650"/>
    <n v="606.19000000000005"/>
    <n v="1043.81"/>
    <n v="6.3261212121212117E-3"/>
  </r>
  <r>
    <n v="11035"/>
    <n v="42"/>
    <s v="SUPRD"/>
    <x v="3"/>
    <x v="47"/>
    <x v="41"/>
    <x v="6"/>
    <x v="53"/>
    <e v="#VALUE!"/>
    <n v="14"/>
    <n v="30"/>
    <n v="0"/>
    <n v="420"/>
    <n v="0.17"/>
    <n v="419.83"/>
    <n v="9.9959523809523814E-3"/>
  </r>
  <r>
    <n v="11036"/>
    <n v="59"/>
    <s v="DRACD"/>
    <x v="1"/>
    <x v="70"/>
    <x v="48"/>
    <x v="1"/>
    <x v="53"/>
    <e v="#VALUE!"/>
    <n v="55"/>
    <n v="30"/>
    <n v="0"/>
    <n v="1650"/>
    <n v="149.47"/>
    <n v="1500.53"/>
    <n v="9.0941212121212131E-3"/>
  </r>
  <r>
    <n v="11038"/>
    <n v="71"/>
    <s v="SUPRD"/>
    <x v="0"/>
    <x v="47"/>
    <x v="36"/>
    <x v="1"/>
    <x v="54"/>
    <e v="#VALUE!"/>
    <n v="21.5"/>
    <n v="30"/>
    <n v="0"/>
    <n v="645"/>
    <n v="29.59"/>
    <n v="615.41"/>
    <n v="9.5412403100775187E-3"/>
  </r>
  <r>
    <n v="11041"/>
    <n v="63"/>
    <s v="CHOPS"/>
    <x v="2"/>
    <x v="51"/>
    <x v="27"/>
    <x v="5"/>
    <x v="343"/>
    <e v="#VALUE!"/>
    <n v="43.9"/>
    <n v="30"/>
    <n v="0"/>
    <n v="1317"/>
    <n v="48.22"/>
    <n v="1268.78"/>
    <n v="9.6338648443432037E-3"/>
  </r>
  <r>
    <n v="11059"/>
    <n v="13"/>
    <s v="RICAR"/>
    <x v="3"/>
    <x v="81"/>
    <x v="46"/>
    <x v="4"/>
    <x v="347"/>
    <e v="#VALUE!"/>
    <n v="6"/>
    <n v="30"/>
    <n v="0"/>
    <n v="180"/>
    <n v="85.8"/>
    <n v="94.2"/>
    <n v="5.2333333333333329E-3"/>
  </r>
  <r>
    <n v="11063"/>
    <n v="34"/>
    <s v="HUNGO"/>
    <x v="2"/>
    <x v="60"/>
    <x v="42"/>
    <x v="0"/>
    <x v="348"/>
    <e v="#VALUE!"/>
    <n v="14"/>
    <n v="30"/>
    <n v="0"/>
    <n v="420"/>
    <n v="81.73"/>
    <n v="338.27"/>
    <n v="8.0540476190476187E-3"/>
  </r>
  <r>
    <n v="10248"/>
    <n v="42"/>
    <s v="VINET"/>
    <x v="5"/>
    <x v="48"/>
    <x v="41"/>
    <x v="6"/>
    <x v="56"/>
    <e v="#VALUE!"/>
    <n v="9.8000000000000007"/>
    <n v="10"/>
    <n v="0"/>
    <n v="98"/>
    <n v="32.380000000000003"/>
    <n v="65.62"/>
    <n v="6.6959183673469388E-3"/>
  </r>
  <r>
    <n v="10250"/>
    <n v="41"/>
    <s v="HANAR"/>
    <x v="6"/>
    <x v="50"/>
    <x v="54"/>
    <x v="4"/>
    <x v="382"/>
    <e v="#VALUE!"/>
    <n v="7.7"/>
    <n v="10"/>
    <n v="0"/>
    <n v="77"/>
    <n v="65.83"/>
    <n v="11.170000000000002"/>
    <n v="1.450649350649351E-3"/>
  </r>
  <r>
    <n v="10259"/>
    <n v="21"/>
    <s v="CENTC"/>
    <x v="6"/>
    <x v="53"/>
    <x v="62"/>
    <x v="3"/>
    <x v="64"/>
    <e v="#VALUE!"/>
    <n v="8"/>
    <n v="10"/>
    <n v="0"/>
    <n v="80"/>
    <n v="3.25"/>
    <n v="76.75"/>
    <n v="9.5937499999999998E-3"/>
  </r>
  <r>
    <n v="10268"/>
    <n v="29"/>
    <s v="GROSR"/>
    <x v="1"/>
    <x v="55"/>
    <x v="55"/>
    <x v="7"/>
    <x v="70"/>
    <e v="#VALUE!"/>
    <n v="99"/>
    <n v="10"/>
    <n v="0"/>
    <n v="990"/>
    <n v="66.290000000000006"/>
    <n v="923.71"/>
    <n v="9.3304040404040417E-3"/>
  </r>
  <r>
    <n v="10276"/>
    <n v="13"/>
    <s v="TORTU"/>
    <x v="1"/>
    <x v="8"/>
    <x v="46"/>
    <x v="4"/>
    <x v="352"/>
    <e v="#VALUE!"/>
    <n v="4.8"/>
    <n v="10"/>
    <n v="0"/>
    <n v="48"/>
    <n v="13.84"/>
    <n v="34.159999999999997"/>
    <n v="7.1166666666666652E-3"/>
  </r>
  <r>
    <n v="10290"/>
    <n v="77"/>
    <s v="COMMI"/>
    <x v="1"/>
    <x v="83"/>
    <x v="13"/>
    <x v="5"/>
    <x v="353"/>
    <e v="#VALUE!"/>
    <n v="10.4"/>
    <n v="10"/>
    <n v="0"/>
    <n v="104"/>
    <n v="79.7"/>
    <n v="24.299999999999997"/>
    <n v="2.3365384615384611E-3"/>
  </r>
  <r>
    <n v="10293"/>
    <n v="24"/>
    <s v="TORTU"/>
    <x v="0"/>
    <x v="8"/>
    <x v="18"/>
    <x v="0"/>
    <x v="82"/>
    <e v="#VALUE!"/>
    <n v="3.6"/>
    <n v="10"/>
    <n v="0"/>
    <n v="36"/>
    <n v="21.18"/>
    <n v="14.82"/>
    <n v="4.1166666666666669E-3"/>
  </r>
  <r>
    <n v="10301"/>
    <n v="40"/>
    <s v="WANDK"/>
    <x v="1"/>
    <x v="63"/>
    <x v="20"/>
    <x v="4"/>
    <x v="367"/>
    <e v="#VALUE!"/>
    <n v="14.7"/>
    <n v="10"/>
    <n v="0"/>
    <n v="147"/>
    <n v="45.08"/>
    <n v="101.92"/>
    <n v="6.9333333333333339E-3"/>
  </r>
  <r>
    <n v="10304"/>
    <n v="59"/>
    <s v="TORTU"/>
    <x v="0"/>
    <x v="8"/>
    <x v="48"/>
    <x v="1"/>
    <x v="89"/>
    <e v="#VALUE!"/>
    <n v="44"/>
    <n v="10"/>
    <n v="0"/>
    <n v="440"/>
    <n v="63.79"/>
    <n v="376.21"/>
    <n v="8.5502272727272718E-3"/>
  </r>
  <r>
    <n v="10306"/>
    <n v="30"/>
    <s v="ROMEY"/>
    <x v="0"/>
    <x v="57"/>
    <x v="30"/>
    <x v="4"/>
    <x v="90"/>
    <e v="#VALUE!"/>
    <n v="20.7"/>
    <n v="10"/>
    <n v="0"/>
    <n v="207"/>
    <n v="7.56"/>
    <n v="199.44"/>
    <n v="9.6347826086956526E-3"/>
  </r>
  <r>
    <n v="10306"/>
    <n v="53"/>
    <s v="ROMEY"/>
    <x v="0"/>
    <x v="57"/>
    <x v="58"/>
    <x v="7"/>
    <x v="90"/>
    <e v="#VALUE!"/>
    <n v="26.2"/>
    <n v="10"/>
    <n v="0"/>
    <n v="262"/>
    <n v="7.56"/>
    <n v="254.44"/>
    <n v="9.7114503816793894E-3"/>
  </r>
  <r>
    <n v="10307"/>
    <n v="62"/>
    <s v="LONEP"/>
    <x v="3"/>
    <x v="19"/>
    <x v="25"/>
    <x v="3"/>
    <x v="91"/>
    <e v="#VALUE!"/>
    <n v="39.4"/>
    <n v="10"/>
    <n v="0"/>
    <n v="394"/>
    <n v="0.56000000000000005"/>
    <n v="393.44"/>
    <n v="9.9857868020304559E-3"/>
  </r>
  <r>
    <n v="10310"/>
    <n v="16"/>
    <s v="THEBI"/>
    <x v="1"/>
    <x v="62"/>
    <x v="11"/>
    <x v="3"/>
    <x v="94"/>
    <e v="#VALUE!"/>
    <n v="13.9"/>
    <n v="10"/>
    <n v="0"/>
    <n v="139"/>
    <n v="17.52"/>
    <n v="121.48"/>
    <n v="8.7395683453237415E-3"/>
  </r>
  <r>
    <n v="10312"/>
    <n v="75"/>
    <s v="WANDK"/>
    <x v="3"/>
    <x v="63"/>
    <x v="33"/>
    <x v="0"/>
    <x v="95"/>
    <e v="#VALUE!"/>
    <n v="6.2"/>
    <n v="10"/>
    <n v="0"/>
    <n v="62"/>
    <n v="40.26"/>
    <n v="21.740000000000002"/>
    <n v="3.5064516129032263E-3"/>
  </r>
  <r>
    <n v="10316"/>
    <n v="41"/>
    <s v="RATTC"/>
    <x v="0"/>
    <x v="6"/>
    <x v="54"/>
    <x v="4"/>
    <x v="98"/>
    <e v="#VALUE!"/>
    <n v="7.7"/>
    <n v="10"/>
    <n v="0"/>
    <n v="77"/>
    <n v="150.15"/>
    <n v="-73.150000000000006"/>
    <n v="-9.5000000000000015E-3"/>
  </r>
  <r>
    <n v="10321"/>
    <n v="35"/>
    <s v="ISLAT"/>
    <x v="2"/>
    <x v="25"/>
    <x v="1"/>
    <x v="0"/>
    <x v="368"/>
    <e v="#VALUE!"/>
    <n v="14.4"/>
    <n v="10"/>
    <n v="0"/>
    <n v="144"/>
    <n v="3.43"/>
    <n v="140.57"/>
    <n v="9.7618055555555548E-3"/>
  </r>
  <r>
    <n v="10328"/>
    <n v="68"/>
    <s v="FURIB"/>
    <x v="6"/>
    <x v="65"/>
    <x v="38"/>
    <x v="3"/>
    <x v="104"/>
    <e v="#VALUE!"/>
    <n v="10"/>
    <n v="10"/>
    <n v="0"/>
    <n v="100"/>
    <n v="87.03"/>
    <n v="12.969999999999999"/>
    <n v="1.2969999999999998E-3"/>
  </r>
  <r>
    <n v="10333"/>
    <n v="14"/>
    <s v="WARTH"/>
    <x v="5"/>
    <x v="4"/>
    <x v="6"/>
    <x v="2"/>
    <x v="383"/>
    <e v="#VALUE!"/>
    <n v="18.600000000000001"/>
    <n v="10"/>
    <n v="0"/>
    <n v="186"/>
    <n v="0.59"/>
    <n v="185.41"/>
    <n v="9.9682795698924735E-3"/>
  </r>
  <r>
    <n v="10334"/>
    <n v="68"/>
    <s v="VICTE"/>
    <x v="1"/>
    <x v="3"/>
    <x v="38"/>
    <x v="3"/>
    <x v="105"/>
    <e v="#VALUE!"/>
    <n v="10"/>
    <n v="10"/>
    <n v="0"/>
    <n v="100"/>
    <n v="8.56"/>
    <n v="91.44"/>
    <n v="9.1439999999999994E-3"/>
  </r>
  <r>
    <n v="10339"/>
    <n v="4"/>
    <s v="MEREP"/>
    <x v="3"/>
    <x v="14"/>
    <x v="47"/>
    <x v="5"/>
    <x v="107"/>
    <e v="#VALUE!"/>
    <n v="17.600000000000001"/>
    <n v="10"/>
    <n v="0"/>
    <n v="176"/>
    <n v="15.66"/>
    <n v="160.34"/>
    <n v="9.1102272727272733E-3"/>
  </r>
  <r>
    <n v="10347"/>
    <n v="25"/>
    <s v="FAMIA"/>
    <x v="6"/>
    <x v="68"/>
    <x v="44"/>
    <x v="3"/>
    <x v="112"/>
    <e v="#VALUE!"/>
    <n v="11.2"/>
    <n v="10"/>
    <n v="0"/>
    <n v="112"/>
    <n v="3.1"/>
    <n v="108.9"/>
    <n v="9.7232142857142864E-3"/>
  </r>
  <r>
    <n v="10352"/>
    <n v="24"/>
    <s v="FURIB"/>
    <x v="2"/>
    <x v="65"/>
    <x v="18"/>
    <x v="0"/>
    <x v="384"/>
    <e v="#VALUE!"/>
    <n v="3.6"/>
    <n v="10"/>
    <n v="0"/>
    <n v="36"/>
    <n v="1.3"/>
    <n v="34.700000000000003"/>
    <n v="9.6388888888888895E-3"/>
  </r>
  <r>
    <n v="10360"/>
    <n v="38"/>
    <s v="BLONP"/>
    <x v="6"/>
    <x v="5"/>
    <x v="63"/>
    <x v="0"/>
    <x v="120"/>
    <e v="#VALUE!"/>
    <n v="210.8"/>
    <n v="10"/>
    <n v="0"/>
    <n v="2108"/>
    <n v="131.69999999999999"/>
    <n v="1976.3"/>
    <n v="9.375237191650853E-3"/>
  </r>
  <r>
    <n v="10375"/>
    <n v="54"/>
    <s v="HUNGC"/>
    <x v="2"/>
    <x v="75"/>
    <x v="37"/>
    <x v="7"/>
    <x v="358"/>
    <e v="#VALUE!"/>
    <n v="5.9"/>
    <n v="10"/>
    <n v="0"/>
    <n v="59"/>
    <n v="20.12"/>
    <n v="38.879999999999995"/>
    <n v="6.5898305084745755E-3"/>
  </r>
  <r>
    <n v="10386"/>
    <n v="34"/>
    <s v="FAMIA"/>
    <x v="4"/>
    <x v="68"/>
    <x v="42"/>
    <x v="0"/>
    <x v="130"/>
    <e v="#VALUE!"/>
    <n v="11.2"/>
    <n v="10"/>
    <n v="0"/>
    <n v="112"/>
    <n v="13.99"/>
    <n v="98.01"/>
    <n v="8.7508928571428581E-3"/>
  </r>
  <r>
    <n v="10394"/>
    <n v="13"/>
    <s v="HUNGC"/>
    <x v="0"/>
    <x v="75"/>
    <x v="46"/>
    <x v="4"/>
    <x v="135"/>
    <e v="#VALUE!"/>
    <n v="4.8"/>
    <n v="10"/>
    <n v="0"/>
    <n v="48"/>
    <n v="30.34"/>
    <n v="17.66"/>
    <n v="3.6791666666666665E-3"/>
  </r>
  <r>
    <n v="10394"/>
    <n v="62"/>
    <s v="HUNGC"/>
    <x v="0"/>
    <x v="75"/>
    <x v="25"/>
    <x v="3"/>
    <x v="135"/>
    <e v="#VALUE!"/>
    <n v="39.4"/>
    <n v="10"/>
    <n v="0"/>
    <n v="394"/>
    <n v="30.34"/>
    <n v="363.66"/>
    <n v="9.2299492385786806E-3"/>
  </r>
  <r>
    <n v="10406"/>
    <n v="1"/>
    <s v="QUEEN"/>
    <x v="7"/>
    <x v="35"/>
    <x v="3"/>
    <x v="0"/>
    <x v="359"/>
    <e v="#VALUE!"/>
    <n v="14.4"/>
    <n v="10"/>
    <n v="0"/>
    <n v="144"/>
    <n v="108.04"/>
    <n v="35.959999999999994"/>
    <n v="2.4972222222222219E-3"/>
  </r>
  <r>
    <n v="10408"/>
    <n v="37"/>
    <s v="FOLIG"/>
    <x v="1"/>
    <x v="28"/>
    <x v="15"/>
    <x v="4"/>
    <x v="142"/>
    <e v="#VALUE!"/>
    <n v="20.8"/>
    <n v="10"/>
    <n v="0"/>
    <n v="208"/>
    <n v="11.26"/>
    <n v="196.74"/>
    <n v="9.4586538461538458E-3"/>
  </r>
  <r>
    <n v="10416"/>
    <n v="53"/>
    <s v="WARTH"/>
    <x v="1"/>
    <x v="4"/>
    <x v="58"/>
    <x v="7"/>
    <x v="147"/>
    <e v="#VALUE!"/>
    <n v="26.2"/>
    <n v="10"/>
    <n v="0"/>
    <n v="262"/>
    <n v="22.72"/>
    <n v="239.28"/>
    <n v="9.1328244274809164E-3"/>
  </r>
  <r>
    <n v="10432"/>
    <n v="26"/>
    <s v="SPLIR"/>
    <x v="2"/>
    <x v="29"/>
    <x v="52"/>
    <x v="3"/>
    <x v="154"/>
    <e v="#VALUE!"/>
    <n v="24.9"/>
    <n v="10"/>
    <n v="0"/>
    <n v="249"/>
    <n v="4.34"/>
    <n v="244.66"/>
    <n v="9.8257028112449796E-3"/>
  </r>
  <r>
    <n v="10435"/>
    <n v="2"/>
    <s v="CONSH"/>
    <x v="1"/>
    <x v="78"/>
    <x v="19"/>
    <x v="0"/>
    <x v="156"/>
    <e v="#VALUE!"/>
    <n v="15.2"/>
    <n v="10"/>
    <n v="0"/>
    <n v="152"/>
    <n v="9.2100000000000009"/>
    <n v="142.79"/>
    <n v="9.39407894736842E-3"/>
  </r>
  <r>
    <n v="10435"/>
    <n v="72"/>
    <s v="CONSH"/>
    <x v="1"/>
    <x v="78"/>
    <x v="5"/>
    <x v="1"/>
    <x v="156"/>
    <e v="#VALUE!"/>
    <n v="27.8"/>
    <n v="10"/>
    <n v="0"/>
    <n v="278"/>
    <n v="9.2100000000000009"/>
    <n v="268.79000000000002"/>
    <n v="9.6687050359712239E-3"/>
  </r>
  <r>
    <n v="10444"/>
    <n v="17"/>
    <s v="BERGS"/>
    <x v="2"/>
    <x v="56"/>
    <x v="34"/>
    <x v="7"/>
    <x v="161"/>
    <e v="#VALUE!"/>
    <n v="31.2"/>
    <n v="10"/>
    <n v="0"/>
    <n v="312"/>
    <n v="3.5"/>
    <n v="308.5"/>
    <n v="9.8878205128205138E-3"/>
  </r>
  <r>
    <n v="10466"/>
    <n v="11"/>
    <s v="COMMI"/>
    <x v="6"/>
    <x v="83"/>
    <x v="4"/>
    <x v="1"/>
    <x v="173"/>
    <e v="#VALUE!"/>
    <n v="16.8"/>
    <n v="10"/>
    <n v="0"/>
    <n v="168"/>
    <n v="11.93"/>
    <n v="156.07"/>
    <n v="9.2898809523809522E-3"/>
  </r>
  <r>
    <n v="10474"/>
    <n v="75"/>
    <s v="PERIC"/>
    <x v="5"/>
    <x v="69"/>
    <x v="33"/>
    <x v="0"/>
    <x v="177"/>
    <e v="#VALUE!"/>
    <n v="6.2"/>
    <n v="10"/>
    <n v="0"/>
    <n v="62"/>
    <n v="83.49"/>
    <n v="-21.489999999999995"/>
    <n v="-3.4661290322580635E-3"/>
  </r>
  <r>
    <n v="10482"/>
    <n v="40"/>
    <s v="LAZYK"/>
    <x v="0"/>
    <x v="88"/>
    <x v="20"/>
    <x v="4"/>
    <x v="385"/>
    <e v="#VALUE!"/>
    <n v="14.7"/>
    <n v="10"/>
    <n v="0"/>
    <n v="147"/>
    <n v="7.48"/>
    <n v="139.52000000000001"/>
    <n v="9.4911564625850334E-3"/>
  </r>
  <r>
    <n v="10484"/>
    <n v="40"/>
    <s v="BSBEV"/>
    <x v="2"/>
    <x v="10"/>
    <x v="20"/>
    <x v="4"/>
    <x v="181"/>
    <e v="#VALUE!"/>
    <n v="14.7"/>
    <n v="10"/>
    <n v="0"/>
    <n v="147"/>
    <n v="6.88"/>
    <n v="140.12"/>
    <n v="9.5319727891156475E-3"/>
  </r>
  <r>
    <n v="10495"/>
    <n v="23"/>
    <s v="LAUGB"/>
    <x v="2"/>
    <x v="85"/>
    <x v="51"/>
    <x v="6"/>
    <x v="185"/>
    <e v="#VALUE!"/>
    <n v="7.2"/>
    <n v="10"/>
    <n v="0"/>
    <n v="72"/>
    <n v="4.6500000000000004"/>
    <n v="67.349999999999994"/>
    <n v="9.3541666666666651E-3"/>
  </r>
  <r>
    <n v="10504"/>
    <n v="53"/>
    <s v="WHITC"/>
    <x v="6"/>
    <x v="67"/>
    <x v="58"/>
    <x v="7"/>
    <x v="190"/>
    <e v="#VALUE!"/>
    <n v="32.799999999999997"/>
    <n v="10"/>
    <n v="0"/>
    <n v="328"/>
    <n v="59.13"/>
    <n v="268.87"/>
    <n v="8.1972560975609749E-3"/>
  </r>
  <r>
    <n v="10508"/>
    <n v="13"/>
    <s v="OTTIK"/>
    <x v="0"/>
    <x v="0"/>
    <x v="46"/>
    <x v="4"/>
    <x v="0"/>
    <e v="#VALUE!"/>
    <n v="6"/>
    <n v="10"/>
    <n v="0"/>
    <n v="60"/>
    <n v="4.99"/>
    <n v="55.01"/>
    <n v="9.1683333333333322E-3"/>
  </r>
  <r>
    <n v="10521"/>
    <n v="41"/>
    <s v="CACTU"/>
    <x v="1"/>
    <x v="1"/>
    <x v="54"/>
    <x v="4"/>
    <x v="1"/>
    <e v="#VALUE!"/>
    <n v="9.65"/>
    <n v="10"/>
    <n v="0"/>
    <n v="96.5"/>
    <n v="17.22"/>
    <n v="79.28"/>
    <n v="8.2155440414507768E-3"/>
  </r>
  <r>
    <n v="10524"/>
    <n v="30"/>
    <s v="BERGS"/>
    <x v="0"/>
    <x v="56"/>
    <x v="30"/>
    <x v="4"/>
    <x v="200"/>
    <e v="#VALUE!"/>
    <n v="25.89"/>
    <n v="10"/>
    <n v="0"/>
    <n v="258.89999999999998"/>
    <n v="244.79"/>
    <n v="14.109999999999985"/>
    <n v="5.4499806875241358E-4"/>
  </r>
  <r>
    <n v="10526"/>
    <n v="13"/>
    <s v="WARTH"/>
    <x v="6"/>
    <x v="4"/>
    <x v="46"/>
    <x v="4"/>
    <x v="386"/>
    <e v="#VALUE!"/>
    <n v="6"/>
    <n v="10"/>
    <n v="0"/>
    <n v="60"/>
    <n v="58.59"/>
    <n v="1.4099999999999966"/>
    <n v="2.3499999999999945E-4"/>
  </r>
  <r>
    <n v="10529"/>
    <n v="69"/>
    <s v="MAISD"/>
    <x v="5"/>
    <x v="46"/>
    <x v="39"/>
    <x v="1"/>
    <x v="202"/>
    <e v="#VALUE!"/>
    <n v="36"/>
    <n v="10"/>
    <n v="0"/>
    <n v="360"/>
    <n v="66.69"/>
    <n v="293.31"/>
    <n v="8.1475000000000002E-3"/>
  </r>
  <r>
    <n v="10534"/>
    <n v="30"/>
    <s v="LEHMS"/>
    <x v="1"/>
    <x v="59"/>
    <x v="30"/>
    <x v="4"/>
    <x v="204"/>
    <e v="#VALUE!"/>
    <n v="25.89"/>
    <n v="10"/>
    <n v="0"/>
    <n v="258.89999999999998"/>
    <n v="27.94"/>
    <n v="230.95999999999998"/>
    <n v="8.9208188489764383E-3"/>
  </r>
  <r>
    <n v="10545"/>
    <n v="11"/>
    <s v="LAZYK"/>
    <x v="1"/>
    <x v="88"/>
    <x v="4"/>
    <x v="1"/>
    <x v="387"/>
    <e v="#VALUE!"/>
    <n v="21"/>
    <n v="10"/>
    <n v="0"/>
    <n v="210"/>
    <n v="11.92"/>
    <n v="198.08"/>
    <n v="9.4323809523809525E-3"/>
  </r>
  <r>
    <n v="10546"/>
    <n v="7"/>
    <s v="VICTE"/>
    <x v="0"/>
    <x v="3"/>
    <x v="71"/>
    <x v="2"/>
    <x v="3"/>
    <e v="#VALUE!"/>
    <n v="30"/>
    <n v="10"/>
    <n v="0"/>
    <n v="300"/>
    <n v="194.72"/>
    <n v="105.28"/>
    <n v="3.5093333333333331E-3"/>
  </r>
  <r>
    <n v="10550"/>
    <n v="19"/>
    <s v="GODOS"/>
    <x v="7"/>
    <x v="38"/>
    <x v="29"/>
    <x v="3"/>
    <x v="211"/>
    <e v="#VALUE!"/>
    <n v="9.1999999999999993"/>
    <n v="10"/>
    <n v="0"/>
    <n v="92"/>
    <n v="4.32"/>
    <n v="87.68"/>
    <n v="9.5304347826086974E-3"/>
  </r>
  <r>
    <n v="10561"/>
    <n v="44"/>
    <s v="FOLKO"/>
    <x v="3"/>
    <x v="27"/>
    <x v="26"/>
    <x v="5"/>
    <x v="215"/>
    <e v="#VALUE!"/>
    <n v="19.45"/>
    <n v="10"/>
    <n v="0"/>
    <n v="194.5"/>
    <n v="242.21"/>
    <n v="-47.710000000000008"/>
    <n v="-2.4529562982005147E-3"/>
  </r>
  <r>
    <n v="10574"/>
    <n v="62"/>
    <s v="TRAIH"/>
    <x v="6"/>
    <x v="9"/>
    <x v="25"/>
    <x v="3"/>
    <x v="219"/>
    <e v="#VALUE!"/>
    <n v="49.3"/>
    <n v="10"/>
    <n v="0"/>
    <n v="493"/>
    <n v="37.6"/>
    <n v="455.4"/>
    <n v="9.2373225152129809E-3"/>
  </r>
  <r>
    <n v="10579"/>
    <n v="15"/>
    <s v="LETSS"/>
    <x v="0"/>
    <x v="86"/>
    <x v="43"/>
    <x v="5"/>
    <x v="220"/>
    <e v="#VALUE!"/>
    <n v="15.5"/>
    <n v="10"/>
    <n v="0"/>
    <n v="155"/>
    <n v="13.73"/>
    <n v="141.27000000000001"/>
    <n v="9.1141935483870975E-3"/>
  </r>
  <r>
    <n v="10583"/>
    <n v="29"/>
    <s v="WARTH"/>
    <x v="3"/>
    <x v="4"/>
    <x v="55"/>
    <x v="7"/>
    <x v="388"/>
    <e v="#VALUE!"/>
    <n v="123.79"/>
    <n v="10"/>
    <n v="0"/>
    <n v="1237.9000000000001"/>
    <n v="7.28"/>
    <n v="1230.6200000000001"/>
    <n v="9.9411907262299051E-3"/>
  </r>
  <r>
    <n v="10591"/>
    <n v="7"/>
    <s v="VAFFE"/>
    <x v="0"/>
    <x v="39"/>
    <x v="71"/>
    <x v="2"/>
    <x v="13"/>
    <e v="#VALUE!"/>
    <n v="30"/>
    <n v="10"/>
    <n v="0"/>
    <n v="300"/>
    <n v="55.92"/>
    <n v="244.07999999999998"/>
    <n v="8.1359999999999991E-3"/>
  </r>
  <r>
    <n v="10599"/>
    <n v="62"/>
    <s v="BSBEV"/>
    <x v="8"/>
    <x v="10"/>
    <x v="25"/>
    <x v="3"/>
    <x v="389"/>
    <e v="#VALUE!"/>
    <n v="49.3"/>
    <n v="10"/>
    <n v="0"/>
    <n v="493"/>
    <n v="29.98"/>
    <n v="463.02"/>
    <n v="9.3918864097363077E-3"/>
  </r>
  <r>
    <n v="10609"/>
    <n v="10"/>
    <s v="DUMON"/>
    <x v="7"/>
    <x v="15"/>
    <x v="59"/>
    <x v="4"/>
    <x v="14"/>
    <e v="#VALUE!"/>
    <n v="31"/>
    <n v="10"/>
    <n v="0"/>
    <n v="310"/>
    <n v="1.85"/>
    <n v="308.14999999999998"/>
    <n v="9.9403225806451601E-3"/>
  </r>
  <r>
    <n v="10611"/>
    <n v="2"/>
    <s v="WOLZA"/>
    <x v="8"/>
    <x v="16"/>
    <x v="19"/>
    <x v="0"/>
    <x v="15"/>
    <e v="#VALUE!"/>
    <n v="19"/>
    <n v="10"/>
    <n v="0"/>
    <n v="190"/>
    <n v="80.650000000000006"/>
    <n v="109.35"/>
    <n v="5.7552631578947364E-3"/>
  </r>
  <r>
    <n v="10621"/>
    <n v="23"/>
    <s v="ISLAT"/>
    <x v="6"/>
    <x v="25"/>
    <x v="51"/>
    <x v="6"/>
    <x v="231"/>
    <e v="#VALUE!"/>
    <n v="9"/>
    <n v="10"/>
    <n v="0"/>
    <n v="90"/>
    <n v="23.73"/>
    <n v="66.27"/>
    <n v="7.3633333333333328E-3"/>
  </r>
  <r>
    <n v="10624"/>
    <n v="28"/>
    <s v="THECR"/>
    <x v="6"/>
    <x v="45"/>
    <x v="35"/>
    <x v="2"/>
    <x v="232"/>
    <e v="#VALUE!"/>
    <n v="45.6"/>
    <n v="10"/>
    <n v="0"/>
    <n v="456"/>
    <n v="94.8"/>
    <n v="361.2"/>
    <n v="7.9210526315789467E-3"/>
  </r>
  <r>
    <n v="10624"/>
    <n v="44"/>
    <s v="THECR"/>
    <x v="6"/>
    <x v="45"/>
    <x v="26"/>
    <x v="5"/>
    <x v="232"/>
    <e v="#VALUE!"/>
    <n v="19.45"/>
    <n v="10"/>
    <n v="0"/>
    <n v="194.5"/>
    <n v="94.8"/>
    <n v="99.7"/>
    <n v="5.1259640102827766E-3"/>
  </r>
  <r>
    <n v="10625"/>
    <n v="60"/>
    <s v="ANATR"/>
    <x v="2"/>
    <x v="61"/>
    <x v="8"/>
    <x v="1"/>
    <x v="233"/>
    <e v="#VALUE!"/>
    <n v="34"/>
    <n v="10"/>
    <n v="0"/>
    <n v="340"/>
    <n v="43.9"/>
    <n v="296.10000000000002"/>
    <n v="8.7088235294117654E-3"/>
  </r>
  <r>
    <n v="10637"/>
    <n v="11"/>
    <s v="QUEEN"/>
    <x v="8"/>
    <x v="35"/>
    <x v="4"/>
    <x v="1"/>
    <x v="237"/>
    <e v="#VALUE!"/>
    <n v="21"/>
    <n v="10"/>
    <n v="0"/>
    <n v="210"/>
    <n v="201.29"/>
    <n v="8.710000000000008"/>
    <n v="4.1476190476190513E-4"/>
  </r>
  <r>
    <n v="10657"/>
    <n v="47"/>
    <s v="SAVEA"/>
    <x v="3"/>
    <x v="17"/>
    <x v="64"/>
    <x v="3"/>
    <x v="240"/>
    <e v="#VALUE!"/>
    <n v="9.5"/>
    <n v="10"/>
    <n v="0"/>
    <n v="95"/>
    <n v="352.69"/>
    <n v="-257.69"/>
    <n v="-2.7125263157894736E-2"/>
  </r>
  <r>
    <n v="10662"/>
    <n v="68"/>
    <s v="LONEP"/>
    <x v="2"/>
    <x v="19"/>
    <x v="38"/>
    <x v="3"/>
    <x v="390"/>
    <e v="#VALUE!"/>
    <n v="12.5"/>
    <n v="10"/>
    <n v="0"/>
    <n v="125"/>
    <n v="1.28"/>
    <n v="123.72"/>
    <n v="9.8975999999999995E-3"/>
  </r>
  <r>
    <n v="10666"/>
    <n v="65"/>
    <s v="RICSU"/>
    <x v="7"/>
    <x v="52"/>
    <x v="49"/>
    <x v="5"/>
    <x v="243"/>
    <e v="#VALUE!"/>
    <n v="21.05"/>
    <n v="10"/>
    <n v="0"/>
    <n v="210.5"/>
    <n v="232.42"/>
    <n v="-21.919999999999987"/>
    <n v="-1.0413301662707832E-3"/>
  </r>
  <r>
    <n v="10671"/>
    <n v="16"/>
    <s v="FRANR"/>
    <x v="0"/>
    <x v="33"/>
    <x v="11"/>
    <x v="3"/>
    <x v="245"/>
    <e v="#VALUE!"/>
    <n v="17.45"/>
    <n v="10"/>
    <n v="0"/>
    <n v="174.5"/>
    <n v="30.34"/>
    <n v="144.16"/>
    <n v="8.2613180515759312E-3"/>
  </r>
  <r>
    <n v="10671"/>
    <n v="62"/>
    <s v="FRANR"/>
    <x v="0"/>
    <x v="33"/>
    <x v="25"/>
    <x v="3"/>
    <x v="245"/>
    <e v="#VALUE!"/>
    <n v="49.3"/>
    <n v="10"/>
    <n v="0"/>
    <n v="493"/>
    <n v="30.34"/>
    <n v="462.66"/>
    <n v="9.3845841784989861E-3"/>
  </r>
  <r>
    <n v="10675"/>
    <n v="53"/>
    <s v="FRANK"/>
    <x v="5"/>
    <x v="54"/>
    <x v="58"/>
    <x v="7"/>
    <x v="378"/>
    <e v="#VALUE!"/>
    <n v="32.799999999999997"/>
    <n v="10"/>
    <n v="0"/>
    <n v="328"/>
    <n v="31.85"/>
    <n v="296.14999999999998"/>
    <n v="9.0289634146341457E-3"/>
  </r>
  <r>
    <n v="10687"/>
    <n v="29"/>
    <s v="HUNGO"/>
    <x v="4"/>
    <x v="60"/>
    <x v="55"/>
    <x v="7"/>
    <x v="364"/>
    <e v="#VALUE!"/>
    <n v="123.79"/>
    <n v="10"/>
    <n v="0"/>
    <n v="1237.9000000000001"/>
    <n v="296.43"/>
    <n v="941.47"/>
    <n v="7.6053800791663299E-3"/>
  </r>
  <r>
    <n v="10695"/>
    <n v="8"/>
    <s v="WILMK"/>
    <x v="7"/>
    <x v="37"/>
    <x v="53"/>
    <x v="5"/>
    <x v="254"/>
    <e v="#VALUE!"/>
    <n v="40"/>
    <n v="10"/>
    <n v="0"/>
    <n v="400"/>
    <n v="16.72"/>
    <n v="383.28"/>
    <n v="9.5820000000000002E-3"/>
  </r>
  <r>
    <n v="10709"/>
    <n v="60"/>
    <s v="GOURL"/>
    <x v="0"/>
    <x v="24"/>
    <x v="8"/>
    <x v="1"/>
    <x v="260"/>
    <e v="#VALUE!"/>
    <n v="34"/>
    <n v="10"/>
    <n v="0"/>
    <n v="340"/>
    <n v="210.8"/>
    <n v="129.19999999999999"/>
    <n v="3.7999999999999996E-3"/>
  </r>
  <r>
    <n v="10716"/>
    <n v="61"/>
    <s v="RANCH"/>
    <x v="6"/>
    <x v="82"/>
    <x v="65"/>
    <x v="5"/>
    <x v="265"/>
    <e v="#VALUE!"/>
    <n v="28.5"/>
    <n v="10"/>
    <n v="0"/>
    <n v="285"/>
    <n v="22.57"/>
    <n v="262.43"/>
    <n v="9.2080701754385964E-3"/>
  </r>
  <r>
    <n v="10759"/>
    <n v="32"/>
    <s v="ANATR"/>
    <x v="2"/>
    <x v="61"/>
    <x v="76"/>
    <x v="1"/>
    <x v="278"/>
    <e v="#VALUE!"/>
    <n v="32"/>
    <n v="10"/>
    <n v="0"/>
    <n v="320"/>
    <n v="11.99"/>
    <n v="308.01"/>
    <n v="9.6253125000000002E-3"/>
  </r>
  <r>
    <n v="10778"/>
    <n v="41"/>
    <s v="BERGS"/>
    <x v="2"/>
    <x v="56"/>
    <x v="54"/>
    <x v="4"/>
    <x v="286"/>
    <e v="#VALUE!"/>
    <n v="9.65"/>
    <n v="10"/>
    <n v="0"/>
    <n v="96.5"/>
    <n v="6.79"/>
    <n v="89.71"/>
    <n v="9.296373056994817E-3"/>
  </r>
  <r>
    <n v="10783"/>
    <n v="31"/>
    <s v="HANAR"/>
    <x v="6"/>
    <x v="50"/>
    <x v="24"/>
    <x v="1"/>
    <x v="288"/>
    <e v="#VALUE!"/>
    <n v="12.5"/>
    <n v="10"/>
    <n v="0"/>
    <n v="125"/>
    <n v="124.98"/>
    <n v="1.9999999999996021E-2"/>
    <n v="1.5999999999996817E-6"/>
  </r>
  <r>
    <n v="10785"/>
    <n v="10"/>
    <s v="GROSR"/>
    <x v="0"/>
    <x v="55"/>
    <x v="59"/>
    <x v="4"/>
    <x v="288"/>
    <e v="#VALUE!"/>
    <n v="31"/>
    <n v="10"/>
    <n v="0"/>
    <n v="310"/>
    <n v="1.51"/>
    <n v="308.49"/>
    <n v="9.951290322580646E-3"/>
  </r>
  <r>
    <n v="10785"/>
    <n v="75"/>
    <s v="GROSR"/>
    <x v="0"/>
    <x v="55"/>
    <x v="33"/>
    <x v="0"/>
    <x v="288"/>
    <e v="#VALUE!"/>
    <n v="7.75"/>
    <n v="10"/>
    <n v="0"/>
    <n v="77.5"/>
    <n v="1.51"/>
    <n v="75.989999999999995"/>
    <n v="9.80516129032258E-3"/>
  </r>
  <r>
    <n v="10792"/>
    <n v="2"/>
    <s v="WOLZA"/>
    <x v="0"/>
    <x v="16"/>
    <x v="19"/>
    <x v="0"/>
    <x v="289"/>
    <e v="#VALUE!"/>
    <n v="19"/>
    <n v="10"/>
    <n v="0"/>
    <n v="190"/>
    <n v="23.79"/>
    <n v="166.21"/>
    <n v="8.7478947368421055E-3"/>
  </r>
  <r>
    <n v="10796"/>
    <n v="44"/>
    <s v="HILAA"/>
    <x v="2"/>
    <x v="43"/>
    <x v="26"/>
    <x v="5"/>
    <x v="391"/>
    <e v="#VALUE!"/>
    <n v="19.45"/>
    <n v="10"/>
    <n v="0"/>
    <n v="194.5"/>
    <n v="26.52"/>
    <n v="167.98"/>
    <n v="8.6365038560411306E-3"/>
  </r>
  <r>
    <n v="10798"/>
    <n v="72"/>
    <s v="ISLAT"/>
    <x v="3"/>
    <x v="25"/>
    <x v="5"/>
    <x v="1"/>
    <x v="291"/>
    <e v="#VALUE!"/>
    <n v="34.799999999999997"/>
    <n v="10"/>
    <n v="0"/>
    <n v="348"/>
    <n v="2.33"/>
    <n v="345.67"/>
    <n v="9.933045977011494E-3"/>
  </r>
  <r>
    <n v="10805"/>
    <n v="34"/>
    <s v="THEBI"/>
    <x v="3"/>
    <x v="62"/>
    <x v="42"/>
    <x v="0"/>
    <x v="292"/>
    <e v="#VALUE!"/>
    <n v="14"/>
    <n v="10"/>
    <n v="0"/>
    <n v="140"/>
    <n v="237.34"/>
    <n v="-97.34"/>
    <n v="-6.9528571428571426E-3"/>
  </r>
  <r>
    <n v="10805"/>
    <n v="38"/>
    <s v="THEBI"/>
    <x v="3"/>
    <x v="62"/>
    <x v="63"/>
    <x v="0"/>
    <x v="292"/>
    <e v="#VALUE!"/>
    <n v="263.5"/>
    <n v="10"/>
    <n v="0"/>
    <n v="2635"/>
    <n v="237.34"/>
    <n v="2397.66"/>
    <n v="9.099278937381404E-3"/>
  </r>
  <r>
    <n v="10829"/>
    <n v="2"/>
    <s v="ISLAT"/>
    <x v="4"/>
    <x v="25"/>
    <x v="19"/>
    <x v="0"/>
    <x v="34"/>
    <e v="#VALUE!"/>
    <n v="19"/>
    <n v="10"/>
    <n v="0"/>
    <n v="190"/>
    <n v="154.72"/>
    <n v="35.28"/>
    <n v="1.8568421052631578E-3"/>
  </r>
  <r>
    <n v="10829"/>
    <n v="13"/>
    <s v="ISLAT"/>
    <x v="4"/>
    <x v="25"/>
    <x v="46"/>
    <x v="4"/>
    <x v="34"/>
    <e v="#VALUE!"/>
    <n v="6"/>
    <n v="10"/>
    <n v="0"/>
    <n v="60"/>
    <n v="154.72"/>
    <n v="-94.72"/>
    <n v="-1.5786666666666668E-2"/>
  </r>
  <r>
    <n v="10853"/>
    <n v="18"/>
    <s v="BLAUS"/>
    <x v="4"/>
    <x v="11"/>
    <x v="32"/>
    <x v="4"/>
    <x v="304"/>
    <e v="#VALUE!"/>
    <n v="62.5"/>
    <n v="10"/>
    <n v="0"/>
    <n v="625"/>
    <n v="53.83"/>
    <n v="571.16999999999996"/>
    <n v="9.1387199999999995E-3"/>
  </r>
  <r>
    <n v="10858"/>
    <n v="27"/>
    <s v="LACOR"/>
    <x v="3"/>
    <x v="40"/>
    <x v="14"/>
    <x v="3"/>
    <x v="37"/>
    <e v="#VALUE!"/>
    <n v="43.9"/>
    <n v="10"/>
    <n v="0"/>
    <n v="439"/>
    <n v="52.51"/>
    <n v="386.49"/>
    <n v="8.8038724373576318E-3"/>
  </r>
  <r>
    <n v="10869"/>
    <n v="11"/>
    <s v="SEVES"/>
    <x v="5"/>
    <x v="36"/>
    <x v="4"/>
    <x v="1"/>
    <x v="39"/>
    <e v="#VALUE!"/>
    <n v="21"/>
    <n v="10"/>
    <n v="0"/>
    <n v="210"/>
    <n v="143.28"/>
    <n v="66.72"/>
    <n v="3.1771428571428571E-3"/>
  </r>
  <r>
    <n v="10874"/>
    <n v="10"/>
    <s v="GODOS"/>
    <x v="5"/>
    <x v="38"/>
    <x v="59"/>
    <x v="4"/>
    <x v="307"/>
    <e v="#VALUE!"/>
    <n v="31"/>
    <n v="10"/>
    <n v="0"/>
    <n v="310"/>
    <n v="19.579999999999998"/>
    <n v="290.42"/>
    <n v="9.3683870967741951E-3"/>
  </r>
  <r>
    <n v="10879"/>
    <n v="65"/>
    <s v="WILMK"/>
    <x v="2"/>
    <x v="37"/>
    <x v="49"/>
    <x v="5"/>
    <x v="40"/>
    <e v="#VALUE!"/>
    <n v="21.05"/>
    <n v="10"/>
    <n v="0"/>
    <n v="210.5"/>
    <n v="8.5"/>
    <n v="202"/>
    <n v="9.5961995249406167E-3"/>
  </r>
  <r>
    <n v="10881"/>
    <n v="73"/>
    <s v="CACTU"/>
    <x v="6"/>
    <x v="1"/>
    <x v="28"/>
    <x v="4"/>
    <x v="309"/>
    <e v="#VALUE!"/>
    <n v="15"/>
    <n v="10"/>
    <n v="0"/>
    <n v="150"/>
    <n v="2.84"/>
    <n v="147.16"/>
    <n v="9.8106666666666672E-3"/>
  </r>
  <r>
    <n v="10890"/>
    <n v="34"/>
    <s v="DUMON"/>
    <x v="7"/>
    <x v="15"/>
    <x v="42"/>
    <x v="0"/>
    <x v="312"/>
    <e v="#VALUE!"/>
    <n v="14"/>
    <n v="10"/>
    <n v="0"/>
    <n v="140"/>
    <n v="32.76"/>
    <n v="107.24000000000001"/>
    <n v="7.6600000000000001E-3"/>
  </r>
  <r>
    <n v="10893"/>
    <n v="24"/>
    <s v="KOENE"/>
    <x v="4"/>
    <x v="18"/>
    <x v="18"/>
    <x v="0"/>
    <x v="41"/>
    <e v="#VALUE!"/>
    <n v="4.5"/>
    <n v="10"/>
    <n v="0"/>
    <n v="45"/>
    <n v="77.78"/>
    <n v="-32.78"/>
    <n v="-7.2844444444444441E-3"/>
  </r>
  <r>
    <n v="10910"/>
    <n v="49"/>
    <s v="WILMK"/>
    <x v="0"/>
    <x v="37"/>
    <x v="9"/>
    <x v="3"/>
    <x v="42"/>
    <e v="#VALUE!"/>
    <n v="20"/>
    <n v="10"/>
    <n v="0"/>
    <n v="200"/>
    <n v="38.11"/>
    <n v="161.88999999999999"/>
    <n v="8.0944999999999993E-3"/>
  </r>
  <r>
    <n v="10915"/>
    <n v="17"/>
    <s v="TORTU"/>
    <x v="3"/>
    <x v="8"/>
    <x v="34"/>
    <x v="7"/>
    <x v="317"/>
    <e v="#VALUE!"/>
    <n v="39"/>
    <n v="10"/>
    <n v="0"/>
    <n v="390"/>
    <n v="3.51"/>
    <n v="386.49"/>
    <n v="9.9100000000000004E-3"/>
  </r>
  <r>
    <n v="10915"/>
    <n v="54"/>
    <s v="TORTU"/>
    <x v="3"/>
    <x v="8"/>
    <x v="37"/>
    <x v="7"/>
    <x v="317"/>
    <e v="#VALUE!"/>
    <n v="7.45"/>
    <n v="10"/>
    <n v="0"/>
    <n v="74.5"/>
    <n v="3.51"/>
    <n v="70.989999999999995"/>
    <n v="9.5288590604026835E-3"/>
  </r>
  <r>
    <n v="10917"/>
    <n v="60"/>
    <s v="ROMEY"/>
    <x v="6"/>
    <x v="57"/>
    <x v="8"/>
    <x v="1"/>
    <x v="318"/>
    <e v="#VALUE!"/>
    <n v="34"/>
    <n v="10"/>
    <n v="0"/>
    <n v="340"/>
    <n v="8.2899999999999991"/>
    <n v="331.71"/>
    <n v="9.7561764705882351E-3"/>
  </r>
  <r>
    <n v="10926"/>
    <n v="13"/>
    <s v="ANATR"/>
    <x v="6"/>
    <x v="61"/>
    <x v="46"/>
    <x v="4"/>
    <x v="319"/>
    <e v="#VALUE!"/>
    <n v="6"/>
    <n v="10"/>
    <n v="0"/>
    <n v="60"/>
    <n v="39.92"/>
    <n v="20.079999999999998"/>
    <n v="3.3466666666666662E-3"/>
  </r>
  <r>
    <n v="10926"/>
    <n v="72"/>
    <s v="ANATR"/>
    <x v="6"/>
    <x v="61"/>
    <x v="5"/>
    <x v="1"/>
    <x v="319"/>
    <e v="#VALUE!"/>
    <n v="34.799999999999997"/>
    <n v="10"/>
    <n v="0"/>
    <n v="348"/>
    <n v="39.92"/>
    <n v="308.08"/>
    <n v="8.852873563218391E-3"/>
  </r>
  <r>
    <n v="10945"/>
    <n v="31"/>
    <s v="MORGK"/>
    <x v="6"/>
    <x v="7"/>
    <x v="24"/>
    <x v="1"/>
    <x v="323"/>
    <e v="#VALUE!"/>
    <n v="12.5"/>
    <n v="10"/>
    <n v="0"/>
    <n v="125"/>
    <n v="10.220000000000001"/>
    <n v="114.78"/>
    <n v="9.1824000000000003E-3"/>
  </r>
  <r>
    <n v="10964"/>
    <n v="69"/>
    <s v="SPECD"/>
    <x v="2"/>
    <x v="87"/>
    <x v="39"/>
    <x v="1"/>
    <x v="327"/>
    <e v="#VALUE!"/>
    <n v="36"/>
    <n v="10"/>
    <n v="0"/>
    <n v="360"/>
    <n v="87.38"/>
    <n v="272.62"/>
    <n v="7.5727777777777781E-3"/>
  </r>
  <r>
    <n v="10973"/>
    <n v="75"/>
    <s v="LACOR"/>
    <x v="8"/>
    <x v="40"/>
    <x v="33"/>
    <x v="0"/>
    <x v="329"/>
    <e v="#VALUE!"/>
    <n v="7.75"/>
    <n v="10"/>
    <n v="0"/>
    <n v="77.5"/>
    <n v="15.17"/>
    <n v="62.33"/>
    <n v="8.0425806451612895E-3"/>
  </r>
  <r>
    <n v="10974"/>
    <n v="63"/>
    <s v="SPLIR"/>
    <x v="2"/>
    <x v="29"/>
    <x v="27"/>
    <x v="5"/>
    <x v="330"/>
    <e v="#VALUE!"/>
    <n v="43.9"/>
    <n v="10"/>
    <n v="0"/>
    <n v="439"/>
    <n v="12.96"/>
    <n v="426.04"/>
    <n v="9.7047835990888391E-3"/>
  </r>
  <r>
    <n v="10975"/>
    <n v="75"/>
    <s v="BOTTM"/>
    <x v="0"/>
    <x v="73"/>
    <x v="33"/>
    <x v="0"/>
    <x v="330"/>
    <e v="#VALUE!"/>
    <n v="7.75"/>
    <n v="10"/>
    <n v="0"/>
    <n v="77.5"/>
    <n v="32.270000000000003"/>
    <n v="45.23"/>
    <n v="5.8361290322580641E-3"/>
  </r>
  <r>
    <n v="10977"/>
    <n v="51"/>
    <s v="FOLKO"/>
    <x v="1"/>
    <x v="27"/>
    <x v="7"/>
    <x v="2"/>
    <x v="48"/>
    <e v="#VALUE!"/>
    <n v="53"/>
    <n v="10"/>
    <n v="0"/>
    <n v="530"/>
    <n v="208.5"/>
    <n v="321.5"/>
    <n v="6.0660377358490569E-3"/>
  </r>
  <r>
    <n v="10978"/>
    <n v="40"/>
    <s v="MAISD"/>
    <x v="4"/>
    <x v="46"/>
    <x v="20"/>
    <x v="4"/>
    <x v="48"/>
    <e v="#VALUE!"/>
    <n v="18.399999999999999"/>
    <n v="10"/>
    <n v="0"/>
    <n v="184"/>
    <n v="32.82"/>
    <n v="151.18"/>
    <n v="8.216304347826088E-3"/>
  </r>
  <r>
    <n v="11003"/>
    <n v="40"/>
    <s v="THECR"/>
    <x v="2"/>
    <x v="45"/>
    <x v="20"/>
    <x v="4"/>
    <x v="50"/>
    <e v="#VALUE!"/>
    <n v="18.399999999999999"/>
    <n v="10"/>
    <n v="0"/>
    <n v="184"/>
    <n v="14.91"/>
    <n v="169.09"/>
    <n v="9.1896739130434783E-3"/>
  </r>
  <r>
    <n v="11003"/>
    <n v="52"/>
    <s v="THECR"/>
    <x v="2"/>
    <x v="45"/>
    <x v="50"/>
    <x v="6"/>
    <x v="50"/>
    <e v="#VALUE!"/>
    <n v="7"/>
    <n v="10"/>
    <n v="0"/>
    <n v="70"/>
    <n v="14.91"/>
    <n v="55.09"/>
    <n v="7.8700000000000003E-3"/>
  </r>
  <r>
    <n v="11005"/>
    <n v="59"/>
    <s v="WILMK"/>
    <x v="3"/>
    <x v="37"/>
    <x v="48"/>
    <x v="1"/>
    <x v="51"/>
    <e v="#VALUE!"/>
    <n v="55"/>
    <n v="10"/>
    <n v="0"/>
    <n v="550"/>
    <n v="0.75"/>
    <n v="549.25"/>
    <n v="9.986363636363637E-3"/>
  </r>
  <r>
    <n v="11007"/>
    <n v="29"/>
    <s v="PRINI"/>
    <x v="1"/>
    <x v="77"/>
    <x v="55"/>
    <x v="7"/>
    <x v="336"/>
    <e v="#VALUE!"/>
    <n v="123.79"/>
    <n v="10"/>
    <n v="0"/>
    <n v="1237.9000000000001"/>
    <n v="202.24"/>
    <n v="1035.6600000000001"/>
    <n v="8.3662654495516593E-3"/>
  </r>
  <r>
    <n v="11010"/>
    <n v="24"/>
    <s v="REGGC"/>
    <x v="3"/>
    <x v="80"/>
    <x v="18"/>
    <x v="0"/>
    <x v="337"/>
    <e v="#VALUE!"/>
    <n v="4.5"/>
    <n v="10"/>
    <n v="0"/>
    <n v="45"/>
    <n v="28.71"/>
    <n v="16.29"/>
    <n v="3.62E-3"/>
  </r>
  <r>
    <n v="11013"/>
    <n v="23"/>
    <s v="ROMEY"/>
    <x v="3"/>
    <x v="57"/>
    <x v="51"/>
    <x v="6"/>
    <x v="337"/>
    <e v="#VALUE!"/>
    <n v="9"/>
    <n v="10"/>
    <n v="0"/>
    <n v="90"/>
    <n v="32.99"/>
    <n v="57.01"/>
    <n v="6.3344444444444446E-3"/>
  </r>
  <r>
    <n v="11018"/>
    <n v="18"/>
    <s v="LONEP"/>
    <x v="6"/>
    <x v="19"/>
    <x v="32"/>
    <x v="4"/>
    <x v="339"/>
    <e v="#VALUE!"/>
    <n v="62.5"/>
    <n v="10"/>
    <n v="0"/>
    <n v="625"/>
    <n v="11.65"/>
    <n v="613.35"/>
    <n v="9.8136000000000004E-3"/>
  </r>
  <r>
    <n v="11026"/>
    <n v="51"/>
    <s v="FRANS"/>
    <x v="6"/>
    <x v="76"/>
    <x v="7"/>
    <x v="2"/>
    <x v="341"/>
    <e v="#VALUE!"/>
    <n v="53"/>
    <n v="10"/>
    <n v="0"/>
    <n v="530"/>
    <n v="47.09"/>
    <n v="482.90999999999997"/>
    <n v="9.111509433962264E-3"/>
  </r>
  <r>
    <n v="11035"/>
    <n v="54"/>
    <s v="SUPRD"/>
    <x v="3"/>
    <x v="47"/>
    <x v="37"/>
    <x v="7"/>
    <x v="53"/>
    <e v="#VALUE!"/>
    <n v="7.45"/>
    <n v="10"/>
    <n v="0"/>
    <n v="74.5"/>
    <n v="0.17"/>
    <n v="74.33"/>
    <n v="9.9771812080536922E-3"/>
  </r>
  <r>
    <n v="11043"/>
    <n v="11"/>
    <s v="SPECD"/>
    <x v="5"/>
    <x v="87"/>
    <x v="4"/>
    <x v="1"/>
    <x v="343"/>
    <e v="#VALUE!"/>
    <n v="21"/>
    <n v="10"/>
    <n v="0"/>
    <n v="210"/>
    <n v="8.8000000000000007"/>
    <n v="201.2"/>
    <n v="9.5809523809523792E-3"/>
  </r>
  <r>
    <n v="11054"/>
    <n v="33"/>
    <s v="CACTU"/>
    <x v="1"/>
    <x v="1"/>
    <x v="22"/>
    <x v="1"/>
    <x v="346"/>
    <e v="#VALUE!"/>
    <n v="2.5"/>
    <n v="10"/>
    <n v="0"/>
    <n v="25"/>
    <n v="0.33"/>
    <n v="24.67"/>
    <n v="9.8680000000000018E-3"/>
  </r>
  <r>
    <n v="11060"/>
    <n v="77"/>
    <s v="FRANS"/>
    <x v="3"/>
    <x v="76"/>
    <x v="13"/>
    <x v="5"/>
    <x v="348"/>
    <e v="#VALUE!"/>
    <n v="13"/>
    <n v="10"/>
    <n v="0"/>
    <n v="130"/>
    <n v="10.98"/>
    <n v="119.02"/>
    <n v="9.1553846153846156E-3"/>
  </r>
  <r>
    <n v="11073"/>
    <n v="11"/>
    <s v="PERIC"/>
    <x v="3"/>
    <x v="69"/>
    <x v="4"/>
    <x v="1"/>
    <x v="350"/>
    <e v="#VALUE!"/>
    <n v="21"/>
    <n v="10"/>
    <n v="0"/>
    <n v="210"/>
    <n v="24.95"/>
    <n v="185.05"/>
    <n v="8.8119047619047621E-3"/>
  </r>
  <r>
    <n v="10251"/>
    <n v="65"/>
    <s v="VICTE"/>
    <x v="2"/>
    <x v="3"/>
    <x v="49"/>
    <x v="5"/>
    <x v="382"/>
    <e v="#VALUE!"/>
    <n v="16.8"/>
    <n v="20"/>
    <n v="0"/>
    <n v="336"/>
    <n v="41.34"/>
    <n v="294.65999999999997"/>
    <n v="8.7696428571428561E-3"/>
  </r>
  <r>
    <n v="10253"/>
    <n v="31"/>
    <s v="HANAR"/>
    <x v="2"/>
    <x v="50"/>
    <x v="24"/>
    <x v="1"/>
    <x v="59"/>
    <e v="#VALUE!"/>
    <n v="10"/>
    <n v="20"/>
    <n v="0"/>
    <n v="200"/>
    <n v="58.17"/>
    <n v="141.82999999999998"/>
    <n v="7.0914999999999997E-3"/>
  </r>
  <r>
    <n v="10255"/>
    <n v="2"/>
    <s v="RICSU"/>
    <x v="4"/>
    <x v="52"/>
    <x v="19"/>
    <x v="0"/>
    <x v="61"/>
    <e v="#VALUE!"/>
    <n v="15.2"/>
    <n v="20"/>
    <n v="0"/>
    <n v="304"/>
    <n v="148.33000000000001"/>
    <n v="155.66999999999999"/>
    <n v="5.1207236842105265E-3"/>
  </r>
  <r>
    <n v="10261"/>
    <n v="21"/>
    <s v="QUEDE"/>
    <x v="6"/>
    <x v="12"/>
    <x v="62"/>
    <x v="3"/>
    <x v="65"/>
    <e v="#VALUE!"/>
    <n v="8"/>
    <n v="20"/>
    <n v="0"/>
    <n v="160"/>
    <n v="3.05"/>
    <n v="156.94999999999999"/>
    <n v="9.8093749999999987E-3"/>
  </r>
  <r>
    <n v="10261"/>
    <n v="35"/>
    <s v="QUEDE"/>
    <x v="6"/>
    <x v="12"/>
    <x v="1"/>
    <x v="0"/>
    <x v="65"/>
    <e v="#VALUE!"/>
    <n v="14.4"/>
    <n v="20"/>
    <n v="0"/>
    <n v="288"/>
    <n v="3.05"/>
    <n v="284.95"/>
    <n v="9.8940972222222225E-3"/>
  </r>
  <r>
    <n v="10265"/>
    <n v="70"/>
    <s v="BLONP"/>
    <x v="3"/>
    <x v="5"/>
    <x v="40"/>
    <x v="0"/>
    <x v="366"/>
    <e v="#VALUE!"/>
    <n v="12"/>
    <n v="20"/>
    <n v="0"/>
    <n v="240"/>
    <n v="55.28"/>
    <n v="184.72"/>
    <n v="7.6966666666666659E-3"/>
  </r>
  <r>
    <n v="10273"/>
    <n v="33"/>
    <s v="QUICK"/>
    <x v="2"/>
    <x v="20"/>
    <x v="22"/>
    <x v="1"/>
    <x v="392"/>
    <e v="#VALUE!"/>
    <n v="2"/>
    <n v="20"/>
    <n v="0"/>
    <n v="40"/>
    <n v="76.069999999999993"/>
    <n v="-36.069999999999993"/>
    <n v="-9.0174999999999977E-3"/>
  </r>
  <r>
    <n v="10274"/>
    <n v="71"/>
    <s v="VINET"/>
    <x v="8"/>
    <x v="48"/>
    <x v="36"/>
    <x v="1"/>
    <x v="73"/>
    <e v="#VALUE!"/>
    <n v="17.2"/>
    <n v="20"/>
    <n v="0"/>
    <n v="344"/>
    <n v="6.01"/>
    <n v="337.99"/>
    <n v="9.8252906976744186E-3"/>
  </r>
  <r>
    <n v="10277"/>
    <n v="28"/>
    <s v="MORGK"/>
    <x v="3"/>
    <x v="7"/>
    <x v="35"/>
    <x v="2"/>
    <x v="74"/>
    <e v="#VALUE!"/>
    <n v="36.4"/>
    <n v="20"/>
    <n v="0"/>
    <n v="728"/>
    <n v="125.77"/>
    <n v="602.23"/>
    <n v="8.2723901098901102E-3"/>
  </r>
  <r>
    <n v="10280"/>
    <n v="55"/>
    <s v="BERGS"/>
    <x v="3"/>
    <x v="56"/>
    <x v="56"/>
    <x v="7"/>
    <x v="76"/>
    <e v="#VALUE!"/>
    <n v="19.2"/>
    <n v="20"/>
    <n v="0"/>
    <n v="384"/>
    <n v="8.98"/>
    <n v="375.02"/>
    <n v="9.7661458333333333E-3"/>
  </r>
  <r>
    <n v="10283"/>
    <n v="15"/>
    <s v="LILAS"/>
    <x v="2"/>
    <x v="58"/>
    <x v="43"/>
    <x v="5"/>
    <x v="78"/>
    <e v="#VALUE!"/>
    <n v="12.4"/>
    <n v="20"/>
    <n v="0"/>
    <n v="248"/>
    <n v="84.81"/>
    <n v="163.19"/>
    <n v="6.5802419354838706E-3"/>
  </r>
  <r>
    <n v="10287"/>
    <n v="34"/>
    <s v="RICAR"/>
    <x v="1"/>
    <x v="81"/>
    <x v="42"/>
    <x v="0"/>
    <x v="393"/>
    <e v="#VALUE!"/>
    <n v="11.2"/>
    <n v="20"/>
    <n v="0"/>
    <n v="224"/>
    <n v="12.76"/>
    <n v="211.24"/>
    <n v="9.4303571428571431E-3"/>
  </r>
  <r>
    <n v="10290"/>
    <n v="5"/>
    <s v="COMMI"/>
    <x v="1"/>
    <x v="83"/>
    <x v="57"/>
    <x v="5"/>
    <x v="353"/>
    <e v="#VALUE!"/>
    <n v="17"/>
    <n v="20"/>
    <n v="0"/>
    <n v="340"/>
    <n v="79.7"/>
    <n v="260.3"/>
    <n v="7.6558823529411764E-3"/>
  </r>
  <r>
    <n v="10292"/>
    <n v="20"/>
    <s v="TRADH"/>
    <x v="0"/>
    <x v="30"/>
    <x v="23"/>
    <x v="3"/>
    <x v="394"/>
    <e v="#VALUE!"/>
    <n v="64.8"/>
    <n v="20"/>
    <n v="0"/>
    <n v="1296"/>
    <n v="1.35"/>
    <n v="1294.6500000000001"/>
    <n v="9.9895833333333347E-3"/>
  </r>
  <r>
    <n v="10297"/>
    <n v="72"/>
    <s v="BLONP"/>
    <x v="5"/>
    <x v="5"/>
    <x v="5"/>
    <x v="1"/>
    <x v="86"/>
    <e v="#VALUE!"/>
    <n v="27.8"/>
    <n v="20"/>
    <n v="0"/>
    <n v="556"/>
    <n v="5.74"/>
    <n v="550.26"/>
    <n v="9.8967625899280577E-3"/>
  </r>
  <r>
    <n v="10299"/>
    <n v="70"/>
    <s v="RICAR"/>
    <x v="6"/>
    <x v="81"/>
    <x v="40"/>
    <x v="0"/>
    <x v="354"/>
    <e v="#VALUE!"/>
    <n v="12"/>
    <n v="20"/>
    <n v="0"/>
    <n v="240"/>
    <n v="29.76"/>
    <n v="210.24"/>
    <n v="8.7600000000000004E-3"/>
  </r>
  <r>
    <n v="10300"/>
    <n v="68"/>
    <s v="MAGAA"/>
    <x v="3"/>
    <x v="84"/>
    <x v="38"/>
    <x v="3"/>
    <x v="367"/>
    <e v="#VALUE!"/>
    <n v="10"/>
    <n v="20"/>
    <n v="0"/>
    <n v="200"/>
    <n v="17.68"/>
    <n v="182.32"/>
    <n v="9.1159999999999991E-3"/>
  </r>
  <r>
    <n v="10301"/>
    <n v="56"/>
    <s v="WANDK"/>
    <x v="1"/>
    <x v="63"/>
    <x v="17"/>
    <x v="6"/>
    <x v="367"/>
    <e v="#VALUE!"/>
    <n v="30.4"/>
    <n v="20"/>
    <n v="0"/>
    <n v="608"/>
    <n v="45.08"/>
    <n v="562.91999999999996"/>
    <n v="9.2585526315789469E-3"/>
  </r>
  <r>
    <n v="10309"/>
    <n v="4"/>
    <s v="HUNGO"/>
    <x v="2"/>
    <x v="60"/>
    <x v="47"/>
    <x v="5"/>
    <x v="93"/>
    <e v="#VALUE!"/>
    <n v="17.600000000000001"/>
    <n v="20"/>
    <n v="0"/>
    <n v="352"/>
    <n v="47.3"/>
    <n v="304.7"/>
    <n v="8.656249999999999E-3"/>
  </r>
  <r>
    <n v="10309"/>
    <n v="43"/>
    <s v="HUNGO"/>
    <x v="2"/>
    <x v="60"/>
    <x v="21"/>
    <x v="0"/>
    <x v="93"/>
    <e v="#VALUE!"/>
    <n v="36.799999999999997"/>
    <n v="20"/>
    <n v="0"/>
    <n v="736"/>
    <n v="47.3"/>
    <n v="688.7"/>
    <n v="9.3573369565217394E-3"/>
  </r>
  <r>
    <n v="10312"/>
    <n v="53"/>
    <s v="WANDK"/>
    <x v="3"/>
    <x v="63"/>
    <x v="58"/>
    <x v="7"/>
    <x v="95"/>
    <e v="#VALUE!"/>
    <n v="26.2"/>
    <n v="20"/>
    <n v="0"/>
    <n v="524"/>
    <n v="40.26"/>
    <n v="483.74"/>
    <n v="9.2316793893129773E-3"/>
  </r>
  <r>
    <n v="10317"/>
    <n v="1"/>
    <s v="LONEP"/>
    <x v="8"/>
    <x v="19"/>
    <x v="3"/>
    <x v="0"/>
    <x v="395"/>
    <e v="#VALUE!"/>
    <n v="14.4"/>
    <n v="20"/>
    <n v="0"/>
    <n v="288"/>
    <n v="12.69"/>
    <n v="275.31"/>
    <n v="9.5593750000000002E-3"/>
  </r>
  <r>
    <n v="10318"/>
    <n v="41"/>
    <s v="ISLAT"/>
    <x v="1"/>
    <x v="25"/>
    <x v="54"/>
    <x v="4"/>
    <x v="99"/>
    <e v="#VALUE!"/>
    <n v="7.7"/>
    <n v="20"/>
    <n v="0"/>
    <n v="154"/>
    <n v="4.7300000000000004"/>
    <n v="149.27000000000001"/>
    <n v="9.6928571428571437E-3"/>
  </r>
  <r>
    <n v="10322"/>
    <n v="52"/>
    <s v="PERIC"/>
    <x v="7"/>
    <x v="69"/>
    <x v="50"/>
    <x v="6"/>
    <x v="396"/>
    <e v="#VALUE!"/>
    <n v="5.6"/>
    <n v="20"/>
    <n v="0"/>
    <n v="112"/>
    <n v="0.4"/>
    <n v="111.6"/>
    <n v="9.9642857142857137E-3"/>
  </r>
  <r>
    <n v="10337"/>
    <n v="36"/>
    <s v="FRANK"/>
    <x v="6"/>
    <x v="54"/>
    <x v="12"/>
    <x v="4"/>
    <x v="106"/>
    <e v="#VALUE!"/>
    <n v="15.2"/>
    <n v="20"/>
    <n v="0"/>
    <n v="304"/>
    <n v="108.26"/>
    <n v="195.74"/>
    <n v="6.438815789473684E-3"/>
  </r>
  <r>
    <n v="10338"/>
    <n v="17"/>
    <s v="OLDWO"/>
    <x v="6"/>
    <x v="79"/>
    <x v="34"/>
    <x v="7"/>
    <x v="356"/>
    <e v="#VALUE!"/>
    <n v="31.2"/>
    <n v="20"/>
    <n v="0"/>
    <n v="624"/>
    <n v="84.21"/>
    <n v="539.79"/>
    <n v="8.6504807692307679E-3"/>
  </r>
  <r>
    <n v="10346"/>
    <n v="56"/>
    <s v="RATTC"/>
    <x v="2"/>
    <x v="6"/>
    <x v="17"/>
    <x v="6"/>
    <x v="397"/>
    <e v="#VALUE!"/>
    <n v="30.4"/>
    <n v="20"/>
    <n v="0"/>
    <n v="608"/>
    <n v="142.08000000000001"/>
    <n v="465.91999999999996"/>
    <n v="7.6631578947368413E-3"/>
  </r>
  <r>
    <n v="10356"/>
    <n v="69"/>
    <s v="WANDK"/>
    <x v="8"/>
    <x v="63"/>
    <x v="39"/>
    <x v="1"/>
    <x v="118"/>
    <e v="#VALUE!"/>
    <n v="28.8"/>
    <n v="20"/>
    <n v="0"/>
    <n v="576"/>
    <n v="36.71"/>
    <n v="539.29"/>
    <n v="9.3626736111111115E-3"/>
  </r>
  <r>
    <n v="10362"/>
    <n v="51"/>
    <s v="BONAP"/>
    <x v="2"/>
    <x v="23"/>
    <x v="7"/>
    <x v="2"/>
    <x v="121"/>
    <e v="#VALUE!"/>
    <n v="42.4"/>
    <n v="20"/>
    <n v="0"/>
    <n v="848"/>
    <n v="96.04"/>
    <n v="751.96"/>
    <n v="8.8674528301886796E-3"/>
  </r>
  <r>
    <n v="10363"/>
    <n v="31"/>
    <s v="DRACD"/>
    <x v="6"/>
    <x v="70"/>
    <x v="24"/>
    <x v="1"/>
    <x v="122"/>
    <e v="#VALUE!"/>
    <n v="10"/>
    <n v="20"/>
    <n v="0"/>
    <n v="200"/>
    <n v="30.54"/>
    <n v="169.46"/>
    <n v="8.4730000000000014E-3"/>
  </r>
  <r>
    <n v="10369"/>
    <n v="29"/>
    <s v="SPLIR"/>
    <x v="1"/>
    <x v="29"/>
    <x v="55"/>
    <x v="7"/>
    <x v="398"/>
    <e v="#VALUE!"/>
    <n v="99"/>
    <n v="20"/>
    <n v="0"/>
    <n v="1980"/>
    <n v="195.68"/>
    <n v="1784.32"/>
    <n v="9.0117171717171724E-3"/>
  </r>
  <r>
    <n v="10383"/>
    <n v="13"/>
    <s v="AROUT"/>
    <x v="1"/>
    <x v="34"/>
    <x v="46"/>
    <x v="4"/>
    <x v="129"/>
    <e v="#VALUE!"/>
    <n v="4.8"/>
    <n v="20"/>
    <n v="0"/>
    <n v="96"/>
    <n v="34.24"/>
    <n v="61.76"/>
    <n v="6.4333333333333334E-3"/>
  </r>
  <r>
    <n v="10383"/>
    <n v="56"/>
    <s v="AROUT"/>
    <x v="1"/>
    <x v="34"/>
    <x v="17"/>
    <x v="6"/>
    <x v="129"/>
    <e v="#VALUE!"/>
    <n v="30.4"/>
    <n v="20"/>
    <n v="0"/>
    <n v="608"/>
    <n v="34.24"/>
    <n v="573.76"/>
    <n v="9.4368421052631584E-3"/>
  </r>
  <r>
    <n v="10389"/>
    <n v="62"/>
    <s v="BOTTM"/>
    <x v="6"/>
    <x v="73"/>
    <x v="25"/>
    <x v="3"/>
    <x v="132"/>
    <e v="#VALUE!"/>
    <n v="39.4"/>
    <n v="20"/>
    <n v="0"/>
    <n v="788"/>
    <n v="47.42"/>
    <n v="740.58"/>
    <n v="9.3982233502538075E-3"/>
  </r>
  <r>
    <n v="10401"/>
    <n v="65"/>
    <s v="RATTC"/>
    <x v="0"/>
    <x v="6"/>
    <x v="49"/>
    <x v="5"/>
    <x v="139"/>
    <e v="#VALUE!"/>
    <n v="16.8"/>
    <n v="20"/>
    <n v="0"/>
    <n v="336"/>
    <n v="12.51"/>
    <n v="323.49"/>
    <n v="9.6276785714285718E-3"/>
  </r>
  <r>
    <n v="10415"/>
    <n v="33"/>
    <s v="HUNGC"/>
    <x v="2"/>
    <x v="75"/>
    <x v="22"/>
    <x v="1"/>
    <x v="146"/>
    <e v="#VALUE!"/>
    <n v="2"/>
    <n v="20"/>
    <n v="0"/>
    <n v="40"/>
    <n v="0.2"/>
    <n v="39.799999999999997"/>
    <n v="9.9499999999999988E-3"/>
  </r>
  <r>
    <n v="10416"/>
    <n v="19"/>
    <s v="WARTH"/>
    <x v="1"/>
    <x v="4"/>
    <x v="29"/>
    <x v="3"/>
    <x v="147"/>
    <e v="#VALUE!"/>
    <n v="7.3"/>
    <n v="20"/>
    <n v="0"/>
    <n v="146"/>
    <n v="22.72"/>
    <n v="123.28"/>
    <n v="8.4438356164383572E-3"/>
  </r>
  <r>
    <n v="10416"/>
    <n v="57"/>
    <s v="WARTH"/>
    <x v="1"/>
    <x v="4"/>
    <x v="16"/>
    <x v="6"/>
    <x v="147"/>
    <e v="#VALUE!"/>
    <n v="15.6"/>
    <n v="20"/>
    <n v="0"/>
    <n v="312"/>
    <n v="22.72"/>
    <n v="289.27999999999997"/>
    <n v="9.2717948717948705E-3"/>
  </r>
  <r>
    <n v="10423"/>
    <n v="59"/>
    <s v="GOURL"/>
    <x v="8"/>
    <x v="24"/>
    <x v="48"/>
    <x v="1"/>
    <x v="150"/>
    <e v="#VALUE!"/>
    <n v="44"/>
    <n v="20"/>
    <n v="0"/>
    <n v="880"/>
    <n v="24.5"/>
    <n v="855.5"/>
    <n v="9.7215909090909089E-3"/>
  </r>
  <r>
    <n v="10428"/>
    <n v="46"/>
    <s v="REGGC"/>
    <x v="7"/>
    <x v="80"/>
    <x v="60"/>
    <x v="4"/>
    <x v="399"/>
    <e v="#VALUE!"/>
    <n v="9.6"/>
    <n v="20"/>
    <n v="0"/>
    <n v="192"/>
    <n v="11.09"/>
    <n v="180.91"/>
    <n v="9.422395833333333E-3"/>
  </r>
  <r>
    <n v="10448"/>
    <n v="40"/>
    <s v="RANCH"/>
    <x v="6"/>
    <x v="82"/>
    <x v="20"/>
    <x v="4"/>
    <x v="164"/>
    <e v="#VALUE!"/>
    <n v="14.7"/>
    <n v="20"/>
    <n v="0"/>
    <n v="294"/>
    <n v="38.82"/>
    <n v="255.18"/>
    <n v="8.6795918367346941E-3"/>
  </r>
  <r>
    <n v="10449"/>
    <n v="52"/>
    <s v="BLONP"/>
    <x v="2"/>
    <x v="5"/>
    <x v="50"/>
    <x v="6"/>
    <x v="165"/>
    <e v="#VALUE!"/>
    <n v="5.6"/>
    <n v="20"/>
    <n v="0"/>
    <n v="112"/>
    <n v="53.3"/>
    <n v="58.7"/>
    <n v="5.2410714285714291E-3"/>
  </r>
  <r>
    <n v="10455"/>
    <n v="39"/>
    <s v="WARTH"/>
    <x v="1"/>
    <x v="4"/>
    <x v="0"/>
    <x v="0"/>
    <x v="166"/>
    <e v="#VALUE!"/>
    <n v="14.4"/>
    <n v="20"/>
    <n v="0"/>
    <n v="288"/>
    <n v="180.45"/>
    <n v="107.55000000000001"/>
    <n v="3.7343750000000003E-3"/>
  </r>
  <r>
    <n v="10458"/>
    <n v="43"/>
    <s v="SUPRD"/>
    <x v="7"/>
    <x v="47"/>
    <x v="21"/>
    <x v="0"/>
    <x v="168"/>
    <e v="#VALUE!"/>
    <n v="36.799999999999997"/>
    <n v="20"/>
    <n v="0"/>
    <n v="736"/>
    <n v="147.06"/>
    <n v="588.94000000000005"/>
    <n v="8.0019021739130454E-3"/>
  </r>
  <r>
    <n v="10464"/>
    <n v="60"/>
    <s v="FURIB"/>
    <x v="6"/>
    <x v="65"/>
    <x v="8"/>
    <x v="1"/>
    <x v="171"/>
    <e v="#VALUE!"/>
    <n v="27.2"/>
    <n v="20"/>
    <n v="0"/>
    <n v="544"/>
    <n v="89"/>
    <n v="455"/>
    <n v="8.3639705882352939E-3"/>
  </r>
  <r>
    <n v="10465"/>
    <n v="40"/>
    <s v="VAFFE"/>
    <x v="0"/>
    <x v="39"/>
    <x v="20"/>
    <x v="4"/>
    <x v="172"/>
    <e v="#VALUE!"/>
    <n v="14.7"/>
    <n v="20"/>
    <n v="0"/>
    <n v="294"/>
    <n v="145.04"/>
    <n v="148.96"/>
    <n v="5.0666666666666672E-3"/>
  </r>
  <r>
    <n v="10471"/>
    <n v="56"/>
    <s v="BSBEV"/>
    <x v="3"/>
    <x v="10"/>
    <x v="17"/>
    <x v="6"/>
    <x v="175"/>
    <e v="#VALUE!"/>
    <n v="30.4"/>
    <n v="20"/>
    <n v="0"/>
    <n v="608"/>
    <n v="45.59"/>
    <n v="562.41"/>
    <n v="9.2501644736842099E-3"/>
  </r>
  <r>
    <n v="10495"/>
    <n v="41"/>
    <s v="LAUGB"/>
    <x v="2"/>
    <x v="85"/>
    <x v="54"/>
    <x v="4"/>
    <x v="185"/>
    <e v="#VALUE!"/>
    <n v="7.7"/>
    <n v="20"/>
    <n v="0"/>
    <n v="154"/>
    <n v="4.6500000000000004"/>
    <n v="149.35"/>
    <n v="9.6980519480519486E-3"/>
  </r>
  <r>
    <n v="10499"/>
    <n v="28"/>
    <s v="LILAS"/>
    <x v="6"/>
    <x v="58"/>
    <x v="35"/>
    <x v="2"/>
    <x v="188"/>
    <e v="#VALUE!"/>
    <n v="45.6"/>
    <n v="20"/>
    <n v="0"/>
    <n v="912"/>
    <n v="102.02"/>
    <n v="809.98"/>
    <n v="8.8813596491228077E-3"/>
  </r>
  <r>
    <n v="10501"/>
    <n v="54"/>
    <s v="BLAUS"/>
    <x v="4"/>
    <x v="11"/>
    <x v="37"/>
    <x v="7"/>
    <x v="400"/>
    <e v="#VALUE!"/>
    <n v="7.45"/>
    <n v="20"/>
    <n v="0"/>
    <n v="149"/>
    <n v="8.85"/>
    <n v="140.15"/>
    <n v="9.4060402684563761E-3"/>
  </r>
  <r>
    <n v="10503"/>
    <n v="65"/>
    <s v="HUNGO"/>
    <x v="8"/>
    <x v="60"/>
    <x v="49"/>
    <x v="5"/>
    <x v="190"/>
    <e v="#VALUE!"/>
    <n v="21.05"/>
    <n v="20"/>
    <n v="0"/>
    <n v="421"/>
    <n v="16.739999999999998"/>
    <n v="404.26"/>
    <n v="9.6023752969121128E-3"/>
  </r>
  <r>
    <n v="10516"/>
    <n v="42"/>
    <s v="HUNGO"/>
    <x v="3"/>
    <x v="60"/>
    <x v="41"/>
    <x v="6"/>
    <x v="196"/>
    <e v="#VALUE!"/>
    <n v="14"/>
    <n v="20"/>
    <n v="0"/>
    <n v="280"/>
    <n v="62.78"/>
    <n v="217.22"/>
    <n v="7.7578571428571427E-3"/>
  </r>
  <r>
    <n v="10529"/>
    <n v="68"/>
    <s v="MAISD"/>
    <x v="5"/>
    <x v="46"/>
    <x v="38"/>
    <x v="3"/>
    <x v="202"/>
    <e v="#VALUE!"/>
    <n v="12.5"/>
    <n v="20"/>
    <n v="0"/>
    <n v="250"/>
    <n v="66.69"/>
    <n v="183.31"/>
    <n v="7.3324000000000002E-3"/>
  </r>
  <r>
    <n v="10530"/>
    <n v="61"/>
    <s v="PICCO"/>
    <x v="2"/>
    <x v="2"/>
    <x v="65"/>
    <x v="5"/>
    <x v="2"/>
    <e v="#VALUE!"/>
    <n v="28.5"/>
    <n v="20"/>
    <n v="0"/>
    <n v="570"/>
    <n v="339.22"/>
    <n v="230.77999999999997"/>
    <n v="4.0487719298245607E-3"/>
  </r>
  <r>
    <n v="10536"/>
    <n v="31"/>
    <s v="LEHMS"/>
    <x v="2"/>
    <x v="59"/>
    <x v="24"/>
    <x v="1"/>
    <x v="205"/>
    <e v="#VALUE!"/>
    <n v="12.5"/>
    <n v="20"/>
    <n v="0"/>
    <n v="250"/>
    <n v="58.88"/>
    <n v="191.12"/>
    <n v="7.6448000000000002E-3"/>
  </r>
  <r>
    <n v="10537"/>
    <n v="58"/>
    <s v="RICSU"/>
    <x v="0"/>
    <x v="52"/>
    <x v="72"/>
    <x v="4"/>
    <x v="205"/>
    <e v="#VALUE!"/>
    <n v="13.25"/>
    <n v="20"/>
    <n v="0"/>
    <n v="265"/>
    <n v="78.849999999999994"/>
    <n v="186.15"/>
    <n v="7.024528301886792E-3"/>
  </r>
  <r>
    <n v="10557"/>
    <n v="75"/>
    <s v="LEHMS"/>
    <x v="4"/>
    <x v="59"/>
    <x v="33"/>
    <x v="0"/>
    <x v="213"/>
    <e v="#VALUE!"/>
    <n v="7.75"/>
    <n v="20"/>
    <n v="0"/>
    <n v="155"/>
    <n v="96.72"/>
    <n v="58.28"/>
    <n v="3.7599999999999999E-3"/>
  </r>
  <r>
    <n v="10558"/>
    <n v="51"/>
    <s v="AROUT"/>
    <x v="0"/>
    <x v="34"/>
    <x v="7"/>
    <x v="2"/>
    <x v="214"/>
    <e v="#VALUE!"/>
    <n v="53"/>
    <n v="20"/>
    <n v="0"/>
    <n v="1060"/>
    <n v="72.97"/>
    <n v="987.03"/>
    <n v="9.3116037735849061E-3"/>
  </r>
  <r>
    <n v="10560"/>
    <n v="30"/>
    <s v="FRANK"/>
    <x v="1"/>
    <x v="54"/>
    <x v="30"/>
    <x v="4"/>
    <x v="215"/>
    <e v="#VALUE!"/>
    <n v="25.89"/>
    <n v="20"/>
    <n v="0"/>
    <n v="517.79999999999995"/>
    <n v="36.65"/>
    <n v="481.15"/>
    <n v="9.2921977597528009E-3"/>
  </r>
  <r>
    <n v="10576"/>
    <n v="31"/>
    <s v="TORTU"/>
    <x v="2"/>
    <x v="8"/>
    <x v="24"/>
    <x v="1"/>
    <x v="8"/>
    <e v="#VALUE!"/>
    <n v="12.5"/>
    <n v="20"/>
    <n v="0"/>
    <n v="250"/>
    <n v="18.559999999999999"/>
    <n v="231.44"/>
    <n v="9.2575999999999995E-3"/>
  </r>
  <r>
    <n v="10577"/>
    <n v="75"/>
    <s v="TRAIH"/>
    <x v="4"/>
    <x v="9"/>
    <x v="33"/>
    <x v="0"/>
    <x v="8"/>
    <e v="#VALUE!"/>
    <n v="7.75"/>
    <n v="20"/>
    <n v="0"/>
    <n v="155"/>
    <n v="25.41"/>
    <n v="129.59"/>
    <n v="8.360645161290323E-3"/>
  </r>
  <r>
    <n v="10587"/>
    <n v="77"/>
    <s v="QUEDE"/>
    <x v="0"/>
    <x v="12"/>
    <x v="13"/>
    <x v="5"/>
    <x v="11"/>
    <e v="#VALUE!"/>
    <n v="13"/>
    <n v="20"/>
    <n v="0"/>
    <n v="260"/>
    <n v="62.52"/>
    <n v="197.48"/>
    <n v="7.595384615384615E-3"/>
  </r>
  <r>
    <n v="10597"/>
    <n v="57"/>
    <s v="PICCO"/>
    <x v="7"/>
    <x v="2"/>
    <x v="16"/>
    <x v="6"/>
    <x v="401"/>
    <e v="#VALUE!"/>
    <n v="19.5"/>
    <n v="20"/>
    <n v="0"/>
    <n v="390"/>
    <n v="35.119999999999997"/>
    <n v="354.88"/>
    <n v="9.0994871794871784E-3"/>
  </r>
  <r>
    <n v="10618"/>
    <n v="56"/>
    <s v="MEREP"/>
    <x v="0"/>
    <x v="14"/>
    <x v="17"/>
    <x v="6"/>
    <x v="229"/>
    <e v="#VALUE!"/>
    <n v="38"/>
    <n v="20"/>
    <n v="0"/>
    <n v="760"/>
    <n v="154.68"/>
    <n v="605.31999999999994"/>
    <n v="7.9647368421052623E-3"/>
  </r>
  <r>
    <n v="10621"/>
    <n v="70"/>
    <s v="ISLAT"/>
    <x v="6"/>
    <x v="25"/>
    <x v="40"/>
    <x v="0"/>
    <x v="231"/>
    <e v="#VALUE!"/>
    <n v="15"/>
    <n v="20"/>
    <n v="0"/>
    <n v="300"/>
    <n v="23.73"/>
    <n v="276.27"/>
    <n v="9.2090000000000002E-3"/>
  </r>
  <r>
    <n v="10622"/>
    <n v="2"/>
    <s v="RICAR"/>
    <x v="6"/>
    <x v="81"/>
    <x v="19"/>
    <x v="0"/>
    <x v="402"/>
    <e v="#VALUE!"/>
    <n v="19"/>
    <n v="20"/>
    <n v="0"/>
    <n v="380"/>
    <n v="50.97"/>
    <n v="329.03"/>
    <n v="8.658684210526315E-3"/>
  </r>
  <r>
    <n v="10626"/>
    <n v="60"/>
    <s v="BERGS"/>
    <x v="0"/>
    <x v="56"/>
    <x v="8"/>
    <x v="1"/>
    <x v="234"/>
    <e v="#VALUE!"/>
    <n v="34"/>
    <n v="20"/>
    <n v="0"/>
    <n v="680"/>
    <n v="138.69"/>
    <n v="541.30999999999995"/>
    <n v="7.9604411764705868E-3"/>
  </r>
  <r>
    <n v="10626"/>
    <n v="71"/>
    <s v="BERGS"/>
    <x v="0"/>
    <x v="56"/>
    <x v="36"/>
    <x v="1"/>
    <x v="234"/>
    <e v="#VALUE!"/>
    <n v="21.5"/>
    <n v="20"/>
    <n v="0"/>
    <n v="430"/>
    <n v="138.69"/>
    <n v="291.31"/>
    <n v="6.774651162790698E-3"/>
  </r>
  <r>
    <n v="10629"/>
    <n v="29"/>
    <s v="GODOS"/>
    <x v="6"/>
    <x v="38"/>
    <x v="55"/>
    <x v="7"/>
    <x v="18"/>
    <e v="#VALUE!"/>
    <n v="123.79"/>
    <n v="20"/>
    <n v="0"/>
    <n v="2475.8000000000002"/>
    <n v="85.46"/>
    <n v="2390.34"/>
    <n v="9.6548186444785529E-3"/>
  </r>
  <r>
    <n v="10638"/>
    <n v="45"/>
    <s v="LINOD"/>
    <x v="2"/>
    <x v="22"/>
    <x v="69"/>
    <x v="4"/>
    <x v="238"/>
    <e v="#VALUE!"/>
    <n v="9.5"/>
    <n v="20"/>
    <n v="0"/>
    <n v="190"/>
    <n v="158.44"/>
    <n v="31.560000000000002"/>
    <n v="1.6610526315789477E-3"/>
  </r>
  <r>
    <n v="10644"/>
    <n v="43"/>
    <s v="WELLI"/>
    <x v="2"/>
    <x v="42"/>
    <x v="21"/>
    <x v="0"/>
    <x v="403"/>
    <e v="#VALUE!"/>
    <n v="46"/>
    <n v="20"/>
    <n v="0"/>
    <n v="920"/>
    <n v="0.14000000000000001"/>
    <n v="919.86"/>
    <n v="9.9984782608695654E-3"/>
  </r>
  <r>
    <n v="10645"/>
    <n v="18"/>
    <s v="HANAR"/>
    <x v="6"/>
    <x v="50"/>
    <x v="32"/>
    <x v="4"/>
    <x v="362"/>
    <e v="#VALUE!"/>
    <n v="62.5"/>
    <n v="20"/>
    <n v="0"/>
    <n v="1250"/>
    <n v="12.41"/>
    <n v="1237.5899999999999"/>
    <n v="9.90072E-3"/>
  </r>
  <r>
    <n v="10649"/>
    <n v="28"/>
    <s v="MAISD"/>
    <x v="5"/>
    <x v="46"/>
    <x v="35"/>
    <x v="2"/>
    <x v="363"/>
    <e v="#VALUE!"/>
    <n v="45.6"/>
    <n v="20"/>
    <n v="0"/>
    <n v="912"/>
    <n v="6.2"/>
    <n v="905.8"/>
    <n v="9.9320175438596479E-3"/>
  </r>
  <r>
    <n v="10652"/>
    <n v="42"/>
    <s v="GOURL"/>
    <x v="6"/>
    <x v="24"/>
    <x v="41"/>
    <x v="6"/>
    <x v="404"/>
    <e v="#VALUE!"/>
    <n v="14"/>
    <n v="20"/>
    <n v="0"/>
    <n v="280"/>
    <n v="7.14"/>
    <n v="272.86"/>
    <n v="9.7450000000000002E-3"/>
  </r>
  <r>
    <n v="10665"/>
    <n v="51"/>
    <s v="LONEP"/>
    <x v="0"/>
    <x v="19"/>
    <x v="7"/>
    <x v="2"/>
    <x v="21"/>
    <e v="#VALUE!"/>
    <n v="53"/>
    <n v="20"/>
    <n v="0"/>
    <n v="1060"/>
    <n v="26.31"/>
    <n v="1033.69"/>
    <n v="9.7517924528301887E-3"/>
  </r>
  <r>
    <n v="10684"/>
    <n v="40"/>
    <s v="OTTIK"/>
    <x v="2"/>
    <x v="0"/>
    <x v="20"/>
    <x v="4"/>
    <x v="250"/>
    <e v="#VALUE!"/>
    <n v="18.399999999999999"/>
    <n v="20"/>
    <n v="0"/>
    <n v="368"/>
    <n v="145.63"/>
    <n v="222.37"/>
    <n v="6.0426630434782611E-3"/>
  </r>
  <r>
    <n v="10685"/>
    <n v="10"/>
    <s v="GOURL"/>
    <x v="6"/>
    <x v="24"/>
    <x v="59"/>
    <x v="4"/>
    <x v="251"/>
    <e v="#VALUE!"/>
    <n v="31"/>
    <n v="20"/>
    <n v="0"/>
    <n v="620"/>
    <n v="33.75"/>
    <n v="586.25"/>
    <n v="9.4556451612903217E-3"/>
  </r>
  <r>
    <n v="10692"/>
    <n v="63"/>
    <s v="ALFKI"/>
    <x v="6"/>
    <x v="21"/>
    <x v="27"/>
    <x v="5"/>
    <x v="22"/>
    <e v="#VALUE!"/>
    <n v="43.9"/>
    <n v="20"/>
    <n v="0"/>
    <n v="878"/>
    <n v="61.02"/>
    <n v="816.98"/>
    <n v="9.3050113895216408E-3"/>
  </r>
  <r>
    <n v="10695"/>
    <n v="24"/>
    <s v="WILMK"/>
    <x v="7"/>
    <x v="37"/>
    <x v="18"/>
    <x v="0"/>
    <x v="254"/>
    <e v="#VALUE!"/>
    <n v="4.5"/>
    <n v="20"/>
    <n v="0"/>
    <n v="90"/>
    <n v="16.72"/>
    <n v="73.28"/>
    <n v="8.1422222222222226E-3"/>
  </r>
  <r>
    <n v="10696"/>
    <n v="17"/>
    <s v="WHITC"/>
    <x v="1"/>
    <x v="67"/>
    <x v="34"/>
    <x v="7"/>
    <x v="255"/>
    <e v="#VALUE!"/>
    <n v="39"/>
    <n v="20"/>
    <n v="0"/>
    <n v="780"/>
    <n v="102.55"/>
    <n v="677.45"/>
    <n v="8.685256410256411E-3"/>
  </r>
  <r>
    <n v="10705"/>
    <n v="31"/>
    <s v="HILAA"/>
    <x v="4"/>
    <x v="43"/>
    <x v="24"/>
    <x v="1"/>
    <x v="258"/>
    <e v="#VALUE!"/>
    <n v="12.5"/>
    <n v="20"/>
    <n v="0"/>
    <n v="250"/>
    <n v="3.52"/>
    <n v="246.48"/>
    <n v="9.8591999999999985E-3"/>
  </r>
  <r>
    <n v="10706"/>
    <n v="16"/>
    <s v="OLDWO"/>
    <x v="1"/>
    <x v="79"/>
    <x v="11"/>
    <x v="3"/>
    <x v="259"/>
    <e v="#VALUE!"/>
    <n v="17.45"/>
    <n v="20"/>
    <n v="0"/>
    <n v="349"/>
    <n v="135.63"/>
    <n v="213.37"/>
    <n v="6.1137535816618918E-3"/>
  </r>
  <r>
    <n v="10718"/>
    <n v="16"/>
    <s v="KOENE"/>
    <x v="0"/>
    <x v="18"/>
    <x v="11"/>
    <x v="3"/>
    <x v="266"/>
    <e v="#VALUE!"/>
    <n v="17.45"/>
    <n v="20"/>
    <n v="0"/>
    <n v="349"/>
    <n v="170.88"/>
    <n v="178.12"/>
    <n v="5.1037249283667615E-3"/>
  </r>
  <r>
    <n v="10718"/>
    <n v="62"/>
    <s v="KOENE"/>
    <x v="0"/>
    <x v="18"/>
    <x v="25"/>
    <x v="3"/>
    <x v="266"/>
    <e v="#VALUE!"/>
    <n v="49.3"/>
    <n v="20"/>
    <n v="0"/>
    <n v="986"/>
    <n v="170.88"/>
    <n v="815.12"/>
    <n v="8.2669371196754556E-3"/>
  </r>
  <r>
    <n v="10733"/>
    <n v="28"/>
    <s v="BERGS"/>
    <x v="0"/>
    <x v="56"/>
    <x v="35"/>
    <x v="2"/>
    <x v="27"/>
    <e v="#VALUE!"/>
    <n v="45.6"/>
    <n v="20"/>
    <n v="0"/>
    <n v="912"/>
    <n v="110.11"/>
    <n v="801.89"/>
    <n v="8.7926535087719301E-3"/>
  </r>
  <r>
    <n v="10736"/>
    <n v="75"/>
    <s v="HUNGO"/>
    <x v="4"/>
    <x v="60"/>
    <x v="33"/>
    <x v="0"/>
    <x v="271"/>
    <e v="#VALUE!"/>
    <n v="7.75"/>
    <n v="20"/>
    <n v="0"/>
    <n v="155"/>
    <n v="44.1"/>
    <n v="110.9"/>
    <n v="7.1548387096774203E-3"/>
  </r>
  <r>
    <n v="10742"/>
    <n v="3"/>
    <s v="BOTTM"/>
    <x v="2"/>
    <x v="73"/>
    <x v="61"/>
    <x v="5"/>
    <x v="273"/>
    <e v="#VALUE!"/>
    <n v="10"/>
    <n v="20"/>
    <n v="0"/>
    <n v="200"/>
    <n v="243.73"/>
    <n v="-43.72999999999999"/>
    <n v="-2.1864999999999996E-3"/>
  </r>
  <r>
    <n v="10758"/>
    <n v="26"/>
    <s v="RICSU"/>
    <x v="2"/>
    <x v="52"/>
    <x v="52"/>
    <x v="3"/>
    <x v="278"/>
    <e v="#VALUE!"/>
    <n v="31.23"/>
    <n v="20"/>
    <n v="0"/>
    <n v="624.6"/>
    <n v="138.16999999999999"/>
    <n v="486.43000000000006"/>
    <n v="7.787864233109191E-3"/>
  </r>
  <r>
    <n v="10763"/>
    <n v="24"/>
    <s v="FOLIG"/>
    <x v="2"/>
    <x v="28"/>
    <x v="18"/>
    <x v="0"/>
    <x v="280"/>
    <e v="#VALUE!"/>
    <n v="4.5"/>
    <n v="20"/>
    <n v="0"/>
    <n v="90"/>
    <n v="37.35"/>
    <n v="52.65"/>
    <n v="5.8499999999999993E-3"/>
  </r>
  <r>
    <n v="10769"/>
    <n v="61"/>
    <s v="VAFFE"/>
    <x v="2"/>
    <x v="39"/>
    <x v="65"/>
    <x v="5"/>
    <x v="282"/>
    <e v="#VALUE!"/>
    <n v="28.5"/>
    <n v="20"/>
    <n v="0"/>
    <n v="570"/>
    <n v="65.06"/>
    <n v="504.94"/>
    <n v="8.8585964912280702E-3"/>
  </r>
  <r>
    <n v="10779"/>
    <n v="16"/>
    <s v="MORGK"/>
    <x v="2"/>
    <x v="7"/>
    <x v="11"/>
    <x v="3"/>
    <x v="286"/>
    <e v="#VALUE!"/>
    <n v="17.45"/>
    <n v="20"/>
    <n v="0"/>
    <n v="349"/>
    <n v="58.13"/>
    <n v="290.87"/>
    <n v="8.3343839541547282E-3"/>
  </r>
  <r>
    <n v="10779"/>
    <n v="62"/>
    <s v="MORGK"/>
    <x v="2"/>
    <x v="7"/>
    <x v="25"/>
    <x v="3"/>
    <x v="286"/>
    <e v="#VALUE!"/>
    <n v="49.3"/>
    <n v="20"/>
    <n v="0"/>
    <n v="986"/>
    <n v="58.13"/>
    <n v="927.87"/>
    <n v="9.4104462474645031E-3"/>
  </r>
  <r>
    <n v="10797"/>
    <n v="11"/>
    <s v="DRACD"/>
    <x v="7"/>
    <x v="70"/>
    <x v="4"/>
    <x v="1"/>
    <x v="391"/>
    <e v="#VALUE!"/>
    <n v="21"/>
    <n v="20"/>
    <n v="0"/>
    <n v="420"/>
    <n v="33.35"/>
    <n v="386.65"/>
    <n v="9.2059523809523806E-3"/>
  </r>
  <r>
    <n v="10809"/>
    <n v="52"/>
    <s v="WELLI"/>
    <x v="7"/>
    <x v="42"/>
    <x v="50"/>
    <x v="6"/>
    <x v="294"/>
    <e v="#VALUE!"/>
    <n v="7"/>
    <n v="20"/>
    <n v="0"/>
    <n v="140"/>
    <n v="4.87"/>
    <n v="135.13"/>
    <n v="9.6521428571428574E-3"/>
  </r>
  <r>
    <n v="10812"/>
    <n v="77"/>
    <s v="REGGC"/>
    <x v="5"/>
    <x v="80"/>
    <x v="13"/>
    <x v="5"/>
    <x v="295"/>
    <e v="#VALUE!"/>
    <n v="13"/>
    <n v="20"/>
    <n v="0"/>
    <n v="260"/>
    <n v="59.78"/>
    <n v="200.22"/>
    <n v="7.7007692307692307E-3"/>
  </r>
  <r>
    <n v="10814"/>
    <n v="41"/>
    <s v="VICTE"/>
    <x v="2"/>
    <x v="3"/>
    <x v="54"/>
    <x v="4"/>
    <x v="296"/>
    <e v="#VALUE!"/>
    <n v="9.65"/>
    <n v="20"/>
    <n v="0"/>
    <n v="193"/>
    <n v="130.94"/>
    <n v="62.06"/>
    <n v="3.2155440414507776E-3"/>
  </r>
  <r>
    <n v="10818"/>
    <n v="32"/>
    <s v="MAGAA"/>
    <x v="7"/>
    <x v="84"/>
    <x v="76"/>
    <x v="1"/>
    <x v="297"/>
    <e v="#VALUE!"/>
    <n v="32"/>
    <n v="20"/>
    <n v="0"/>
    <n v="640"/>
    <n v="65.48"/>
    <n v="574.52"/>
    <n v="8.9768750000000005E-3"/>
  </r>
  <r>
    <n v="10818"/>
    <n v="41"/>
    <s v="MAGAA"/>
    <x v="7"/>
    <x v="84"/>
    <x v="54"/>
    <x v="4"/>
    <x v="297"/>
    <e v="#VALUE!"/>
    <n v="9.65"/>
    <n v="20"/>
    <n v="0"/>
    <n v="193"/>
    <n v="65.48"/>
    <n v="127.52"/>
    <n v="6.6072538860103627E-3"/>
  </r>
  <r>
    <n v="10819"/>
    <n v="75"/>
    <s v="CACTU"/>
    <x v="3"/>
    <x v="1"/>
    <x v="33"/>
    <x v="0"/>
    <x v="297"/>
    <e v="#VALUE!"/>
    <n v="7.75"/>
    <n v="20"/>
    <n v="0"/>
    <n v="155"/>
    <n v="19.760000000000002"/>
    <n v="135.24"/>
    <n v="8.7251612903225823E-3"/>
  </r>
  <r>
    <n v="10825"/>
    <n v="53"/>
    <s v="DRACD"/>
    <x v="0"/>
    <x v="70"/>
    <x v="58"/>
    <x v="7"/>
    <x v="298"/>
    <e v="#VALUE!"/>
    <n v="32.799999999999997"/>
    <n v="20"/>
    <n v="0"/>
    <n v="656"/>
    <n v="79.25"/>
    <n v="576.75"/>
    <n v="8.7919207317073162E-3"/>
  </r>
  <r>
    <n v="10829"/>
    <n v="8"/>
    <s v="ISLAT"/>
    <x v="4"/>
    <x v="25"/>
    <x v="53"/>
    <x v="5"/>
    <x v="34"/>
    <e v="#VALUE!"/>
    <n v="40"/>
    <n v="20"/>
    <n v="0"/>
    <n v="800"/>
    <n v="154.72"/>
    <n v="645.28"/>
    <n v="8.0660000000000003E-3"/>
  </r>
  <r>
    <n v="10842"/>
    <n v="68"/>
    <s v="TORTU"/>
    <x v="0"/>
    <x v="8"/>
    <x v="38"/>
    <x v="3"/>
    <x v="299"/>
    <e v="#VALUE!"/>
    <n v="12.5"/>
    <n v="20"/>
    <n v="0"/>
    <n v="250"/>
    <n v="54.42"/>
    <n v="195.57999999999998"/>
    <n v="7.8231999999999989E-3"/>
  </r>
  <r>
    <n v="10846"/>
    <n v="74"/>
    <s v="SUPRD"/>
    <x v="3"/>
    <x v="47"/>
    <x v="10"/>
    <x v="2"/>
    <x v="301"/>
    <e v="#VALUE!"/>
    <n v="10"/>
    <n v="20"/>
    <n v="0"/>
    <n v="200"/>
    <n v="56.46"/>
    <n v="143.54"/>
    <n v="7.1770000000000002E-3"/>
  </r>
  <r>
    <n v="10856"/>
    <n v="2"/>
    <s v="ANTON"/>
    <x v="2"/>
    <x v="72"/>
    <x v="19"/>
    <x v="0"/>
    <x v="380"/>
    <e v="#VALUE!"/>
    <n v="19"/>
    <n v="20"/>
    <n v="0"/>
    <n v="380"/>
    <n v="58.43"/>
    <n v="321.57"/>
    <n v="8.4623684210526316E-3"/>
  </r>
  <r>
    <n v="10856"/>
    <n v="42"/>
    <s v="ANTON"/>
    <x v="2"/>
    <x v="72"/>
    <x v="41"/>
    <x v="6"/>
    <x v="380"/>
    <e v="#VALUE!"/>
    <n v="14"/>
    <n v="20"/>
    <n v="0"/>
    <n v="280"/>
    <n v="58.43"/>
    <n v="221.57"/>
    <n v="7.9132142857142856E-3"/>
  </r>
  <r>
    <n v="10861"/>
    <n v="18"/>
    <s v="WHITC"/>
    <x v="6"/>
    <x v="67"/>
    <x v="32"/>
    <x v="4"/>
    <x v="305"/>
    <e v="#VALUE!"/>
    <n v="62.5"/>
    <n v="20"/>
    <n v="0"/>
    <n v="1250"/>
    <n v="14.93"/>
    <n v="1235.07"/>
    <n v="9.88056E-3"/>
  </r>
  <r>
    <n v="10868"/>
    <n v="26"/>
    <s v="QUEEN"/>
    <x v="7"/>
    <x v="35"/>
    <x v="52"/>
    <x v="3"/>
    <x v="39"/>
    <e v="#VALUE!"/>
    <n v="31.23"/>
    <n v="20"/>
    <n v="0"/>
    <n v="624.6"/>
    <n v="191.27"/>
    <n v="433.33000000000004"/>
    <n v="6.9377201408901698E-3"/>
  </r>
  <r>
    <n v="10869"/>
    <n v="68"/>
    <s v="SEVES"/>
    <x v="5"/>
    <x v="36"/>
    <x v="38"/>
    <x v="3"/>
    <x v="39"/>
    <e v="#VALUE!"/>
    <n v="12.5"/>
    <n v="20"/>
    <n v="0"/>
    <n v="250"/>
    <n v="143.28"/>
    <n v="106.72"/>
    <n v="4.2687999999999997E-3"/>
  </r>
  <r>
    <n v="10873"/>
    <n v="21"/>
    <s v="WILMK"/>
    <x v="6"/>
    <x v="37"/>
    <x v="62"/>
    <x v="3"/>
    <x v="307"/>
    <e v="#VALUE!"/>
    <n v="10"/>
    <n v="20"/>
    <n v="0"/>
    <n v="200"/>
    <n v="0.82"/>
    <n v="199.18"/>
    <n v="9.9590000000000008E-3"/>
  </r>
  <r>
    <n v="10876"/>
    <n v="64"/>
    <s v="BONAP"/>
    <x v="7"/>
    <x v="23"/>
    <x v="31"/>
    <x v="6"/>
    <x v="308"/>
    <e v="#VALUE!"/>
    <n v="33.25"/>
    <n v="20"/>
    <n v="0"/>
    <n v="665"/>
    <n v="60.42"/>
    <n v="604.58000000000004"/>
    <n v="9.0914285714285732E-3"/>
  </r>
  <r>
    <n v="10885"/>
    <n v="2"/>
    <s v="SUPRD"/>
    <x v="8"/>
    <x v="47"/>
    <x v="19"/>
    <x v="0"/>
    <x v="310"/>
    <e v="#VALUE!"/>
    <n v="19"/>
    <n v="20"/>
    <n v="0"/>
    <n v="380"/>
    <n v="5.64"/>
    <n v="374.36"/>
    <n v="9.8515789473684213E-3"/>
  </r>
  <r>
    <n v="10888"/>
    <n v="2"/>
    <s v="GODOS"/>
    <x v="0"/>
    <x v="38"/>
    <x v="19"/>
    <x v="0"/>
    <x v="312"/>
    <e v="#VALUE!"/>
    <n v="19"/>
    <n v="20"/>
    <n v="0"/>
    <n v="380"/>
    <n v="51.87"/>
    <n v="328.13"/>
    <n v="8.6349999999999986E-3"/>
  </r>
  <r>
    <n v="10893"/>
    <n v="36"/>
    <s v="KOENE"/>
    <x v="4"/>
    <x v="18"/>
    <x v="12"/>
    <x v="4"/>
    <x v="41"/>
    <e v="#VALUE!"/>
    <n v="19"/>
    <n v="20"/>
    <n v="0"/>
    <n v="380"/>
    <n v="77.78"/>
    <n v="302.22000000000003"/>
    <n v="7.9531578947368425E-3"/>
  </r>
  <r>
    <n v="10903"/>
    <n v="68"/>
    <s v="HANAR"/>
    <x v="2"/>
    <x v="50"/>
    <x v="38"/>
    <x v="3"/>
    <x v="315"/>
    <e v="#VALUE!"/>
    <n v="12.5"/>
    <n v="20"/>
    <n v="0"/>
    <n v="250"/>
    <n v="36.71"/>
    <n v="213.29"/>
    <n v="8.5315999999999986E-3"/>
  </r>
  <r>
    <n v="10916"/>
    <n v="57"/>
    <s v="RANCH"/>
    <x v="0"/>
    <x v="82"/>
    <x v="16"/>
    <x v="6"/>
    <x v="317"/>
    <e v="#VALUE!"/>
    <n v="19.5"/>
    <n v="20"/>
    <n v="0"/>
    <n v="390"/>
    <n v="63.77"/>
    <n v="326.23"/>
    <n v="8.3648717948717963E-3"/>
  </r>
  <r>
    <n v="10919"/>
    <n v="40"/>
    <s v="LINOD"/>
    <x v="3"/>
    <x v="22"/>
    <x v="20"/>
    <x v="4"/>
    <x v="318"/>
    <e v="#VALUE!"/>
    <n v="18.399999999999999"/>
    <n v="20"/>
    <n v="0"/>
    <n v="368"/>
    <n v="19.8"/>
    <n v="348.2"/>
    <n v="9.4619565217391299E-3"/>
  </r>
  <r>
    <n v="10934"/>
    <n v="6"/>
    <s v="LEHMS"/>
    <x v="2"/>
    <x v="59"/>
    <x v="45"/>
    <x v="5"/>
    <x v="45"/>
    <e v="#VALUE!"/>
    <n v="25"/>
    <n v="20"/>
    <n v="0"/>
    <n v="500"/>
    <n v="32.01"/>
    <n v="467.99"/>
    <n v="9.3597999999999997E-3"/>
  </r>
  <r>
    <n v="10937"/>
    <n v="34"/>
    <s v="CACTU"/>
    <x v="7"/>
    <x v="1"/>
    <x v="42"/>
    <x v="0"/>
    <x v="321"/>
    <e v="#VALUE!"/>
    <n v="14"/>
    <n v="20"/>
    <n v="0"/>
    <n v="280"/>
    <n v="31.51"/>
    <n v="248.49"/>
    <n v="8.874642857142857E-3"/>
  </r>
  <r>
    <n v="10940"/>
    <n v="13"/>
    <s v="BONAP"/>
    <x v="1"/>
    <x v="23"/>
    <x v="46"/>
    <x v="4"/>
    <x v="322"/>
    <e v="#VALUE!"/>
    <n v="6"/>
    <n v="20"/>
    <n v="0"/>
    <n v="120"/>
    <n v="19.77"/>
    <n v="100.23"/>
    <n v="8.3525000000000005E-3"/>
  </r>
  <r>
    <n v="10945"/>
    <n v="13"/>
    <s v="MORGK"/>
    <x v="6"/>
    <x v="7"/>
    <x v="46"/>
    <x v="4"/>
    <x v="323"/>
    <e v="#VALUE!"/>
    <n v="6"/>
    <n v="20"/>
    <n v="0"/>
    <n v="120"/>
    <n v="10.220000000000001"/>
    <n v="109.78"/>
    <n v="9.1483333333333347E-3"/>
  </r>
  <r>
    <n v="10958"/>
    <n v="5"/>
    <s v="OCEAN"/>
    <x v="7"/>
    <x v="44"/>
    <x v="57"/>
    <x v="5"/>
    <x v="46"/>
    <e v="#VALUE!"/>
    <n v="21.35"/>
    <n v="20"/>
    <n v="0"/>
    <n v="427"/>
    <n v="49.56"/>
    <n v="377.44"/>
    <n v="8.8393442622950822E-3"/>
  </r>
  <r>
    <n v="10962"/>
    <n v="53"/>
    <s v="QUICK"/>
    <x v="1"/>
    <x v="20"/>
    <x v="58"/>
    <x v="7"/>
    <x v="47"/>
    <e v="#VALUE!"/>
    <n v="32.799999999999997"/>
    <n v="20"/>
    <n v="0"/>
    <n v="656"/>
    <n v="275.79000000000002"/>
    <n v="380.21"/>
    <n v="5.7958841463414635E-3"/>
  </r>
  <r>
    <n v="10976"/>
    <n v="28"/>
    <s v="HILAA"/>
    <x v="0"/>
    <x v="43"/>
    <x v="35"/>
    <x v="2"/>
    <x v="330"/>
    <e v="#VALUE!"/>
    <n v="45.6"/>
    <n v="20"/>
    <n v="0"/>
    <n v="912"/>
    <n v="37.97"/>
    <n v="874.03"/>
    <n v="9.583662280701755E-3"/>
  </r>
  <r>
    <n v="10977"/>
    <n v="63"/>
    <s v="FOLKO"/>
    <x v="1"/>
    <x v="27"/>
    <x v="27"/>
    <x v="5"/>
    <x v="48"/>
    <e v="#VALUE!"/>
    <n v="43.9"/>
    <n v="20"/>
    <n v="0"/>
    <n v="878"/>
    <n v="208.5"/>
    <n v="669.5"/>
    <n v="7.6252847380410028E-3"/>
  </r>
  <r>
    <n v="10979"/>
    <n v="12"/>
    <s v="ERNSH"/>
    <x v="1"/>
    <x v="32"/>
    <x v="73"/>
    <x v="1"/>
    <x v="48"/>
    <e v="#VALUE!"/>
    <n v="38"/>
    <n v="20"/>
    <n v="0"/>
    <n v="760"/>
    <n v="353.07"/>
    <n v="406.93"/>
    <n v="5.3543421052631582E-3"/>
  </r>
  <r>
    <n v="10982"/>
    <n v="7"/>
    <s v="BOTTM"/>
    <x v="3"/>
    <x v="73"/>
    <x v="71"/>
    <x v="2"/>
    <x v="331"/>
    <e v="#VALUE!"/>
    <n v="30"/>
    <n v="20"/>
    <n v="0"/>
    <n v="600"/>
    <n v="14.01"/>
    <n v="585.99"/>
    <n v="9.7665000000000009E-3"/>
  </r>
  <r>
    <n v="10984"/>
    <n v="24"/>
    <s v="SAVEA"/>
    <x v="0"/>
    <x v="17"/>
    <x v="18"/>
    <x v="0"/>
    <x v="49"/>
    <e v="#VALUE!"/>
    <n v="4.5"/>
    <n v="20"/>
    <n v="0"/>
    <n v="90"/>
    <n v="211.22"/>
    <n v="-121.22"/>
    <n v="-1.3468888888888888E-2"/>
  </r>
  <r>
    <n v="10987"/>
    <n v="72"/>
    <s v="EASTC"/>
    <x v="1"/>
    <x v="71"/>
    <x v="5"/>
    <x v="1"/>
    <x v="332"/>
    <e v="#VALUE!"/>
    <n v="34.799999999999997"/>
    <n v="20"/>
    <n v="0"/>
    <n v="696"/>
    <n v="185.48"/>
    <n v="510.52"/>
    <n v="7.3350574712643677E-3"/>
  </r>
  <r>
    <n v="10995"/>
    <n v="51"/>
    <s v="PERIC"/>
    <x v="0"/>
    <x v="69"/>
    <x v="7"/>
    <x v="2"/>
    <x v="334"/>
    <e v="#VALUE!"/>
    <n v="53"/>
    <n v="20"/>
    <n v="0"/>
    <n v="1060"/>
    <n v="46"/>
    <n v="1014"/>
    <n v="9.5660377358490565E-3"/>
  </r>
  <r>
    <n v="10998"/>
    <n v="74"/>
    <s v="WOLZA"/>
    <x v="1"/>
    <x v="16"/>
    <x v="10"/>
    <x v="2"/>
    <x v="335"/>
    <e v="#VALUE!"/>
    <n v="10"/>
    <n v="20"/>
    <n v="0"/>
    <n v="200"/>
    <n v="20.309999999999999"/>
    <n v="179.69"/>
    <n v="8.9844999999999994E-3"/>
  </r>
  <r>
    <n v="11010"/>
    <n v="7"/>
    <s v="REGGC"/>
    <x v="3"/>
    <x v="80"/>
    <x v="71"/>
    <x v="2"/>
    <x v="337"/>
    <e v="#VALUE!"/>
    <n v="30"/>
    <n v="20"/>
    <n v="0"/>
    <n v="600"/>
    <n v="28.71"/>
    <n v="571.29"/>
    <n v="9.5214999999999987E-3"/>
  </r>
  <r>
    <n v="11011"/>
    <n v="71"/>
    <s v="ALFKI"/>
    <x v="2"/>
    <x v="21"/>
    <x v="36"/>
    <x v="1"/>
    <x v="337"/>
    <e v="#VALUE!"/>
    <n v="21.5"/>
    <n v="20"/>
    <n v="0"/>
    <n v="430"/>
    <n v="1.21"/>
    <n v="428.79"/>
    <n v="9.9718604651162796E-3"/>
  </r>
  <r>
    <n v="11013"/>
    <n v="45"/>
    <s v="ROMEY"/>
    <x v="3"/>
    <x v="57"/>
    <x v="69"/>
    <x v="4"/>
    <x v="337"/>
    <e v="#VALUE!"/>
    <n v="9.5"/>
    <n v="20"/>
    <n v="0"/>
    <n v="190"/>
    <n v="32.99"/>
    <n v="157.01"/>
    <n v="8.2636842105263154E-3"/>
  </r>
  <r>
    <n v="11018"/>
    <n v="12"/>
    <s v="LONEP"/>
    <x v="6"/>
    <x v="19"/>
    <x v="73"/>
    <x v="1"/>
    <x v="339"/>
    <e v="#VALUE!"/>
    <n v="38"/>
    <n v="20"/>
    <n v="0"/>
    <n v="760"/>
    <n v="11.65"/>
    <n v="748.35"/>
    <n v="9.8467105263157894E-3"/>
  </r>
  <r>
    <n v="11029"/>
    <n v="56"/>
    <s v="CHOPS"/>
    <x v="6"/>
    <x v="51"/>
    <x v="17"/>
    <x v="6"/>
    <x v="342"/>
    <e v="#VALUE!"/>
    <n v="38"/>
    <n v="20"/>
    <n v="0"/>
    <n v="760"/>
    <n v="47.84"/>
    <n v="712.16"/>
    <n v="9.3705263157894732E-3"/>
  </r>
  <r>
    <n v="11031"/>
    <n v="64"/>
    <s v="SAVEA"/>
    <x v="8"/>
    <x v="17"/>
    <x v="31"/>
    <x v="6"/>
    <x v="52"/>
    <e v="#VALUE!"/>
    <n v="33.25"/>
    <n v="20"/>
    <n v="0"/>
    <n v="665"/>
    <n v="227.22"/>
    <n v="437.78"/>
    <n v="6.583157894736842E-3"/>
  </r>
  <r>
    <n v="11039"/>
    <n v="28"/>
    <s v="LINOD"/>
    <x v="0"/>
    <x v="22"/>
    <x v="35"/>
    <x v="2"/>
    <x v="54"/>
    <e v="#VALUE!"/>
    <n v="45.6"/>
    <n v="20"/>
    <n v="0"/>
    <n v="912"/>
    <n v="65"/>
    <n v="847"/>
    <n v="9.2872807017543857E-3"/>
  </r>
  <r>
    <n v="11040"/>
    <n v="21"/>
    <s v="GREAL"/>
    <x v="6"/>
    <x v="13"/>
    <x v="62"/>
    <x v="3"/>
    <x v="343"/>
    <e v="#VALUE!"/>
    <n v="10"/>
    <n v="20"/>
    <n v="0"/>
    <n v="200"/>
    <n v="18.84"/>
    <n v="181.16"/>
    <n v="9.0580000000000001E-3"/>
  </r>
  <r>
    <n v="11053"/>
    <n v="32"/>
    <s v="PICCO"/>
    <x v="3"/>
    <x v="2"/>
    <x v="76"/>
    <x v="1"/>
    <x v="405"/>
    <e v="#VALUE!"/>
    <n v="32"/>
    <n v="20"/>
    <n v="0"/>
    <n v="640"/>
    <n v="53.05"/>
    <n v="586.95000000000005"/>
    <n v="9.1710937500000013E-3"/>
  </r>
  <r>
    <n v="11054"/>
    <n v="67"/>
    <s v="CACTU"/>
    <x v="1"/>
    <x v="1"/>
    <x v="70"/>
    <x v="0"/>
    <x v="346"/>
    <e v="#VALUE!"/>
    <n v="14"/>
    <n v="20"/>
    <n v="0"/>
    <n v="280"/>
    <n v="0.33"/>
    <n v="279.67"/>
    <n v="9.988214285714286E-3"/>
  </r>
  <r>
    <n v="11055"/>
    <n v="51"/>
    <s v="HILAA"/>
    <x v="7"/>
    <x v="43"/>
    <x v="7"/>
    <x v="2"/>
    <x v="346"/>
    <e v="#VALUE!"/>
    <n v="53"/>
    <n v="20"/>
    <n v="0"/>
    <n v="1060"/>
    <n v="120.92"/>
    <n v="939.08"/>
    <n v="8.8592452830188687E-3"/>
  </r>
  <r>
    <n v="11055"/>
    <n v="57"/>
    <s v="HILAA"/>
    <x v="7"/>
    <x v="43"/>
    <x v="16"/>
    <x v="6"/>
    <x v="346"/>
    <e v="#VALUE!"/>
    <n v="19.5"/>
    <n v="20"/>
    <n v="0"/>
    <n v="390"/>
    <n v="120.92"/>
    <n v="269.08"/>
    <n v="6.8994871794871796E-3"/>
  </r>
  <r>
    <n v="11070"/>
    <n v="31"/>
    <s v="LEHMS"/>
    <x v="3"/>
    <x v="59"/>
    <x v="24"/>
    <x v="1"/>
    <x v="350"/>
    <e v="#VALUE!"/>
    <n v="12.5"/>
    <n v="20"/>
    <n v="0"/>
    <n v="250"/>
    <n v="136"/>
    <n v="114"/>
    <n v="4.5599999999999998E-3"/>
  </r>
  <r>
    <n v="11073"/>
    <n v="24"/>
    <s v="PERIC"/>
    <x v="3"/>
    <x v="69"/>
    <x v="18"/>
    <x v="0"/>
    <x v="350"/>
    <e v="#VALUE!"/>
    <n v="4.5"/>
    <n v="20"/>
    <n v="0"/>
    <n v="90"/>
    <n v="24.95"/>
    <n v="65.05"/>
    <n v="7.2277777777777774E-3"/>
  </r>
  <r>
    <n v="10251"/>
    <n v="22"/>
    <s v="VICTE"/>
    <x v="2"/>
    <x v="3"/>
    <x v="67"/>
    <x v="6"/>
    <x v="382"/>
    <e v="#VALUE!"/>
    <n v="16.8"/>
    <n v="6"/>
    <n v="0.05"/>
    <n v="95.76"/>
    <n v="41.34"/>
    <n v="54.42"/>
    <n v="5.6829573934837098E-3"/>
  </r>
  <r>
    <n v="10251"/>
    <n v="57"/>
    <s v="VICTE"/>
    <x v="2"/>
    <x v="3"/>
    <x v="16"/>
    <x v="6"/>
    <x v="382"/>
    <e v="#VALUE!"/>
    <n v="15.6"/>
    <n v="15"/>
    <n v="0.05"/>
    <n v="222.3"/>
    <n v="41.34"/>
    <n v="180.96"/>
    <n v="8.1403508771929825E-3"/>
  </r>
  <r>
    <n v="10252"/>
    <n v="20"/>
    <s v="SUPRD"/>
    <x v="6"/>
    <x v="47"/>
    <x v="23"/>
    <x v="3"/>
    <x v="58"/>
    <e v="#VALUE!"/>
    <n v="64.8"/>
    <n v="40"/>
    <n v="0.05"/>
    <n v="2462.4"/>
    <n v="51.3"/>
    <n v="2411.1"/>
    <n v="9.7916666666666655E-3"/>
  </r>
  <r>
    <n v="10252"/>
    <n v="33"/>
    <s v="SUPRD"/>
    <x v="6"/>
    <x v="47"/>
    <x v="22"/>
    <x v="1"/>
    <x v="58"/>
    <e v="#VALUE!"/>
    <n v="2"/>
    <n v="25"/>
    <n v="0.05"/>
    <n v="47.5"/>
    <n v="51.3"/>
    <n v="-3.7999999999999972"/>
    <n v="-7.999999999999995E-4"/>
  </r>
  <r>
    <n v="10266"/>
    <n v="12"/>
    <s v="WARTH"/>
    <x v="2"/>
    <x v="4"/>
    <x v="73"/>
    <x v="1"/>
    <x v="406"/>
    <e v="#VALUE!"/>
    <n v="30.4"/>
    <n v="12"/>
    <n v="0.05"/>
    <n v="346.55999999999995"/>
    <n v="25.73"/>
    <n v="320.82999999999993"/>
    <n v="9.2575600184672206E-3"/>
  </r>
  <r>
    <n v="10269"/>
    <n v="33"/>
    <s v="WHITC"/>
    <x v="5"/>
    <x v="67"/>
    <x v="22"/>
    <x v="1"/>
    <x v="407"/>
    <e v="#VALUE!"/>
    <n v="2"/>
    <n v="60"/>
    <n v="0.05"/>
    <n v="114"/>
    <n v="4.5599999999999996"/>
    <n v="109.44"/>
    <n v="9.5999999999999992E-3"/>
  </r>
  <r>
    <n v="10269"/>
    <n v="72"/>
    <s v="WHITC"/>
    <x v="5"/>
    <x v="67"/>
    <x v="5"/>
    <x v="1"/>
    <x v="407"/>
    <e v="#VALUE!"/>
    <n v="27.8"/>
    <n v="20"/>
    <n v="0.05"/>
    <n v="528.20000000000005"/>
    <n v="4.5599999999999996"/>
    <n v="523.6400000000001"/>
    <n v="9.9136690647482033E-3"/>
  </r>
  <r>
    <n v="10273"/>
    <n v="10"/>
    <s v="QUICK"/>
    <x v="2"/>
    <x v="20"/>
    <x v="59"/>
    <x v="4"/>
    <x v="392"/>
    <e v="#VALUE!"/>
    <n v="24.8"/>
    <n v="24"/>
    <n v="0.05"/>
    <n v="565.44000000000005"/>
    <n v="76.069999999999993"/>
    <n v="489.37000000000006"/>
    <n v="8.6546760045274479E-3"/>
  </r>
  <r>
    <n v="10273"/>
    <n v="31"/>
    <s v="QUICK"/>
    <x v="2"/>
    <x v="20"/>
    <x v="24"/>
    <x v="1"/>
    <x v="392"/>
    <e v="#VALUE!"/>
    <n v="10"/>
    <n v="15"/>
    <n v="0.05"/>
    <n v="142.5"/>
    <n v="76.069999999999993"/>
    <n v="66.430000000000007"/>
    <n v="4.6617543859649134E-3"/>
  </r>
  <r>
    <n v="10273"/>
    <n v="40"/>
    <s v="QUICK"/>
    <x v="2"/>
    <x v="20"/>
    <x v="20"/>
    <x v="4"/>
    <x v="392"/>
    <e v="#VALUE!"/>
    <n v="14.7"/>
    <n v="60"/>
    <n v="0.05"/>
    <n v="837.9"/>
    <n v="76.069999999999993"/>
    <n v="761.82999999999993"/>
    <n v="9.0921350996538957E-3"/>
  </r>
  <r>
    <n v="10273"/>
    <n v="76"/>
    <s v="QUICK"/>
    <x v="2"/>
    <x v="20"/>
    <x v="2"/>
    <x v="0"/>
    <x v="392"/>
    <e v="#VALUE!"/>
    <n v="14.4"/>
    <n v="33"/>
    <n v="0.05"/>
    <n v="451.44"/>
    <n v="76.069999999999993"/>
    <n v="375.37"/>
    <n v="8.3149477228424591E-3"/>
  </r>
  <r>
    <n v="10275"/>
    <n v="24"/>
    <s v="MAGAA"/>
    <x v="0"/>
    <x v="84"/>
    <x v="18"/>
    <x v="0"/>
    <x v="408"/>
    <e v="#VALUE!"/>
    <n v="3.6"/>
    <n v="12"/>
    <n v="0.05"/>
    <n v="41.040000000000006"/>
    <n v="26.93"/>
    <n v="14.110000000000007"/>
    <n v="3.4381091617933734E-3"/>
  </r>
  <r>
    <n v="10275"/>
    <n v="59"/>
    <s v="MAGAA"/>
    <x v="0"/>
    <x v="84"/>
    <x v="48"/>
    <x v="1"/>
    <x v="408"/>
    <e v="#VALUE!"/>
    <n v="44"/>
    <n v="6"/>
    <n v="0.05"/>
    <n v="250.8"/>
    <n v="26.93"/>
    <n v="223.87"/>
    <n v="8.9262360446570963E-3"/>
  </r>
  <r>
    <n v="10329"/>
    <n v="19"/>
    <s v="SPLIR"/>
    <x v="6"/>
    <x v="29"/>
    <x v="29"/>
    <x v="3"/>
    <x v="409"/>
    <e v="#VALUE!"/>
    <n v="7.3"/>
    <n v="10"/>
    <n v="0.05"/>
    <n v="69.349999999999994"/>
    <n v="191.67"/>
    <n v="-122.32"/>
    <n v="-1.7638067772170151E-2"/>
  </r>
  <r>
    <n v="10329"/>
    <n v="30"/>
    <s v="SPLIR"/>
    <x v="6"/>
    <x v="29"/>
    <x v="30"/>
    <x v="4"/>
    <x v="409"/>
    <e v="#VALUE!"/>
    <n v="20.7"/>
    <n v="8"/>
    <n v="0.05"/>
    <n v="157.32"/>
    <n v="191.67"/>
    <n v="-34.349999999999994"/>
    <n v="-2.1834477498093056E-3"/>
  </r>
  <r>
    <n v="10329"/>
    <n v="38"/>
    <s v="SPLIR"/>
    <x v="6"/>
    <x v="29"/>
    <x v="63"/>
    <x v="0"/>
    <x v="409"/>
    <e v="#VALUE!"/>
    <n v="210.8"/>
    <n v="20"/>
    <n v="0.05"/>
    <n v="4005.2"/>
    <n v="191.67"/>
    <n v="3813.5299999999997"/>
    <n v="9.5214471187456302E-3"/>
  </r>
  <r>
    <n v="10329"/>
    <n v="56"/>
    <s v="SPLIR"/>
    <x v="6"/>
    <x v="29"/>
    <x v="17"/>
    <x v="6"/>
    <x v="409"/>
    <e v="#VALUE!"/>
    <n v="30.4"/>
    <n v="12"/>
    <n v="0.05"/>
    <n v="346.55999999999995"/>
    <n v="191.67"/>
    <n v="154.88999999999996"/>
    <n v="4.4693559556786703E-3"/>
  </r>
  <r>
    <n v="10339"/>
    <n v="17"/>
    <s v="MEREP"/>
    <x v="3"/>
    <x v="14"/>
    <x v="34"/>
    <x v="7"/>
    <x v="107"/>
    <e v="#VALUE!"/>
    <n v="31.2"/>
    <n v="70"/>
    <n v="0.05"/>
    <n v="2074.8000000000002"/>
    <n v="15.66"/>
    <n v="2059.1400000000003"/>
    <n v="9.9245228455754776E-3"/>
  </r>
  <r>
    <n v="10340"/>
    <n v="18"/>
    <s v="BONAP"/>
    <x v="0"/>
    <x v="23"/>
    <x v="32"/>
    <x v="4"/>
    <x v="108"/>
    <e v="#VALUE!"/>
    <n v="50"/>
    <n v="20"/>
    <n v="0.05"/>
    <n v="950"/>
    <n v="166.31"/>
    <n v="783.69"/>
    <n v="8.249368421052632E-3"/>
  </r>
  <r>
    <n v="10340"/>
    <n v="41"/>
    <s v="BONAP"/>
    <x v="0"/>
    <x v="23"/>
    <x v="54"/>
    <x v="4"/>
    <x v="108"/>
    <e v="#VALUE!"/>
    <n v="7.7"/>
    <n v="12"/>
    <n v="0.05"/>
    <n v="87.78"/>
    <n v="166.31"/>
    <n v="-78.53"/>
    <n v="-8.9462292093871049E-3"/>
  </r>
  <r>
    <n v="10340"/>
    <n v="43"/>
    <s v="BONAP"/>
    <x v="0"/>
    <x v="23"/>
    <x v="21"/>
    <x v="0"/>
    <x v="108"/>
    <e v="#VALUE!"/>
    <n v="36.799999999999997"/>
    <n v="40"/>
    <n v="0.05"/>
    <n v="1398.4"/>
    <n v="166.31"/>
    <n v="1232.0900000000001"/>
    <n v="8.8107122425629299E-3"/>
  </r>
  <r>
    <n v="10343"/>
    <n v="68"/>
    <s v="LEHMS"/>
    <x v="6"/>
    <x v="59"/>
    <x v="38"/>
    <x v="3"/>
    <x v="109"/>
    <e v="#VALUE!"/>
    <n v="10"/>
    <n v="4"/>
    <n v="0.05"/>
    <n v="38"/>
    <n v="110.37"/>
    <n v="-72.37"/>
    <n v="-1.9044736842105267E-2"/>
  </r>
  <r>
    <n v="10351"/>
    <n v="38"/>
    <s v="ERNSH"/>
    <x v="0"/>
    <x v="32"/>
    <x v="63"/>
    <x v="0"/>
    <x v="115"/>
    <e v="#VALUE!"/>
    <n v="210.8"/>
    <n v="20"/>
    <n v="0.05"/>
    <n v="4005.2"/>
    <n v="162.33000000000001"/>
    <n v="3842.87"/>
    <n v="9.5947018875461899E-3"/>
  </r>
  <r>
    <n v="10351"/>
    <n v="44"/>
    <s v="ERNSH"/>
    <x v="0"/>
    <x v="32"/>
    <x v="26"/>
    <x v="5"/>
    <x v="115"/>
    <e v="#VALUE!"/>
    <n v="15.5"/>
    <n v="77"/>
    <n v="0.05"/>
    <n v="1133.825"/>
    <n v="162.33000000000001"/>
    <n v="971.495"/>
    <n v="8.5682975767865412E-3"/>
  </r>
  <r>
    <n v="10351"/>
    <n v="65"/>
    <s v="ERNSH"/>
    <x v="0"/>
    <x v="32"/>
    <x v="49"/>
    <x v="5"/>
    <x v="115"/>
    <e v="#VALUE!"/>
    <n v="16.8"/>
    <n v="10"/>
    <n v="0.05"/>
    <n v="159.6"/>
    <n v="162.33000000000001"/>
    <n v="-2.7300000000000182"/>
    <n v="-1.7105263157894852E-4"/>
  </r>
  <r>
    <n v="10358"/>
    <n v="24"/>
    <s v="LAMAI"/>
    <x v="5"/>
    <x v="74"/>
    <x v="18"/>
    <x v="0"/>
    <x v="410"/>
    <e v="#VALUE!"/>
    <n v="3.6"/>
    <n v="10"/>
    <n v="0.05"/>
    <n v="34.200000000000003"/>
    <n v="19.64"/>
    <n v="14.560000000000002"/>
    <n v="4.2573099415204683E-3"/>
  </r>
  <r>
    <n v="10358"/>
    <n v="34"/>
    <s v="LAMAI"/>
    <x v="5"/>
    <x v="74"/>
    <x v="42"/>
    <x v="0"/>
    <x v="410"/>
    <e v="#VALUE!"/>
    <n v="11.2"/>
    <n v="10"/>
    <n v="0.05"/>
    <n v="106.4"/>
    <n v="19.64"/>
    <n v="86.76"/>
    <n v="8.1541353383458651E-3"/>
  </r>
  <r>
    <n v="10358"/>
    <n v="36"/>
    <s v="LAMAI"/>
    <x v="5"/>
    <x v="74"/>
    <x v="12"/>
    <x v="4"/>
    <x v="410"/>
    <e v="#VALUE!"/>
    <n v="15.2"/>
    <n v="20"/>
    <n v="0.05"/>
    <n v="288.8"/>
    <n v="19.64"/>
    <n v="269.16000000000003"/>
    <n v="9.3199445983379505E-3"/>
  </r>
  <r>
    <n v="10359"/>
    <n v="16"/>
    <s v="SEVES"/>
    <x v="5"/>
    <x v="36"/>
    <x v="11"/>
    <x v="3"/>
    <x v="411"/>
    <e v="#VALUE!"/>
    <n v="13.9"/>
    <n v="56"/>
    <n v="0.05"/>
    <n v="739.48"/>
    <n v="288.43"/>
    <n v="451.05"/>
    <n v="6.0995564450695081E-3"/>
  </r>
  <r>
    <n v="10359"/>
    <n v="31"/>
    <s v="SEVES"/>
    <x v="5"/>
    <x v="36"/>
    <x v="24"/>
    <x v="1"/>
    <x v="411"/>
    <e v="#VALUE!"/>
    <n v="10"/>
    <n v="70"/>
    <n v="0.05"/>
    <n v="665"/>
    <n v="288.43"/>
    <n v="376.57"/>
    <n v="5.6627067669172927E-3"/>
  </r>
  <r>
    <n v="10359"/>
    <n v="60"/>
    <s v="SEVES"/>
    <x v="5"/>
    <x v="36"/>
    <x v="8"/>
    <x v="1"/>
    <x v="411"/>
    <e v="#VALUE!"/>
    <n v="27.2"/>
    <n v="80"/>
    <n v="0.05"/>
    <n v="2067.1999999999998"/>
    <n v="288.43"/>
    <n v="1778.7699999999998"/>
    <n v="8.6047310371517027E-3"/>
  </r>
  <r>
    <n v="10376"/>
    <n v="31"/>
    <s v="MEREP"/>
    <x v="0"/>
    <x v="14"/>
    <x v="24"/>
    <x v="1"/>
    <x v="412"/>
    <e v="#VALUE!"/>
    <n v="10"/>
    <n v="42"/>
    <n v="0.05"/>
    <n v="399"/>
    <n v="20.39"/>
    <n v="378.61"/>
    <n v="9.4889724310776944E-3"/>
  </r>
  <r>
    <n v="10404"/>
    <n v="26"/>
    <s v="MAGAA"/>
    <x v="3"/>
    <x v="84"/>
    <x v="52"/>
    <x v="3"/>
    <x v="413"/>
    <e v="#VALUE!"/>
    <n v="24.9"/>
    <n v="30"/>
    <n v="0.05"/>
    <n v="709.65"/>
    <n v="155.97"/>
    <n v="553.67999999999995"/>
    <n v="7.8021559923906149E-3"/>
  </r>
  <r>
    <n v="10404"/>
    <n v="42"/>
    <s v="MAGAA"/>
    <x v="3"/>
    <x v="84"/>
    <x v="41"/>
    <x v="6"/>
    <x v="413"/>
    <e v="#VALUE!"/>
    <n v="11.2"/>
    <n v="40"/>
    <n v="0.05"/>
    <n v="425.6"/>
    <n v="155.97"/>
    <n v="269.63"/>
    <n v="6.3352913533834586E-3"/>
  </r>
  <r>
    <n v="10404"/>
    <n v="49"/>
    <s v="MAGAA"/>
    <x v="3"/>
    <x v="84"/>
    <x v="9"/>
    <x v="3"/>
    <x v="413"/>
    <e v="#VALUE!"/>
    <n v="16"/>
    <n v="30"/>
    <n v="0.05"/>
    <n v="456"/>
    <n v="155.97"/>
    <n v="300.02999999999997"/>
    <n v="6.5796052631578936E-3"/>
  </r>
  <r>
    <n v="10414"/>
    <n v="19"/>
    <s v="FAMIA"/>
    <x v="3"/>
    <x v="68"/>
    <x v="29"/>
    <x v="3"/>
    <x v="145"/>
    <e v="#VALUE!"/>
    <n v="7.3"/>
    <n v="18"/>
    <n v="0.05"/>
    <n v="124.83000000000001"/>
    <n v="21.48"/>
    <n v="103.35000000000001"/>
    <n v="8.2792597933189147E-3"/>
  </r>
  <r>
    <n v="10419"/>
    <n v="60"/>
    <s v="RICSU"/>
    <x v="6"/>
    <x v="52"/>
    <x v="8"/>
    <x v="1"/>
    <x v="414"/>
    <e v="#VALUE!"/>
    <n v="27.2"/>
    <n v="60"/>
    <n v="0.05"/>
    <n v="1550.4"/>
    <n v="137.35"/>
    <n v="1413.0500000000002"/>
    <n v="9.1140995872033021E-3"/>
  </r>
  <r>
    <n v="10419"/>
    <n v="69"/>
    <s v="RICSU"/>
    <x v="6"/>
    <x v="52"/>
    <x v="39"/>
    <x v="1"/>
    <x v="414"/>
    <e v="#VALUE!"/>
    <n v="28.8"/>
    <n v="20"/>
    <n v="0.05"/>
    <n v="547.20000000000005"/>
    <n v="137.35"/>
    <n v="409.85"/>
    <n v="7.4899488304093565E-3"/>
  </r>
  <r>
    <n v="10452"/>
    <n v="44"/>
    <s v="SAVEA"/>
    <x v="1"/>
    <x v="17"/>
    <x v="26"/>
    <x v="5"/>
    <x v="360"/>
    <e v="#VALUE!"/>
    <n v="15.5"/>
    <n v="100"/>
    <n v="0.05"/>
    <n v="1472.5"/>
    <n v="140.26"/>
    <n v="1332.24"/>
    <n v="9.0474702886247874E-3"/>
  </r>
  <r>
    <n v="10459"/>
    <n v="7"/>
    <s v="VICTE"/>
    <x v="6"/>
    <x v="3"/>
    <x v="71"/>
    <x v="2"/>
    <x v="169"/>
    <e v="#VALUE!"/>
    <n v="24"/>
    <n v="16"/>
    <n v="0.05"/>
    <n v="364.8"/>
    <n v="25.09"/>
    <n v="339.71000000000004"/>
    <n v="9.3122258771929835E-3"/>
  </r>
  <r>
    <n v="10459"/>
    <n v="46"/>
    <s v="VICTE"/>
    <x v="6"/>
    <x v="3"/>
    <x v="60"/>
    <x v="4"/>
    <x v="169"/>
    <e v="#VALUE!"/>
    <n v="9.6"/>
    <n v="20"/>
    <n v="0.05"/>
    <n v="182.4"/>
    <n v="25.09"/>
    <n v="157.31"/>
    <n v="8.6244517543859651E-3"/>
  </r>
  <r>
    <n v="10472"/>
    <n v="24"/>
    <s v="SEVES"/>
    <x v="1"/>
    <x v="36"/>
    <x v="18"/>
    <x v="0"/>
    <x v="176"/>
    <e v="#VALUE!"/>
    <n v="3.6"/>
    <n v="80"/>
    <n v="0.05"/>
    <n v="273.60000000000002"/>
    <n v="4.2"/>
    <n v="269.40000000000003"/>
    <n v="9.8464912280701762E-3"/>
  </r>
  <r>
    <n v="10476"/>
    <n v="55"/>
    <s v="HILAA"/>
    <x v="1"/>
    <x v="43"/>
    <x v="56"/>
    <x v="7"/>
    <x v="178"/>
    <e v="#VALUE!"/>
    <n v="19.2"/>
    <n v="2"/>
    <n v="0.05"/>
    <n v="36.479999999999997"/>
    <n v="4.41"/>
    <n v="32.069999999999993"/>
    <n v="8.7911184210526308E-3"/>
  </r>
  <r>
    <n v="10478"/>
    <n v="10"/>
    <s v="VICTE"/>
    <x v="3"/>
    <x v="3"/>
    <x v="59"/>
    <x v="4"/>
    <x v="415"/>
    <e v="#VALUE!"/>
    <n v="24.8"/>
    <n v="20"/>
    <n v="0.05"/>
    <n v="471.2"/>
    <n v="4.8099999999999996"/>
    <n v="466.39"/>
    <n v="9.8979202037351444E-3"/>
  </r>
  <r>
    <n v="10483"/>
    <n v="34"/>
    <s v="WHITC"/>
    <x v="7"/>
    <x v="67"/>
    <x v="42"/>
    <x v="0"/>
    <x v="181"/>
    <e v="#VALUE!"/>
    <n v="11.2"/>
    <n v="35"/>
    <n v="0.05"/>
    <n v="372.4"/>
    <n v="15.28"/>
    <n v="357.12"/>
    <n v="9.5896885069817403E-3"/>
  </r>
  <r>
    <n v="10483"/>
    <n v="77"/>
    <s v="WHITC"/>
    <x v="7"/>
    <x v="67"/>
    <x v="13"/>
    <x v="5"/>
    <x v="181"/>
    <e v="#VALUE!"/>
    <n v="10.4"/>
    <n v="30"/>
    <n v="0.05"/>
    <n v="296.39999999999998"/>
    <n v="15.28"/>
    <n v="281.12"/>
    <n v="9.4844804318488535E-3"/>
  </r>
  <r>
    <n v="10492"/>
    <n v="25"/>
    <s v="BOTTM"/>
    <x v="2"/>
    <x v="73"/>
    <x v="44"/>
    <x v="3"/>
    <x v="416"/>
    <e v="#VALUE!"/>
    <n v="11.2"/>
    <n v="60"/>
    <n v="0.05"/>
    <n v="638.4"/>
    <n v="62.89"/>
    <n v="575.51"/>
    <n v="9.014880952380953E-3"/>
  </r>
  <r>
    <n v="10492"/>
    <n v="42"/>
    <s v="BOTTM"/>
    <x v="2"/>
    <x v="73"/>
    <x v="41"/>
    <x v="6"/>
    <x v="416"/>
    <e v="#VALUE!"/>
    <n v="11.2"/>
    <n v="20"/>
    <n v="0.05"/>
    <n v="212.8"/>
    <n v="62.89"/>
    <n v="149.91000000000003"/>
    <n v="7.0446428571428578E-3"/>
  </r>
  <r>
    <n v="10496"/>
    <n v="31"/>
    <s v="TRADH"/>
    <x v="7"/>
    <x v="30"/>
    <x v="24"/>
    <x v="1"/>
    <x v="186"/>
    <e v="#VALUE!"/>
    <n v="10"/>
    <n v="20"/>
    <n v="0.05"/>
    <n v="190"/>
    <n v="46.77"/>
    <n v="143.22999999999999"/>
    <n v="7.5384210526315788E-3"/>
  </r>
  <r>
    <n v="10500"/>
    <n v="15"/>
    <s v="LAMAI"/>
    <x v="8"/>
    <x v="74"/>
    <x v="43"/>
    <x v="5"/>
    <x v="400"/>
    <e v="#VALUE!"/>
    <n v="15.5"/>
    <n v="12"/>
    <n v="0.05"/>
    <n v="176.7"/>
    <n v="42.68"/>
    <n v="134.01999999999998"/>
    <n v="7.5846066779852849E-3"/>
  </r>
  <r>
    <n v="10500"/>
    <n v="28"/>
    <s v="LAMAI"/>
    <x v="8"/>
    <x v="74"/>
    <x v="35"/>
    <x v="2"/>
    <x v="400"/>
    <e v="#VALUE!"/>
    <n v="45.6"/>
    <n v="8"/>
    <n v="0.05"/>
    <n v="346.56"/>
    <n v="42.68"/>
    <n v="303.88"/>
    <n v="8.7684672206832862E-3"/>
  </r>
  <r>
    <n v="10519"/>
    <n v="10"/>
    <s v="CHOPS"/>
    <x v="8"/>
    <x v="51"/>
    <x v="59"/>
    <x v="4"/>
    <x v="198"/>
    <e v="#VALUE!"/>
    <n v="31"/>
    <n v="16"/>
    <n v="0.05"/>
    <n v="471.2"/>
    <n v="91.76"/>
    <n v="379.44"/>
    <n v="8.0526315789473685E-3"/>
  </r>
  <r>
    <n v="10519"/>
    <n v="60"/>
    <s v="CHOPS"/>
    <x v="8"/>
    <x v="51"/>
    <x v="8"/>
    <x v="1"/>
    <x v="198"/>
    <e v="#VALUE!"/>
    <n v="34"/>
    <n v="10"/>
    <n v="0.05"/>
    <n v="323"/>
    <n v="91.76"/>
    <n v="231.24"/>
    <n v="7.1591331269349849E-3"/>
  </r>
  <r>
    <n v="10533"/>
    <n v="4"/>
    <s v="FOLKO"/>
    <x v="1"/>
    <x v="27"/>
    <x v="47"/>
    <x v="5"/>
    <x v="204"/>
    <e v="#VALUE!"/>
    <n v="22"/>
    <n v="50"/>
    <n v="0.05"/>
    <n v="1045"/>
    <n v="188.04"/>
    <n v="856.96"/>
    <n v="8.2005741626794259E-3"/>
  </r>
  <r>
    <n v="10533"/>
    <n v="73"/>
    <s v="FOLKO"/>
    <x v="1"/>
    <x v="27"/>
    <x v="28"/>
    <x v="4"/>
    <x v="204"/>
    <e v="#VALUE!"/>
    <n v="15"/>
    <n v="24"/>
    <n v="0.05"/>
    <n v="342"/>
    <n v="188.04"/>
    <n v="153.96"/>
    <n v="4.5017543859649121E-3"/>
  </r>
  <r>
    <n v="10542"/>
    <n v="11"/>
    <s v="KOENE"/>
    <x v="0"/>
    <x v="18"/>
    <x v="4"/>
    <x v="1"/>
    <x v="417"/>
    <e v="#VALUE!"/>
    <n v="21"/>
    <n v="15"/>
    <n v="0.05"/>
    <n v="299.25"/>
    <n v="10.95"/>
    <n v="288.3"/>
    <n v="9.6340852130325817E-3"/>
  </r>
  <r>
    <n v="10542"/>
    <n v="54"/>
    <s v="KOENE"/>
    <x v="0"/>
    <x v="18"/>
    <x v="37"/>
    <x v="7"/>
    <x v="417"/>
    <e v="#VALUE!"/>
    <n v="7.45"/>
    <n v="24"/>
    <n v="0.05"/>
    <n v="169.86"/>
    <n v="10.95"/>
    <n v="158.91000000000003"/>
    <n v="9.3553514659131046E-3"/>
  </r>
  <r>
    <n v="10554"/>
    <n v="16"/>
    <s v="OTTIK"/>
    <x v="6"/>
    <x v="0"/>
    <x v="11"/>
    <x v="3"/>
    <x v="4"/>
    <e v="#VALUE!"/>
    <n v="17.45"/>
    <n v="30"/>
    <n v="0.05"/>
    <n v="497.32499999999999"/>
    <n v="120.97"/>
    <n v="376.35500000000002"/>
    <n v="7.5675865882471223E-3"/>
  </r>
  <r>
    <n v="10554"/>
    <n v="23"/>
    <s v="OTTIK"/>
    <x v="6"/>
    <x v="0"/>
    <x v="51"/>
    <x v="6"/>
    <x v="4"/>
    <e v="#VALUE!"/>
    <n v="9"/>
    <n v="20"/>
    <n v="0.05"/>
    <n v="171"/>
    <n v="120.97"/>
    <n v="50.03"/>
    <n v="2.9257309941520472E-3"/>
  </r>
  <r>
    <n v="10554"/>
    <n v="62"/>
    <s v="OTTIK"/>
    <x v="6"/>
    <x v="0"/>
    <x v="25"/>
    <x v="3"/>
    <x v="4"/>
    <e v="#VALUE!"/>
    <n v="49.3"/>
    <n v="20"/>
    <n v="0.05"/>
    <n v="936.7"/>
    <n v="120.97"/>
    <n v="815.73"/>
    <n v="8.7085512971068653E-3"/>
  </r>
  <r>
    <n v="10554"/>
    <n v="77"/>
    <s v="OTTIK"/>
    <x v="6"/>
    <x v="0"/>
    <x v="13"/>
    <x v="5"/>
    <x v="4"/>
    <e v="#VALUE!"/>
    <n v="13"/>
    <n v="10"/>
    <n v="0.05"/>
    <n v="123.5"/>
    <n v="120.97"/>
    <n v="2.5300000000000011"/>
    <n v="2.0485829959514181E-4"/>
  </r>
  <r>
    <n v="10559"/>
    <n v="41"/>
    <s v="BLONP"/>
    <x v="8"/>
    <x v="5"/>
    <x v="54"/>
    <x v="4"/>
    <x v="418"/>
    <e v="#VALUE!"/>
    <n v="9.65"/>
    <n v="12"/>
    <n v="0.05"/>
    <n v="110.01"/>
    <n v="8.0500000000000007"/>
    <n v="101.96000000000001"/>
    <n v="9.268248341059904E-3"/>
  </r>
  <r>
    <n v="10559"/>
    <n v="55"/>
    <s v="BLONP"/>
    <x v="8"/>
    <x v="5"/>
    <x v="56"/>
    <x v="7"/>
    <x v="418"/>
    <e v="#VALUE!"/>
    <n v="24"/>
    <n v="18"/>
    <n v="0.05"/>
    <n v="410.4"/>
    <n v="8.0500000000000007"/>
    <n v="402.34999999999997"/>
    <n v="9.8038499025341133E-3"/>
  </r>
  <r>
    <n v="10564"/>
    <n v="17"/>
    <s v="RATTC"/>
    <x v="6"/>
    <x v="6"/>
    <x v="34"/>
    <x v="7"/>
    <x v="216"/>
    <e v="#VALUE!"/>
    <n v="39"/>
    <n v="16"/>
    <n v="0.05"/>
    <n v="592.79999999999995"/>
    <n v="13.75"/>
    <n v="579.04999999999995"/>
    <n v="9.7680499325236165E-3"/>
  </r>
  <r>
    <n v="10564"/>
    <n v="31"/>
    <s v="RATTC"/>
    <x v="6"/>
    <x v="6"/>
    <x v="24"/>
    <x v="1"/>
    <x v="216"/>
    <e v="#VALUE!"/>
    <n v="12.5"/>
    <n v="6"/>
    <n v="0.05"/>
    <n v="71.25"/>
    <n v="13.75"/>
    <n v="57.5"/>
    <n v="8.0701754385964913E-3"/>
  </r>
  <r>
    <n v="10564"/>
    <n v="55"/>
    <s v="RATTC"/>
    <x v="6"/>
    <x v="6"/>
    <x v="56"/>
    <x v="7"/>
    <x v="216"/>
    <e v="#VALUE!"/>
    <n v="24"/>
    <n v="25"/>
    <n v="0.05"/>
    <n v="570"/>
    <n v="13.75"/>
    <n v="556.25"/>
    <n v="9.7587719298245605E-3"/>
  </r>
  <r>
    <n v="10570"/>
    <n v="11"/>
    <s v="MEREP"/>
    <x v="2"/>
    <x v="14"/>
    <x v="4"/>
    <x v="1"/>
    <x v="419"/>
    <e v="#VALUE!"/>
    <n v="21"/>
    <n v="15"/>
    <n v="0.05"/>
    <n v="299.25"/>
    <n v="188.99"/>
    <n v="110.25999999999999"/>
    <n v="3.6845446950710104E-3"/>
  </r>
  <r>
    <n v="10570"/>
    <n v="56"/>
    <s v="MEREP"/>
    <x v="2"/>
    <x v="14"/>
    <x v="17"/>
    <x v="6"/>
    <x v="419"/>
    <e v="#VALUE!"/>
    <n v="38"/>
    <n v="60"/>
    <n v="0.05"/>
    <n v="2166"/>
    <n v="188.99"/>
    <n v="1977.01"/>
    <n v="9.12746999076639E-3"/>
  </r>
  <r>
    <n v="10580"/>
    <n v="14"/>
    <s v="OTTIK"/>
    <x v="6"/>
    <x v="0"/>
    <x v="6"/>
    <x v="2"/>
    <x v="420"/>
    <e v="#VALUE!"/>
    <n v="23.25"/>
    <n v="15"/>
    <n v="0.05"/>
    <n v="331.3125"/>
    <n v="75.89"/>
    <n v="255.42250000000001"/>
    <n v="7.7094133182418409E-3"/>
  </r>
  <r>
    <n v="10580"/>
    <n v="41"/>
    <s v="OTTIK"/>
    <x v="6"/>
    <x v="0"/>
    <x v="54"/>
    <x v="4"/>
    <x v="420"/>
    <e v="#VALUE!"/>
    <n v="9.65"/>
    <n v="9"/>
    <n v="0.05"/>
    <n v="82.507500000000007"/>
    <n v="75.89"/>
    <n v="6.6175000000000068"/>
    <n v="8.0204829863951836E-4"/>
  </r>
  <r>
    <n v="10580"/>
    <n v="65"/>
    <s v="OTTIK"/>
    <x v="6"/>
    <x v="0"/>
    <x v="49"/>
    <x v="5"/>
    <x v="420"/>
    <e v="#VALUE!"/>
    <n v="21.05"/>
    <n v="30"/>
    <n v="0.05"/>
    <n v="599.92499999999995"/>
    <n v="75.89"/>
    <n v="524.03499999999997"/>
    <n v="8.7350085427345073E-3"/>
  </r>
  <r>
    <n v="10584"/>
    <n v="31"/>
    <s v="BLONP"/>
    <x v="6"/>
    <x v="5"/>
    <x v="24"/>
    <x v="1"/>
    <x v="388"/>
    <e v="#VALUE!"/>
    <n v="12.5"/>
    <n v="50"/>
    <n v="0.05"/>
    <n v="593.75"/>
    <n v="59.14"/>
    <n v="534.61"/>
    <n v="9.0039578947368418E-3"/>
  </r>
  <r>
    <n v="10590"/>
    <n v="77"/>
    <s v="MEREP"/>
    <x v="6"/>
    <x v="14"/>
    <x v="13"/>
    <x v="5"/>
    <x v="13"/>
    <e v="#VALUE!"/>
    <n v="13"/>
    <n v="60"/>
    <n v="0.05"/>
    <n v="741"/>
    <n v="44.77"/>
    <n v="696.23"/>
    <n v="9.3958164642375178E-3"/>
  </r>
  <r>
    <n v="10592"/>
    <n v="15"/>
    <s v="LEHMS"/>
    <x v="2"/>
    <x v="59"/>
    <x v="43"/>
    <x v="5"/>
    <x v="421"/>
    <e v="#VALUE!"/>
    <n v="15.5"/>
    <n v="25"/>
    <n v="0.05"/>
    <n v="368.125"/>
    <n v="32.1"/>
    <n v="336.02499999999998"/>
    <n v="9.1280135823429524E-3"/>
  </r>
  <r>
    <n v="10592"/>
    <n v="26"/>
    <s v="LEHMS"/>
    <x v="2"/>
    <x v="59"/>
    <x v="52"/>
    <x v="3"/>
    <x v="421"/>
    <e v="#VALUE!"/>
    <n v="31.23"/>
    <n v="5"/>
    <n v="0.05"/>
    <n v="148.3425"/>
    <n v="32.1"/>
    <n v="116.24250000000001"/>
    <n v="7.8360887810303859E-3"/>
  </r>
  <r>
    <n v="10603"/>
    <n v="49"/>
    <s v="SAVEA"/>
    <x v="1"/>
    <x v="17"/>
    <x v="9"/>
    <x v="3"/>
    <x v="224"/>
    <e v="#VALUE!"/>
    <n v="20"/>
    <n v="25"/>
    <n v="0.05"/>
    <n v="475"/>
    <n v="48.77"/>
    <n v="426.23"/>
    <n v="8.9732631578947376E-3"/>
  </r>
  <r>
    <n v="10605"/>
    <n v="16"/>
    <s v="MEREP"/>
    <x v="0"/>
    <x v="14"/>
    <x v="11"/>
    <x v="3"/>
    <x v="422"/>
    <e v="#VALUE!"/>
    <n v="17.45"/>
    <n v="30"/>
    <n v="0.05"/>
    <n v="497.32499999999999"/>
    <n v="379.13"/>
    <n v="118.19499999999999"/>
    <n v="2.3766148896596792E-3"/>
  </r>
  <r>
    <n v="10605"/>
    <n v="59"/>
    <s v="MEREP"/>
    <x v="0"/>
    <x v="14"/>
    <x v="48"/>
    <x v="1"/>
    <x v="422"/>
    <e v="#VALUE!"/>
    <n v="55"/>
    <n v="20"/>
    <n v="0.05"/>
    <n v="1045"/>
    <n v="379.13"/>
    <n v="665.87"/>
    <n v="6.3719617224880388E-3"/>
  </r>
  <r>
    <n v="10605"/>
    <n v="60"/>
    <s v="MEREP"/>
    <x v="0"/>
    <x v="14"/>
    <x v="8"/>
    <x v="1"/>
    <x v="422"/>
    <e v="#VALUE!"/>
    <n v="34"/>
    <n v="70"/>
    <n v="0.05"/>
    <n v="2261"/>
    <n v="379.13"/>
    <n v="1881.87"/>
    <n v="8.3231755860238826E-3"/>
  </r>
  <r>
    <n v="10605"/>
    <n v="71"/>
    <s v="MEREP"/>
    <x v="0"/>
    <x v="14"/>
    <x v="36"/>
    <x v="1"/>
    <x v="422"/>
    <e v="#VALUE!"/>
    <n v="21.5"/>
    <n v="15"/>
    <n v="0.05"/>
    <n v="306.375"/>
    <n v="379.13"/>
    <n v="-72.754999999999995"/>
    <n v="-2.3747042023663806E-3"/>
  </r>
  <r>
    <n v="10616"/>
    <n v="38"/>
    <s v="GREAL"/>
    <x v="0"/>
    <x v="13"/>
    <x v="63"/>
    <x v="0"/>
    <x v="228"/>
    <e v="#VALUE!"/>
    <n v="263.5"/>
    <n v="15"/>
    <n v="0.05"/>
    <n v="3754.875"/>
    <n v="116.53"/>
    <n v="3638.3449999999998"/>
    <n v="9.6896567795199569E-3"/>
  </r>
  <r>
    <n v="10616"/>
    <n v="70"/>
    <s v="GREAL"/>
    <x v="0"/>
    <x v="13"/>
    <x v="40"/>
    <x v="0"/>
    <x v="228"/>
    <e v="#VALUE!"/>
    <n v="15"/>
    <n v="15"/>
    <n v="0.05"/>
    <n v="213.75"/>
    <n v="116.53"/>
    <n v="97.22"/>
    <n v="4.5483040935672516E-3"/>
  </r>
  <r>
    <n v="10616"/>
    <n v="71"/>
    <s v="GREAL"/>
    <x v="0"/>
    <x v="13"/>
    <x v="36"/>
    <x v="1"/>
    <x v="228"/>
    <e v="#VALUE!"/>
    <n v="21.5"/>
    <n v="15"/>
    <n v="0.05"/>
    <n v="306.375"/>
    <n v="116.53"/>
    <n v="189.845"/>
    <n v="6.1964912280701757E-3"/>
  </r>
  <r>
    <n v="10630"/>
    <n v="55"/>
    <s v="KOENE"/>
    <x v="0"/>
    <x v="18"/>
    <x v="56"/>
    <x v="7"/>
    <x v="19"/>
    <e v="#VALUE!"/>
    <n v="24"/>
    <n v="12"/>
    <n v="0.05"/>
    <n v="273.60000000000002"/>
    <n v="32.35"/>
    <n v="241.25000000000003"/>
    <n v="8.8176169590643283E-3"/>
  </r>
  <r>
    <n v="10632"/>
    <n v="2"/>
    <s v="WANDK"/>
    <x v="1"/>
    <x v="63"/>
    <x v="19"/>
    <x v="0"/>
    <x v="423"/>
    <e v="#VALUE!"/>
    <n v="19"/>
    <n v="30"/>
    <n v="0.05"/>
    <n v="541.5"/>
    <n v="41.38"/>
    <n v="500.12"/>
    <n v="9.2358264081255775E-3"/>
  </r>
  <r>
    <n v="10632"/>
    <n v="33"/>
    <s v="WANDK"/>
    <x v="1"/>
    <x v="63"/>
    <x v="22"/>
    <x v="1"/>
    <x v="423"/>
    <e v="#VALUE!"/>
    <n v="2.5"/>
    <n v="20"/>
    <n v="0.05"/>
    <n v="47.5"/>
    <n v="41.38"/>
    <n v="6.1199999999999974"/>
    <n v="1.2884210526315784E-3"/>
  </r>
  <r>
    <n v="10637"/>
    <n v="50"/>
    <s v="QUEEN"/>
    <x v="8"/>
    <x v="35"/>
    <x v="66"/>
    <x v="3"/>
    <x v="237"/>
    <e v="#VALUE!"/>
    <n v="16.25"/>
    <n v="25"/>
    <n v="0.05"/>
    <n v="385.9375"/>
    <n v="201.29"/>
    <n v="184.64750000000001"/>
    <n v="4.7843886639676115E-3"/>
  </r>
  <r>
    <n v="10637"/>
    <n v="56"/>
    <s v="QUEEN"/>
    <x v="8"/>
    <x v="35"/>
    <x v="17"/>
    <x v="6"/>
    <x v="237"/>
    <e v="#VALUE!"/>
    <n v="38"/>
    <n v="60"/>
    <n v="0.05"/>
    <n v="2166"/>
    <n v="201.29"/>
    <n v="1964.71"/>
    <n v="9.0706832871652824E-3"/>
  </r>
  <r>
    <n v="10650"/>
    <n v="53"/>
    <s v="FAMIA"/>
    <x v="5"/>
    <x v="68"/>
    <x v="58"/>
    <x v="7"/>
    <x v="376"/>
    <e v="#VALUE!"/>
    <n v="32.799999999999997"/>
    <n v="25"/>
    <n v="0.05"/>
    <n v="778.99999999999989"/>
    <n v="176.81"/>
    <n v="602.18999999999983"/>
    <n v="7.7302952503209236E-3"/>
  </r>
  <r>
    <n v="10658"/>
    <n v="40"/>
    <s v="QUICK"/>
    <x v="6"/>
    <x v="20"/>
    <x v="20"/>
    <x v="4"/>
    <x v="241"/>
    <e v="#VALUE!"/>
    <n v="18.399999999999999"/>
    <n v="70"/>
    <n v="0.05"/>
    <n v="1223.5999999999999"/>
    <n v="364.15"/>
    <n v="859.44999999999993"/>
    <n v="7.0239457338999679E-3"/>
  </r>
  <r>
    <n v="10658"/>
    <n v="60"/>
    <s v="QUICK"/>
    <x v="6"/>
    <x v="20"/>
    <x v="8"/>
    <x v="1"/>
    <x v="241"/>
    <e v="#VALUE!"/>
    <n v="34"/>
    <n v="55"/>
    <n v="0.05"/>
    <n v="1776.5"/>
    <n v="364.15"/>
    <n v="1412.35"/>
    <n v="7.9501829439909931E-3"/>
  </r>
  <r>
    <n v="10658"/>
    <n v="77"/>
    <s v="QUICK"/>
    <x v="6"/>
    <x v="20"/>
    <x v="13"/>
    <x v="5"/>
    <x v="241"/>
    <e v="#VALUE!"/>
    <n v="13"/>
    <n v="70"/>
    <n v="0.05"/>
    <n v="864.5"/>
    <n v="364.15"/>
    <n v="500.35"/>
    <n v="5.7877385772122612E-3"/>
  </r>
  <r>
    <n v="10659"/>
    <n v="31"/>
    <s v="QUEEN"/>
    <x v="7"/>
    <x v="35"/>
    <x v="24"/>
    <x v="1"/>
    <x v="241"/>
    <e v="#VALUE!"/>
    <n v="12.5"/>
    <n v="20"/>
    <n v="0.05"/>
    <n v="237.5"/>
    <n v="105.81"/>
    <n v="131.69"/>
    <n v="5.5448421052631579E-3"/>
  </r>
  <r>
    <n v="10659"/>
    <n v="40"/>
    <s v="QUEEN"/>
    <x v="7"/>
    <x v="35"/>
    <x v="20"/>
    <x v="4"/>
    <x v="241"/>
    <e v="#VALUE!"/>
    <n v="18.399999999999999"/>
    <n v="24"/>
    <n v="0.05"/>
    <n v="419.52"/>
    <n v="105.81"/>
    <n v="313.70999999999998"/>
    <n v="7.4778318077803208E-3"/>
  </r>
  <r>
    <n v="10659"/>
    <n v="70"/>
    <s v="QUEEN"/>
    <x v="7"/>
    <x v="35"/>
    <x v="40"/>
    <x v="0"/>
    <x v="241"/>
    <e v="#VALUE!"/>
    <n v="15"/>
    <n v="40"/>
    <n v="0.05"/>
    <n v="570"/>
    <n v="105.81"/>
    <n v="464.19"/>
    <n v="8.1436842105263169E-3"/>
  </r>
  <r>
    <n v="10663"/>
    <n v="40"/>
    <s v="BONAP"/>
    <x v="3"/>
    <x v="23"/>
    <x v="20"/>
    <x v="4"/>
    <x v="424"/>
    <e v="#VALUE!"/>
    <n v="18.399999999999999"/>
    <n v="30"/>
    <n v="0.05"/>
    <n v="524.4"/>
    <n v="113.15"/>
    <n v="411.25"/>
    <n v="7.8422959572845164E-3"/>
  </r>
  <r>
    <n v="10663"/>
    <n v="42"/>
    <s v="BONAP"/>
    <x v="3"/>
    <x v="23"/>
    <x v="41"/>
    <x v="6"/>
    <x v="424"/>
    <e v="#VALUE!"/>
    <n v="14"/>
    <n v="30"/>
    <n v="0.05"/>
    <n v="399"/>
    <n v="113.15"/>
    <n v="285.85000000000002"/>
    <n v="7.1641604010025074E-3"/>
  </r>
  <r>
    <n v="10663"/>
    <n v="51"/>
    <s v="BONAP"/>
    <x v="3"/>
    <x v="23"/>
    <x v="7"/>
    <x v="2"/>
    <x v="424"/>
    <e v="#VALUE!"/>
    <n v="53"/>
    <n v="20"/>
    <n v="0.05"/>
    <n v="1007"/>
    <n v="113.15"/>
    <n v="893.85"/>
    <n v="8.8763654419066543E-3"/>
  </r>
  <r>
    <n v="10698"/>
    <n v="17"/>
    <s v="ERNSH"/>
    <x v="6"/>
    <x v="32"/>
    <x v="34"/>
    <x v="7"/>
    <x v="256"/>
    <e v="#VALUE!"/>
    <n v="39"/>
    <n v="8"/>
    <n v="0.05"/>
    <n v="296.39999999999998"/>
    <n v="272.47000000000003"/>
    <n v="23.92999999999995"/>
    <n v="8.0735492577597686E-4"/>
  </r>
  <r>
    <n v="10698"/>
    <n v="29"/>
    <s v="ERNSH"/>
    <x v="6"/>
    <x v="32"/>
    <x v="55"/>
    <x v="7"/>
    <x v="256"/>
    <e v="#VALUE!"/>
    <n v="123.79"/>
    <n v="12"/>
    <n v="0.05"/>
    <n v="1411.2060000000001"/>
    <n v="272.47000000000003"/>
    <n v="1138.7360000000001"/>
    <n v="8.0692400684237459E-3"/>
  </r>
  <r>
    <n v="10698"/>
    <n v="65"/>
    <s v="ERNSH"/>
    <x v="6"/>
    <x v="32"/>
    <x v="49"/>
    <x v="5"/>
    <x v="256"/>
    <e v="#VALUE!"/>
    <n v="21.05"/>
    <n v="65"/>
    <n v="0.05"/>
    <n v="1299.8375000000001"/>
    <n v="272.47000000000003"/>
    <n v="1027.3675000000001"/>
    <n v="7.903814899939415E-3"/>
  </r>
  <r>
    <n v="10698"/>
    <n v="70"/>
    <s v="ERNSH"/>
    <x v="6"/>
    <x v="32"/>
    <x v="40"/>
    <x v="0"/>
    <x v="256"/>
    <e v="#VALUE!"/>
    <n v="15"/>
    <n v="8"/>
    <n v="0.05"/>
    <n v="114"/>
    <n v="272.47000000000003"/>
    <n v="-158.47000000000003"/>
    <n v="-1.3900877192982459E-2"/>
  </r>
  <r>
    <n v="10712"/>
    <n v="53"/>
    <s v="HUNGO"/>
    <x v="2"/>
    <x v="60"/>
    <x v="58"/>
    <x v="7"/>
    <x v="262"/>
    <e v="#VALUE!"/>
    <n v="32.799999999999997"/>
    <n v="3"/>
    <n v="0.05"/>
    <n v="93.47999999999999"/>
    <n v="89.93"/>
    <n v="3.5499999999999829"/>
    <n v="3.7976037655113216E-4"/>
  </r>
  <r>
    <n v="10717"/>
    <n v="21"/>
    <s v="FRANK"/>
    <x v="0"/>
    <x v="54"/>
    <x v="62"/>
    <x v="3"/>
    <x v="265"/>
    <e v="#VALUE!"/>
    <n v="10"/>
    <n v="32"/>
    <n v="0.05"/>
    <n v="304"/>
    <n v="59.25"/>
    <n v="244.75"/>
    <n v="8.0509868421052636E-3"/>
  </r>
  <r>
    <n v="10717"/>
    <n v="69"/>
    <s v="FRANK"/>
    <x v="0"/>
    <x v="54"/>
    <x v="39"/>
    <x v="1"/>
    <x v="265"/>
    <e v="#VALUE!"/>
    <n v="36"/>
    <n v="25"/>
    <n v="0.05"/>
    <n v="855"/>
    <n v="59.25"/>
    <n v="795.75"/>
    <n v="9.3070175438596491E-3"/>
  </r>
  <r>
    <n v="10721"/>
    <n v="44"/>
    <s v="QUICK"/>
    <x v="5"/>
    <x v="20"/>
    <x v="26"/>
    <x v="5"/>
    <x v="267"/>
    <e v="#VALUE!"/>
    <n v="19.45"/>
    <n v="50"/>
    <n v="0.05"/>
    <n v="923.875"/>
    <n v="48.92"/>
    <n v="874.95500000000004"/>
    <n v="9.4704911378703845E-3"/>
  </r>
  <r>
    <n v="10727"/>
    <n v="17"/>
    <s v="REGGC"/>
    <x v="3"/>
    <x v="80"/>
    <x v="34"/>
    <x v="7"/>
    <x v="270"/>
    <e v="#VALUE!"/>
    <n v="39"/>
    <n v="20"/>
    <n v="0.05"/>
    <n v="741"/>
    <n v="89.9"/>
    <n v="651.1"/>
    <n v="8.7867746288798915E-3"/>
  </r>
  <r>
    <n v="10727"/>
    <n v="56"/>
    <s v="REGGC"/>
    <x v="3"/>
    <x v="80"/>
    <x v="17"/>
    <x v="6"/>
    <x v="270"/>
    <e v="#VALUE!"/>
    <n v="38"/>
    <n v="10"/>
    <n v="0.05"/>
    <n v="361"/>
    <n v="89.9"/>
    <n v="271.10000000000002"/>
    <n v="7.5096952908587263E-3"/>
  </r>
  <r>
    <n v="10727"/>
    <n v="59"/>
    <s v="REGGC"/>
    <x v="3"/>
    <x v="80"/>
    <x v="48"/>
    <x v="1"/>
    <x v="270"/>
    <e v="#VALUE!"/>
    <n v="55"/>
    <n v="10"/>
    <n v="0.05"/>
    <n v="522.5"/>
    <n v="89.9"/>
    <n v="432.6"/>
    <n v="8.279425837320574E-3"/>
  </r>
  <r>
    <n v="10730"/>
    <n v="16"/>
    <s v="BONAP"/>
    <x v="5"/>
    <x v="23"/>
    <x v="11"/>
    <x v="3"/>
    <x v="425"/>
    <e v="#VALUE!"/>
    <n v="17.45"/>
    <n v="15"/>
    <n v="0.05"/>
    <n v="248.66249999999999"/>
    <n v="20.12"/>
    <n v="228.54249999999999"/>
    <n v="9.1908711607097977E-3"/>
  </r>
  <r>
    <n v="10730"/>
    <n v="31"/>
    <s v="BONAP"/>
    <x v="5"/>
    <x v="23"/>
    <x v="24"/>
    <x v="1"/>
    <x v="425"/>
    <e v="#VALUE!"/>
    <n v="12.5"/>
    <n v="3"/>
    <n v="0.05"/>
    <n v="35.625"/>
    <n v="20.12"/>
    <n v="15.504999999999999"/>
    <n v="4.3522807017543855E-3"/>
  </r>
  <r>
    <n v="10730"/>
    <n v="65"/>
    <s v="BONAP"/>
    <x v="5"/>
    <x v="23"/>
    <x v="49"/>
    <x v="5"/>
    <x v="425"/>
    <e v="#VALUE!"/>
    <n v="21.05"/>
    <n v="10"/>
    <n v="0.05"/>
    <n v="199.97499999999999"/>
    <n v="20.12"/>
    <n v="179.85499999999999"/>
    <n v="8.9938742342792841E-3"/>
  </r>
  <r>
    <n v="10731"/>
    <n v="21"/>
    <s v="CHOPS"/>
    <x v="7"/>
    <x v="51"/>
    <x v="62"/>
    <x v="3"/>
    <x v="26"/>
    <e v="#VALUE!"/>
    <n v="10"/>
    <n v="40"/>
    <n v="0.05"/>
    <n v="380"/>
    <n v="96.65"/>
    <n v="283.35000000000002"/>
    <n v="7.4565789473684217E-3"/>
  </r>
  <r>
    <n v="10731"/>
    <n v="51"/>
    <s v="CHOPS"/>
    <x v="7"/>
    <x v="51"/>
    <x v="7"/>
    <x v="2"/>
    <x v="26"/>
    <e v="#VALUE!"/>
    <n v="53"/>
    <n v="30"/>
    <n v="0.05"/>
    <n v="1510.5"/>
    <n v="96.65"/>
    <n v="1413.85"/>
    <n v="9.3601456471367091E-3"/>
  </r>
  <r>
    <n v="10743"/>
    <n v="46"/>
    <s v="AROUT"/>
    <x v="0"/>
    <x v="34"/>
    <x v="60"/>
    <x v="4"/>
    <x v="426"/>
    <e v="#VALUE!"/>
    <n v="12"/>
    <n v="28"/>
    <n v="0.05"/>
    <n v="319.2"/>
    <n v="23.72"/>
    <n v="295.48"/>
    <n v="9.2568922305764426E-3"/>
  </r>
  <r>
    <n v="10769"/>
    <n v="41"/>
    <s v="VAFFE"/>
    <x v="2"/>
    <x v="39"/>
    <x v="54"/>
    <x v="4"/>
    <x v="282"/>
    <e v="#VALUE!"/>
    <n v="9.65"/>
    <n v="30"/>
    <n v="0.05"/>
    <n v="275.02499999999998"/>
    <n v="65.06"/>
    <n v="209.96499999999997"/>
    <n v="7.634396873011544E-3"/>
  </r>
  <r>
    <n v="10769"/>
    <n v="52"/>
    <s v="VAFFE"/>
    <x v="2"/>
    <x v="39"/>
    <x v="50"/>
    <x v="6"/>
    <x v="282"/>
    <e v="#VALUE!"/>
    <n v="7"/>
    <n v="15"/>
    <n v="0.05"/>
    <n v="99.75"/>
    <n v="65.06"/>
    <n v="34.69"/>
    <n v="3.4776942355889723E-3"/>
  </r>
  <r>
    <n v="10776"/>
    <n v="31"/>
    <s v="ERNSH"/>
    <x v="0"/>
    <x v="32"/>
    <x v="24"/>
    <x v="1"/>
    <x v="427"/>
    <e v="#VALUE!"/>
    <n v="12.5"/>
    <n v="16"/>
    <n v="0.05"/>
    <n v="190"/>
    <n v="351.53"/>
    <n v="-161.52999999999997"/>
    <n v="-8.5015789473684208E-3"/>
  </r>
  <r>
    <n v="10776"/>
    <n v="42"/>
    <s v="ERNSH"/>
    <x v="0"/>
    <x v="32"/>
    <x v="41"/>
    <x v="6"/>
    <x v="427"/>
    <e v="#VALUE!"/>
    <n v="14"/>
    <n v="12"/>
    <n v="0.05"/>
    <n v="159.6"/>
    <n v="351.53"/>
    <n v="-191.92999999999998"/>
    <n v="-1.2025689223057643E-2"/>
  </r>
  <r>
    <n v="10776"/>
    <n v="45"/>
    <s v="ERNSH"/>
    <x v="0"/>
    <x v="32"/>
    <x v="69"/>
    <x v="4"/>
    <x v="427"/>
    <e v="#VALUE!"/>
    <n v="9.5"/>
    <n v="27"/>
    <n v="0.05"/>
    <n v="243.67500000000001"/>
    <n v="351.53"/>
    <n v="-107.85499999999996"/>
    <n v="-4.426182415102081E-3"/>
  </r>
  <r>
    <n v="10776"/>
    <n v="51"/>
    <s v="ERNSH"/>
    <x v="0"/>
    <x v="32"/>
    <x v="7"/>
    <x v="2"/>
    <x v="427"/>
    <e v="#VALUE!"/>
    <n v="53"/>
    <n v="120"/>
    <n v="0.05"/>
    <n v="6042"/>
    <n v="351.53"/>
    <n v="5690.47"/>
    <n v="9.4181893412777235E-3"/>
  </r>
  <r>
    <n v="10787"/>
    <n v="2"/>
    <s v="LAMAI"/>
    <x v="3"/>
    <x v="74"/>
    <x v="19"/>
    <x v="0"/>
    <x v="428"/>
    <e v="#VALUE!"/>
    <n v="19"/>
    <n v="15"/>
    <n v="0.05"/>
    <n v="270.75"/>
    <n v="249.93"/>
    <n v="20.819999999999993"/>
    <n v="7.6897506925207736E-4"/>
  </r>
  <r>
    <n v="10787"/>
    <n v="29"/>
    <s v="LAMAI"/>
    <x v="3"/>
    <x v="74"/>
    <x v="55"/>
    <x v="7"/>
    <x v="428"/>
    <e v="#VALUE!"/>
    <n v="123.79"/>
    <n v="20"/>
    <n v="0.05"/>
    <n v="2352.0100000000002"/>
    <n v="249.93"/>
    <n v="2102.0800000000004"/>
    <n v="8.9373769669346646E-3"/>
  </r>
  <r>
    <n v="10788"/>
    <n v="19"/>
    <s v="QUICK"/>
    <x v="0"/>
    <x v="20"/>
    <x v="29"/>
    <x v="3"/>
    <x v="31"/>
    <e v="#VALUE!"/>
    <n v="9.1999999999999993"/>
    <n v="50"/>
    <n v="0.05"/>
    <n v="436.99999999999994"/>
    <n v="42.7"/>
    <n v="394.29999999999995"/>
    <n v="9.0228832951945084E-3"/>
  </r>
  <r>
    <n v="10788"/>
    <n v="75"/>
    <s v="QUICK"/>
    <x v="0"/>
    <x v="20"/>
    <x v="33"/>
    <x v="0"/>
    <x v="31"/>
    <e v="#VALUE!"/>
    <n v="7.75"/>
    <n v="40"/>
    <n v="0.05"/>
    <n v="294.5"/>
    <n v="42.7"/>
    <n v="251.8"/>
    <n v="8.5500848896434625E-3"/>
  </r>
  <r>
    <n v="10791"/>
    <n v="29"/>
    <s v="FRANK"/>
    <x v="8"/>
    <x v="54"/>
    <x v="55"/>
    <x v="7"/>
    <x v="289"/>
    <e v="#VALUE!"/>
    <n v="123.79"/>
    <n v="14"/>
    <n v="0.05"/>
    <n v="1646.4070000000002"/>
    <n v="16.850000000000001"/>
    <n v="1629.5570000000002"/>
    <n v="9.8976559259041051E-3"/>
  </r>
  <r>
    <n v="10791"/>
    <n v="41"/>
    <s v="FRANK"/>
    <x v="8"/>
    <x v="54"/>
    <x v="54"/>
    <x v="4"/>
    <x v="289"/>
    <e v="#VALUE!"/>
    <n v="9.65"/>
    <n v="20"/>
    <n v="0.05"/>
    <n v="183.35"/>
    <n v="16.850000000000001"/>
    <n v="166.5"/>
    <n v="9.0809926370329971E-3"/>
  </r>
  <r>
    <n v="10803"/>
    <n v="19"/>
    <s v="WELLI"/>
    <x v="6"/>
    <x v="42"/>
    <x v="29"/>
    <x v="3"/>
    <x v="292"/>
    <e v="#VALUE!"/>
    <n v="9.1999999999999993"/>
    <n v="24"/>
    <n v="0.05"/>
    <n v="209.76"/>
    <n v="55.23"/>
    <n v="154.53"/>
    <n v="7.366990846681922E-3"/>
  </r>
  <r>
    <n v="10803"/>
    <n v="25"/>
    <s v="WELLI"/>
    <x v="6"/>
    <x v="42"/>
    <x v="44"/>
    <x v="3"/>
    <x v="292"/>
    <e v="#VALUE!"/>
    <n v="14"/>
    <n v="15"/>
    <n v="0.05"/>
    <n v="199.5"/>
    <n v="55.23"/>
    <n v="144.27000000000001"/>
    <n v="7.2315789473684213E-3"/>
  </r>
  <r>
    <n v="10803"/>
    <n v="59"/>
    <s v="WELLI"/>
    <x v="6"/>
    <x v="42"/>
    <x v="48"/>
    <x v="1"/>
    <x v="292"/>
    <e v="#VALUE!"/>
    <n v="55"/>
    <n v="15"/>
    <n v="0.05"/>
    <n v="783.75"/>
    <n v="55.23"/>
    <n v="728.52"/>
    <n v="9.2953110047846888E-3"/>
  </r>
  <r>
    <n v="10816"/>
    <n v="38"/>
    <s v="GREAL"/>
    <x v="6"/>
    <x v="13"/>
    <x v="63"/>
    <x v="0"/>
    <x v="379"/>
    <e v="#VALUE!"/>
    <n v="263.5"/>
    <n v="30"/>
    <n v="0.05"/>
    <n v="7509.75"/>
    <n v="719.78"/>
    <n v="6789.97"/>
    <n v="9.0415393322014707E-3"/>
  </r>
  <r>
    <n v="10816"/>
    <n v="62"/>
    <s v="GREAL"/>
    <x v="6"/>
    <x v="13"/>
    <x v="25"/>
    <x v="3"/>
    <x v="379"/>
    <e v="#VALUE!"/>
    <n v="49.3"/>
    <n v="20"/>
    <n v="0.05"/>
    <n v="936.7"/>
    <n v="719.78"/>
    <n v="216.92000000000007"/>
    <n v="2.3157894736842112E-3"/>
  </r>
  <r>
    <n v="10834"/>
    <n v="29"/>
    <s v="TRADH"/>
    <x v="0"/>
    <x v="30"/>
    <x v="55"/>
    <x v="7"/>
    <x v="365"/>
    <e v="#VALUE!"/>
    <n v="123.79"/>
    <n v="8"/>
    <n v="0.05"/>
    <n v="940.80400000000009"/>
    <n v="29.78"/>
    <n v="911.02400000000011"/>
    <n v="9.6834622301775926E-3"/>
  </r>
  <r>
    <n v="10834"/>
    <n v="30"/>
    <s v="TRADH"/>
    <x v="0"/>
    <x v="30"/>
    <x v="30"/>
    <x v="4"/>
    <x v="365"/>
    <e v="#VALUE!"/>
    <n v="25.89"/>
    <n v="20"/>
    <n v="0.05"/>
    <n v="491.90999999999997"/>
    <n v="29.78"/>
    <n v="462.13"/>
    <n v="9.3946047041125417E-3"/>
  </r>
  <r>
    <n v="10851"/>
    <n v="2"/>
    <s v="RICAR"/>
    <x v="5"/>
    <x v="81"/>
    <x v="19"/>
    <x v="0"/>
    <x v="303"/>
    <e v="#VALUE!"/>
    <n v="19"/>
    <n v="5"/>
    <n v="0.05"/>
    <n v="90.25"/>
    <n v="160.55000000000001"/>
    <n v="-70.300000000000011"/>
    <n v="-7.7894736842105275E-3"/>
  </r>
  <r>
    <n v="10851"/>
    <n v="25"/>
    <s v="RICAR"/>
    <x v="5"/>
    <x v="81"/>
    <x v="44"/>
    <x v="3"/>
    <x v="303"/>
    <e v="#VALUE!"/>
    <n v="14"/>
    <n v="10"/>
    <n v="0.05"/>
    <n v="133"/>
    <n v="160.55000000000001"/>
    <n v="-27.550000000000011"/>
    <n v="-2.0714285714285726E-3"/>
  </r>
  <r>
    <n v="10851"/>
    <n v="57"/>
    <s v="RICAR"/>
    <x v="5"/>
    <x v="81"/>
    <x v="16"/>
    <x v="6"/>
    <x v="303"/>
    <e v="#VALUE!"/>
    <n v="19.5"/>
    <n v="10"/>
    <n v="0.05"/>
    <n v="185.25"/>
    <n v="160.55000000000001"/>
    <n v="24.699999999999989"/>
    <n v="1.3333333333333329E-3"/>
  </r>
  <r>
    <n v="10851"/>
    <n v="59"/>
    <s v="RICAR"/>
    <x v="5"/>
    <x v="81"/>
    <x v="48"/>
    <x v="1"/>
    <x v="303"/>
    <e v="#VALUE!"/>
    <n v="55"/>
    <n v="42"/>
    <n v="0.05"/>
    <n v="2194.5"/>
    <n v="160.55000000000001"/>
    <n v="2033.95"/>
    <n v="9.2683982683982695E-3"/>
  </r>
  <r>
    <n v="10865"/>
    <n v="38"/>
    <s v="QUICK"/>
    <x v="3"/>
    <x v="20"/>
    <x v="63"/>
    <x v="0"/>
    <x v="38"/>
    <e v="#VALUE!"/>
    <n v="263.5"/>
    <n v="60"/>
    <n v="0.05"/>
    <n v="15019.5"/>
    <n v="348.14"/>
    <n v="14671.36"/>
    <n v="9.7682079962715142E-3"/>
  </r>
  <r>
    <n v="10865"/>
    <n v="39"/>
    <s v="QUICK"/>
    <x v="3"/>
    <x v="20"/>
    <x v="0"/>
    <x v="0"/>
    <x v="38"/>
    <e v="#VALUE!"/>
    <n v="18"/>
    <n v="80"/>
    <n v="0.05"/>
    <n v="1368"/>
    <n v="348.14"/>
    <n v="1019.86"/>
    <n v="7.4551169590643274E-3"/>
  </r>
  <r>
    <n v="10871"/>
    <n v="6"/>
    <s v="BONAP"/>
    <x v="4"/>
    <x v="23"/>
    <x v="45"/>
    <x v="5"/>
    <x v="429"/>
    <e v="#VALUE!"/>
    <n v="25"/>
    <n v="50"/>
    <n v="0.05"/>
    <n v="1187.5"/>
    <n v="112.27"/>
    <n v="1075.23"/>
    <n v="9.0545684210526327E-3"/>
  </r>
  <r>
    <n v="10871"/>
    <n v="16"/>
    <s v="BONAP"/>
    <x v="4"/>
    <x v="23"/>
    <x v="11"/>
    <x v="3"/>
    <x v="429"/>
    <e v="#VALUE!"/>
    <n v="17.45"/>
    <n v="12"/>
    <n v="0.05"/>
    <n v="198.92999999999998"/>
    <n v="112.27"/>
    <n v="86.659999999999982"/>
    <n v="4.3563062383753072E-3"/>
  </r>
  <r>
    <n v="10871"/>
    <n v="17"/>
    <s v="BONAP"/>
    <x v="4"/>
    <x v="23"/>
    <x v="34"/>
    <x v="7"/>
    <x v="429"/>
    <e v="#VALUE!"/>
    <n v="39"/>
    <n v="16"/>
    <n v="0.05"/>
    <n v="592.79999999999995"/>
    <n v="112.27"/>
    <n v="480.53"/>
    <n v="8.1061066126855603E-3"/>
  </r>
  <r>
    <n v="10872"/>
    <n v="55"/>
    <s v="GODOS"/>
    <x v="5"/>
    <x v="38"/>
    <x v="56"/>
    <x v="7"/>
    <x v="429"/>
    <e v="#VALUE!"/>
    <n v="24"/>
    <n v="10"/>
    <n v="0.05"/>
    <n v="228"/>
    <n v="175.32"/>
    <n v="52.680000000000007"/>
    <n v="2.3105263157894738E-3"/>
  </r>
  <r>
    <n v="10872"/>
    <n v="62"/>
    <s v="GODOS"/>
    <x v="5"/>
    <x v="38"/>
    <x v="25"/>
    <x v="3"/>
    <x v="429"/>
    <e v="#VALUE!"/>
    <n v="49.3"/>
    <n v="20"/>
    <n v="0.05"/>
    <n v="936.7"/>
    <n v="175.32"/>
    <n v="761.38000000000011"/>
    <n v="8.1283228354862829E-3"/>
  </r>
  <r>
    <n v="10872"/>
    <n v="64"/>
    <s v="GODOS"/>
    <x v="5"/>
    <x v="38"/>
    <x v="31"/>
    <x v="6"/>
    <x v="429"/>
    <e v="#VALUE!"/>
    <n v="33.25"/>
    <n v="15"/>
    <n v="0.05"/>
    <n v="473.8125"/>
    <n v="175.32"/>
    <n v="298.49250000000001"/>
    <n v="6.2998021369212506E-3"/>
  </r>
  <r>
    <n v="10872"/>
    <n v="65"/>
    <s v="GODOS"/>
    <x v="5"/>
    <x v="38"/>
    <x v="49"/>
    <x v="5"/>
    <x v="429"/>
    <e v="#VALUE!"/>
    <n v="21.05"/>
    <n v="21"/>
    <n v="0.05"/>
    <n v="419.94749999999999"/>
    <n v="175.32"/>
    <n v="244.6275"/>
    <n v="5.8251924347686324E-3"/>
  </r>
  <r>
    <n v="10878"/>
    <n v="20"/>
    <s v="QUICK"/>
    <x v="6"/>
    <x v="20"/>
    <x v="23"/>
    <x v="3"/>
    <x v="40"/>
    <e v="#VALUE!"/>
    <n v="81"/>
    <n v="20"/>
    <n v="0.05"/>
    <n v="1539"/>
    <n v="46.69"/>
    <n v="1492.31"/>
    <n v="9.6966211825860946E-3"/>
  </r>
  <r>
    <n v="10884"/>
    <n v="21"/>
    <s v="LETSS"/>
    <x v="6"/>
    <x v="86"/>
    <x v="62"/>
    <x v="3"/>
    <x v="310"/>
    <e v="#VALUE!"/>
    <n v="10"/>
    <n v="40"/>
    <n v="0.05"/>
    <n v="380"/>
    <n v="90.97"/>
    <n v="289.02999999999997"/>
    <n v="7.6060526315789466E-3"/>
  </r>
  <r>
    <n v="10884"/>
    <n v="56"/>
    <s v="LETSS"/>
    <x v="6"/>
    <x v="86"/>
    <x v="17"/>
    <x v="6"/>
    <x v="310"/>
    <e v="#VALUE!"/>
    <n v="38"/>
    <n v="21"/>
    <n v="0.05"/>
    <n v="758.1"/>
    <n v="90.97"/>
    <n v="667.13"/>
    <n v="8.8000263817438334E-3"/>
  </r>
  <r>
    <n v="10884"/>
    <n v="65"/>
    <s v="LETSS"/>
    <x v="6"/>
    <x v="86"/>
    <x v="49"/>
    <x v="5"/>
    <x v="310"/>
    <e v="#VALUE!"/>
    <n v="21.05"/>
    <n v="12"/>
    <n v="0.05"/>
    <n v="239.97000000000003"/>
    <n v="90.97"/>
    <n v="149.00000000000003"/>
    <n v="6.2091094720173358E-3"/>
  </r>
  <r>
    <n v="10891"/>
    <n v="30"/>
    <s v="LEHMS"/>
    <x v="7"/>
    <x v="59"/>
    <x v="30"/>
    <x v="4"/>
    <x v="430"/>
    <e v="#VALUE!"/>
    <n v="25.89"/>
    <n v="15"/>
    <n v="0.05"/>
    <n v="368.9325"/>
    <n v="20.37"/>
    <n v="348.5625"/>
    <n v="9.4478664796405834E-3"/>
  </r>
  <r>
    <n v="10892"/>
    <n v="59"/>
    <s v="MAISD"/>
    <x v="6"/>
    <x v="46"/>
    <x v="48"/>
    <x v="1"/>
    <x v="430"/>
    <e v="#VALUE!"/>
    <n v="55"/>
    <n v="40"/>
    <n v="0.05"/>
    <n v="2090"/>
    <n v="120.27"/>
    <n v="1969.73"/>
    <n v="9.4245454545454545E-3"/>
  </r>
  <r>
    <n v="10894"/>
    <n v="13"/>
    <s v="SAVEA"/>
    <x v="0"/>
    <x v="17"/>
    <x v="46"/>
    <x v="4"/>
    <x v="41"/>
    <e v="#VALUE!"/>
    <n v="6"/>
    <n v="28"/>
    <n v="0.05"/>
    <n v="159.6"/>
    <n v="116.13"/>
    <n v="43.47"/>
    <n v="2.7236842105263161E-3"/>
  </r>
  <r>
    <n v="10894"/>
    <n v="69"/>
    <s v="SAVEA"/>
    <x v="0"/>
    <x v="17"/>
    <x v="39"/>
    <x v="1"/>
    <x v="41"/>
    <e v="#VALUE!"/>
    <n v="36"/>
    <n v="50"/>
    <n v="0.05"/>
    <n v="1710"/>
    <n v="116.13"/>
    <n v="1593.87"/>
    <n v="9.3208771929824547E-3"/>
  </r>
  <r>
    <n v="10894"/>
    <n v="75"/>
    <s v="SAVEA"/>
    <x v="0"/>
    <x v="17"/>
    <x v="33"/>
    <x v="0"/>
    <x v="41"/>
    <e v="#VALUE!"/>
    <n v="7.75"/>
    <n v="120"/>
    <n v="0.05"/>
    <n v="883.5"/>
    <n v="116.13"/>
    <n v="767.37"/>
    <n v="8.6855687606112054E-3"/>
  </r>
  <r>
    <n v="10905"/>
    <n v="1"/>
    <s v="WELLI"/>
    <x v="4"/>
    <x v="42"/>
    <x v="3"/>
    <x v="0"/>
    <x v="315"/>
    <e v="#VALUE!"/>
    <n v="18"/>
    <n v="20"/>
    <n v="0.05"/>
    <n v="342"/>
    <n v="13.72"/>
    <n v="328.28"/>
    <n v="9.5988304093567248E-3"/>
  </r>
  <r>
    <n v="10908"/>
    <n v="7"/>
    <s v="REGGC"/>
    <x v="6"/>
    <x v="80"/>
    <x v="71"/>
    <x v="2"/>
    <x v="42"/>
    <e v="#VALUE!"/>
    <n v="30"/>
    <n v="20"/>
    <n v="0.05"/>
    <n v="570"/>
    <n v="32.96"/>
    <n v="537.04"/>
    <n v="9.4217543859649103E-3"/>
  </r>
  <r>
    <n v="10908"/>
    <n v="52"/>
    <s v="REGGC"/>
    <x v="6"/>
    <x v="80"/>
    <x v="50"/>
    <x v="6"/>
    <x v="42"/>
    <e v="#VALUE!"/>
    <n v="7"/>
    <n v="14"/>
    <n v="0.05"/>
    <n v="93.1"/>
    <n v="32.96"/>
    <n v="60.139999999999993"/>
    <n v="6.4597207303974218E-3"/>
  </r>
  <r>
    <n v="10951"/>
    <n v="33"/>
    <s v="RICSU"/>
    <x v="4"/>
    <x v="52"/>
    <x v="22"/>
    <x v="1"/>
    <x v="325"/>
    <e v="#VALUE!"/>
    <n v="2.5"/>
    <n v="15"/>
    <n v="0.05"/>
    <n v="35.625"/>
    <n v="30.85"/>
    <n v="4.7749999999999986"/>
    <n v="1.340350877192982E-3"/>
  </r>
  <r>
    <n v="10951"/>
    <n v="41"/>
    <s v="RICSU"/>
    <x v="4"/>
    <x v="52"/>
    <x v="54"/>
    <x v="4"/>
    <x v="325"/>
    <e v="#VALUE!"/>
    <n v="9.65"/>
    <n v="6"/>
    <n v="0.05"/>
    <n v="55.005000000000003"/>
    <n v="30.85"/>
    <n v="24.155000000000001"/>
    <n v="4.3914189619125533E-3"/>
  </r>
  <r>
    <n v="10951"/>
    <n v="75"/>
    <s v="RICSU"/>
    <x v="4"/>
    <x v="52"/>
    <x v="33"/>
    <x v="0"/>
    <x v="325"/>
    <e v="#VALUE!"/>
    <n v="7.75"/>
    <n v="50"/>
    <n v="0.05"/>
    <n v="368.125"/>
    <n v="30.85"/>
    <n v="337.27499999999998"/>
    <n v="9.1619694397283517E-3"/>
  </r>
  <r>
    <n v="10952"/>
    <n v="6"/>
    <s v="ALFKI"/>
    <x v="0"/>
    <x v="21"/>
    <x v="45"/>
    <x v="5"/>
    <x v="325"/>
    <e v="#VALUE!"/>
    <n v="25"/>
    <n v="16"/>
    <n v="0.05"/>
    <n v="380"/>
    <n v="40.42"/>
    <n v="339.58"/>
    <n v="8.9363157894736828E-3"/>
  </r>
  <r>
    <n v="10953"/>
    <n v="20"/>
    <s v="AROUT"/>
    <x v="4"/>
    <x v="34"/>
    <x v="23"/>
    <x v="3"/>
    <x v="325"/>
    <e v="#VALUE!"/>
    <n v="81"/>
    <n v="50"/>
    <n v="0.05"/>
    <n v="3847.5"/>
    <n v="23.72"/>
    <n v="3823.78"/>
    <n v="9.9383495776478245E-3"/>
  </r>
  <r>
    <n v="10953"/>
    <n v="31"/>
    <s v="AROUT"/>
    <x v="4"/>
    <x v="34"/>
    <x v="24"/>
    <x v="1"/>
    <x v="325"/>
    <e v="#VALUE!"/>
    <n v="12.5"/>
    <n v="50"/>
    <n v="0.05"/>
    <n v="593.75"/>
    <n v="23.72"/>
    <n v="570.03"/>
    <n v="9.6005052631578953E-3"/>
  </r>
  <r>
    <n v="10961"/>
    <n v="52"/>
    <s v="QUEEN"/>
    <x v="1"/>
    <x v="35"/>
    <x v="50"/>
    <x v="6"/>
    <x v="47"/>
    <e v="#VALUE!"/>
    <n v="7"/>
    <n v="6"/>
    <n v="0.05"/>
    <n v="39.9"/>
    <n v="104.47"/>
    <n v="-64.569999999999993"/>
    <n v="-1.6182957393483709E-2"/>
  </r>
  <r>
    <n v="10994"/>
    <n v="59"/>
    <s v="VAFFE"/>
    <x v="3"/>
    <x v="39"/>
    <x v="48"/>
    <x v="1"/>
    <x v="334"/>
    <e v="#VALUE!"/>
    <n v="55"/>
    <n v="18"/>
    <n v="0.05"/>
    <n v="940.5"/>
    <n v="65.53"/>
    <n v="874.97"/>
    <n v="9.3032429558745355E-3"/>
  </r>
  <r>
    <n v="10999"/>
    <n v="41"/>
    <s v="OTTIK"/>
    <x v="8"/>
    <x v="0"/>
    <x v="54"/>
    <x v="4"/>
    <x v="335"/>
    <e v="#VALUE!"/>
    <n v="9.65"/>
    <n v="20"/>
    <n v="0.05"/>
    <n v="183.35"/>
    <n v="96.35"/>
    <n v="87"/>
    <n v="4.7450231797109355E-3"/>
  </r>
  <r>
    <n v="10999"/>
    <n v="51"/>
    <s v="OTTIK"/>
    <x v="8"/>
    <x v="0"/>
    <x v="7"/>
    <x v="2"/>
    <x v="335"/>
    <e v="#VALUE!"/>
    <n v="53"/>
    <n v="15"/>
    <n v="0.05"/>
    <n v="755.25"/>
    <n v="96.35"/>
    <n v="658.9"/>
    <n v="8.7242634889109563E-3"/>
  </r>
  <r>
    <n v="10999"/>
    <n v="77"/>
    <s v="OTTIK"/>
    <x v="8"/>
    <x v="0"/>
    <x v="13"/>
    <x v="5"/>
    <x v="335"/>
    <e v="#VALUE!"/>
    <n v="13"/>
    <n v="21"/>
    <n v="0.05"/>
    <n v="259.35000000000002"/>
    <n v="96.35"/>
    <n v="163.00000000000003"/>
    <n v="6.2849431270483903E-3"/>
  </r>
  <r>
    <n v="11008"/>
    <n v="28"/>
    <s v="ERNSH"/>
    <x v="7"/>
    <x v="32"/>
    <x v="35"/>
    <x v="2"/>
    <x v="336"/>
    <e v="#VALUE!"/>
    <n v="45.6"/>
    <n v="70"/>
    <n v="0.05"/>
    <n v="3032.4"/>
    <n v="79.459999999999994"/>
    <n v="2952.94"/>
    <n v="9.7379633293760721E-3"/>
  </r>
  <r>
    <n v="11008"/>
    <n v="34"/>
    <s v="ERNSH"/>
    <x v="7"/>
    <x v="32"/>
    <x v="42"/>
    <x v="0"/>
    <x v="336"/>
    <e v="#VALUE!"/>
    <n v="14"/>
    <n v="90"/>
    <n v="0.05"/>
    <n v="1197"/>
    <n v="79.459999999999994"/>
    <n v="1117.54"/>
    <n v="9.3361737677527153E-3"/>
  </r>
  <r>
    <n v="11011"/>
    <n v="58"/>
    <s v="ALFKI"/>
    <x v="2"/>
    <x v="21"/>
    <x v="72"/>
    <x v="4"/>
    <x v="337"/>
    <e v="#VALUE!"/>
    <n v="13.25"/>
    <n v="40"/>
    <n v="0.05"/>
    <n v="503.5"/>
    <n v="1.21"/>
    <n v="502.29"/>
    <n v="9.9759682224429009E-3"/>
  </r>
  <r>
    <n v="11012"/>
    <n v="19"/>
    <s v="FRANK"/>
    <x v="0"/>
    <x v="54"/>
    <x v="29"/>
    <x v="3"/>
    <x v="337"/>
    <e v="#VALUE!"/>
    <n v="9.1999999999999993"/>
    <n v="50"/>
    <n v="0.05"/>
    <n v="436.99999999999994"/>
    <n v="242.95"/>
    <n v="194.04999999999995"/>
    <n v="4.4405034324942784E-3"/>
  </r>
  <r>
    <n v="11012"/>
    <n v="60"/>
    <s v="FRANK"/>
    <x v="0"/>
    <x v="54"/>
    <x v="8"/>
    <x v="1"/>
    <x v="337"/>
    <e v="#VALUE!"/>
    <n v="34"/>
    <n v="36"/>
    <n v="0.05"/>
    <n v="1162.8"/>
    <n v="242.95"/>
    <n v="919.84999999999991"/>
    <n v="7.9106467148262801E-3"/>
  </r>
  <r>
    <n v="11012"/>
    <n v="71"/>
    <s v="FRANK"/>
    <x v="0"/>
    <x v="54"/>
    <x v="36"/>
    <x v="1"/>
    <x v="337"/>
    <e v="#VALUE!"/>
    <n v="21.5"/>
    <n v="60"/>
    <n v="0.05"/>
    <n v="1225.5"/>
    <n v="242.95"/>
    <n v="982.55"/>
    <n v="8.017543859649123E-3"/>
  </r>
  <r>
    <n v="11046"/>
    <n v="12"/>
    <s v="WANDK"/>
    <x v="1"/>
    <x v="63"/>
    <x v="73"/>
    <x v="1"/>
    <x v="344"/>
    <e v="#VALUE!"/>
    <n v="38"/>
    <n v="20"/>
    <n v="0.05"/>
    <n v="722"/>
    <n v="71.64"/>
    <n v="650.36"/>
    <n v="9.0077562326869812E-3"/>
  </r>
  <r>
    <n v="11046"/>
    <n v="32"/>
    <s v="WANDK"/>
    <x v="1"/>
    <x v="63"/>
    <x v="76"/>
    <x v="1"/>
    <x v="344"/>
    <e v="#VALUE!"/>
    <n v="32"/>
    <n v="15"/>
    <n v="0.05"/>
    <n v="456"/>
    <n v="71.64"/>
    <n v="384.36"/>
    <n v="8.4289473684210532E-3"/>
  </r>
  <r>
    <n v="11046"/>
    <n v="35"/>
    <s v="WANDK"/>
    <x v="1"/>
    <x v="63"/>
    <x v="1"/>
    <x v="0"/>
    <x v="344"/>
    <e v="#VALUE!"/>
    <n v="18"/>
    <n v="18"/>
    <n v="0.05"/>
    <n v="307.8"/>
    <n v="71.64"/>
    <n v="236.16000000000003"/>
    <n v="7.6725146198830417E-3"/>
  </r>
  <r>
    <n v="11071"/>
    <n v="7"/>
    <s v="LILAS"/>
    <x v="0"/>
    <x v="58"/>
    <x v="71"/>
    <x v="2"/>
    <x v="350"/>
    <e v="#VALUE!"/>
    <n v="30"/>
    <n v="15"/>
    <n v="0.05"/>
    <n v="427.5"/>
    <n v="0.93"/>
    <n v="426.57"/>
    <n v="9.9782456140350868E-3"/>
  </r>
  <r>
    <n v="11071"/>
    <n v="13"/>
    <s v="LILAS"/>
    <x v="0"/>
    <x v="58"/>
    <x v="46"/>
    <x v="4"/>
    <x v="350"/>
    <e v="#VALUE!"/>
    <n v="6"/>
    <n v="10"/>
    <n v="0.05"/>
    <n v="57"/>
    <n v="0.93"/>
    <n v="56.07"/>
    <n v="9.8368421052631577E-3"/>
  </r>
  <r>
    <n v="11074"/>
    <n v="16"/>
    <s v="SIMOB"/>
    <x v="7"/>
    <x v="66"/>
    <x v="11"/>
    <x v="3"/>
    <x v="351"/>
    <e v="#VALUE!"/>
    <n v="17.45"/>
    <n v="14"/>
    <n v="0.05"/>
    <n v="232.08499999999998"/>
    <n v="18.440000000000001"/>
    <n v="213.64499999999998"/>
    <n v="9.2054635155223302E-3"/>
  </r>
  <r>
    <n v="11077"/>
    <n v="7"/>
    <s v="RATTC"/>
    <x v="0"/>
    <x v="6"/>
    <x v="71"/>
    <x v="2"/>
    <x v="351"/>
    <e v="#VALUE!"/>
    <n v="30"/>
    <n v="1"/>
    <n v="0.05"/>
    <n v="28.5"/>
    <n v="8.5299999999999994"/>
    <n v="19.97"/>
    <n v="7.0070175438596482E-3"/>
  </r>
  <r>
    <n v="11077"/>
    <n v="12"/>
    <s v="RATTC"/>
    <x v="0"/>
    <x v="6"/>
    <x v="73"/>
    <x v="1"/>
    <x v="351"/>
    <e v="#VALUE!"/>
    <n v="38"/>
    <n v="2"/>
    <n v="0.05"/>
    <n v="72.2"/>
    <n v="8.5299999999999994"/>
    <n v="63.67"/>
    <n v="8.8185595567867037E-3"/>
  </r>
  <r>
    <n v="11077"/>
    <n v="39"/>
    <s v="RATTC"/>
    <x v="0"/>
    <x v="6"/>
    <x v="0"/>
    <x v="0"/>
    <x v="351"/>
    <e v="#VALUE!"/>
    <n v="18"/>
    <n v="2"/>
    <n v="0.05"/>
    <n v="34.200000000000003"/>
    <n v="8.5299999999999994"/>
    <n v="25.67"/>
    <n v="7.5058479532163743E-3"/>
  </r>
  <r>
    <n v="10288"/>
    <n v="54"/>
    <s v="REGGC"/>
    <x v="6"/>
    <x v="80"/>
    <x v="37"/>
    <x v="7"/>
    <x v="431"/>
    <e v="#VALUE!"/>
    <n v="5.9"/>
    <n v="10"/>
    <n v="0.1"/>
    <n v="53.1"/>
    <n v="7.45"/>
    <n v="45.65"/>
    <n v="8.5969868173258E-3"/>
  </r>
  <r>
    <n v="10288"/>
    <n v="68"/>
    <s v="REGGC"/>
    <x v="6"/>
    <x v="80"/>
    <x v="38"/>
    <x v="3"/>
    <x v="431"/>
    <e v="#VALUE!"/>
    <n v="10"/>
    <n v="3"/>
    <n v="0.1"/>
    <n v="27"/>
    <n v="7.45"/>
    <n v="19.55"/>
    <n v="7.2407407407407412E-3"/>
  </r>
  <r>
    <n v="10291"/>
    <n v="13"/>
    <s v="QUEDE"/>
    <x v="8"/>
    <x v="12"/>
    <x v="46"/>
    <x v="4"/>
    <x v="353"/>
    <e v="#VALUE!"/>
    <n v="4.8"/>
    <n v="20"/>
    <n v="0.1"/>
    <n v="86.4"/>
    <n v="6.4"/>
    <n v="80"/>
    <n v="9.2592592592592587E-3"/>
  </r>
  <r>
    <n v="10291"/>
    <n v="44"/>
    <s v="QUEDE"/>
    <x v="8"/>
    <x v="12"/>
    <x v="26"/>
    <x v="5"/>
    <x v="353"/>
    <e v="#VALUE!"/>
    <n v="15.5"/>
    <n v="24"/>
    <n v="0.1"/>
    <n v="334.8"/>
    <n v="6.4"/>
    <n v="328.40000000000003"/>
    <n v="9.8088410991636812E-3"/>
  </r>
  <r>
    <n v="10291"/>
    <n v="51"/>
    <s v="QUEDE"/>
    <x v="8"/>
    <x v="12"/>
    <x v="7"/>
    <x v="2"/>
    <x v="353"/>
    <e v="#VALUE!"/>
    <n v="42.4"/>
    <n v="2"/>
    <n v="0.1"/>
    <n v="76.319999999999993"/>
    <n v="6.4"/>
    <n v="69.919999999999987"/>
    <n v="9.1614255765199142E-3"/>
  </r>
  <r>
    <n v="10303"/>
    <n v="40"/>
    <s v="GODOS"/>
    <x v="7"/>
    <x v="38"/>
    <x v="20"/>
    <x v="4"/>
    <x v="432"/>
    <e v="#VALUE!"/>
    <n v="14.7"/>
    <n v="40"/>
    <n v="0.1"/>
    <n v="529.20000000000005"/>
    <n v="107.83"/>
    <n v="421.37000000000006"/>
    <n v="7.9623960695389268E-3"/>
  </r>
  <r>
    <n v="10303"/>
    <n v="65"/>
    <s v="GODOS"/>
    <x v="7"/>
    <x v="38"/>
    <x v="49"/>
    <x v="5"/>
    <x v="432"/>
    <e v="#VALUE!"/>
    <n v="16.8"/>
    <n v="30"/>
    <n v="0.1"/>
    <n v="453.6"/>
    <n v="107.83"/>
    <n v="345.77000000000004"/>
    <n v="7.6227954144620809E-3"/>
  </r>
  <r>
    <n v="10303"/>
    <n v="68"/>
    <s v="GODOS"/>
    <x v="7"/>
    <x v="38"/>
    <x v="38"/>
    <x v="3"/>
    <x v="432"/>
    <e v="#VALUE!"/>
    <n v="10"/>
    <n v="15"/>
    <n v="0.1"/>
    <n v="135"/>
    <n v="107.83"/>
    <n v="27.17"/>
    <n v="2.0125925925925927E-3"/>
  </r>
  <r>
    <n v="10305"/>
    <n v="18"/>
    <s v="OLDWO"/>
    <x v="1"/>
    <x v="79"/>
    <x v="32"/>
    <x v="4"/>
    <x v="433"/>
    <e v="#VALUE!"/>
    <n v="50"/>
    <n v="25"/>
    <n v="0.1"/>
    <n v="1125"/>
    <n v="257.62"/>
    <n v="867.38"/>
    <n v="7.7100444444444449E-3"/>
  </r>
  <r>
    <n v="10305"/>
    <n v="29"/>
    <s v="OLDWO"/>
    <x v="1"/>
    <x v="79"/>
    <x v="55"/>
    <x v="7"/>
    <x v="433"/>
    <e v="#VALUE!"/>
    <n v="99"/>
    <n v="25"/>
    <n v="0.1"/>
    <n v="2227.5"/>
    <n v="257.62"/>
    <n v="1969.88"/>
    <n v="8.8434567901234575E-3"/>
  </r>
  <r>
    <n v="10305"/>
    <n v="39"/>
    <s v="OLDWO"/>
    <x v="1"/>
    <x v="79"/>
    <x v="0"/>
    <x v="0"/>
    <x v="433"/>
    <e v="#VALUE!"/>
    <n v="14.4"/>
    <n v="30"/>
    <n v="0.1"/>
    <n v="388.8"/>
    <n v="257.62"/>
    <n v="131.18"/>
    <n v="3.373971193415638E-3"/>
  </r>
  <r>
    <n v="10314"/>
    <n v="32"/>
    <s v="RATTC"/>
    <x v="0"/>
    <x v="6"/>
    <x v="76"/>
    <x v="1"/>
    <x v="434"/>
    <e v="#VALUE!"/>
    <n v="25.6"/>
    <n v="40"/>
    <n v="0.1"/>
    <n v="921.6"/>
    <n v="74.16"/>
    <n v="847.44"/>
    <n v="9.1953125000000004E-3"/>
  </r>
  <r>
    <n v="10314"/>
    <n v="58"/>
    <s v="RATTC"/>
    <x v="0"/>
    <x v="6"/>
    <x v="72"/>
    <x v="4"/>
    <x v="434"/>
    <e v="#VALUE!"/>
    <n v="10.6"/>
    <n v="30"/>
    <n v="0.1"/>
    <n v="286.2"/>
    <n v="74.16"/>
    <n v="212.04"/>
    <n v="7.4088050314465408E-3"/>
  </r>
  <r>
    <n v="10314"/>
    <n v="62"/>
    <s v="RATTC"/>
    <x v="0"/>
    <x v="6"/>
    <x v="25"/>
    <x v="3"/>
    <x v="434"/>
    <e v="#VALUE!"/>
    <n v="39.4"/>
    <n v="25"/>
    <n v="0.1"/>
    <n v="886.5"/>
    <n v="74.16"/>
    <n v="812.34"/>
    <n v="9.1634517766497475E-3"/>
  </r>
  <r>
    <n v="10333"/>
    <n v="21"/>
    <s v="WARTH"/>
    <x v="5"/>
    <x v="4"/>
    <x v="62"/>
    <x v="3"/>
    <x v="383"/>
    <e v="#VALUE!"/>
    <n v="8"/>
    <n v="10"/>
    <n v="0.1"/>
    <n v="72"/>
    <n v="0.59"/>
    <n v="71.41"/>
    <n v="9.918055555555555E-3"/>
  </r>
  <r>
    <n v="10333"/>
    <n v="71"/>
    <s v="WARTH"/>
    <x v="5"/>
    <x v="4"/>
    <x v="36"/>
    <x v="1"/>
    <x v="383"/>
    <e v="#VALUE!"/>
    <n v="17.2"/>
    <n v="40"/>
    <n v="0.1"/>
    <n v="619.20000000000005"/>
    <n v="0.59"/>
    <n v="618.61"/>
    <n v="9.9904715762273895E-3"/>
  </r>
  <r>
    <n v="10336"/>
    <n v="4"/>
    <s v="PRINI"/>
    <x v="7"/>
    <x v="77"/>
    <x v="47"/>
    <x v="5"/>
    <x v="435"/>
    <e v="#VALUE!"/>
    <n v="17.600000000000001"/>
    <n v="18"/>
    <n v="0.1"/>
    <n v="285.12"/>
    <n v="15.51"/>
    <n v="269.61"/>
    <n v="9.4560185185185181E-3"/>
  </r>
  <r>
    <n v="10346"/>
    <n v="17"/>
    <s v="RATTC"/>
    <x v="2"/>
    <x v="6"/>
    <x v="34"/>
    <x v="7"/>
    <x v="397"/>
    <e v="#VALUE!"/>
    <n v="31.2"/>
    <n v="36"/>
    <n v="0.1"/>
    <n v="1010.88"/>
    <n v="142.08000000000001"/>
    <n v="868.8"/>
    <n v="8.5944919278252603E-3"/>
  </r>
  <r>
    <n v="10350"/>
    <n v="50"/>
    <s v="LAMAI"/>
    <x v="8"/>
    <x v="74"/>
    <x v="66"/>
    <x v="3"/>
    <x v="115"/>
    <e v="#VALUE!"/>
    <n v="13"/>
    <n v="15"/>
    <n v="0.1"/>
    <n v="175.5"/>
    <n v="64.19"/>
    <n v="111.31"/>
    <n v="6.3424501424501423E-3"/>
  </r>
  <r>
    <n v="10350"/>
    <n v="69"/>
    <s v="LAMAI"/>
    <x v="8"/>
    <x v="74"/>
    <x v="39"/>
    <x v="1"/>
    <x v="115"/>
    <e v="#VALUE!"/>
    <n v="28.8"/>
    <n v="18"/>
    <n v="0.1"/>
    <n v="466.55999999999995"/>
    <n v="64.19"/>
    <n v="402.36999999999995"/>
    <n v="8.6241855281207133E-3"/>
  </r>
  <r>
    <n v="10361"/>
    <n v="39"/>
    <s v="QUICK"/>
    <x v="0"/>
    <x v="20"/>
    <x v="0"/>
    <x v="0"/>
    <x v="120"/>
    <e v="#VALUE!"/>
    <n v="14.4"/>
    <n v="54"/>
    <n v="0.1"/>
    <n v="699.84"/>
    <n v="183.17"/>
    <n v="516.67000000000007"/>
    <n v="7.3826874714220401E-3"/>
  </r>
  <r>
    <n v="10361"/>
    <n v="60"/>
    <s v="QUICK"/>
    <x v="0"/>
    <x v="20"/>
    <x v="8"/>
    <x v="1"/>
    <x v="120"/>
    <e v="#VALUE!"/>
    <n v="27.2"/>
    <n v="55"/>
    <n v="0.1"/>
    <n v="1346.4"/>
    <n v="183.17"/>
    <n v="1163.23"/>
    <n v="8.6395573380867504E-3"/>
  </r>
  <r>
    <n v="10368"/>
    <n v="21"/>
    <s v="ERNSH"/>
    <x v="3"/>
    <x v="32"/>
    <x v="62"/>
    <x v="3"/>
    <x v="125"/>
    <e v="#VALUE!"/>
    <n v="8"/>
    <n v="5"/>
    <n v="0.1"/>
    <n v="36"/>
    <n v="101.95"/>
    <n v="-65.95"/>
    <n v="-1.8319444444444447E-2"/>
  </r>
  <r>
    <n v="10368"/>
    <n v="28"/>
    <s v="ERNSH"/>
    <x v="3"/>
    <x v="32"/>
    <x v="35"/>
    <x v="2"/>
    <x v="125"/>
    <e v="#VALUE!"/>
    <n v="36.4"/>
    <n v="13"/>
    <n v="0.1"/>
    <n v="425.88"/>
    <n v="101.95"/>
    <n v="323.93"/>
    <n v="7.6061331830562604E-3"/>
  </r>
  <r>
    <n v="10368"/>
    <n v="64"/>
    <s v="ERNSH"/>
    <x v="3"/>
    <x v="32"/>
    <x v="31"/>
    <x v="6"/>
    <x v="125"/>
    <e v="#VALUE!"/>
    <n v="26.6"/>
    <n v="35"/>
    <n v="0.1"/>
    <n v="837.9"/>
    <n v="101.95"/>
    <n v="735.94999999999993"/>
    <n v="8.783267693042128E-3"/>
  </r>
  <r>
    <n v="10379"/>
    <n v="41"/>
    <s v="QUEDE"/>
    <x v="3"/>
    <x v="12"/>
    <x v="54"/>
    <x v="4"/>
    <x v="436"/>
    <e v="#VALUE!"/>
    <n v="7.7"/>
    <n v="8"/>
    <n v="0.1"/>
    <n v="55.44"/>
    <n v="45.03"/>
    <n v="10.409999999999997"/>
    <n v="1.8777056277056272E-3"/>
  </r>
  <r>
    <n v="10379"/>
    <n v="63"/>
    <s v="QUEDE"/>
    <x v="3"/>
    <x v="12"/>
    <x v="27"/>
    <x v="5"/>
    <x v="436"/>
    <e v="#VALUE!"/>
    <n v="35.1"/>
    <n v="16"/>
    <n v="0.1"/>
    <n v="505.44"/>
    <n v="45.03"/>
    <n v="460.40999999999997"/>
    <n v="9.1090930674263999E-3"/>
  </r>
  <r>
    <n v="10379"/>
    <n v="65"/>
    <s v="QUEDE"/>
    <x v="3"/>
    <x v="12"/>
    <x v="49"/>
    <x v="5"/>
    <x v="436"/>
    <e v="#VALUE!"/>
    <n v="16.8"/>
    <n v="20"/>
    <n v="0.1"/>
    <n v="302.39999999999998"/>
    <n v="45.03"/>
    <n v="257.37"/>
    <n v="8.5109126984126999E-3"/>
  </r>
  <r>
    <n v="10380"/>
    <n v="30"/>
    <s v="HUNGO"/>
    <x v="1"/>
    <x v="60"/>
    <x v="30"/>
    <x v="4"/>
    <x v="127"/>
    <e v="#VALUE!"/>
    <n v="20.7"/>
    <n v="18"/>
    <n v="0.1"/>
    <n v="335.34"/>
    <n v="35.03"/>
    <n v="300.30999999999995"/>
    <n v="8.9553885608636002E-3"/>
  </r>
  <r>
    <n v="10380"/>
    <n v="53"/>
    <s v="HUNGO"/>
    <x v="1"/>
    <x v="60"/>
    <x v="58"/>
    <x v="7"/>
    <x v="127"/>
    <e v="#VALUE!"/>
    <n v="26.2"/>
    <n v="20"/>
    <n v="0.1"/>
    <n v="471.6"/>
    <n v="35.03"/>
    <n v="436.57000000000005"/>
    <n v="9.2572094995759125E-3"/>
  </r>
  <r>
    <n v="10380"/>
    <n v="60"/>
    <s v="HUNGO"/>
    <x v="1"/>
    <x v="60"/>
    <x v="8"/>
    <x v="1"/>
    <x v="127"/>
    <e v="#VALUE!"/>
    <n v="27.2"/>
    <n v="6"/>
    <n v="0.1"/>
    <n v="146.88"/>
    <n v="35.03"/>
    <n v="111.85"/>
    <n v="7.6150599128540306E-3"/>
  </r>
  <r>
    <n v="10390"/>
    <n v="31"/>
    <s v="ERNSH"/>
    <x v="8"/>
    <x v="32"/>
    <x v="24"/>
    <x v="1"/>
    <x v="133"/>
    <e v="#VALUE!"/>
    <n v="10"/>
    <n v="60"/>
    <n v="0.1"/>
    <n v="540"/>
    <n v="126.38"/>
    <n v="413.62"/>
    <n v="7.6596296296296299E-3"/>
  </r>
  <r>
    <n v="10390"/>
    <n v="35"/>
    <s v="ERNSH"/>
    <x v="8"/>
    <x v="32"/>
    <x v="1"/>
    <x v="0"/>
    <x v="133"/>
    <e v="#VALUE!"/>
    <n v="14.4"/>
    <n v="40"/>
    <n v="0.1"/>
    <n v="518.4"/>
    <n v="126.38"/>
    <n v="392.02"/>
    <n v="7.5621141975308641E-3"/>
  </r>
  <r>
    <n v="10390"/>
    <n v="72"/>
    <s v="ERNSH"/>
    <x v="8"/>
    <x v="32"/>
    <x v="5"/>
    <x v="1"/>
    <x v="133"/>
    <e v="#VALUE!"/>
    <n v="27.8"/>
    <n v="24"/>
    <n v="0.1"/>
    <n v="600.48"/>
    <n v="126.38"/>
    <n v="474.1"/>
    <n v="7.8953503863575802E-3"/>
  </r>
  <r>
    <n v="10395"/>
    <n v="46"/>
    <s v="HILAA"/>
    <x v="8"/>
    <x v="43"/>
    <x v="60"/>
    <x v="4"/>
    <x v="136"/>
    <e v="#VALUE!"/>
    <n v="9.6"/>
    <n v="28"/>
    <n v="0.1"/>
    <n v="241.92000000000002"/>
    <n v="184.41"/>
    <n v="57.510000000000019"/>
    <n v="2.3772321428571436E-3"/>
  </r>
  <r>
    <n v="10395"/>
    <n v="53"/>
    <s v="HILAA"/>
    <x v="8"/>
    <x v="43"/>
    <x v="58"/>
    <x v="7"/>
    <x v="136"/>
    <e v="#VALUE!"/>
    <n v="26.2"/>
    <n v="70"/>
    <n v="0.1"/>
    <n v="1650.6"/>
    <n v="184.41"/>
    <n v="1466.1899999999998"/>
    <n v="8.8827699018538715E-3"/>
  </r>
  <r>
    <n v="10398"/>
    <n v="55"/>
    <s v="SAVEA"/>
    <x v="3"/>
    <x v="17"/>
    <x v="56"/>
    <x v="7"/>
    <x v="371"/>
    <e v="#VALUE!"/>
    <n v="19.2"/>
    <n v="120"/>
    <n v="0.1"/>
    <n v="2073.6"/>
    <n v="89.16"/>
    <n v="1984.4399999999998"/>
    <n v="9.5700231481481487E-3"/>
  </r>
  <r>
    <n v="10406"/>
    <n v="21"/>
    <s v="QUEEN"/>
    <x v="7"/>
    <x v="35"/>
    <x v="62"/>
    <x v="3"/>
    <x v="359"/>
    <e v="#VALUE!"/>
    <n v="8"/>
    <n v="30"/>
    <n v="0.1"/>
    <n v="216"/>
    <n v="108.04"/>
    <n v="107.96"/>
    <n v="4.9981481481481474E-3"/>
  </r>
  <r>
    <n v="10406"/>
    <n v="28"/>
    <s v="QUEEN"/>
    <x v="7"/>
    <x v="35"/>
    <x v="35"/>
    <x v="2"/>
    <x v="359"/>
    <e v="#VALUE!"/>
    <n v="36.4"/>
    <n v="42"/>
    <n v="0.1"/>
    <n v="1375.92"/>
    <n v="108.04"/>
    <n v="1267.8800000000001"/>
    <n v="9.2147799290656432E-3"/>
  </r>
  <r>
    <n v="10406"/>
    <n v="36"/>
    <s v="QUEEN"/>
    <x v="7"/>
    <x v="35"/>
    <x v="12"/>
    <x v="4"/>
    <x v="359"/>
    <e v="#VALUE!"/>
    <n v="15.2"/>
    <n v="5"/>
    <n v="0.1"/>
    <n v="68.400000000000006"/>
    <n v="108.04"/>
    <n v="-39.64"/>
    <n v="-5.7953216374269003E-3"/>
  </r>
  <r>
    <n v="10406"/>
    <n v="40"/>
    <s v="QUEEN"/>
    <x v="7"/>
    <x v="35"/>
    <x v="20"/>
    <x v="4"/>
    <x v="359"/>
    <e v="#VALUE!"/>
    <n v="14.7"/>
    <n v="2"/>
    <n v="0.1"/>
    <n v="26.459999999999997"/>
    <n v="108.04"/>
    <n v="-81.580000000000013"/>
    <n v="-3.0831443688586556E-2"/>
  </r>
  <r>
    <n v="10412"/>
    <n v="14"/>
    <s v="WARTH"/>
    <x v="1"/>
    <x v="4"/>
    <x v="6"/>
    <x v="2"/>
    <x v="437"/>
    <e v="#VALUE!"/>
    <n v="18.600000000000001"/>
    <n v="20"/>
    <n v="0.1"/>
    <n v="334.8"/>
    <n v="3.77"/>
    <n v="331.03000000000003"/>
    <n v="9.887395459976106E-3"/>
  </r>
  <r>
    <n v="10420"/>
    <n v="9"/>
    <s v="WELLI"/>
    <x v="2"/>
    <x v="42"/>
    <x v="74"/>
    <x v="7"/>
    <x v="372"/>
    <e v="#VALUE!"/>
    <n v="77.599999999999994"/>
    <n v="20"/>
    <n v="0.1"/>
    <n v="1396.8"/>
    <n v="44.12"/>
    <n v="1352.68"/>
    <n v="9.6841351660939302E-3"/>
  </r>
  <r>
    <n v="10420"/>
    <n v="13"/>
    <s v="WELLI"/>
    <x v="2"/>
    <x v="42"/>
    <x v="46"/>
    <x v="4"/>
    <x v="372"/>
    <e v="#VALUE!"/>
    <n v="4.8"/>
    <n v="2"/>
    <n v="0.1"/>
    <n v="8.64"/>
    <n v="44.12"/>
    <n v="-35.479999999999997"/>
    <n v="-4.1064814814814811E-2"/>
  </r>
  <r>
    <n v="10420"/>
    <n v="70"/>
    <s v="WELLI"/>
    <x v="2"/>
    <x v="42"/>
    <x v="40"/>
    <x v="0"/>
    <x v="372"/>
    <e v="#VALUE!"/>
    <n v="12"/>
    <n v="8"/>
    <n v="0.1"/>
    <n v="86.4"/>
    <n v="44.12"/>
    <n v="42.280000000000008"/>
    <n v="4.8935185185185193E-3"/>
  </r>
  <r>
    <n v="10420"/>
    <n v="73"/>
    <s v="WELLI"/>
    <x v="2"/>
    <x v="42"/>
    <x v="28"/>
    <x v="4"/>
    <x v="372"/>
    <e v="#VALUE!"/>
    <n v="12"/>
    <n v="20"/>
    <n v="0.1"/>
    <n v="216"/>
    <n v="44.12"/>
    <n v="171.88"/>
    <n v="7.9574074074074078E-3"/>
  </r>
  <r>
    <n v="10436"/>
    <n v="56"/>
    <s v="BLONP"/>
    <x v="2"/>
    <x v="5"/>
    <x v="17"/>
    <x v="6"/>
    <x v="157"/>
    <e v="#VALUE!"/>
    <n v="30.4"/>
    <n v="40"/>
    <n v="0.1"/>
    <n v="1094.4000000000001"/>
    <n v="156.66"/>
    <n v="937.74000000000012"/>
    <n v="8.5685307017543868E-3"/>
  </r>
  <r>
    <n v="10436"/>
    <n v="64"/>
    <s v="BLONP"/>
    <x v="2"/>
    <x v="5"/>
    <x v="31"/>
    <x v="6"/>
    <x v="157"/>
    <e v="#VALUE!"/>
    <n v="26.6"/>
    <n v="30"/>
    <n v="0.1"/>
    <n v="718.2"/>
    <n v="156.66"/>
    <n v="561.54000000000008"/>
    <n v="7.8187134502923986E-3"/>
  </r>
  <r>
    <n v="10436"/>
    <n v="75"/>
    <s v="BLONP"/>
    <x v="2"/>
    <x v="5"/>
    <x v="33"/>
    <x v="0"/>
    <x v="157"/>
    <e v="#VALUE!"/>
    <n v="6.2"/>
    <n v="24"/>
    <n v="0.1"/>
    <n v="133.92000000000002"/>
    <n v="156.66"/>
    <n v="-22.739999999999981"/>
    <n v="-1.6980286738351238E-3"/>
  </r>
  <r>
    <n v="10446"/>
    <n v="19"/>
    <s v="TOMSP"/>
    <x v="8"/>
    <x v="49"/>
    <x v="29"/>
    <x v="3"/>
    <x v="163"/>
    <e v="#VALUE!"/>
    <n v="7.3"/>
    <n v="12"/>
    <n v="0.1"/>
    <n v="78.839999999999989"/>
    <n v="14.68"/>
    <n v="64.16"/>
    <n v="8.138001014713344E-3"/>
  </r>
  <r>
    <n v="10446"/>
    <n v="24"/>
    <s v="TOMSP"/>
    <x v="8"/>
    <x v="49"/>
    <x v="18"/>
    <x v="0"/>
    <x v="163"/>
    <e v="#VALUE!"/>
    <n v="3.6"/>
    <n v="20"/>
    <n v="0.1"/>
    <n v="64.8"/>
    <n v="14.68"/>
    <n v="50.12"/>
    <n v="7.7345679012345682E-3"/>
  </r>
  <r>
    <n v="10446"/>
    <n v="31"/>
    <s v="TOMSP"/>
    <x v="8"/>
    <x v="49"/>
    <x v="24"/>
    <x v="1"/>
    <x v="163"/>
    <e v="#VALUE!"/>
    <n v="10"/>
    <n v="3"/>
    <n v="0.1"/>
    <n v="27"/>
    <n v="14.68"/>
    <n v="12.32"/>
    <n v="4.5629629629629631E-3"/>
  </r>
  <r>
    <n v="10446"/>
    <n v="52"/>
    <s v="TOMSP"/>
    <x v="8"/>
    <x v="49"/>
    <x v="50"/>
    <x v="6"/>
    <x v="163"/>
    <e v="#VALUE!"/>
    <n v="5.6"/>
    <n v="15"/>
    <n v="0.1"/>
    <n v="75.599999999999994"/>
    <n v="14.68"/>
    <n v="60.919999999999995"/>
    <n v="8.0582010582010578E-3"/>
  </r>
  <r>
    <n v="10451"/>
    <n v="55"/>
    <s v="QUICK"/>
    <x v="6"/>
    <x v="20"/>
    <x v="56"/>
    <x v="7"/>
    <x v="438"/>
    <e v="#VALUE!"/>
    <n v="19.2"/>
    <n v="120"/>
    <n v="0.1"/>
    <n v="2073.6"/>
    <n v="189.09"/>
    <n v="1884.51"/>
    <n v="9.0881076388888895E-3"/>
  </r>
  <r>
    <n v="10451"/>
    <n v="64"/>
    <s v="QUICK"/>
    <x v="6"/>
    <x v="20"/>
    <x v="31"/>
    <x v="6"/>
    <x v="438"/>
    <e v="#VALUE!"/>
    <n v="26.6"/>
    <n v="35"/>
    <n v="0.1"/>
    <n v="837.9"/>
    <n v="189.09"/>
    <n v="648.80999999999995"/>
    <n v="7.7432867883995707E-3"/>
  </r>
  <r>
    <n v="10451"/>
    <n v="65"/>
    <s v="QUICK"/>
    <x v="6"/>
    <x v="20"/>
    <x v="49"/>
    <x v="5"/>
    <x v="438"/>
    <e v="#VALUE!"/>
    <n v="16.8"/>
    <n v="28"/>
    <n v="0.1"/>
    <n v="423.36"/>
    <n v="189.09"/>
    <n v="234.27"/>
    <n v="5.5335884353741489E-3"/>
  </r>
  <r>
    <n v="10451"/>
    <n v="77"/>
    <s v="QUICK"/>
    <x v="6"/>
    <x v="20"/>
    <x v="13"/>
    <x v="5"/>
    <x v="438"/>
    <e v="#VALUE!"/>
    <n v="10.4"/>
    <n v="55"/>
    <n v="0.1"/>
    <n v="514.79999999999995"/>
    <n v="189.09"/>
    <n v="325.70999999999992"/>
    <n v="6.3269230769230755E-3"/>
  </r>
  <r>
    <n v="10453"/>
    <n v="48"/>
    <s v="AROUT"/>
    <x v="0"/>
    <x v="34"/>
    <x v="75"/>
    <x v="3"/>
    <x v="439"/>
    <e v="#VALUE!"/>
    <n v="10.199999999999999"/>
    <n v="15"/>
    <n v="0.1"/>
    <n v="137.69999999999999"/>
    <n v="25.36"/>
    <n v="112.33999999999999"/>
    <n v="8.1583151779230211E-3"/>
  </r>
  <r>
    <n v="10453"/>
    <n v="70"/>
    <s v="AROUT"/>
    <x v="0"/>
    <x v="34"/>
    <x v="40"/>
    <x v="0"/>
    <x v="439"/>
    <e v="#VALUE!"/>
    <n v="12"/>
    <n v="25"/>
    <n v="0.1"/>
    <n v="270"/>
    <n v="25.36"/>
    <n v="244.64"/>
    <n v="9.0607407407407407E-3"/>
  </r>
  <r>
    <n v="10465"/>
    <n v="29"/>
    <s v="VAFFE"/>
    <x v="0"/>
    <x v="39"/>
    <x v="55"/>
    <x v="7"/>
    <x v="172"/>
    <e v="#VALUE!"/>
    <n v="99"/>
    <n v="18"/>
    <n v="0.1"/>
    <n v="1603.8"/>
    <n v="145.04"/>
    <n v="1458.76"/>
    <n v="9.0956478363885766E-3"/>
  </r>
  <r>
    <n v="10465"/>
    <n v="45"/>
    <s v="VAFFE"/>
    <x v="0"/>
    <x v="39"/>
    <x v="69"/>
    <x v="4"/>
    <x v="172"/>
    <e v="#VALUE!"/>
    <n v="7.6"/>
    <n v="30"/>
    <n v="0.1"/>
    <n v="205.2"/>
    <n v="145.04"/>
    <n v="60.16"/>
    <n v="2.9317738791423006E-3"/>
  </r>
  <r>
    <n v="10485"/>
    <n v="2"/>
    <s v="LINOD"/>
    <x v="6"/>
    <x v="22"/>
    <x v="19"/>
    <x v="0"/>
    <x v="440"/>
    <e v="#VALUE!"/>
    <n v="15.2"/>
    <n v="20"/>
    <n v="0.1"/>
    <n v="273.60000000000002"/>
    <n v="64.45"/>
    <n v="209.15000000000003"/>
    <n v="7.6443713450292409E-3"/>
  </r>
  <r>
    <n v="10485"/>
    <n v="3"/>
    <s v="LINOD"/>
    <x v="6"/>
    <x v="22"/>
    <x v="61"/>
    <x v="5"/>
    <x v="440"/>
    <e v="#VALUE!"/>
    <n v="8"/>
    <n v="20"/>
    <n v="0.1"/>
    <n v="144"/>
    <n v="64.45"/>
    <n v="79.55"/>
    <n v="5.5243055555555557E-3"/>
  </r>
  <r>
    <n v="10485"/>
    <n v="55"/>
    <s v="LINOD"/>
    <x v="6"/>
    <x v="22"/>
    <x v="56"/>
    <x v="7"/>
    <x v="440"/>
    <e v="#VALUE!"/>
    <n v="19.2"/>
    <n v="30"/>
    <n v="0.1"/>
    <n v="518.4"/>
    <n v="64.45"/>
    <n v="453.95"/>
    <n v="8.7567515432098765E-3"/>
  </r>
  <r>
    <n v="10485"/>
    <n v="70"/>
    <s v="LINOD"/>
    <x v="6"/>
    <x v="22"/>
    <x v="40"/>
    <x v="0"/>
    <x v="440"/>
    <e v="#VALUE!"/>
    <n v="12"/>
    <n v="60"/>
    <n v="0.1"/>
    <n v="648"/>
    <n v="64.45"/>
    <n v="583.54999999999995"/>
    <n v="9.0054012345678995E-3"/>
  </r>
  <r>
    <n v="10493"/>
    <n v="65"/>
    <s v="LAMAI"/>
    <x v="6"/>
    <x v="74"/>
    <x v="49"/>
    <x v="5"/>
    <x v="374"/>
    <e v="#VALUE!"/>
    <n v="16.8"/>
    <n v="15"/>
    <n v="0.1"/>
    <n v="226.8"/>
    <n v="10.64"/>
    <n v="216.16000000000003"/>
    <n v="9.5308641975308649E-3"/>
  </r>
  <r>
    <n v="10493"/>
    <n v="66"/>
    <s v="LAMAI"/>
    <x v="6"/>
    <x v="74"/>
    <x v="68"/>
    <x v="5"/>
    <x v="374"/>
    <e v="#VALUE!"/>
    <n v="13.6"/>
    <n v="10"/>
    <n v="0.1"/>
    <n v="122.4"/>
    <n v="10.64"/>
    <n v="111.76"/>
    <n v="9.1307189542483656E-3"/>
  </r>
  <r>
    <n v="10493"/>
    <n v="69"/>
    <s v="LAMAI"/>
    <x v="6"/>
    <x v="74"/>
    <x v="39"/>
    <x v="1"/>
    <x v="374"/>
    <e v="#VALUE!"/>
    <n v="28.8"/>
    <n v="10"/>
    <n v="0.1"/>
    <n v="259.2"/>
    <n v="10.64"/>
    <n v="248.56"/>
    <n v="9.5895061728395077E-3"/>
  </r>
  <r>
    <n v="10506"/>
    <n v="25"/>
    <s v="KOENE"/>
    <x v="4"/>
    <x v="18"/>
    <x v="44"/>
    <x v="3"/>
    <x v="441"/>
    <e v="#VALUE!"/>
    <n v="14"/>
    <n v="18"/>
    <n v="0.1"/>
    <n v="226.8"/>
    <n v="21.19"/>
    <n v="205.61"/>
    <n v="9.0656966490299824E-3"/>
  </r>
  <r>
    <n v="10506"/>
    <n v="70"/>
    <s v="KOENE"/>
    <x v="4"/>
    <x v="18"/>
    <x v="40"/>
    <x v="0"/>
    <x v="441"/>
    <e v="#VALUE!"/>
    <n v="15"/>
    <n v="14"/>
    <n v="0.1"/>
    <n v="189"/>
    <n v="21.19"/>
    <n v="167.81"/>
    <n v="8.8788359788359791E-3"/>
  </r>
  <r>
    <n v="10510"/>
    <n v="75"/>
    <s v="SAVEA"/>
    <x v="8"/>
    <x v="17"/>
    <x v="33"/>
    <x v="0"/>
    <x v="193"/>
    <e v="#VALUE!"/>
    <n v="7.75"/>
    <n v="36"/>
    <n v="0.1"/>
    <n v="251.1"/>
    <n v="367.63"/>
    <n v="-116.53"/>
    <n v="-4.6407805655117483E-3"/>
  </r>
  <r>
    <n v="10516"/>
    <n v="18"/>
    <s v="HUNGO"/>
    <x v="3"/>
    <x v="60"/>
    <x v="32"/>
    <x v="4"/>
    <x v="196"/>
    <e v="#VALUE!"/>
    <n v="62.5"/>
    <n v="25"/>
    <n v="0.1"/>
    <n v="1406.25"/>
    <n v="62.78"/>
    <n v="1343.47"/>
    <n v="9.5535644444444453E-3"/>
  </r>
  <r>
    <n v="10516"/>
    <n v="41"/>
    <s v="HUNGO"/>
    <x v="3"/>
    <x v="60"/>
    <x v="54"/>
    <x v="4"/>
    <x v="196"/>
    <e v="#VALUE!"/>
    <n v="9.65"/>
    <n v="80"/>
    <n v="0.1"/>
    <n v="694.8"/>
    <n v="62.78"/>
    <n v="632.02"/>
    <n v="9.0964306275187114E-3"/>
  </r>
  <r>
    <n v="10523"/>
    <n v="17"/>
    <s v="SEVES"/>
    <x v="7"/>
    <x v="36"/>
    <x v="34"/>
    <x v="7"/>
    <x v="200"/>
    <e v="#VALUE!"/>
    <n v="39"/>
    <n v="25"/>
    <n v="0.1"/>
    <n v="877.5"/>
    <n v="77.63"/>
    <n v="799.87"/>
    <n v="9.1153276353276354E-3"/>
  </r>
  <r>
    <n v="10523"/>
    <n v="20"/>
    <s v="SEVES"/>
    <x v="7"/>
    <x v="36"/>
    <x v="23"/>
    <x v="3"/>
    <x v="200"/>
    <e v="#VALUE!"/>
    <n v="81"/>
    <n v="15"/>
    <n v="0.1"/>
    <n v="1093.5"/>
    <n v="77.63"/>
    <n v="1015.87"/>
    <n v="9.2900777320530405E-3"/>
  </r>
  <r>
    <n v="10523"/>
    <n v="37"/>
    <s v="SEVES"/>
    <x v="7"/>
    <x v="36"/>
    <x v="15"/>
    <x v="4"/>
    <x v="200"/>
    <e v="#VALUE!"/>
    <n v="26"/>
    <n v="18"/>
    <n v="0.1"/>
    <n v="421.2"/>
    <n v="77.63"/>
    <n v="343.57"/>
    <n v="8.1569325735992397E-3"/>
  </r>
  <r>
    <n v="10523"/>
    <n v="41"/>
    <s v="SEVES"/>
    <x v="7"/>
    <x v="36"/>
    <x v="54"/>
    <x v="4"/>
    <x v="200"/>
    <e v="#VALUE!"/>
    <n v="9.65"/>
    <n v="6"/>
    <n v="0.1"/>
    <n v="52.110000000000007"/>
    <n v="77.63"/>
    <n v="-25.519999999999989"/>
    <n v="-4.8973325657263459E-3"/>
  </r>
  <r>
    <n v="10525"/>
    <n v="40"/>
    <s v="BONAP"/>
    <x v="0"/>
    <x v="23"/>
    <x v="20"/>
    <x v="4"/>
    <x v="375"/>
    <e v="#VALUE!"/>
    <n v="18.399999999999999"/>
    <n v="15"/>
    <n v="0.1"/>
    <n v="248.4"/>
    <n v="11.06"/>
    <n v="237.34"/>
    <n v="9.5547504025764902E-3"/>
  </r>
  <r>
    <n v="10527"/>
    <n v="4"/>
    <s v="QUICK"/>
    <x v="7"/>
    <x v="20"/>
    <x v="47"/>
    <x v="5"/>
    <x v="386"/>
    <e v="#VALUE!"/>
    <n v="22"/>
    <n v="50"/>
    <n v="0.1"/>
    <n v="990"/>
    <n v="41.9"/>
    <n v="948.1"/>
    <n v="9.5767676767676765E-3"/>
  </r>
  <r>
    <n v="10527"/>
    <n v="36"/>
    <s v="QUICK"/>
    <x v="7"/>
    <x v="20"/>
    <x v="12"/>
    <x v="4"/>
    <x v="386"/>
    <e v="#VALUE!"/>
    <n v="19"/>
    <n v="30"/>
    <n v="0.1"/>
    <n v="513"/>
    <n v="41.9"/>
    <n v="471.1"/>
    <n v="9.1832358674463939E-3"/>
  </r>
  <r>
    <n v="10535"/>
    <n v="11"/>
    <s v="ANTON"/>
    <x v="6"/>
    <x v="72"/>
    <x v="4"/>
    <x v="1"/>
    <x v="442"/>
    <e v="#VALUE!"/>
    <n v="21"/>
    <n v="50"/>
    <n v="0.1"/>
    <n v="945"/>
    <n v="15.64"/>
    <n v="929.36"/>
    <n v="9.8344973544973544E-3"/>
  </r>
  <r>
    <n v="10535"/>
    <n v="40"/>
    <s v="ANTON"/>
    <x v="6"/>
    <x v="72"/>
    <x v="20"/>
    <x v="4"/>
    <x v="442"/>
    <e v="#VALUE!"/>
    <n v="18.399999999999999"/>
    <n v="10"/>
    <n v="0.1"/>
    <n v="165.6"/>
    <n v="15.64"/>
    <n v="149.95999999999998"/>
    <n v="9.0555555555555545E-3"/>
  </r>
  <r>
    <n v="10535"/>
    <n v="57"/>
    <s v="ANTON"/>
    <x v="6"/>
    <x v="72"/>
    <x v="16"/>
    <x v="6"/>
    <x v="442"/>
    <e v="#VALUE!"/>
    <n v="19.5"/>
    <n v="5"/>
    <n v="0.1"/>
    <n v="87.75"/>
    <n v="15.64"/>
    <n v="72.11"/>
    <n v="8.2176638176638169E-3"/>
  </r>
  <r>
    <n v="10535"/>
    <n v="59"/>
    <s v="ANTON"/>
    <x v="6"/>
    <x v="72"/>
    <x v="48"/>
    <x v="1"/>
    <x v="442"/>
    <e v="#VALUE!"/>
    <n v="55"/>
    <n v="15"/>
    <n v="0.1"/>
    <n v="742.5"/>
    <n v="15.64"/>
    <n v="726.86"/>
    <n v="9.7893602693602706E-3"/>
  </r>
  <r>
    <n v="10541"/>
    <n v="24"/>
    <s v="HANAR"/>
    <x v="3"/>
    <x v="50"/>
    <x v="18"/>
    <x v="0"/>
    <x v="208"/>
    <e v="#VALUE!"/>
    <n v="4.5"/>
    <n v="35"/>
    <n v="0.1"/>
    <n v="141.75"/>
    <n v="68.650000000000006"/>
    <n v="73.099999999999994"/>
    <n v="5.156966490299824E-3"/>
  </r>
  <r>
    <n v="10541"/>
    <n v="38"/>
    <s v="HANAR"/>
    <x v="3"/>
    <x v="50"/>
    <x v="63"/>
    <x v="0"/>
    <x v="208"/>
    <e v="#VALUE!"/>
    <n v="263.5"/>
    <n v="4"/>
    <n v="0.1"/>
    <n v="948.6"/>
    <n v="68.650000000000006"/>
    <n v="879.95"/>
    <n v="9.2763019186169089E-3"/>
  </r>
  <r>
    <n v="10541"/>
    <n v="65"/>
    <s v="HANAR"/>
    <x v="3"/>
    <x v="50"/>
    <x v="49"/>
    <x v="5"/>
    <x v="208"/>
    <e v="#VALUE!"/>
    <n v="21.05"/>
    <n v="36"/>
    <n v="0.1"/>
    <n v="682.0200000000001"/>
    <n v="68.650000000000006"/>
    <n v="613.37000000000012"/>
    <n v="8.9934312776751429E-3"/>
  </r>
  <r>
    <n v="10541"/>
    <n v="71"/>
    <s v="HANAR"/>
    <x v="3"/>
    <x v="50"/>
    <x v="36"/>
    <x v="1"/>
    <x v="208"/>
    <e v="#VALUE!"/>
    <n v="21.5"/>
    <n v="9"/>
    <n v="0.1"/>
    <n v="174.15"/>
    <n v="68.650000000000006"/>
    <n v="105.5"/>
    <n v="6.0579959804766001E-3"/>
  </r>
  <r>
    <n v="10550"/>
    <n v="17"/>
    <s v="GODOS"/>
    <x v="7"/>
    <x v="38"/>
    <x v="34"/>
    <x v="7"/>
    <x v="211"/>
    <e v="#VALUE!"/>
    <n v="39"/>
    <n v="8"/>
    <n v="0.1"/>
    <n v="280.8"/>
    <n v="4.32"/>
    <n v="276.48"/>
    <n v="9.8461538461538465E-3"/>
  </r>
  <r>
    <n v="10550"/>
    <n v="21"/>
    <s v="GODOS"/>
    <x v="7"/>
    <x v="38"/>
    <x v="62"/>
    <x v="3"/>
    <x v="211"/>
    <e v="#VALUE!"/>
    <n v="10"/>
    <n v="6"/>
    <n v="0.1"/>
    <n v="54"/>
    <n v="4.32"/>
    <n v="49.68"/>
    <n v="9.1999999999999998E-3"/>
  </r>
  <r>
    <n v="10550"/>
    <n v="61"/>
    <s v="GODOS"/>
    <x v="7"/>
    <x v="38"/>
    <x v="65"/>
    <x v="5"/>
    <x v="211"/>
    <e v="#VALUE!"/>
    <n v="28.5"/>
    <n v="10"/>
    <n v="0.1"/>
    <n v="256.5"/>
    <n v="4.32"/>
    <n v="252.18"/>
    <n v="9.8315789473684204E-3"/>
  </r>
  <r>
    <n v="10562"/>
    <n v="33"/>
    <s v="REGGC"/>
    <x v="0"/>
    <x v="80"/>
    <x v="22"/>
    <x v="1"/>
    <x v="443"/>
    <e v="#VALUE!"/>
    <n v="2.5"/>
    <n v="20"/>
    <n v="0.1"/>
    <n v="45"/>
    <n v="22.95"/>
    <n v="22.05"/>
    <n v="4.8999999999999998E-3"/>
  </r>
  <r>
    <n v="10562"/>
    <n v="62"/>
    <s v="REGGC"/>
    <x v="0"/>
    <x v="80"/>
    <x v="25"/>
    <x v="3"/>
    <x v="443"/>
    <e v="#VALUE!"/>
    <n v="49.3"/>
    <n v="10"/>
    <n v="0.1"/>
    <n v="443.7"/>
    <n v="22.95"/>
    <n v="420.75"/>
    <n v="9.482758620689655E-3"/>
  </r>
  <r>
    <n v="10565"/>
    <n v="24"/>
    <s v="MEREP"/>
    <x v="1"/>
    <x v="14"/>
    <x v="18"/>
    <x v="0"/>
    <x v="444"/>
    <e v="#VALUE!"/>
    <n v="4.5"/>
    <n v="25"/>
    <n v="0.1"/>
    <n v="101.25"/>
    <n v="7.15"/>
    <n v="94.1"/>
    <n v="9.2938271604938259E-3"/>
  </r>
  <r>
    <n v="10565"/>
    <n v="64"/>
    <s v="MEREP"/>
    <x v="1"/>
    <x v="14"/>
    <x v="31"/>
    <x v="6"/>
    <x v="444"/>
    <e v="#VALUE!"/>
    <n v="33.25"/>
    <n v="18"/>
    <n v="0.1"/>
    <n v="538.65"/>
    <n v="7.15"/>
    <n v="531.5"/>
    <n v="9.8672607444537271E-3"/>
  </r>
  <r>
    <n v="10572"/>
    <n v="16"/>
    <s v="BERGS"/>
    <x v="2"/>
    <x v="56"/>
    <x v="11"/>
    <x v="3"/>
    <x v="218"/>
    <e v="#VALUE!"/>
    <n v="17.45"/>
    <n v="12"/>
    <n v="0.1"/>
    <n v="188.45999999999998"/>
    <n v="116.43"/>
    <n v="72.029999999999973"/>
    <n v="3.8220312002546948E-3"/>
  </r>
  <r>
    <n v="10572"/>
    <n v="32"/>
    <s v="BERGS"/>
    <x v="2"/>
    <x v="56"/>
    <x v="76"/>
    <x v="1"/>
    <x v="218"/>
    <e v="#VALUE!"/>
    <n v="32"/>
    <n v="10"/>
    <n v="0.1"/>
    <n v="288"/>
    <n v="116.43"/>
    <n v="171.57"/>
    <n v="5.9572916666666663E-3"/>
  </r>
  <r>
    <n v="10572"/>
    <n v="75"/>
    <s v="BERGS"/>
    <x v="2"/>
    <x v="56"/>
    <x v="33"/>
    <x v="0"/>
    <x v="218"/>
    <e v="#VALUE!"/>
    <n v="7.75"/>
    <n v="15"/>
    <n v="0.1"/>
    <n v="104.625"/>
    <n v="116.43"/>
    <n v="-11.805000000000007"/>
    <n v="-1.1283154121863807E-3"/>
  </r>
  <r>
    <n v="10604"/>
    <n v="48"/>
    <s v="FURIB"/>
    <x v="0"/>
    <x v="65"/>
    <x v="75"/>
    <x v="3"/>
    <x v="224"/>
    <e v="#VALUE!"/>
    <n v="12.75"/>
    <n v="6"/>
    <n v="0.1"/>
    <n v="68.849999999999994"/>
    <n v="7.46"/>
    <n v="61.389999999999993"/>
    <n v="8.9164851125635436E-3"/>
  </r>
  <r>
    <n v="10604"/>
    <n v="76"/>
    <s v="FURIB"/>
    <x v="0"/>
    <x v="65"/>
    <x v="2"/>
    <x v="0"/>
    <x v="224"/>
    <e v="#VALUE!"/>
    <n v="18"/>
    <n v="10"/>
    <n v="0.1"/>
    <n v="162"/>
    <n v="7.46"/>
    <n v="154.54"/>
    <n v="9.5395061728395063E-3"/>
  </r>
  <r>
    <n v="10613"/>
    <n v="13"/>
    <s v="HILAA"/>
    <x v="6"/>
    <x v="43"/>
    <x v="46"/>
    <x v="4"/>
    <x v="17"/>
    <e v="#VALUE!"/>
    <n v="6"/>
    <n v="8"/>
    <n v="0.1"/>
    <n v="43.2"/>
    <n v="8.11"/>
    <n v="35.090000000000003"/>
    <n v="8.1226851851851859E-3"/>
  </r>
  <r>
    <n v="10623"/>
    <n v="19"/>
    <s v="FRANK"/>
    <x v="1"/>
    <x v="54"/>
    <x v="29"/>
    <x v="3"/>
    <x v="232"/>
    <e v="#VALUE!"/>
    <n v="9.1999999999999993"/>
    <n v="15"/>
    <n v="0.1"/>
    <n v="124.2"/>
    <n v="97.18"/>
    <n v="27.019999999999996"/>
    <n v="2.1755233494363925E-3"/>
  </r>
  <r>
    <n v="10623"/>
    <n v="21"/>
    <s v="FRANK"/>
    <x v="1"/>
    <x v="54"/>
    <x v="62"/>
    <x v="3"/>
    <x v="232"/>
    <e v="#VALUE!"/>
    <n v="10"/>
    <n v="25"/>
    <n v="0.1"/>
    <n v="225"/>
    <n v="97.18"/>
    <n v="127.82"/>
    <n v="5.680888888888889E-3"/>
  </r>
  <r>
    <n v="10623"/>
    <n v="35"/>
    <s v="FRANK"/>
    <x v="1"/>
    <x v="54"/>
    <x v="1"/>
    <x v="0"/>
    <x v="232"/>
    <e v="#VALUE!"/>
    <n v="18"/>
    <n v="30"/>
    <n v="0.1"/>
    <n v="486"/>
    <n v="97.18"/>
    <n v="388.82"/>
    <n v="8.0004115226337442E-3"/>
  </r>
  <r>
    <n v="10631"/>
    <n v="75"/>
    <s v="LAMAI"/>
    <x v="1"/>
    <x v="74"/>
    <x v="33"/>
    <x v="0"/>
    <x v="423"/>
    <e v="#VALUE!"/>
    <n v="7.75"/>
    <n v="8"/>
    <n v="0.1"/>
    <n v="55.8"/>
    <n v="0.87"/>
    <n v="54.93"/>
    <n v="9.8440860215053775E-3"/>
  </r>
  <r>
    <n v="10635"/>
    <n v="4"/>
    <s v="MAGAA"/>
    <x v="1"/>
    <x v="84"/>
    <x v="47"/>
    <x v="5"/>
    <x v="236"/>
    <e v="#VALUE!"/>
    <n v="22"/>
    <n v="10"/>
    <n v="0.1"/>
    <n v="198"/>
    <n v="47.46"/>
    <n v="150.54"/>
    <n v="7.6030303030303024E-3"/>
  </r>
  <r>
    <n v="10635"/>
    <n v="5"/>
    <s v="MAGAA"/>
    <x v="1"/>
    <x v="84"/>
    <x v="57"/>
    <x v="5"/>
    <x v="236"/>
    <e v="#VALUE!"/>
    <n v="21.35"/>
    <n v="15"/>
    <n v="0.1"/>
    <n v="288.22500000000002"/>
    <n v="47.46"/>
    <n v="240.76500000000001"/>
    <n v="8.3533697632058295E-3"/>
  </r>
  <r>
    <n v="10644"/>
    <n v="18"/>
    <s v="WELLI"/>
    <x v="2"/>
    <x v="42"/>
    <x v="32"/>
    <x v="4"/>
    <x v="403"/>
    <e v="#VALUE!"/>
    <n v="62.5"/>
    <n v="4"/>
    <n v="0.1"/>
    <n v="225"/>
    <n v="0.14000000000000001"/>
    <n v="224.86"/>
    <n v="9.9937777777777785E-3"/>
  </r>
  <r>
    <n v="10644"/>
    <n v="46"/>
    <s v="WELLI"/>
    <x v="2"/>
    <x v="42"/>
    <x v="60"/>
    <x v="4"/>
    <x v="403"/>
    <e v="#VALUE!"/>
    <n v="12"/>
    <n v="21"/>
    <n v="0.1"/>
    <n v="226.8"/>
    <n v="0.14000000000000001"/>
    <n v="226.66000000000003"/>
    <n v="9.9938271604938286E-3"/>
  </r>
  <r>
    <n v="10653"/>
    <n v="16"/>
    <s v="FRANK"/>
    <x v="0"/>
    <x v="54"/>
    <x v="11"/>
    <x v="3"/>
    <x v="445"/>
    <e v="#VALUE!"/>
    <n v="17.45"/>
    <n v="30"/>
    <n v="0.1"/>
    <n v="471.15"/>
    <n v="93.25"/>
    <n v="377.9"/>
    <n v="8.0208001697973045E-3"/>
  </r>
  <r>
    <n v="10653"/>
    <n v="60"/>
    <s v="FRANK"/>
    <x v="0"/>
    <x v="54"/>
    <x v="8"/>
    <x v="1"/>
    <x v="445"/>
    <e v="#VALUE!"/>
    <n v="34"/>
    <n v="20"/>
    <n v="0.1"/>
    <n v="612"/>
    <n v="93.25"/>
    <n v="518.75"/>
    <n v="8.476307189542483E-3"/>
  </r>
  <r>
    <n v="10654"/>
    <n v="4"/>
    <s v="BERGS"/>
    <x v="5"/>
    <x v="56"/>
    <x v="47"/>
    <x v="5"/>
    <x v="445"/>
    <e v="#VALUE!"/>
    <n v="22"/>
    <n v="12"/>
    <n v="0.1"/>
    <n v="237.6"/>
    <n v="55.26"/>
    <n v="182.34"/>
    <n v="7.6742424242424246E-3"/>
  </r>
  <r>
    <n v="10654"/>
    <n v="39"/>
    <s v="BERGS"/>
    <x v="5"/>
    <x v="56"/>
    <x v="0"/>
    <x v="0"/>
    <x v="445"/>
    <e v="#VALUE!"/>
    <n v="18"/>
    <n v="20"/>
    <n v="0.1"/>
    <n v="324"/>
    <n v="55.26"/>
    <n v="268.74"/>
    <n v="8.2944444444444446E-3"/>
  </r>
  <r>
    <n v="10654"/>
    <n v="54"/>
    <s v="BERGS"/>
    <x v="5"/>
    <x v="56"/>
    <x v="37"/>
    <x v="7"/>
    <x v="445"/>
    <e v="#VALUE!"/>
    <n v="7.45"/>
    <n v="6"/>
    <n v="0.1"/>
    <n v="40.230000000000004"/>
    <n v="55.26"/>
    <n v="-15.029999999999994"/>
    <n v="-3.7360178970917207E-3"/>
  </r>
  <r>
    <n v="10656"/>
    <n v="14"/>
    <s v="GREAL"/>
    <x v="8"/>
    <x v="13"/>
    <x v="6"/>
    <x v="2"/>
    <x v="240"/>
    <e v="#VALUE!"/>
    <n v="23.25"/>
    <n v="3"/>
    <n v="0.1"/>
    <n v="62.774999999999999"/>
    <n v="57.15"/>
    <n v="5.625"/>
    <n v="8.960573476702509E-4"/>
  </r>
  <r>
    <n v="10656"/>
    <n v="44"/>
    <s v="GREAL"/>
    <x v="8"/>
    <x v="13"/>
    <x v="26"/>
    <x v="5"/>
    <x v="240"/>
    <e v="#VALUE!"/>
    <n v="19.45"/>
    <n v="28"/>
    <n v="0.1"/>
    <n v="490.14"/>
    <n v="57.15"/>
    <n v="432.99"/>
    <n v="8.8340066103562258E-3"/>
  </r>
  <r>
    <n v="10656"/>
    <n v="47"/>
    <s v="GREAL"/>
    <x v="8"/>
    <x v="13"/>
    <x v="64"/>
    <x v="3"/>
    <x v="240"/>
    <e v="#VALUE!"/>
    <n v="9.5"/>
    <n v="6"/>
    <n v="0.1"/>
    <n v="51.3"/>
    <n v="57.15"/>
    <n v="-5.8500000000000014"/>
    <n v="-1.1403508771929828E-3"/>
  </r>
  <r>
    <n v="10668"/>
    <n v="31"/>
    <s v="WANDK"/>
    <x v="0"/>
    <x v="63"/>
    <x v="24"/>
    <x v="1"/>
    <x v="377"/>
    <e v="#VALUE!"/>
    <n v="12.5"/>
    <n v="8"/>
    <n v="0.1"/>
    <n v="90"/>
    <n v="47.22"/>
    <n v="42.78"/>
    <n v="4.7533333333333334E-3"/>
  </r>
  <r>
    <n v="10668"/>
    <n v="55"/>
    <s v="WANDK"/>
    <x v="0"/>
    <x v="63"/>
    <x v="56"/>
    <x v="7"/>
    <x v="377"/>
    <e v="#VALUE!"/>
    <n v="24"/>
    <n v="4"/>
    <n v="0.1"/>
    <n v="86.4"/>
    <n v="47.22"/>
    <n v="39.180000000000007"/>
    <n v="4.534722222222223E-3"/>
  </r>
  <r>
    <n v="10668"/>
    <n v="64"/>
    <s v="WANDK"/>
    <x v="0"/>
    <x v="63"/>
    <x v="31"/>
    <x v="6"/>
    <x v="377"/>
    <e v="#VALUE!"/>
    <n v="33.25"/>
    <n v="15"/>
    <n v="0.1"/>
    <n v="448.875"/>
    <n v="47.22"/>
    <n v="401.65499999999997"/>
    <n v="8.948036758563073E-3"/>
  </r>
  <r>
    <n v="10672"/>
    <n v="38"/>
    <s v="BERGS"/>
    <x v="4"/>
    <x v="56"/>
    <x v="63"/>
    <x v="0"/>
    <x v="245"/>
    <e v="#VALUE!"/>
    <n v="263.5"/>
    <n v="15"/>
    <n v="0.1"/>
    <n v="3557.25"/>
    <n v="95.75"/>
    <n v="3461.5"/>
    <n v="9.7308314006606215E-3"/>
  </r>
  <r>
    <n v="10681"/>
    <n v="19"/>
    <s v="GREAL"/>
    <x v="2"/>
    <x v="13"/>
    <x v="29"/>
    <x v="3"/>
    <x v="249"/>
    <e v="#VALUE!"/>
    <n v="9.1999999999999993"/>
    <n v="30"/>
    <n v="0.1"/>
    <n v="248.4"/>
    <n v="76.13"/>
    <n v="172.27"/>
    <n v="6.9351851851851857E-3"/>
  </r>
  <r>
    <n v="10681"/>
    <n v="21"/>
    <s v="GREAL"/>
    <x v="2"/>
    <x v="13"/>
    <x v="62"/>
    <x v="3"/>
    <x v="249"/>
    <e v="#VALUE!"/>
    <n v="10"/>
    <n v="12"/>
    <n v="0.1"/>
    <n v="108"/>
    <n v="76.13"/>
    <n v="31.870000000000005"/>
    <n v="2.9509259259259263E-3"/>
  </r>
  <r>
    <n v="10688"/>
    <n v="10"/>
    <s v="VAFFE"/>
    <x v="6"/>
    <x v="39"/>
    <x v="59"/>
    <x v="4"/>
    <x v="252"/>
    <e v="#VALUE!"/>
    <n v="31"/>
    <n v="18"/>
    <n v="0.1"/>
    <n v="502.2"/>
    <n v="299.08999999999997"/>
    <n v="203.11"/>
    <n v="4.0444046196734373E-3"/>
  </r>
  <r>
    <n v="10688"/>
    <n v="28"/>
    <s v="VAFFE"/>
    <x v="6"/>
    <x v="39"/>
    <x v="35"/>
    <x v="2"/>
    <x v="252"/>
    <e v="#VALUE!"/>
    <n v="45.6"/>
    <n v="60"/>
    <n v="0.1"/>
    <n v="2462.4"/>
    <n v="299.08999999999997"/>
    <n v="2163.31"/>
    <n v="8.7853719948018175E-3"/>
  </r>
  <r>
    <n v="10735"/>
    <n v="61"/>
    <s v="LETSS"/>
    <x v="8"/>
    <x v="86"/>
    <x v="65"/>
    <x v="5"/>
    <x v="446"/>
    <e v="#VALUE!"/>
    <n v="28.5"/>
    <n v="20"/>
    <n v="0.1"/>
    <n v="513"/>
    <n v="45.97"/>
    <n v="467.03"/>
    <n v="9.1038986354775812E-3"/>
  </r>
  <r>
    <n v="10735"/>
    <n v="77"/>
    <s v="LETSS"/>
    <x v="8"/>
    <x v="86"/>
    <x v="13"/>
    <x v="5"/>
    <x v="446"/>
    <e v="#VALUE!"/>
    <n v="13"/>
    <n v="2"/>
    <n v="0.1"/>
    <n v="23.4"/>
    <n v="45.97"/>
    <n v="-22.57"/>
    <n v="-9.6452991452991473E-3"/>
  </r>
  <r>
    <n v="10751"/>
    <n v="26"/>
    <s v="RICSU"/>
    <x v="2"/>
    <x v="52"/>
    <x v="52"/>
    <x v="3"/>
    <x v="29"/>
    <e v="#VALUE!"/>
    <n v="31.23"/>
    <n v="12"/>
    <n v="0.1"/>
    <n v="337.28399999999999"/>
    <n v="130.79"/>
    <n v="206.494"/>
    <n v="6.1222589864920966E-3"/>
  </r>
  <r>
    <n v="10751"/>
    <n v="50"/>
    <s v="RICSU"/>
    <x v="2"/>
    <x v="52"/>
    <x v="66"/>
    <x v="3"/>
    <x v="29"/>
    <e v="#VALUE!"/>
    <n v="16.25"/>
    <n v="20"/>
    <n v="0.1"/>
    <n v="292.5"/>
    <n v="130.79"/>
    <n v="161.71"/>
    <n v="5.5285470085470086E-3"/>
  </r>
  <r>
    <n v="10764"/>
    <n v="3"/>
    <s v="ERNSH"/>
    <x v="8"/>
    <x v="32"/>
    <x v="61"/>
    <x v="5"/>
    <x v="280"/>
    <e v="#VALUE!"/>
    <n v="10"/>
    <n v="20"/>
    <n v="0.1"/>
    <n v="180"/>
    <n v="145.44999999999999"/>
    <n v="34.550000000000011"/>
    <n v="1.919444444444445E-3"/>
  </r>
  <r>
    <n v="10764"/>
    <n v="39"/>
    <s v="ERNSH"/>
    <x v="8"/>
    <x v="32"/>
    <x v="0"/>
    <x v="0"/>
    <x v="280"/>
    <e v="#VALUE!"/>
    <n v="18"/>
    <n v="130"/>
    <n v="0.1"/>
    <n v="2106"/>
    <n v="145.44999999999999"/>
    <n v="1960.55"/>
    <n v="9.3093542260208936E-3"/>
  </r>
  <r>
    <n v="10765"/>
    <n v="65"/>
    <s v="QUICK"/>
    <x v="2"/>
    <x v="20"/>
    <x v="49"/>
    <x v="5"/>
    <x v="447"/>
    <e v="#VALUE!"/>
    <n v="21.05"/>
    <n v="80"/>
    <n v="0.1"/>
    <n v="1515.6"/>
    <n v="42.74"/>
    <n v="1472.86"/>
    <n v="9.7179994721562409E-3"/>
  </r>
  <r>
    <n v="10800"/>
    <n v="11"/>
    <s v="SEVES"/>
    <x v="0"/>
    <x v="36"/>
    <x v="4"/>
    <x v="1"/>
    <x v="291"/>
    <e v="#VALUE!"/>
    <n v="21"/>
    <n v="50"/>
    <n v="0.1"/>
    <n v="945"/>
    <n v="137.44"/>
    <n v="807.56"/>
    <n v="8.5456084656084647E-3"/>
  </r>
  <r>
    <n v="10800"/>
    <n v="51"/>
    <s v="SEVES"/>
    <x v="0"/>
    <x v="36"/>
    <x v="7"/>
    <x v="2"/>
    <x v="291"/>
    <e v="#VALUE!"/>
    <n v="53"/>
    <n v="10"/>
    <n v="0.1"/>
    <n v="477"/>
    <n v="137.44"/>
    <n v="339.56"/>
    <n v="7.1186582809224319E-3"/>
  </r>
  <r>
    <n v="10800"/>
    <n v="54"/>
    <s v="SEVES"/>
    <x v="0"/>
    <x v="36"/>
    <x v="37"/>
    <x v="7"/>
    <x v="291"/>
    <e v="#VALUE!"/>
    <n v="7.45"/>
    <n v="7"/>
    <n v="0.1"/>
    <n v="46.935000000000002"/>
    <n v="137.44"/>
    <n v="-90.504999999999995"/>
    <n v="-1.9283051028017469E-2"/>
  </r>
  <r>
    <n v="10812"/>
    <n v="31"/>
    <s v="REGGC"/>
    <x v="5"/>
    <x v="80"/>
    <x v="24"/>
    <x v="1"/>
    <x v="295"/>
    <e v="#VALUE!"/>
    <n v="12.5"/>
    <n v="16"/>
    <n v="0.1"/>
    <n v="180"/>
    <n v="59.78"/>
    <n v="120.22"/>
    <n v="6.6788888888888887E-3"/>
  </r>
  <r>
    <n v="10812"/>
    <n v="72"/>
    <s v="REGGC"/>
    <x v="5"/>
    <x v="80"/>
    <x v="5"/>
    <x v="1"/>
    <x v="295"/>
    <e v="#VALUE!"/>
    <n v="34.799999999999997"/>
    <n v="40"/>
    <n v="0.1"/>
    <n v="1252.8"/>
    <n v="59.78"/>
    <n v="1193.02"/>
    <n v="9.5228288633461052E-3"/>
  </r>
  <r>
    <n v="10823"/>
    <n v="11"/>
    <s v="LILAS"/>
    <x v="5"/>
    <x v="58"/>
    <x v="4"/>
    <x v="1"/>
    <x v="298"/>
    <e v="#VALUE!"/>
    <n v="21"/>
    <n v="20"/>
    <n v="0.1"/>
    <n v="378"/>
    <n v="163.97"/>
    <n v="214.03"/>
    <n v="5.662169312169312E-3"/>
  </r>
  <r>
    <n v="10823"/>
    <n v="59"/>
    <s v="LILAS"/>
    <x v="5"/>
    <x v="58"/>
    <x v="48"/>
    <x v="1"/>
    <x v="298"/>
    <e v="#VALUE!"/>
    <n v="55"/>
    <n v="40"/>
    <n v="0.1"/>
    <n v="1980"/>
    <n v="163.97"/>
    <n v="1816.03"/>
    <n v="9.1718686868686866E-3"/>
  </r>
  <r>
    <n v="10823"/>
    <n v="77"/>
    <s v="LILAS"/>
    <x v="5"/>
    <x v="58"/>
    <x v="13"/>
    <x v="5"/>
    <x v="298"/>
    <e v="#VALUE!"/>
    <n v="13"/>
    <n v="15"/>
    <n v="0.1"/>
    <n v="175.5"/>
    <n v="163.97"/>
    <n v="11.530000000000001"/>
    <n v="6.56980056980057E-4"/>
  </r>
  <r>
    <n v="10833"/>
    <n v="7"/>
    <s v="OTTIK"/>
    <x v="8"/>
    <x v="0"/>
    <x v="71"/>
    <x v="2"/>
    <x v="365"/>
    <e v="#VALUE!"/>
    <n v="30"/>
    <n v="20"/>
    <n v="0.1"/>
    <n v="540"/>
    <n v="71.489999999999995"/>
    <n v="468.51"/>
    <n v="8.6761111111111119E-3"/>
  </r>
  <r>
    <n v="10833"/>
    <n v="31"/>
    <s v="OTTIK"/>
    <x v="8"/>
    <x v="0"/>
    <x v="24"/>
    <x v="1"/>
    <x v="365"/>
    <e v="#VALUE!"/>
    <n v="12.5"/>
    <n v="9"/>
    <n v="0.1"/>
    <n v="101.25"/>
    <n v="71.489999999999995"/>
    <n v="29.760000000000005"/>
    <n v="2.9392592592592599E-3"/>
  </r>
  <r>
    <n v="10833"/>
    <n v="53"/>
    <s v="OTTIK"/>
    <x v="8"/>
    <x v="0"/>
    <x v="58"/>
    <x v="7"/>
    <x v="365"/>
    <e v="#VALUE!"/>
    <n v="32.799999999999997"/>
    <n v="9"/>
    <n v="0.1"/>
    <n v="265.68"/>
    <n v="71.489999999999995"/>
    <n v="194.19"/>
    <n v="7.3091689250225833E-3"/>
  </r>
  <r>
    <n v="10839"/>
    <n v="58"/>
    <s v="TRADH"/>
    <x v="2"/>
    <x v="30"/>
    <x v="72"/>
    <x v="4"/>
    <x v="448"/>
    <e v="#VALUE!"/>
    <n v="13.25"/>
    <n v="30"/>
    <n v="0.1"/>
    <n v="357.75"/>
    <n v="35.43"/>
    <n v="322.32"/>
    <n v="9.0096436058700203E-3"/>
  </r>
  <r>
    <n v="10839"/>
    <n v="72"/>
    <s v="TRADH"/>
    <x v="2"/>
    <x v="30"/>
    <x v="5"/>
    <x v="1"/>
    <x v="448"/>
    <e v="#VALUE!"/>
    <n v="34.799999999999997"/>
    <n v="15"/>
    <n v="0.1"/>
    <n v="469.8"/>
    <n v="35.43"/>
    <n v="434.37"/>
    <n v="9.2458492975734351E-3"/>
  </r>
  <r>
    <n v="10845"/>
    <n v="23"/>
    <s v="QUICK"/>
    <x v="1"/>
    <x v="20"/>
    <x v="51"/>
    <x v="6"/>
    <x v="300"/>
    <e v="#VALUE!"/>
    <n v="9"/>
    <n v="70"/>
    <n v="0.1"/>
    <n v="567"/>
    <n v="212.98"/>
    <n v="354.02"/>
    <n v="6.2437389770723106E-3"/>
  </r>
  <r>
    <n v="10845"/>
    <n v="35"/>
    <s v="QUICK"/>
    <x v="1"/>
    <x v="20"/>
    <x v="1"/>
    <x v="0"/>
    <x v="300"/>
    <e v="#VALUE!"/>
    <n v="18"/>
    <n v="25"/>
    <n v="0.1"/>
    <n v="405"/>
    <n v="212.98"/>
    <n v="192.02"/>
    <n v="4.7412345679012343E-3"/>
  </r>
  <r>
    <n v="10845"/>
    <n v="42"/>
    <s v="QUICK"/>
    <x v="1"/>
    <x v="20"/>
    <x v="41"/>
    <x v="6"/>
    <x v="300"/>
    <e v="#VALUE!"/>
    <n v="14"/>
    <n v="42"/>
    <n v="0.1"/>
    <n v="529.20000000000005"/>
    <n v="212.98"/>
    <n v="316.22000000000003"/>
    <n v="5.9754346182917615E-3"/>
  </r>
  <r>
    <n v="10845"/>
    <n v="58"/>
    <s v="QUICK"/>
    <x v="1"/>
    <x v="20"/>
    <x v="72"/>
    <x v="4"/>
    <x v="300"/>
    <e v="#VALUE!"/>
    <n v="13.25"/>
    <n v="60"/>
    <n v="0.1"/>
    <n v="715.5"/>
    <n v="212.98"/>
    <n v="502.52"/>
    <n v="7.0233403214535282E-3"/>
  </r>
  <r>
    <n v="10868"/>
    <n v="49"/>
    <s v="QUEEN"/>
    <x v="7"/>
    <x v="35"/>
    <x v="9"/>
    <x v="3"/>
    <x v="39"/>
    <e v="#VALUE!"/>
    <n v="20"/>
    <n v="42"/>
    <n v="0.1"/>
    <n v="756"/>
    <n v="191.27"/>
    <n v="564.73"/>
    <n v="7.469973544973545E-3"/>
  </r>
  <r>
    <n v="10875"/>
    <n v="47"/>
    <s v="BERGS"/>
    <x v="6"/>
    <x v="56"/>
    <x v="64"/>
    <x v="3"/>
    <x v="307"/>
    <e v="#VALUE!"/>
    <n v="9.5"/>
    <n v="21"/>
    <n v="0.1"/>
    <n v="179.55"/>
    <n v="32.369999999999997"/>
    <n v="147.18"/>
    <n v="8.1971595655806178E-3"/>
  </r>
  <r>
    <n v="10924"/>
    <n v="10"/>
    <s v="BERGS"/>
    <x v="2"/>
    <x v="56"/>
    <x v="59"/>
    <x v="4"/>
    <x v="319"/>
    <e v="#VALUE!"/>
    <n v="31"/>
    <n v="20"/>
    <n v="0.1"/>
    <n v="558"/>
    <n v="151.52000000000001"/>
    <n v="406.48"/>
    <n v="7.2845878136200718E-3"/>
  </r>
  <r>
    <n v="10924"/>
    <n v="28"/>
    <s v="BERGS"/>
    <x v="2"/>
    <x v="56"/>
    <x v="35"/>
    <x v="2"/>
    <x v="319"/>
    <e v="#VALUE!"/>
    <n v="45.6"/>
    <n v="30"/>
    <n v="0.1"/>
    <n v="1231.2"/>
    <n v="151.52000000000001"/>
    <n v="1079.68"/>
    <n v="8.7693307342430141E-3"/>
  </r>
  <r>
    <n v="10932"/>
    <n v="16"/>
    <s v="BONAP"/>
    <x v="1"/>
    <x v="23"/>
    <x v="11"/>
    <x v="3"/>
    <x v="320"/>
    <e v="#VALUE!"/>
    <n v="17.45"/>
    <n v="30"/>
    <n v="0.1"/>
    <n v="471.15"/>
    <n v="134.63999999999999"/>
    <n v="336.51"/>
    <n v="7.1423113658070679E-3"/>
  </r>
  <r>
    <n v="10932"/>
    <n v="62"/>
    <s v="BONAP"/>
    <x v="1"/>
    <x v="23"/>
    <x v="25"/>
    <x v="3"/>
    <x v="320"/>
    <e v="#VALUE!"/>
    <n v="49.3"/>
    <n v="14"/>
    <n v="0.1"/>
    <n v="621.17999999999995"/>
    <n v="134.63999999999999"/>
    <n v="486.53999999999996"/>
    <n v="7.8325123152709359E-3"/>
  </r>
  <r>
    <n v="10932"/>
    <n v="75"/>
    <s v="BONAP"/>
    <x v="1"/>
    <x v="23"/>
    <x v="33"/>
    <x v="0"/>
    <x v="320"/>
    <e v="#VALUE!"/>
    <n v="7.75"/>
    <n v="20"/>
    <n v="0.1"/>
    <n v="139.5"/>
    <n v="134.63999999999999"/>
    <n v="4.8600000000000136"/>
    <n v="3.4838709677419448E-4"/>
  </r>
  <r>
    <n v="10985"/>
    <n v="16"/>
    <s v="HUNGO"/>
    <x v="3"/>
    <x v="60"/>
    <x v="11"/>
    <x v="3"/>
    <x v="49"/>
    <e v="#VALUE!"/>
    <n v="17.45"/>
    <n v="36"/>
    <n v="0.1"/>
    <n v="565.37999999999988"/>
    <n v="91.51"/>
    <n v="473.86999999999989"/>
    <n v="8.3814425695992074E-3"/>
  </r>
  <r>
    <n v="10985"/>
    <n v="18"/>
    <s v="HUNGO"/>
    <x v="3"/>
    <x v="60"/>
    <x v="32"/>
    <x v="4"/>
    <x v="49"/>
    <e v="#VALUE!"/>
    <n v="62.5"/>
    <n v="8"/>
    <n v="0.1"/>
    <n v="450"/>
    <n v="91.51"/>
    <n v="358.49"/>
    <n v="7.9664444444444444E-3"/>
  </r>
  <r>
    <n v="10985"/>
    <n v="32"/>
    <s v="HUNGO"/>
    <x v="3"/>
    <x v="60"/>
    <x v="76"/>
    <x v="1"/>
    <x v="49"/>
    <e v="#VALUE!"/>
    <n v="32"/>
    <n v="35"/>
    <n v="0.1"/>
    <n v="1008"/>
    <n v="91.51"/>
    <n v="916.49"/>
    <n v="9.0921626984126983E-3"/>
  </r>
  <r>
    <n v="10988"/>
    <n v="62"/>
    <s v="RATTC"/>
    <x v="2"/>
    <x v="6"/>
    <x v="25"/>
    <x v="3"/>
    <x v="332"/>
    <e v="#VALUE!"/>
    <n v="49.3"/>
    <n v="40"/>
    <n v="0.1"/>
    <n v="1774.8"/>
    <n v="61.14"/>
    <n v="1713.6599999999999"/>
    <n v="9.6555104800540911E-3"/>
  </r>
  <r>
    <n v="11014"/>
    <n v="41"/>
    <s v="LINOD"/>
    <x v="3"/>
    <x v="22"/>
    <x v="54"/>
    <x v="4"/>
    <x v="338"/>
    <e v="#VALUE!"/>
    <n v="9.65"/>
    <n v="28"/>
    <n v="0.1"/>
    <n v="243.17999999999998"/>
    <n v="23.6"/>
    <n v="219.57999999999998"/>
    <n v="9.029525454395922E-3"/>
  </r>
  <r>
    <n v="11025"/>
    <n v="1"/>
    <s v="WARTH"/>
    <x v="8"/>
    <x v="4"/>
    <x v="3"/>
    <x v="0"/>
    <x v="341"/>
    <e v="#VALUE!"/>
    <n v="18"/>
    <n v="10"/>
    <n v="0.1"/>
    <n v="162"/>
    <n v="29.17"/>
    <n v="132.82999999999998"/>
    <n v="8.1993827160493811E-3"/>
  </r>
  <r>
    <n v="11025"/>
    <n v="13"/>
    <s v="WARTH"/>
    <x v="8"/>
    <x v="4"/>
    <x v="46"/>
    <x v="4"/>
    <x v="341"/>
    <e v="#VALUE!"/>
    <n v="6"/>
    <n v="20"/>
    <n v="0.1"/>
    <n v="108"/>
    <n v="29.17"/>
    <n v="78.83"/>
    <n v="7.2990740740740733E-3"/>
  </r>
  <r>
    <n v="11033"/>
    <n v="53"/>
    <s v="RICSU"/>
    <x v="7"/>
    <x v="52"/>
    <x v="58"/>
    <x v="7"/>
    <x v="52"/>
    <e v="#VALUE!"/>
    <n v="32.799999999999997"/>
    <n v="70"/>
    <n v="0.1"/>
    <n v="2066.4"/>
    <n v="84.74"/>
    <n v="1981.66"/>
    <n v="9.589914827719705E-3"/>
  </r>
  <r>
    <n v="11033"/>
    <n v="69"/>
    <s v="RICSU"/>
    <x v="7"/>
    <x v="52"/>
    <x v="39"/>
    <x v="1"/>
    <x v="52"/>
    <e v="#VALUE!"/>
    <n v="36"/>
    <n v="36"/>
    <n v="0.1"/>
    <n v="1166.4000000000001"/>
    <n v="84.74"/>
    <n v="1081.6600000000001"/>
    <n v="9.2734910836762691E-3"/>
  </r>
  <r>
    <n v="11034"/>
    <n v="21"/>
    <s v="OLDWO"/>
    <x v="1"/>
    <x v="79"/>
    <x v="62"/>
    <x v="3"/>
    <x v="53"/>
    <e v="#VALUE!"/>
    <n v="10"/>
    <n v="15"/>
    <n v="0.1"/>
    <n v="135"/>
    <n v="40.32"/>
    <n v="94.68"/>
    <n v="7.0133333333333332E-3"/>
  </r>
  <r>
    <n v="11050"/>
    <n v="76"/>
    <s v="FOLKO"/>
    <x v="1"/>
    <x v="27"/>
    <x v="2"/>
    <x v="0"/>
    <x v="405"/>
    <e v="#VALUE!"/>
    <n v="18"/>
    <n v="50"/>
    <n v="0.1"/>
    <n v="810"/>
    <n v="59.41"/>
    <n v="750.59"/>
    <n v="9.2665432098765436E-3"/>
  </r>
  <r>
    <n v="11063"/>
    <n v="40"/>
    <s v="HUNGO"/>
    <x v="2"/>
    <x v="60"/>
    <x v="20"/>
    <x v="4"/>
    <x v="348"/>
    <e v="#VALUE!"/>
    <n v="18.399999999999999"/>
    <n v="40"/>
    <n v="0.1"/>
    <n v="662.4"/>
    <n v="81.73"/>
    <n v="580.66999999999996"/>
    <n v="8.7661533816425115E-3"/>
  </r>
  <r>
    <n v="11063"/>
    <n v="41"/>
    <s v="HUNGO"/>
    <x v="2"/>
    <x v="60"/>
    <x v="54"/>
    <x v="4"/>
    <x v="348"/>
    <e v="#VALUE!"/>
    <n v="9.65"/>
    <n v="30"/>
    <n v="0.1"/>
    <n v="260.55"/>
    <n v="81.73"/>
    <n v="178.82"/>
    <n v="6.8631740548838992E-3"/>
  </r>
  <r>
    <n v="11064"/>
    <n v="17"/>
    <s v="SAVEA"/>
    <x v="0"/>
    <x v="17"/>
    <x v="34"/>
    <x v="7"/>
    <x v="349"/>
    <e v="#VALUE!"/>
    <n v="39"/>
    <n v="77"/>
    <n v="0.1"/>
    <n v="2702.7"/>
    <n v="30.09"/>
    <n v="2672.6099999999997"/>
    <n v="9.8886668886668874E-3"/>
  </r>
  <r>
    <n v="11064"/>
    <n v="53"/>
    <s v="SAVEA"/>
    <x v="0"/>
    <x v="17"/>
    <x v="58"/>
    <x v="7"/>
    <x v="349"/>
    <e v="#VALUE!"/>
    <n v="32.799999999999997"/>
    <n v="25"/>
    <n v="0.1"/>
    <n v="737.99999999999989"/>
    <n v="30.09"/>
    <n v="707.90999999999985"/>
    <n v="9.5922764227642284E-3"/>
  </r>
  <r>
    <n v="11064"/>
    <n v="55"/>
    <s v="SAVEA"/>
    <x v="0"/>
    <x v="17"/>
    <x v="56"/>
    <x v="7"/>
    <x v="349"/>
    <e v="#VALUE!"/>
    <n v="24"/>
    <n v="4"/>
    <n v="0.1"/>
    <n v="86.4"/>
    <n v="30.09"/>
    <n v="56.31"/>
    <n v="6.5173611111111109E-3"/>
  </r>
  <r>
    <n v="11077"/>
    <n v="8"/>
    <s v="RATTC"/>
    <x v="0"/>
    <x v="6"/>
    <x v="53"/>
    <x v="5"/>
    <x v="351"/>
    <e v="#VALUE!"/>
    <n v="40"/>
    <n v="2"/>
    <n v="0.1"/>
    <n v="72"/>
    <n v="8.5299999999999994"/>
    <n v="63.47"/>
    <n v="8.8152777777777778E-3"/>
  </r>
  <r>
    <n v="10258"/>
    <n v="2"/>
    <s v="ERNSH"/>
    <x v="0"/>
    <x v="32"/>
    <x v="19"/>
    <x v="0"/>
    <x v="449"/>
    <e v="#VALUE!"/>
    <n v="15.2"/>
    <n v="50"/>
    <n v="0.2"/>
    <n v="608"/>
    <n v="140.51"/>
    <n v="467.49"/>
    <n v="7.6889802631578954E-3"/>
  </r>
  <r>
    <n v="10258"/>
    <n v="5"/>
    <s v="ERNSH"/>
    <x v="0"/>
    <x v="32"/>
    <x v="57"/>
    <x v="5"/>
    <x v="449"/>
    <e v="#VALUE!"/>
    <n v="17"/>
    <n v="65"/>
    <n v="0.2"/>
    <n v="884"/>
    <n v="140.51"/>
    <n v="743.49"/>
    <n v="8.4105203619909506E-3"/>
  </r>
  <r>
    <n v="10258"/>
    <n v="32"/>
    <s v="ERNSH"/>
    <x v="0"/>
    <x v="32"/>
    <x v="76"/>
    <x v="1"/>
    <x v="449"/>
    <e v="#VALUE!"/>
    <n v="25.6"/>
    <n v="6"/>
    <n v="0.2"/>
    <n v="122.88000000000002"/>
    <n v="140.51"/>
    <n v="-17.629999999999967"/>
    <n v="-1.4347330729166637E-3"/>
  </r>
  <r>
    <n v="10262"/>
    <n v="5"/>
    <s v="RATTC"/>
    <x v="1"/>
    <x v="6"/>
    <x v="57"/>
    <x v="5"/>
    <x v="66"/>
    <e v="#VALUE!"/>
    <n v="17"/>
    <n v="12"/>
    <n v="0.2"/>
    <n v="163.19999999999999"/>
    <n v="48.29"/>
    <n v="114.91"/>
    <n v="7.0410539215686272E-3"/>
  </r>
  <r>
    <n v="10285"/>
    <n v="1"/>
    <s v="QUICK"/>
    <x v="0"/>
    <x v="20"/>
    <x v="3"/>
    <x v="0"/>
    <x v="450"/>
    <e v="#VALUE!"/>
    <n v="14.4"/>
    <n v="45"/>
    <n v="0.2"/>
    <n v="518.4"/>
    <n v="76.83"/>
    <n v="441.57"/>
    <n v="8.517939814814815E-3"/>
  </r>
  <r>
    <n v="10285"/>
    <n v="40"/>
    <s v="QUICK"/>
    <x v="0"/>
    <x v="20"/>
    <x v="20"/>
    <x v="4"/>
    <x v="450"/>
    <e v="#VALUE!"/>
    <n v="14.7"/>
    <n v="40"/>
    <n v="0.2"/>
    <n v="470.4"/>
    <n v="76.83"/>
    <n v="393.57"/>
    <n v="8.3667091836734705E-3"/>
  </r>
  <r>
    <n v="10285"/>
    <n v="53"/>
    <s v="QUICK"/>
    <x v="0"/>
    <x v="20"/>
    <x v="58"/>
    <x v="7"/>
    <x v="450"/>
    <e v="#VALUE!"/>
    <n v="26.2"/>
    <n v="36"/>
    <n v="0.2"/>
    <n v="754.56"/>
    <n v="76.83"/>
    <n v="677.7299999999999"/>
    <n v="8.981790712468192E-3"/>
  </r>
  <r>
    <n v="10327"/>
    <n v="2"/>
    <s v="FOLKO"/>
    <x v="3"/>
    <x v="27"/>
    <x v="19"/>
    <x v="0"/>
    <x v="451"/>
    <e v="#VALUE!"/>
    <n v="15.2"/>
    <n v="25"/>
    <n v="0.2"/>
    <n v="304"/>
    <n v="63.36"/>
    <n v="240.64"/>
    <n v="7.9157894736842111E-3"/>
  </r>
  <r>
    <n v="10327"/>
    <n v="11"/>
    <s v="FOLKO"/>
    <x v="3"/>
    <x v="27"/>
    <x v="4"/>
    <x v="1"/>
    <x v="451"/>
    <e v="#VALUE!"/>
    <n v="16.8"/>
    <n v="50"/>
    <n v="0.2"/>
    <n v="672"/>
    <n v="63.36"/>
    <n v="608.64"/>
    <n v="9.0571428571428574E-3"/>
  </r>
  <r>
    <n v="10327"/>
    <n v="30"/>
    <s v="FOLKO"/>
    <x v="3"/>
    <x v="27"/>
    <x v="30"/>
    <x v="4"/>
    <x v="451"/>
    <e v="#VALUE!"/>
    <n v="20.7"/>
    <n v="35"/>
    <n v="0.2"/>
    <n v="579.6"/>
    <n v="63.36"/>
    <n v="516.24"/>
    <n v="8.9068322981366455E-3"/>
  </r>
  <r>
    <n v="10327"/>
    <n v="58"/>
    <s v="FOLKO"/>
    <x v="3"/>
    <x v="27"/>
    <x v="72"/>
    <x v="4"/>
    <x v="451"/>
    <e v="#VALUE!"/>
    <n v="10.6"/>
    <n v="30"/>
    <n v="0.2"/>
    <n v="254.4"/>
    <n v="63.36"/>
    <n v="191.04000000000002"/>
    <n v="7.5094339622641514E-3"/>
  </r>
  <r>
    <n v="10332"/>
    <n v="18"/>
    <s v="MEREP"/>
    <x v="2"/>
    <x v="14"/>
    <x v="32"/>
    <x v="4"/>
    <x v="452"/>
    <e v="#VALUE!"/>
    <n v="50"/>
    <n v="40"/>
    <n v="0.2"/>
    <n v="1600"/>
    <n v="52.84"/>
    <n v="1547.16"/>
    <n v="9.6697499999999995E-3"/>
  </r>
  <r>
    <n v="10332"/>
    <n v="42"/>
    <s v="MEREP"/>
    <x v="2"/>
    <x v="14"/>
    <x v="41"/>
    <x v="6"/>
    <x v="452"/>
    <e v="#VALUE!"/>
    <n v="11.2"/>
    <n v="10"/>
    <n v="0.2"/>
    <n v="89.6"/>
    <n v="52.84"/>
    <n v="36.759999999999991"/>
    <n v="4.1026785714285705E-3"/>
  </r>
  <r>
    <n v="10332"/>
    <n v="47"/>
    <s v="MEREP"/>
    <x v="2"/>
    <x v="14"/>
    <x v="64"/>
    <x v="3"/>
    <x v="452"/>
    <e v="#VALUE!"/>
    <n v="7.6"/>
    <n v="16"/>
    <n v="0.2"/>
    <n v="97.28"/>
    <n v="52.84"/>
    <n v="44.44"/>
    <n v="4.5682565789473681E-3"/>
  </r>
  <r>
    <n v="10335"/>
    <n v="2"/>
    <s v="HUNGO"/>
    <x v="7"/>
    <x v="60"/>
    <x v="19"/>
    <x v="0"/>
    <x v="453"/>
    <e v="#VALUE!"/>
    <n v="15.2"/>
    <n v="7"/>
    <n v="0.2"/>
    <n v="85.11999999999999"/>
    <n v="42.11"/>
    <n v="43.009999999999991"/>
    <n v="5.0528665413533827E-3"/>
  </r>
  <r>
    <n v="10335"/>
    <n v="31"/>
    <s v="HUNGO"/>
    <x v="7"/>
    <x v="60"/>
    <x v="24"/>
    <x v="1"/>
    <x v="453"/>
    <e v="#VALUE!"/>
    <n v="10"/>
    <n v="25"/>
    <n v="0.2"/>
    <n v="200"/>
    <n v="42.11"/>
    <n v="157.88999999999999"/>
    <n v="7.8945000000000005E-3"/>
  </r>
  <r>
    <n v="10335"/>
    <n v="32"/>
    <s v="HUNGO"/>
    <x v="7"/>
    <x v="60"/>
    <x v="76"/>
    <x v="1"/>
    <x v="453"/>
    <e v="#VALUE!"/>
    <n v="25.6"/>
    <n v="6"/>
    <n v="0.2"/>
    <n v="122.88000000000002"/>
    <n v="42.11"/>
    <n v="80.770000000000024"/>
    <n v="6.5730794270833339E-3"/>
  </r>
  <r>
    <n v="10335"/>
    <n v="51"/>
    <s v="HUNGO"/>
    <x v="7"/>
    <x v="60"/>
    <x v="7"/>
    <x v="2"/>
    <x v="453"/>
    <e v="#VALUE!"/>
    <n v="42.4"/>
    <n v="48"/>
    <n v="0.2"/>
    <n v="1628.1599999999999"/>
    <n v="42.11"/>
    <n v="1586.05"/>
    <n v="9.7413644850628932E-3"/>
  </r>
  <r>
    <n v="10342"/>
    <n v="2"/>
    <s v="FRANK"/>
    <x v="6"/>
    <x v="54"/>
    <x v="19"/>
    <x v="0"/>
    <x v="454"/>
    <e v="#VALUE!"/>
    <n v="15.2"/>
    <n v="24"/>
    <n v="0.2"/>
    <n v="291.83999999999997"/>
    <n v="54.83"/>
    <n v="237.01"/>
    <n v="8.1212308114035087E-3"/>
  </r>
  <r>
    <n v="10342"/>
    <n v="31"/>
    <s v="FRANK"/>
    <x v="6"/>
    <x v="54"/>
    <x v="24"/>
    <x v="1"/>
    <x v="454"/>
    <e v="#VALUE!"/>
    <n v="10"/>
    <n v="56"/>
    <n v="0.2"/>
    <n v="448"/>
    <n v="54.83"/>
    <n v="393.17"/>
    <n v="8.7761160714285719E-3"/>
  </r>
  <r>
    <n v="10342"/>
    <n v="36"/>
    <s v="FRANK"/>
    <x v="6"/>
    <x v="54"/>
    <x v="12"/>
    <x v="4"/>
    <x v="454"/>
    <e v="#VALUE!"/>
    <n v="15.2"/>
    <n v="40"/>
    <n v="0.2"/>
    <n v="486.4"/>
    <n v="54.83"/>
    <n v="431.57"/>
    <n v="8.8727384868421064E-3"/>
  </r>
  <r>
    <n v="10342"/>
    <n v="55"/>
    <s v="FRANK"/>
    <x v="6"/>
    <x v="54"/>
    <x v="56"/>
    <x v="7"/>
    <x v="454"/>
    <e v="#VALUE!"/>
    <n v="19.2"/>
    <n v="40"/>
    <n v="0.2"/>
    <n v="614.4"/>
    <n v="54.83"/>
    <n v="559.56999999999994"/>
    <n v="9.1075846354166656E-3"/>
  </r>
  <r>
    <n v="10353"/>
    <n v="11"/>
    <s v="PICCO"/>
    <x v="7"/>
    <x v="2"/>
    <x v="4"/>
    <x v="1"/>
    <x v="455"/>
    <e v="#VALUE!"/>
    <n v="16.8"/>
    <n v="12"/>
    <n v="0.2"/>
    <n v="161.28000000000003"/>
    <n v="360.63"/>
    <n v="-199.34999999999997"/>
    <n v="-1.2360491071428567E-2"/>
  </r>
  <r>
    <n v="10353"/>
    <n v="38"/>
    <s v="PICCO"/>
    <x v="7"/>
    <x v="2"/>
    <x v="63"/>
    <x v="0"/>
    <x v="455"/>
    <e v="#VALUE!"/>
    <n v="210.8"/>
    <n v="50"/>
    <n v="0.2"/>
    <n v="8432"/>
    <n v="360.63"/>
    <n v="8071.37"/>
    <n v="9.5723078747628094E-3"/>
  </r>
  <r>
    <n v="10357"/>
    <n v="10"/>
    <s v="LILAS"/>
    <x v="0"/>
    <x v="58"/>
    <x v="59"/>
    <x v="4"/>
    <x v="119"/>
    <e v="#VALUE!"/>
    <n v="24.8"/>
    <n v="30"/>
    <n v="0.2"/>
    <n v="595.20000000000005"/>
    <n v="34.880000000000003"/>
    <n v="560.32000000000005"/>
    <n v="9.4139784946236562E-3"/>
  </r>
  <r>
    <n v="10357"/>
    <n v="60"/>
    <s v="LILAS"/>
    <x v="0"/>
    <x v="58"/>
    <x v="8"/>
    <x v="1"/>
    <x v="119"/>
    <e v="#VALUE!"/>
    <n v="27.2"/>
    <n v="8"/>
    <n v="0.2"/>
    <n v="174.07999999999998"/>
    <n v="34.880000000000003"/>
    <n v="139.19999999999999"/>
    <n v="7.9963235294117658E-3"/>
  </r>
  <r>
    <n v="10371"/>
    <n v="36"/>
    <s v="LAMAI"/>
    <x v="0"/>
    <x v="74"/>
    <x v="12"/>
    <x v="4"/>
    <x v="370"/>
    <e v="#VALUE!"/>
    <n v="15.2"/>
    <n v="6"/>
    <n v="0.2"/>
    <n v="72.959999999999994"/>
    <n v="0.45"/>
    <n v="72.509999999999991"/>
    <n v="9.9383223684210518E-3"/>
  </r>
  <r>
    <n v="10373"/>
    <n v="58"/>
    <s v="HUNGO"/>
    <x v="6"/>
    <x v="60"/>
    <x v="72"/>
    <x v="4"/>
    <x v="357"/>
    <e v="#VALUE!"/>
    <n v="10.6"/>
    <n v="80"/>
    <n v="0.2"/>
    <n v="678.4"/>
    <n v="124.12"/>
    <n v="554.28"/>
    <n v="8.170400943396227E-3"/>
  </r>
  <r>
    <n v="10373"/>
    <n v="71"/>
    <s v="HUNGO"/>
    <x v="6"/>
    <x v="60"/>
    <x v="36"/>
    <x v="1"/>
    <x v="357"/>
    <e v="#VALUE!"/>
    <n v="17.2"/>
    <n v="50"/>
    <n v="0.2"/>
    <n v="688"/>
    <n v="124.12"/>
    <n v="563.88"/>
    <n v="8.19593023255814E-3"/>
  </r>
  <r>
    <n v="10385"/>
    <n v="7"/>
    <s v="SPLIR"/>
    <x v="0"/>
    <x v="29"/>
    <x v="71"/>
    <x v="2"/>
    <x v="456"/>
    <e v="#VALUE!"/>
    <n v="24"/>
    <n v="10"/>
    <n v="0.2"/>
    <n v="192"/>
    <n v="30.96"/>
    <n v="161.04"/>
    <n v="8.3874999999999991E-3"/>
  </r>
  <r>
    <n v="10385"/>
    <n v="60"/>
    <s v="SPLIR"/>
    <x v="0"/>
    <x v="29"/>
    <x v="8"/>
    <x v="1"/>
    <x v="456"/>
    <e v="#VALUE!"/>
    <n v="27.2"/>
    <n v="20"/>
    <n v="0.2"/>
    <n v="435.2"/>
    <n v="30.96"/>
    <n v="404.24"/>
    <n v="9.2886029411764718E-3"/>
  </r>
  <r>
    <n v="10385"/>
    <n v="68"/>
    <s v="SPLIR"/>
    <x v="0"/>
    <x v="29"/>
    <x v="38"/>
    <x v="3"/>
    <x v="456"/>
    <e v="#VALUE!"/>
    <n v="10"/>
    <n v="8"/>
    <n v="0.2"/>
    <n v="64"/>
    <n v="30.96"/>
    <n v="33.04"/>
    <n v="5.1624999999999996E-3"/>
  </r>
  <r>
    <n v="10388"/>
    <n v="45"/>
    <s v="SEVES"/>
    <x v="3"/>
    <x v="36"/>
    <x v="69"/>
    <x v="4"/>
    <x v="131"/>
    <e v="#VALUE!"/>
    <n v="7.6"/>
    <n v="15"/>
    <n v="0.2"/>
    <n v="91.2"/>
    <n v="34.86"/>
    <n v="56.34"/>
    <n v="6.1776315789473686E-3"/>
  </r>
  <r>
    <n v="10388"/>
    <n v="52"/>
    <s v="SEVES"/>
    <x v="3"/>
    <x v="36"/>
    <x v="50"/>
    <x v="6"/>
    <x v="131"/>
    <e v="#VALUE!"/>
    <n v="5.6"/>
    <n v="20"/>
    <n v="0.2"/>
    <n v="89.6"/>
    <n v="34.86"/>
    <n v="54.739999999999995"/>
    <n v="6.1093750000000002E-3"/>
  </r>
  <r>
    <n v="10411"/>
    <n v="41"/>
    <s v="BOTTM"/>
    <x v="4"/>
    <x v="73"/>
    <x v="54"/>
    <x v="4"/>
    <x v="144"/>
    <e v="#VALUE!"/>
    <n v="7.7"/>
    <n v="25"/>
    <n v="0.2"/>
    <n v="154"/>
    <n v="23.65"/>
    <n v="130.35"/>
    <n v="8.4642857142857141E-3"/>
  </r>
  <r>
    <n v="10411"/>
    <n v="44"/>
    <s v="BOTTM"/>
    <x v="4"/>
    <x v="73"/>
    <x v="26"/>
    <x v="5"/>
    <x v="144"/>
    <e v="#VALUE!"/>
    <n v="15.5"/>
    <n v="40"/>
    <n v="0.2"/>
    <n v="496"/>
    <n v="23.65"/>
    <n v="472.35"/>
    <n v="9.5231854838709676E-3"/>
  </r>
  <r>
    <n v="10411"/>
    <n v="59"/>
    <s v="BOTTM"/>
    <x v="4"/>
    <x v="73"/>
    <x v="48"/>
    <x v="1"/>
    <x v="144"/>
    <e v="#VALUE!"/>
    <n v="44"/>
    <n v="9"/>
    <n v="0.2"/>
    <n v="316.8"/>
    <n v="23.65"/>
    <n v="293.15000000000003"/>
    <n v="9.2534722222222237E-3"/>
  </r>
  <r>
    <n v="10424"/>
    <n v="35"/>
    <s v="MEREP"/>
    <x v="7"/>
    <x v="14"/>
    <x v="1"/>
    <x v="0"/>
    <x v="150"/>
    <e v="#VALUE!"/>
    <n v="14.4"/>
    <n v="60"/>
    <n v="0.2"/>
    <n v="691.2"/>
    <n v="370.61"/>
    <n v="320.59000000000003"/>
    <n v="4.6381655092592594E-3"/>
  </r>
  <r>
    <n v="10424"/>
    <n v="38"/>
    <s v="MEREP"/>
    <x v="7"/>
    <x v="14"/>
    <x v="63"/>
    <x v="0"/>
    <x v="150"/>
    <e v="#VALUE!"/>
    <n v="210.8"/>
    <n v="49"/>
    <n v="0.2"/>
    <n v="8263.36"/>
    <n v="370.61"/>
    <n v="7892.7500000000009"/>
    <n v="9.5515020524338766E-3"/>
  </r>
  <r>
    <n v="10424"/>
    <n v="68"/>
    <s v="MEREP"/>
    <x v="7"/>
    <x v="14"/>
    <x v="38"/>
    <x v="3"/>
    <x v="150"/>
    <e v="#VALUE!"/>
    <n v="10"/>
    <n v="30"/>
    <n v="0.2"/>
    <n v="240"/>
    <n v="370.61"/>
    <n v="-130.61000000000001"/>
    <n v="-5.4420833333333344E-3"/>
  </r>
  <r>
    <n v="10430"/>
    <n v="17"/>
    <s v="ERNSH"/>
    <x v="6"/>
    <x v="32"/>
    <x v="34"/>
    <x v="7"/>
    <x v="153"/>
    <e v="#VALUE!"/>
    <n v="31.2"/>
    <n v="45"/>
    <n v="0.2"/>
    <n v="1123.2"/>
    <n v="458.78"/>
    <n v="664.42000000000007"/>
    <n v="5.9154202279202281E-3"/>
  </r>
  <r>
    <n v="10430"/>
    <n v="59"/>
    <s v="ERNSH"/>
    <x v="6"/>
    <x v="32"/>
    <x v="48"/>
    <x v="1"/>
    <x v="153"/>
    <e v="#VALUE!"/>
    <n v="44"/>
    <n v="70"/>
    <n v="0.2"/>
    <n v="2464"/>
    <n v="458.78"/>
    <n v="2005.22"/>
    <n v="8.1380681818181821E-3"/>
  </r>
  <r>
    <n v="10438"/>
    <n v="19"/>
    <s v="TOMSP"/>
    <x v="2"/>
    <x v="49"/>
    <x v="29"/>
    <x v="3"/>
    <x v="457"/>
    <e v="#VALUE!"/>
    <n v="7.3"/>
    <n v="15"/>
    <n v="0.2"/>
    <n v="87.6"/>
    <n v="8.24"/>
    <n v="79.36"/>
    <n v="9.0593607305936071E-3"/>
  </r>
  <r>
    <n v="10438"/>
    <n v="34"/>
    <s v="TOMSP"/>
    <x v="2"/>
    <x v="49"/>
    <x v="42"/>
    <x v="0"/>
    <x v="457"/>
    <e v="#VALUE!"/>
    <n v="11.2"/>
    <n v="20"/>
    <n v="0.2"/>
    <n v="179.2"/>
    <n v="8.24"/>
    <n v="170.95999999999998"/>
    <n v="9.540178571428571E-3"/>
  </r>
  <r>
    <n v="10438"/>
    <n v="57"/>
    <s v="TOMSP"/>
    <x v="2"/>
    <x v="49"/>
    <x v="16"/>
    <x v="6"/>
    <x v="457"/>
    <e v="#VALUE!"/>
    <n v="15.6"/>
    <n v="15"/>
    <n v="0.2"/>
    <n v="187.2"/>
    <n v="8.24"/>
    <n v="178.95999999999998"/>
    <n v="9.559829059829059E-3"/>
  </r>
  <r>
    <n v="10443"/>
    <n v="11"/>
    <s v="REGGC"/>
    <x v="1"/>
    <x v="80"/>
    <x v="4"/>
    <x v="1"/>
    <x v="161"/>
    <e v="#VALUE!"/>
    <n v="16.8"/>
    <n v="6"/>
    <n v="0.2"/>
    <n v="80.640000000000015"/>
    <n v="13.95"/>
    <n v="66.690000000000012"/>
    <n v="8.2700892857142869E-3"/>
  </r>
  <r>
    <n v="10450"/>
    <n v="10"/>
    <s v="VICTE"/>
    <x v="1"/>
    <x v="3"/>
    <x v="59"/>
    <x v="4"/>
    <x v="438"/>
    <e v="#VALUE!"/>
    <n v="24.8"/>
    <n v="20"/>
    <n v="0.2"/>
    <n v="396.8"/>
    <n v="7.23"/>
    <n v="389.57"/>
    <n v="9.8177923387096772E-3"/>
  </r>
  <r>
    <n v="10450"/>
    <n v="54"/>
    <s v="VICTE"/>
    <x v="1"/>
    <x v="3"/>
    <x v="37"/>
    <x v="7"/>
    <x v="438"/>
    <e v="#VALUE!"/>
    <n v="5.9"/>
    <n v="6"/>
    <n v="0.2"/>
    <n v="28.320000000000004"/>
    <n v="7.23"/>
    <n v="21.090000000000003"/>
    <n v="7.4470338983050853E-3"/>
  </r>
  <r>
    <n v="10454"/>
    <n v="16"/>
    <s v="LAMAI"/>
    <x v="6"/>
    <x v="74"/>
    <x v="11"/>
    <x v="3"/>
    <x v="439"/>
    <e v="#VALUE!"/>
    <n v="13.9"/>
    <n v="20"/>
    <n v="0.2"/>
    <n v="222.4"/>
    <n v="2.74"/>
    <n v="219.66"/>
    <n v="9.8767985611510796E-3"/>
  </r>
  <r>
    <n v="10454"/>
    <n v="33"/>
    <s v="LAMAI"/>
    <x v="6"/>
    <x v="74"/>
    <x v="22"/>
    <x v="1"/>
    <x v="439"/>
    <e v="#VALUE!"/>
    <n v="2"/>
    <n v="20"/>
    <n v="0.2"/>
    <n v="32"/>
    <n v="2.74"/>
    <n v="29.259999999999998"/>
    <n v="9.1437499999999991E-3"/>
  </r>
  <r>
    <n v="10454"/>
    <n v="46"/>
    <s v="LAMAI"/>
    <x v="6"/>
    <x v="74"/>
    <x v="60"/>
    <x v="4"/>
    <x v="439"/>
    <e v="#VALUE!"/>
    <n v="9.6"/>
    <n v="10"/>
    <n v="0.2"/>
    <n v="76.8"/>
    <n v="2.74"/>
    <n v="74.06"/>
    <n v="9.6432291666666663E-3"/>
  </r>
  <r>
    <n v="10464"/>
    <n v="4"/>
    <s v="FURIB"/>
    <x v="6"/>
    <x v="65"/>
    <x v="47"/>
    <x v="5"/>
    <x v="171"/>
    <e v="#VALUE!"/>
    <n v="17.600000000000001"/>
    <n v="16"/>
    <n v="0.2"/>
    <n v="225.28000000000003"/>
    <n v="89"/>
    <n v="136.28000000000003"/>
    <n v="6.0493607954545461E-3"/>
  </r>
  <r>
    <n v="10464"/>
    <n v="56"/>
    <s v="FURIB"/>
    <x v="6"/>
    <x v="65"/>
    <x v="17"/>
    <x v="6"/>
    <x v="171"/>
    <e v="#VALUE!"/>
    <n v="30.4"/>
    <n v="30"/>
    <n v="0.2"/>
    <n v="729.6"/>
    <n v="89"/>
    <n v="640.6"/>
    <n v="8.7801535087719297E-3"/>
  </r>
  <r>
    <n v="10488"/>
    <n v="73"/>
    <s v="FRANK"/>
    <x v="1"/>
    <x v="54"/>
    <x v="28"/>
    <x v="4"/>
    <x v="373"/>
    <e v="#VALUE!"/>
    <n v="12"/>
    <n v="20"/>
    <n v="0.2"/>
    <n v="192"/>
    <n v="4.93"/>
    <n v="187.07"/>
    <n v="9.7432291666666657E-3"/>
  </r>
  <r>
    <n v="10513"/>
    <n v="21"/>
    <s v="WANDK"/>
    <x v="7"/>
    <x v="63"/>
    <x v="62"/>
    <x v="3"/>
    <x v="194"/>
    <e v="#VALUE!"/>
    <n v="10"/>
    <n v="40"/>
    <n v="0.2"/>
    <n v="320"/>
    <n v="105.65"/>
    <n v="214.35"/>
    <n v="6.6984374999999995E-3"/>
  </r>
  <r>
    <n v="10513"/>
    <n v="32"/>
    <s v="WANDK"/>
    <x v="7"/>
    <x v="63"/>
    <x v="76"/>
    <x v="1"/>
    <x v="194"/>
    <e v="#VALUE!"/>
    <n v="32"/>
    <n v="50"/>
    <n v="0.2"/>
    <n v="1280"/>
    <n v="105.65"/>
    <n v="1174.3499999999999"/>
    <n v="9.1746093749999983E-3"/>
  </r>
  <r>
    <n v="10513"/>
    <n v="61"/>
    <s v="WANDK"/>
    <x v="7"/>
    <x v="63"/>
    <x v="65"/>
    <x v="5"/>
    <x v="194"/>
    <e v="#VALUE!"/>
    <n v="28.5"/>
    <n v="15"/>
    <n v="0.2"/>
    <n v="342"/>
    <n v="105.65"/>
    <n v="236.35"/>
    <n v="6.9108187134502919E-3"/>
  </r>
  <r>
    <n v="10522"/>
    <n v="1"/>
    <s v="LEHMS"/>
    <x v="6"/>
    <x v="59"/>
    <x v="3"/>
    <x v="0"/>
    <x v="199"/>
    <e v="#VALUE!"/>
    <n v="18"/>
    <n v="40"/>
    <n v="0.2"/>
    <n v="576"/>
    <n v="45.33"/>
    <n v="530.66999999999996"/>
    <n v="9.2130208333333335E-3"/>
  </r>
  <r>
    <n v="10522"/>
    <n v="30"/>
    <s v="LEHMS"/>
    <x v="6"/>
    <x v="59"/>
    <x v="30"/>
    <x v="4"/>
    <x v="199"/>
    <e v="#VALUE!"/>
    <n v="25.89"/>
    <n v="20"/>
    <n v="0.2"/>
    <n v="414.23999999999995"/>
    <n v="45.33"/>
    <n v="368.90999999999997"/>
    <n v="8.9057068366164543E-3"/>
  </r>
  <r>
    <n v="10522"/>
    <n v="40"/>
    <s v="LEHMS"/>
    <x v="6"/>
    <x v="59"/>
    <x v="20"/>
    <x v="4"/>
    <x v="199"/>
    <e v="#VALUE!"/>
    <n v="18.399999999999999"/>
    <n v="25"/>
    <n v="0.2"/>
    <n v="367.99999999999994"/>
    <n v="45.33"/>
    <n v="322.66999999999996"/>
    <n v="8.7682065217391299E-3"/>
  </r>
  <r>
    <n v="10528"/>
    <n v="33"/>
    <s v="GREAL"/>
    <x v="8"/>
    <x v="13"/>
    <x v="22"/>
    <x v="1"/>
    <x v="201"/>
    <e v="#VALUE!"/>
    <n v="2.5"/>
    <n v="8"/>
    <n v="0.2"/>
    <n v="16"/>
    <n v="3.35"/>
    <n v="12.65"/>
    <n v="7.9062500000000001E-3"/>
  </r>
  <r>
    <n v="10534"/>
    <n v="40"/>
    <s v="LEHMS"/>
    <x v="1"/>
    <x v="59"/>
    <x v="20"/>
    <x v="4"/>
    <x v="204"/>
    <e v="#VALUE!"/>
    <n v="18.399999999999999"/>
    <n v="10"/>
    <n v="0.2"/>
    <n v="147.19999999999999"/>
    <n v="27.94"/>
    <n v="119.25999999999999"/>
    <n v="8.1019021739130431E-3"/>
  </r>
  <r>
    <n v="10534"/>
    <n v="54"/>
    <s v="LEHMS"/>
    <x v="1"/>
    <x v="59"/>
    <x v="37"/>
    <x v="7"/>
    <x v="204"/>
    <e v="#VALUE!"/>
    <n v="7.45"/>
    <n v="10"/>
    <n v="0.2"/>
    <n v="59.6"/>
    <n v="27.94"/>
    <n v="31.66"/>
    <n v="5.3120805369127506E-3"/>
  </r>
  <r>
    <n v="10555"/>
    <n v="14"/>
    <s v="SAVEA"/>
    <x v="8"/>
    <x v="17"/>
    <x v="6"/>
    <x v="2"/>
    <x v="458"/>
    <e v="#VALUE!"/>
    <n v="23.25"/>
    <n v="30"/>
    <n v="0.2"/>
    <n v="558"/>
    <n v="252.49"/>
    <n v="305.51"/>
    <n v="5.4750896057347669E-3"/>
  </r>
  <r>
    <n v="10555"/>
    <n v="19"/>
    <s v="SAVEA"/>
    <x v="8"/>
    <x v="17"/>
    <x v="29"/>
    <x v="3"/>
    <x v="458"/>
    <e v="#VALUE!"/>
    <n v="9.1999999999999993"/>
    <n v="35"/>
    <n v="0.2"/>
    <n v="257.60000000000002"/>
    <n v="252.49"/>
    <n v="5.1100000000000136"/>
    <n v="1.9836956521739182E-4"/>
  </r>
  <r>
    <n v="10555"/>
    <n v="24"/>
    <s v="SAVEA"/>
    <x v="8"/>
    <x v="17"/>
    <x v="18"/>
    <x v="0"/>
    <x v="458"/>
    <e v="#VALUE!"/>
    <n v="4.5"/>
    <n v="18"/>
    <n v="0.2"/>
    <n v="64.8"/>
    <n v="252.49"/>
    <n v="-187.69"/>
    <n v="-2.8964506172839508E-2"/>
  </r>
  <r>
    <n v="10555"/>
    <n v="51"/>
    <s v="SAVEA"/>
    <x v="8"/>
    <x v="17"/>
    <x v="7"/>
    <x v="2"/>
    <x v="458"/>
    <e v="#VALUE!"/>
    <n v="53"/>
    <n v="20"/>
    <n v="0.2"/>
    <n v="848"/>
    <n v="252.49"/>
    <n v="595.51"/>
    <n v="7.0225235849056596E-3"/>
  </r>
  <r>
    <n v="10555"/>
    <n v="56"/>
    <s v="SAVEA"/>
    <x v="8"/>
    <x v="17"/>
    <x v="17"/>
    <x v="6"/>
    <x v="458"/>
    <e v="#VALUE!"/>
    <n v="38"/>
    <n v="40"/>
    <n v="0.2"/>
    <n v="1216"/>
    <n v="252.49"/>
    <n v="963.51"/>
    <n v="7.9236019736842103E-3"/>
  </r>
  <r>
    <n v="10567"/>
    <n v="31"/>
    <s v="HUNGO"/>
    <x v="0"/>
    <x v="60"/>
    <x v="24"/>
    <x v="1"/>
    <x v="5"/>
    <e v="#VALUE!"/>
    <n v="12.5"/>
    <n v="60"/>
    <n v="0.2"/>
    <n v="600"/>
    <n v="33.97"/>
    <n v="566.03"/>
    <n v="9.4338333333333323E-3"/>
  </r>
  <r>
    <n v="10567"/>
    <n v="59"/>
    <s v="HUNGO"/>
    <x v="0"/>
    <x v="60"/>
    <x v="48"/>
    <x v="1"/>
    <x v="5"/>
    <e v="#VALUE!"/>
    <n v="55"/>
    <n v="40"/>
    <n v="0.2"/>
    <n v="1760"/>
    <n v="33.97"/>
    <n v="1726.03"/>
    <n v="9.8069886363636363E-3"/>
  </r>
  <r>
    <n v="10569"/>
    <n v="31"/>
    <s v="RATTC"/>
    <x v="5"/>
    <x v="6"/>
    <x v="24"/>
    <x v="1"/>
    <x v="6"/>
    <e v="#VALUE!"/>
    <n v="12.5"/>
    <n v="35"/>
    <n v="0.2"/>
    <n v="350"/>
    <n v="58.98"/>
    <n v="291.02"/>
    <n v="8.3148571428571429E-3"/>
  </r>
  <r>
    <n v="10581"/>
    <n v="75"/>
    <s v="FAMIA"/>
    <x v="2"/>
    <x v="68"/>
    <x v="33"/>
    <x v="0"/>
    <x v="420"/>
    <e v="#VALUE!"/>
    <n v="7.75"/>
    <n v="50"/>
    <n v="0.2"/>
    <n v="310"/>
    <n v="3.01"/>
    <n v="306.99"/>
    <n v="9.9029032258064528E-3"/>
  </r>
  <r>
    <n v="10588"/>
    <n v="18"/>
    <s v="QUICK"/>
    <x v="3"/>
    <x v="20"/>
    <x v="32"/>
    <x v="4"/>
    <x v="459"/>
    <e v="#VALUE!"/>
    <n v="62.5"/>
    <n v="40"/>
    <n v="0.2"/>
    <n v="2000"/>
    <n v="194.67"/>
    <n v="1805.33"/>
    <n v="9.0266499999999989E-3"/>
  </r>
  <r>
    <n v="10588"/>
    <n v="42"/>
    <s v="QUICK"/>
    <x v="3"/>
    <x v="20"/>
    <x v="41"/>
    <x v="6"/>
    <x v="459"/>
    <e v="#VALUE!"/>
    <n v="14"/>
    <n v="100"/>
    <n v="0.2"/>
    <n v="1120"/>
    <n v="194.67"/>
    <n v="925.33"/>
    <n v="8.2618750000000001E-3"/>
  </r>
  <r>
    <n v="10593"/>
    <n v="20"/>
    <s v="LEHMS"/>
    <x v="7"/>
    <x v="59"/>
    <x v="23"/>
    <x v="3"/>
    <x v="221"/>
    <e v="#VALUE!"/>
    <n v="81"/>
    <n v="21"/>
    <n v="0.2"/>
    <n v="1360.8"/>
    <n v="174.2"/>
    <n v="1186.5999999999999"/>
    <n v="8.7198706643151075E-3"/>
  </r>
  <r>
    <n v="10593"/>
    <n v="69"/>
    <s v="LEHMS"/>
    <x v="7"/>
    <x v="59"/>
    <x v="39"/>
    <x v="1"/>
    <x v="221"/>
    <e v="#VALUE!"/>
    <n v="36"/>
    <n v="20"/>
    <n v="0.2"/>
    <n v="576"/>
    <n v="174.2"/>
    <n v="401.8"/>
    <n v="6.975694444444445E-3"/>
  </r>
  <r>
    <n v="10593"/>
    <n v="76"/>
    <s v="LEHMS"/>
    <x v="7"/>
    <x v="59"/>
    <x v="2"/>
    <x v="0"/>
    <x v="221"/>
    <e v="#VALUE!"/>
    <n v="18"/>
    <n v="4"/>
    <n v="0.2"/>
    <n v="57.6"/>
    <n v="174.2"/>
    <n v="-116.6"/>
    <n v="-2.0243055555555552E-2"/>
  </r>
  <r>
    <n v="10596"/>
    <n v="56"/>
    <s v="WHITC"/>
    <x v="1"/>
    <x v="67"/>
    <x v="17"/>
    <x v="6"/>
    <x v="401"/>
    <e v="#VALUE!"/>
    <n v="38"/>
    <n v="5"/>
    <n v="0.2"/>
    <n v="152"/>
    <n v="16.34"/>
    <n v="135.66"/>
    <n v="8.9249999999999989E-3"/>
  </r>
  <r>
    <n v="10596"/>
    <n v="63"/>
    <s v="WHITC"/>
    <x v="1"/>
    <x v="67"/>
    <x v="27"/>
    <x v="5"/>
    <x v="401"/>
    <e v="#VALUE!"/>
    <n v="43.9"/>
    <n v="24"/>
    <n v="0.2"/>
    <n v="842.87999999999988"/>
    <n v="16.34"/>
    <n v="826.53999999999985"/>
    <n v="9.8061408504176144E-3"/>
  </r>
  <r>
    <n v="10596"/>
    <n v="75"/>
    <s v="WHITC"/>
    <x v="1"/>
    <x v="67"/>
    <x v="33"/>
    <x v="0"/>
    <x v="401"/>
    <e v="#VALUE!"/>
    <n v="7.75"/>
    <n v="30"/>
    <n v="0.2"/>
    <n v="186"/>
    <n v="16.34"/>
    <n v="169.66"/>
    <n v="9.1215053763440863E-3"/>
  </r>
  <r>
    <n v="10597"/>
    <n v="24"/>
    <s v="PICCO"/>
    <x v="7"/>
    <x v="2"/>
    <x v="18"/>
    <x v="0"/>
    <x v="401"/>
    <e v="#VALUE!"/>
    <n v="4.5"/>
    <n v="35"/>
    <n v="0.2"/>
    <n v="126"/>
    <n v="35.119999999999997"/>
    <n v="90.88"/>
    <n v="7.2126984126984128E-3"/>
  </r>
  <r>
    <n v="10597"/>
    <n v="65"/>
    <s v="PICCO"/>
    <x v="7"/>
    <x v="2"/>
    <x v="49"/>
    <x v="5"/>
    <x v="401"/>
    <e v="#VALUE!"/>
    <n v="21.05"/>
    <n v="12"/>
    <n v="0.2"/>
    <n v="202.08"/>
    <n v="35.119999999999997"/>
    <n v="166.96"/>
    <n v="8.2620744259699133E-3"/>
  </r>
  <r>
    <n v="10606"/>
    <n v="4"/>
    <s v="TRADH"/>
    <x v="6"/>
    <x v="30"/>
    <x v="47"/>
    <x v="5"/>
    <x v="225"/>
    <e v="#VALUE!"/>
    <n v="22"/>
    <n v="20"/>
    <n v="0.2"/>
    <n v="352"/>
    <n v="79.400000000000006"/>
    <n v="272.60000000000002"/>
    <n v="7.7443181818181829E-3"/>
  </r>
  <r>
    <n v="10606"/>
    <n v="55"/>
    <s v="TRADH"/>
    <x v="6"/>
    <x v="30"/>
    <x v="56"/>
    <x v="7"/>
    <x v="225"/>
    <e v="#VALUE!"/>
    <n v="24"/>
    <n v="20"/>
    <n v="0.2"/>
    <n v="384"/>
    <n v="79.400000000000006"/>
    <n v="304.60000000000002"/>
    <n v="7.9322916666666674E-3"/>
  </r>
  <r>
    <n v="10606"/>
    <n v="62"/>
    <s v="TRADH"/>
    <x v="6"/>
    <x v="30"/>
    <x v="25"/>
    <x v="3"/>
    <x v="225"/>
    <e v="#VALUE!"/>
    <n v="49.3"/>
    <n v="10"/>
    <n v="0.2"/>
    <n v="394.4"/>
    <n v="79.400000000000006"/>
    <n v="315"/>
    <n v="7.9868154158215018E-3"/>
  </r>
  <r>
    <n v="10622"/>
    <n v="68"/>
    <s v="RICAR"/>
    <x v="6"/>
    <x v="81"/>
    <x v="38"/>
    <x v="3"/>
    <x v="402"/>
    <e v="#VALUE!"/>
    <n v="12.5"/>
    <n v="18"/>
    <n v="0.2"/>
    <n v="180"/>
    <n v="50.97"/>
    <n v="129.03"/>
    <n v="7.168333333333333E-3"/>
  </r>
  <r>
    <n v="10642"/>
    <n v="21"/>
    <s v="SIMOB"/>
    <x v="7"/>
    <x v="66"/>
    <x v="62"/>
    <x v="3"/>
    <x v="239"/>
    <e v="#VALUE!"/>
    <n v="10"/>
    <n v="30"/>
    <n v="0.2"/>
    <n v="240"/>
    <n v="41.89"/>
    <n v="198.11"/>
    <n v="8.2545833333333343E-3"/>
  </r>
  <r>
    <n v="10642"/>
    <n v="61"/>
    <s v="SIMOB"/>
    <x v="7"/>
    <x v="66"/>
    <x v="65"/>
    <x v="5"/>
    <x v="239"/>
    <e v="#VALUE!"/>
    <n v="28.5"/>
    <n v="20"/>
    <n v="0.2"/>
    <n v="456"/>
    <n v="41.89"/>
    <n v="414.11"/>
    <n v="9.0813596491228082E-3"/>
  </r>
  <r>
    <n v="10655"/>
    <n v="41"/>
    <s v="REGGC"/>
    <x v="0"/>
    <x v="80"/>
    <x v="54"/>
    <x v="4"/>
    <x v="460"/>
    <e v="#VALUE!"/>
    <n v="9.65"/>
    <n v="20"/>
    <n v="0.2"/>
    <n v="154.4"/>
    <n v="4.41"/>
    <n v="149.99"/>
    <n v="9.7143782383419704E-3"/>
  </r>
  <r>
    <n v="10661"/>
    <n v="39"/>
    <s v="HUNGO"/>
    <x v="7"/>
    <x v="60"/>
    <x v="0"/>
    <x v="0"/>
    <x v="390"/>
    <e v="#VALUE!"/>
    <n v="18"/>
    <n v="3"/>
    <n v="0.2"/>
    <n v="43.2"/>
    <n v="17.55"/>
    <n v="25.650000000000002"/>
    <n v="5.9375000000000001E-3"/>
  </r>
  <r>
    <n v="10661"/>
    <n v="58"/>
    <s v="HUNGO"/>
    <x v="7"/>
    <x v="60"/>
    <x v="72"/>
    <x v="4"/>
    <x v="390"/>
    <e v="#VALUE!"/>
    <n v="13.25"/>
    <n v="49"/>
    <n v="0.2"/>
    <n v="519.4"/>
    <n v="17.55"/>
    <n v="501.84999999999997"/>
    <n v="9.6621101270696948E-3"/>
  </r>
  <r>
    <n v="10667"/>
    <n v="69"/>
    <s v="ERNSH"/>
    <x v="7"/>
    <x v="32"/>
    <x v="39"/>
    <x v="1"/>
    <x v="243"/>
    <e v="#VALUE!"/>
    <n v="36"/>
    <n v="45"/>
    <n v="0.2"/>
    <n v="1296"/>
    <n v="78.09"/>
    <n v="1217.9100000000001"/>
    <n v="9.3974537037037047E-3"/>
  </r>
  <r>
    <n v="10667"/>
    <n v="71"/>
    <s v="ERNSH"/>
    <x v="7"/>
    <x v="32"/>
    <x v="36"/>
    <x v="1"/>
    <x v="243"/>
    <e v="#VALUE!"/>
    <n v="21.5"/>
    <n v="14"/>
    <n v="0.2"/>
    <n v="240.8"/>
    <n v="78.09"/>
    <n v="162.71"/>
    <n v="6.7570598006644524E-3"/>
  </r>
  <r>
    <n v="10686"/>
    <n v="17"/>
    <s v="PICCO"/>
    <x v="3"/>
    <x v="2"/>
    <x v="34"/>
    <x v="7"/>
    <x v="364"/>
    <e v="#VALUE!"/>
    <n v="39"/>
    <n v="30"/>
    <n v="0.2"/>
    <n v="936"/>
    <n v="96.5"/>
    <n v="839.5"/>
    <n v="8.9690170940170937E-3"/>
  </r>
  <r>
    <n v="10700"/>
    <n v="1"/>
    <s v="SAVEA"/>
    <x v="2"/>
    <x v="17"/>
    <x v="3"/>
    <x v="0"/>
    <x v="461"/>
    <e v="#VALUE!"/>
    <n v="18"/>
    <n v="5"/>
    <n v="0.2"/>
    <n v="72"/>
    <n v="65.099999999999994"/>
    <n v="6.9000000000000057"/>
    <n v="9.5833333333333404E-4"/>
  </r>
  <r>
    <n v="10700"/>
    <n v="34"/>
    <s v="SAVEA"/>
    <x v="2"/>
    <x v="17"/>
    <x v="42"/>
    <x v="0"/>
    <x v="461"/>
    <e v="#VALUE!"/>
    <n v="14"/>
    <n v="12"/>
    <n v="0.2"/>
    <n v="134.4"/>
    <n v="65.099999999999994"/>
    <n v="69.300000000000011"/>
    <n v="5.1562500000000011E-3"/>
  </r>
  <r>
    <n v="10700"/>
    <n v="68"/>
    <s v="SAVEA"/>
    <x v="2"/>
    <x v="17"/>
    <x v="38"/>
    <x v="3"/>
    <x v="461"/>
    <e v="#VALUE!"/>
    <n v="12.5"/>
    <n v="40"/>
    <n v="0.2"/>
    <n v="400"/>
    <n v="65.099999999999994"/>
    <n v="334.9"/>
    <n v="8.3724999999999997E-3"/>
  </r>
  <r>
    <n v="10700"/>
    <n v="71"/>
    <s v="SAVEA"/>
    <x v="2"/>
    <x v="17"/>
    <x v="36"/>
    <x v="1"/>
    <x v="461"/>
    <e v="#VALUE!"/>
    <n v="21.5"/>
    <n v="60"/>
    <n v="0.2"/>
    <n v="1032"/>
    <n v="65.099999999999994"/>
    <n v="966.9"/>
    <n v="9.3691860465116277E-3"/>
  </r>
  <r>
    <n v="10740"/>
    <n v="28"/>
    <s v="WHITC"/>
    <x v="6"/>
    <x v="67"/>
    <x v="35"/>
    <x v="2"/>
    <x v="462"/>
    <e v="#VALUE!"/>
    <n v="45.6"/>
    <n v="5"/>
    <n v="0.2"/>
    <n v="182.4"/>
    <n v="81.88"/>
    <n v="100.52000000000001"/>
    <n v="5.5109649122807025E-3"/>
  </r>
  <r>
    <n v="10740"/>
    <n v="35"/>
    <s v="WHITC"/>
    <x v="6"/>
    <x v="67"/>
    <x v="1"/>
    <x v="0"/>
    <x v="462"/>
    <e v="#VALUE!"/>
    <n v="18"/>
    <n v="35"/>
    <n v="0.2"/>
    <n v="504"/>
    <n v="81.88"/>
    <n v="422.12"/>
    <n v="8.3753968253968258E-3"/>
  </r>
  <r>
    <n v="10740"/>
    <n v="45"/>
    <s v="WHITC"/>
    <x v="6"/>
    <x v="67"/>
    <x v="69"/>
    <x v="4"/>
    <x v="462"/>
    <e v="#VALUE!"/>
    <n v="9.5"/>
    <n v="40"/>
    <n v="0.2"/>
    <n v="304"/>
    <n v="81.88"/>
    <n v="222.12"/>
    <n v="7.3065789473684218E-3"/>
  </r>
  <r>
    <n v="10740"/>
    <n v="56"/>
    <s v="WHITC"/>
    <x v="6"/>
    <x v="67"/>
    <x v="17"/>
    <x v="6"/>
    <x v="462"/>
    <e v="#VALUE!"/>
    <n v="38"/>
    <n v="14"/>
    <n v="0.2"/>
    <n v="425.6"/>
    <n v="81.88"/>
    <n v="343.72"/>
    <n v="8.0761278195488721E-3"/>
  </r>
  <r>
    <n v="10741"/>
    <n v="2"/>
    <s v="AROUT"/>
    <x v="6"/>
    <x v="34"/>
    <x v="19"/>
    <x v="0"/>
    <x v="273"/>
    <e v="#VALUE!"/>
    <n v="19"/>
    <n v="15"/>
    <n v="0.2"/>
    <n v="228"/>
    <n v="10.96"/>
    <n v="217.04"/>
    <n v="9.519298245614035E-3"/>
  </r>
  <r>
    <n v="10744"/>
    <n v="40"/>
    <s v="VAFFE"/>
    <x v="8"/>
    <x v="39"/>
    <x v="20"/>
    <x v="4"/>
    <x v="426"/>
    <e v="#VALUE!"/>
    <n v="18.399999999999999"/>
    <n v="50"/>
    <n v="0.2"/>
    <n v="735.99999999999989"/>
    <n v="69.19"/>
    <n v="666.81"/>
    <n v="9.0599184782608703E-3"/>
  </r>
  <r>
    <n v="10756"/>
    <n v="18"/>
    <s v="SPLIR"/>
    <x v="1"/>
    <x v="29"/>
    <x v="32"/>
    <x v="4"/>
    <x v="277"/>
    <e v="#VALUE!"/>
    <n v="62.5"/>
    <n v="21"/>
    <n v="0.2"/>
    <n v="1050"/>
    <n v="73.209999999999994"/>
    <n v="976.79"/>
    <n v="9.302761904761904E-3"/>
  </r>
  <r>
    <n v="10756"/>
    <n v="36"/>
    <s v="SPLIR"/>
    <x v="1"/>
    <x v="29"/>
    <x v="12"/>
    <x v="4"/>
    <x v="277"/>
    <e v="#VALUE!"/>
    <n v="19"/>
    <n v="20"/>
    <n v="0.2"/>
    <n v="304"/>
    <n v="73.209999999999994"/>
    <n v="230.79000000000002"/>
    <n v="7.591776315789475E-3"/>
  </r>
  <r>
    <n v="10756"/>
    <n v="68"/>
    <s v="SPLIR"/>
    <x v="1"/>
    <x v="29"/>
    <x v="38"/>
    <x v="3"/>
    <x v="277"/>
    <e v="#VALUE!"/>
    <n v="12.5"/>
    <n v="6"/>
    <n v="0.2"/>
    <n v="60"/>
    <n v="73.209999999999994"/>
    <n v="-13.209999999999994"/>
    <n v="-2.2016666666666656E-3"/>
  </r>
  <r>
    <n v="10756"/>
    <n v="69"/>
    <s v="SPLIR"/>
    <x v="1"/>
    <x v="29"/>
    <x v="39"/>
    <x v="1"/>
    <x v="277"/>
    <e v="#VALUE!"/>
    <n v="36"/>
    <n v="20"/>
    <n v="0.2"/>
    <n v="576"/>
    <n v="73.209999999999994"/>
    <n v="502.79"/>
    <n v="8.7289930555555558E-3"/>
  </r>
  <r>
    <n v="10773"/>
    <n v="31"/>
    <s v="ERNSH"/>
    <x v="0"/>
    <x v="32"/>
    <x v="24"/>
    <x v="1"/>
    <x v="284"/>
    <e v="#VALUE!"/>
    <n v="12.5"/>
    <n v="70"/>
    <n v="0.2"/>
    <n v="700"/>
    <n v="96.43"/>
    <n v="603.56999999999994"/>
    <n v="8.6224285714285708E-3"/>
  </r>
  <r>
    <n v="10773"/>
    <n v="75"/>
    <s v="ERNSH"/>
    <x v="0"/>
    <x v="32"/>
    <x v="33"/>
    <x v="0"/>
    <x v="284"/>
    <e v="#VALUE!"/>
    <n v="7.75"/>
    <n v="7"/>
    <n v="0.2"/>
    <n v="43.4"/>
    <n v="96.43"/>
    <n v="-53.030000000000008"/>
    <n v="-1.2218894009216592E-2"/>
  </r>
  <r>
    <n v="10777"/>
    <n v="42"/>
    <s v="GOURL"/>
    <x v="7"/>
    <x v="24"/>
    <x v="41"/>
    <x v="6"/>
    <x v="427"/>
    <e v="#VALUE!"/>
    <n v="14"/>
    <n v="20"/>
    <n v="0.2"/>
    <n v="224"/>
    <n v="3.01"/>
    <n v="220.99"/>
    <n v="9.8656249999999994E-3"/>
  </r>
  <r>
    <n v="10781"/>
    <n v="54"/>
    <s v="WARTH"/>
    <x v="3"/>
    <x v="4"/>
    <x v="37"/>
    <x v="7"/>
    <x v="287"/>
    <e v="#VALUE!"/>
    <n v="7.45"/>
    <n v="3"/>
    <n v="0.2"/>
    <n v="17.880000000000003"/>
    <n v="73.16"/>
    <n v="-55.279999999999994"/>
    <n v="-3.091722595078299E-2"/>
  </r>
  <r>
    <n v="10781"/>
    <n v="56"/>
    <s v="WARTH"/>
    <x v="3"/>
    <x v="4"/>
    <x v="17"/>
    <x v="6"/>
    <x v="287"/>
    <e v="#VALUE!"/>
    <n v="38"/>
    <n v="20"/>
    <n v="0.2"/>
    <n v="608"/>
    <n v="73.16"/>
    <n v="534.84"/>
    <n v="8.7967105263157888E-3"/>
  </r>
  <r>
    <n v="10786"/>
    <n v="8"/>
    <s v="QUEEN"/>
    <x v="1"/>
    <x v="35"/>
    <x v="53"/>
    <x v="5"/>
    <x v="428"/>
    <e v="#VALUE!"/>
    <n v="40"/>
    <n v="30"/>
    <n v="0.2"/>
    <n v="960"/>
    <n v="110.87"/>
    <n v="849.13"/>
    <n v="8.845104166666666E-3"/>
  </r>
  <r>
    <n v="10786"/>
    <n v="30"/>
    <s v="QUEEN"/>
    <x v="1"/>
    <x v="35"/>
    <x v="30"/>
    <x v="4"/>
    <x v="428"/>
    <e v="#VALUE!"/>
    <n v="25.89"/>
    <n v="15"/>
    <n v="0.2"/>
    <n v="310.68"/>
    <n v="110.87"/>
    <n v="199.81"/>
    <n v="6.4313763357795803E-3"/>
  </r>
  <r>
    <n v="10786"/>
    <n v="75"/>
    <s v="QUEEN"/>
    <x v="1"/>
    <x v="35"/>
    <x v="33"/>
    <x v="0"/>
    <x v="428"/>
    <e v="#VALUE!"/>
    <n v="7.75"/>
    <n v="42"/>
    <n v="0.2"/>
    <n v="260.39999999999998"/>
    <n v="110.87"/>
    <n v="149.52999999999997"/>
    <n v="5.7423195084485403E-3"/>
  </r>
  <r>
    <n v="10794"/>
    <n v="14"/>
    <s v="QUEDE"/>
    <x v="8"/>
    <x v="12"/>
    <x v="6"/>
    <x v="2"/>
    <x v="290"/>
    <e v="#VALUE!"/>
    <n v="23.25"/>
    <n v="15"/>
    <n v="0.2"/>
    <n v="279"/>
    <n v="21.49"/>
    <n v="257.51"/>
    <n v="9.229749103942652E-3"/>
  </r>
  <r>
    <n v="10794"/>
    <n v="54"/>
    <s v="QUEDE"/>
    <x v="8"/>
    <x v="12"/>
    <x v="37"/>
    <x v="7"/>
    <x v="290"/>
    <e v="#VALUE!"/>
    <n v="7.45"/>
    <n v="6"/>
    <n v="0.2"/>
    <n v="35.760000000000005"/>
    <n v="21.49"/>
    <n v="14.270000000000007"/>
    <n v="3.9904921700223729E-3"/>
  </r>
  <r>
    <n v="10796"/>
    <n v="26"/>
    <s v="HILAA"/>
    <x v="2"/>
    <x v="43"/>
    <x v="52"/>
    <x v="3"/>
    <x v="391"/>
    <e v="#VALUE!"/>
    <n v="31.23"/>
    <n v="21"/>
    <n v="0.2"/>
    <n v="524.66399999999999"/>
    <n v="26.52"/>
    <n v="498.14400000000001"/>
    <n v="9.4945336443895516E-3"/>
  </r>
  <r>
    <n v="10796"/>
    <n v="64"/>
    <s v="HILAA"/>
    <x v="2"/>
    <x v="43"/>
    <x v="31"/>
    <x v="6"/>
    <x v="391"/>
    <e v="#VALUE!"/>
    <n v="33.25"/>
    <n v="35"/>
    <n v="0.2"/>
    <n v="931"/>
    <n v="26.52"/>
    <n v="904.48"/>
    <n v="9.7151450053705683E-3"/>
  </r>
  <r>
    <n v="10796"/>
    <n v="69"/>
    <s v="HILAA"/>
    <x v="2"/>
    <x v="43"/>
    <x v="39"/>
    <x v="1"/>
    <x v="391"/>
    <e v="#VALUE!"/>
    <n v="36"/>
    <n v="24"/>
    <n v="0.2"/>
    <n v="691.2"/>
    <n v="26.52"/>
    <n v="664.68000000000006"/>
    <n v="9.6163194444444447E-3"/>
  </r>
  <r>
    <n v="10813"/>
    <n v="2"/>
    <s v="RICAR"/>
    <x v="0"/>
    <x v="81"/>
    <x v="19"/>
    <x v="0"/>
    <x v="296"/>
    <e v="#VALUE!"/>
    <n v="19"/>
    <n v="12"/>
    <n v="0.2"/>
    <n v="182.4"/>
    <n v="47.38"/>
    <n v="135.02000000000001"/>
    <n v="7.4024122807017541E-3"/>
  </r>
  <r>
    <n v="10832"/>
    <n v="13"/>
    <s v="LAMAI"/>
    <x v="3"/>
    <x v="74"/>
    <x v="46"/>
    <x v="4"/>
    <x v="35"/>
    <e v="#VALUE!"/>
    <n v="6"/>
    <n v="3"/>
    <n v="0.2"/>
    <n v="14.4"/>
    <n v="43.26"/>
    <n v="-28.86"/>
    <n v="-2.0041666666666666E-2"/>
  </r>
  <r>
    <n v="10832"/>
    <n v="25"/>
    <s v="LAMAI"/>
    <x v="3"/>
    <x v="74"/>
    <x v="44"/>
    <x v="3"/>
    <x v="35"/>
    <e v="#VALUE!"/>
    <n v="14"/>
    <n v="10"/>
    <n v="0.2"/>
    <n v="112"/>
    <n v="43.26"/>
    <n v="68.740000000000009"/>
    <n v="6.1375000000000015E-3"/>
  </r>
  <r>
    <n v="10832"/>
    <n v="44"/>
    <s v="LAMAI"/>
    <x v="3"/>
    <x v="74"/>
    <x v="26"/>
    <x v="5"/>
    <x v="35"/>
    <e v="#VALUE!"/>
    <n v="19.45"/>
    <n v="16"/>
    <n v="0.2"/>
    <n v="248.95999999999998"/>
    <n v="43.26"/>
    <n v="205.7"/>
    <n v="8.2623714652956311E-3"/>
  </r>
  <r>
    <n v="10835"/>
    <n v="77"/>
    <s v="ALFKI"/>
    <x v="0"/>
    <x v="21"/>
    <x v="13"/>
    <x v="5"/>
    <x v="365"/>
    <e v="#VALUE!"/>
    <n v="13"/>
    <n v="2"/>
    <n v="0.2"/>
    <n v="20.8"/>
    <n v="69.53"/>
    <n v="-48.730000000000004"/>
    <n v="-2.3427884615384618E-2"/>
  </r>
  <r>
    <n v="10840"/>
    <n v="25"/>
    <s v="LINOD"/>
    <x v="6"/>
    <x v="22"/>
    <x v="44"/>
    <x v="3"/>
    <x v="448"/>
    <e v="#VALUE!"/>
    <n v="14"/>
    <n v="6"/>
    <n v="0.2"/>
    <n v="67.2"/>
    <n v="2.71"/>
    <n v="64.490000000000009"/>
    <n v="9.596726190476192E-3"/>
  </r>
  <r>
    <n v="10840"/>
    <n v="39"/>
    <s v="LINOD"/>
    <x v="6"/>
    <x v="22"/>
    <x v="0"/>
    <x v="0"/>
    <x v="448"/>
    <e v="#VALUE!"/>
    <n v="18"/>
    <n v="10"/>
    <n v="0.2"/>
    <n v="144"/>
    <n v="2.71"/>
    <n v="141.29"/>
    <n v="9.8118055555555545E-3"/>
  </r>
  <r>
    <n v="10847"/>
    <n v="1"/>
    <s v="SAVEA"/>
    <x v="6"/>
    <x v="17"/>
    <x v="3"/>
    <x v="0"/>
    <x v="301"/>
    <e v="#VALUE!"/>
    <n v="18"/>
    <n v="80"/>
    <n v="0.2"/>
    <n v="1152"/>
    <n v="487.57"/>
    <n v="664.43000000000006"/>
    <n v="5.7676215277777786E-3"/>
  </r>
  <r>
    <n v="10847"/>
    <n v="19"/>
    <s v="SAVEA"/>
    <x v="6"/>
    <x v="17"/>
    <x v="29"/>
    <x v="3"/>
    <x v="301"/>
    <e v="#VALUE!"/>
    <n v="9.1999999999999993"/>
    <n v="12"/>
    <n v="0.2"/>
    <n v="88.32"/>
    <n v="487.57"/>
    <n v="-399.25"/>
    <n v="-4.5204936594202903E-2"/>
  </r>
  <r>
    <n v="10847"/>
    <n v="37"/>
    <s v="SAVEA"/>
    <x v="6"/>
    <x v="17"/>
    <x v="15"/>
    <x v="4"/>
    <x v="301"/>
    <e v="#VALUE!"/>
    <n v="26"/>
    <n v="60"/>
    <n v="0.2"/>
    <n v="1248"/>
    <n v="487.57"/>
    <n v="760.43000000000006"/>
    <n v="6.0931891025641028E-3"/>
  </r>
  <r>
    <n v="10847"/>
    <n v="45"/>
    <s v="SAVEA"/>
    <x v="6"/>
    <x v="17"/>
    <x v="69"/>
    <x v="4"/>
    <x v="301"/>
    <e v="#VALUE!"/>
    <n v="9.5"/>
    <n v="36"/>
    <n v="0.2"/>
    <n v="273.60000000000002"/>
    <n v="487.57"/>
    <n v="-213.96999999999997"/>
    <n v="-7.8205409356725125E-3"/>
  </r>
  <r>
    <n v="10847"/>
    <n v="60"/>
    <s v="SAVEA"/>
    <x v="6"/>
    <x v="17"/>
    <x v="8"/>
    <x v="1"/>
    <x v="301"/>
    <e v="#VALUE!"/>
    <n v="34"/>
    <n v="45"/>
    <n v="0.2"/>
    <n v="1224"/>
    <n v="487.57"/>
    <n v="736.43000000000006"/>
    <n v="6.0165849673202623E-3"/>
  </r>
  <r>
    <n v="10847"/>
    <n v="71"/>
    <s v="SAVEA"/>
    <x v="6"/>
    <x v="17"/>
    <x v="36"/>
    <x v="1"/>
    <x v="301"/>
    <e v="#VALUE!"/>
    <n v="21.5"/>
    <n v="55"/>
    <n v="0.2"/>
    <n v="946"/>
    <n v="487.57"/>
    <n v="458.43"/>
    <n v="4.8459830866807614E-3"/>
  </r>
  <r>
    <n v="10880"/>
    <n v="23"/>
    <s v="FOLKO"/>
    <x v="7"/>
    <x v="27"/>
    <x v="51"/>
    <x v="6"/>
    <x v="40"/>
    <e v="#VALUE!"/>
    <n v="9"/>
    <n v="30"/>
    <n v="0.2"/>
    <n v="216"/>
    <n v="88.01"/>
    <n v="127.99"/>
    <n v="5.9254629629629631E-3"/>
  </r>
  <r>
    <n v="10880"/>
    <n v="61"/>
    <s v="FOLKO"/>
    <x v="7"/>
    <x v="27"/>
    <x v="65"/>
    <x v="5"/>
    <x v="40"/>
    <e v="#VALUE!"/>
    <n v="28.5"/>
    <n v="30"/>
    <n v="0.2"/>
    <n v="684"/>
    <n v="88.01"/>
    <n v="595.99"/>
    <n v="8.713304093567251E-3"/>
  </r>
  <r>
    <n v="10880"/>
    <n v="70"/>
    <s v="FOLKO"/>
    <x v="7"/>
    <x v="27"/>
    <x v="40"/>
    <x v="0"/>
    <x v="40"/>
    <e v="#VALUE!"/>
    <n v="15"/>
    <n v="50"/>
    <n v="0.2"/>
    <n v="600"/>
    <n v="88.01"/>
    <n v="511.99"/>
    <n v="8.5331666666666681E-3"/>
  </r>
  <r>
    <n v="10923"/>
    <n v="42"/>
    <s v="LAMAI"/>
    <x v="7"/>
    <x v="74"/>
    <x v="41"/>
    <x v="6"/>
    <x v="43"/>
    <e v="#VALUE!"/>
    <n v="14"/>
    <n v="10"/>
    <n v="0.2"/>
    <n v="112"/>
    <n v="68.260000000000005"/>
    <n v="43.739999999999995"/>
    <n v="3.9053571428571427E-3"/>
  </r>
  <r>
    <n v="10923"/>
    <n v="43"/>
    <s v="LAMAI"/>
    <x v="7"/>
    <x v="74"/>
    <x v="21"/>
    <x v="0"/>
    <x v="43"/>
    <e v="#VALUE!"/>
    <n v="46"/>
    <n v="10"/>
    <n v="0.2"/>
    <n v="368"/>
    <n v="68.260000000000005"/>
    <n v="299.74"/>
    <n v="8.1451086956521746E-3"/>
  </r>
  <r>
    <n v="10923"/>
    <n v="67"/>
    <s v="LAMAI"/>
    <x v="7"/>
    <x v="74"/>
    <x v="70"/>
    <x v="0"/>
    <x v="43"/>
    <e v="#VALUE!"/>
    <n v="14"/>
    <n v="24"/>
    <n v="0.2"/>
    <n v="268.8"/>
    <n v="68.260000000000005"/>
    <n v="200.54000000000002"/>
    <n v="7.4605654761904774E-3"/>
  </r>
  <r>
    <n v="10930"/>
    <n v="55"/>
    <s v="SUPRD"/>
    <x v="6"/>
    <x v="47"/>
    <x v="56"/>
    <x v="7"/>
    <x v="320"/>
    <e v="#VALUE!"/>
    <n v="24"/>
    <n v="25"/>
    <n v="0.2"/>
    <n v="480"/>
    <n v="15.55"/>
    <n v="464.45"/>
    <n v="9.6760416666666661E-3"/>
  </r>
  <r>
    <n v="10930"/>
    <n v="58"/>
    <s v="SUPRD"/>
    <x v="6"/>
    <x v="47"/>
    <x v="72"/>
    <x v="4"/>
    <x v="320"/>
    <e v="#VALUE!"/>
    <n v="13.25"/>
    <n v="30"/>
    <n v="0.2"/>
    <n v="318"/>
    <n v="15.55"/>
    <n v="302.45"/>
    <n v="9.5110062893081753E-3"/>
  </r>
  <r>
    <n v="10936"/>
    <n v="36"/>
    <s v="GREAL"/>
    <x v="2"/>
    <x v="13"/>
    <x v="12"/>
    <x v="4"/>
    <x v="45"/>
    <e v="#VALUE!"/>
    <n v="19"/>
    <n v="30"/>
    <n v="0.2"/>
    <n v="456"/>
    <n v="33.68"/>
    <n v="422.32"/>
    <n v="9.2614035087719287E-3"/>
  </r>
  <r>
    <n v="10955"/>
    <n v="75"/>
    <s v="FOLKO"/>
    <x v="1"/>
    <x v="27"/>
    <x v="33"/>
    <x v="0"/>
    <x v="326"/>
    <e v="#VALUE!"/>
    <n v="7.75"/>
    <n v="12"/>
    <n v="0.2"/>
    <n v="74.400000000000006"/>
    <n v="3.26"/>
    <n v="71.14"/>
    <n v="9.5618279569892467E-3"/>
  </r>
  <r>
    <n v="10970"/>
    <n v="52"/>
    <s v="BOLID"/>
    <x v="4"/>
    <x v="64"/>
    <x v="50"/>
    <x v="6"/>
    <x v="329"/>
    <e v="#VALUE!"/>
    <n v="7"/>
    <n v="40"/>
    <n v="0.2"/>
    <n v="224"/>
    <n v="16.16"/>
    <n v="207.84"/>
    <n v="9.2785714285714277E-3"/>
  </r>
  <r>
    <n v="10980"/>
    <n v="75"/>
    <s v="FOLKO"/>
    <x v="6"/>
    <x v="27"/>
    <x v="33"/>
    <x v="0"/>
    <x v="331"/>
    <e v="#VALUE!"/>
    <n v="7.75"/>
    <n v="40"/>
    <n v="0.2"/>
    <n v="248"/>
    <n v="1.26"/>
    <n v="246.74"/>
    <n v="9.9491935483870982E-3"/>
  </r>
  <r>
    <n v="10991"/>
    <n v="2"/>
    <s v="QUICK"/>
    <x v="0"/>
    <x v="20"/>
    <x v="19"/>
    <x v="0"/>
    <x v="333"/>
    <e v="#VALUE!"/>
    <n v="19"/>
    <n v="50"/>
    <n v="0.2"/>
    <n v="760"/>
    <n v="38.51"/>
    <n v="721.49"/>
    <n v="9.4932894736842119E-3"/>
  </r>
  <r>
    <n v="10991"/>
    <n v="70"/>
    <s v="QUICK"/>
    <x v="0"/>
    <x v="20"/>
    <x v="40"/>
    <x v="0"/>
    <x v="333"/>
    <e v="#VALUE!"/>
    <n v="15"/>
    <n v="20"/>
    <n v="0.2"/>
    <n v="240"/>
    <n v="38.51"/>
    <n v="201.49"/>
    <n v="8.3954166666666673E-3"/>
  </r>
  <r>
    <n v="10991"/>
    <n v="76"/>
    <s v="QUICK"/>
    <x v="0"/>
    <x v="20"/>
    <x v="2"/>
    <x v="0"/>
    <x v="333"/>
    <e v="#VALUE!"/>
    <n v="18"/>
    <n v="90"/>
    <n v="0.2"/>
    <n v="1296"/>
    <n v="38.51"/>
    <n v="1257.49"/>
    <n v="9.7028549382716048E-3"/>
  </r>
  <r>
    <n v="11038"/>
    <n v="40"/>
    <s v="SUPRD"/>
    <x v="0"/>
    <x v="47"/>
    <x v="20"/>
    <x v="4"/>
    <x v="54"/>
    <e v="#VALUE!"/>
    <n v="18.399999999999999"/>
    <n v="5"/>
    <n v="0.2"/>
    <n v="73.599999999999994"/>
    <n v="29.59"/>
    <n v="44.009999999999991"/>
    <n v="5.9796195652173896E-3"/>
  </r>
  <r>
    <n v="11041"/>
    <n v="2"/>
    <s v="CHOPS"/>
    <x v="2"/>
    <x v="51"/>
    <x v="19"/>
    <x v="0"/>
    <x v="343"/>
    <e v="#VALUE!"/>
    <n v="19"/>
    <n v="30"/>
    <n v="0.2"/>
    <n v="456"/>
    <n v="48.22"/>
    <n v="407.78"/>
    <n v="8.9425438596491217E-3"/>
  </r>
  <r>
    <n v="11049"/>
    <n v="2"/>
    <s v="GOURL"/>
    <x v="2"/>
    <x v="24"/>
    <x v="19"/>
    <x v="0"/>
    <x v="345"/>
    <e v="#VALUE!"/>
    <n v="19"/>
    <n v="10"/>
    <n v="0.2"/>
    <n v="152"/>
    <n v="8.34"/>
    <n v="143.66"/>
    <n v="9.4513157894736844E-3"/>
  </r>
  <r>
    <n v="11049"/>
    <n v="12"/>
    <s v="GOURL"/>
    <x v="2"/>
    <x v="24"/>
    <x v="73"/>
    <x v="1"/>
    <x v="345"/>
    <e v="#VALUE!"/>
    <n v="38"/>
    <n v="4"/>
    <n v="0.2"/>
    <n v="121.6"/>
    <n v="8.34"/>
    <n v="113.25999999999999"/>
    <n v="9.3141447368421046E-3"/>
  </r>
  <r>
    <n v="11051"/>
    <n v="24"/>
    <s v="LAMAI"/>
    <x v="7"/>
    <x v="74"/>
    <x v="18"/>
    <x v="0"/>
    <x v="405"/>
    <e v="#VALUE!"/>
    <n v="4.5"/>
    <n v="10"/>
    <n v="0.2"/>
    <n v="36"/>
    <n v="2.79"/>
    <n v="33.21"/>
    <n v="9.2250000000000006E-3"/>
  </r>
  <r>
    <n v="11052"/>
    <n v="43"/>
    <s v="HANAR"/>
    <x v="2"/>
    <x v="50"/>
    <x v="21"/>
    <x v="0"/>
    <x v="405"/>
    <e v="#VALUE!"/>
    <n v="46"/>
    <n v="30"/>
    <n v="0.2"/>
    <n v="1104"/>
    <n v="67.260000000000005"/>
    <n v="1036.74"/>
    <n v="9.3907608695652182E-3"/>
  </r>
  <r>
    <n v="11052"/>
    <n v="61"/>
    <s v="HANAR"/>
    <x v="2"/>
    <x v="50"/>
    <x v="65"/>
    <x v="5"/>
    <x v="405"/>
    <e v="#VALUE!"/>
    <n v="28.5"/>
    <n v="10"/>
    <n v="0.2"/>
    <n v="228"/>
    <n v="67.260000000000005"/>
    <n v="160.74"/>
    <n v="7.0500000000000007E-3"/>
  </r>
  <r>
    <n v="11053"/>
    <n v="18"/>
    <s v="PICCO"/>
    <x v="3"/>
    <x v="2"/>
    <x v="32"/>
    <x v="4"/>
    <x v="405"/>
    <e v="#VALUE!"/>
    <n v="62.5"/>
    <n v="35"/>
    <n v="0.2"/>
    <n v="1750"/>
    <n v="53.05"/>
    <n v="1696.95"/>
    <n v="9.6968571428571425E-3"/>
  </r>
  <r>
    <n v="11053"/>
    <n v="64"/>
    <s v="PICCO"/>
    <x v="3"/>
    <x v="2"/>
    <x v="31"/>
    <x v="6"/>
    <x v="405"/>
    <e v="#VALUE!"/>
    <n v="33.25"/>
    <n v="25"/>
    <n v="0.2"/>
    <n v="665"/>
    <n v="53.05"/>
    <n v="611.95000000000005"/>
    <n v="9.2022556390977447E-3"/>
  </r>
  <r>
    <n v="11062"/>
    <n v="53"/>
    <s v="REGGC"/>
    <x v="6"/>
    <x v="80"/>
    <x v="58"/>
    <x v="7"/>
    <x v="348"/>
    <e v="#VALUE!"/>
    <n v="32.799999999999997"/>
    <n v="10"/>
    <n v="0.2"/>
    <n v="262.39999999999998"/>
    <n v="29.93"/>
    <n v="232.46999999999997"/>
    <n v="8.8593749999999992E-3"/>
  </r>
  <r>
    <n v="11062"/>
    <n v="70"/>
    <s v="REGGC"/>
    <x v="6"/>
    <x v="80"/>
    <x v="40"/>
    <x v="0"/>
    <x v="348"/>
    <e v="#VALUE!"/>
    <n v="15"/>
    <n v="12"/>
    <n v="0.2"/>
    <n v="144"/>
    <n v="29.93"/>
    <n v="114.07"/>
    <n v="7.9215277777777773E-3"/>
  </r>
  <r>
    <n v="11077"/>
    <n v="2"/>
    <s v="RATTC"/>
    <x v="0"/>
    <x v="6"/>
    <x v="19"/>
    <x v="0"/>
    <x v="351"/>
    <e v="#VALUE!"/>
    <n v="19"/>
    <n v="24"/>
    <n v="0.2"/>
    <n v="364.8"/>
    <n v="8.5299999999999994"/>
    <n v="356.27000000000004"/>
    <n v="9.7661732456140356E-3"/>
  </r>
  <r>
    <n v="10250"/>
    <n v="51"/>
    <s v="HANAR"/>
    <x v="6"/>
    <x v="50"/>
    <x v="7"/>
    <x v="2"/>
    <x v="382"/>
    <e v="#VALUE!"/>
    <n v="42.4"/>
    <n v="35"/>
    <n v="0.15"/>
    <n v="1261.4000000000001"/>
    <n v="65.83"/>
    <n v="1195.5700000000002"/>
    <n v="9.4781195497066761E-3"/>
  </r>
  <r>
    <n v="10250"/>
    <n v="65"/>
    <s v="HANAR"/>
    <x v="6"/>
    <x v="50"/>
    <x v="49"/>
    <x v="5"/>
    <x v="382"/>
    <e v="#VALUE!"/>
    <n v="16.8"/>
    <n v="15"/>
    <n v="0.15"/>
    <n v="214.2"/>
    <n v="65.83"/>
    <n v="148.37"/>
    <n v="6.9267040149393099E-3"/>
  </r>
  <r>
    <n v="10254"/>
    <n v="24"/>
    <s v="CHOPS"/>
    <x v="5"/>
    <x v="51"/>
    <x v="18"/>
    <x v="0"/>
    <x v="60"/>
    <e v="#VALUE!"/>
    <n v="3.6"/>
    <n v="15"/>
    <n v="0.15"/>
    <n v="45.9"/>
    <n v="22.98"/>
    <n v="22.919999999999998"/>
    <n v="4.9934640522875818E-3"/>
  </r>
  <r>
    <n v="10254"/>
    <n v="55"/>
    <s v="CHOPS"/>
    <x v="5"/>
    <x v="51"/>
    <x v="56"/>
    <x v="7"/>
    <x v="60"/>
    <e v="#VALUE!"/>
    <n v="19.2"/>
    <n v="21"/>
    <n v="0.15"/>
    <n v="342.71999999999997"/>
    <n v="22.98"/>
    <n v="319.73999999999995"/>
    <n v="9.3294817927170853E-3"/>
  </r>
  <r>
    <n v="10264"/>
    <n v="41"/>
    <s v="FOLKO"/>
    <x v="8"/>
    <x v="27"/>
    <x v="54"/>
    <x v="4"/>
    <x v="68"/>
    <e v="#VALUE!"/>
    <n v="7.7"/>
    <n v="25"/>
    <n v="0.15"/>
    <n v="163.625"/>
    <n v="3.67"/>
    <n v="159.95500000000001"/>
    <n v="9.7757066462948825E-3"/>
  </r>
  <r>
    <n v="10267"/>
    <n v="59"/>
    <s v="FRANK"/>
    <x v="6"/>
    <x v="54"/>
    <x v="48"/>
    <x v="1"/>
    <x v="69"/>
    <e v="#VALUE!"/>
    <n v="44"/>
    <n v="70"/>
    <n v="0.15"/>
    <n v="2618"/>
    <n v="208.58"/>
    <n v="2409.42"/>
    <n v="9.203284950343775E-3"/>
  </r>
  <r>
    <n v="10267"/>
    <n v="76"/>
    <s v="FRANK"/>
    <x v="6"/>
    <x v="54"/>
    <x v="2"/>
    <x v="0"/>
    <x v="69"/>
    <e v="#VALUE!"/>
    <n v="14.4"/>
    <n v="15"/>
    <n v="0.15"/>
    <n v="183.6"/>
    <n v="208.58"/>
    <n v="-24.980000000000018"/>
    <n v="-1.3605664488017437E-3"/>
  </r>
  <r>
    <n v="10287"/>
    <n v="16"/>
    <s v="RICAR"/>
    <x v="1"/>
    <x v="81"/>
    <x v="11"/>
    <x v="3"/>
    <x v="393"/>
    <e v="#VALUE!"/>
    <n v="13.9"/>
    <n v="40"/>
    <n v="0.15"/>
    <n v="472.6"/>
    <n v="12.76"/>
    <n v="459.84000000000003"/>
    <n v="9.7300042319085917E-3"/>
  </r>
  <r>
    <n v="10287"/>
    <n v="46"/>
    <s v="RICAR"/>
    <x v="1"/>
    <x v="81"/>
    <x v="60"/>
    <x v="4"/>
    <x v="393"/>
    <e v="#VALUE!"/>
    <n v="9.6"/>
    <n v="15"/>
    <n v="0.15"/>
    <n v="122.4"/>
    <n v="12.76"/>
    <n v="109.64"/>
    <n v="8.9575163398692807E-3"/>
  </r>
  <r>
    <n v="10324"/>
    <n v="16"/>
    <s v="SAVEA"/>
    <x v="4"/>
    <x v="17"/>
    <x v="11"/>
    <x v="3"/>
    <x v="369"/>
    <e v="#VALUE!"/>
    <n v="13.9"/>
    <n v="21"/>
    <n v="0.15"/>
    <n v="248.11500000000004"/>
    <n v="214.27"/>
    <n v="33.845000000000027"/>
    <n v="1.364085202426295E-3"/>
  </r>
  <r>
    <n v="10324"/>
    <n v="35"/>
    <s v="SAVEA"/>
    <x v="4"/>
    <x v="17"/>
    <x v="1"/>
    <x v="0"/>
    <x v="369"/>
    <e v="#VALUE!"/>
    <n v="14.4"/>
    <n v="70"/>
    <n v="0.15"/>
    <n v="856.8"/>
    <n v="214.27"/>
    <n v="642.53"/>
    <n v="7.4991830065359475E-3"/>
  </r>
  <r>
    <n v="10324"/>
    <n v="59"/>
    <s v="SAVEA"/>
    <x v="4"/>
    <x v="17"/>
    <x v="48"/>
    <x v="1"/>
    <x v="369"/>
    <e v="#VALUE!"/>
    <n v="44"/>
    <n v="40"/>
    <n v="0.15"/>
    <n v="1496"/>
    <n v="214.27"/>
    <n v="1281.73"/>
    <n v="8.5677139037433157E-3"/>
  </r>
  <r>
    <n v="10324"/>
    <n v="63"/>
    <s v="SAVEA"/>
    <x v="4"/>
    <x v="17"/>
    <x v="27"/>
    <x v="5"/>
    <x v="369"/>
    <e v="#VALUE!"/>
    <n v="35.1"/>
    <n v="80"/>
    <n v="0.15"/>
    <n v="2386.8000000000002"/>
    <n v="214.27"/>
    <n v="2172.5300000000002"/>
    <n v="9.1022708228590595E-3"/>
  </r>
  <r>
    <n v="10330"/>
    <n v="26"/>
    <s v="LILAS"/>
    <x v="2"/>
    <x v="58"/>
    <x v="52"/>
    <x v="3"/>
    <x v="355"/>
    <e v="#VALUE!"/>
    <n v="24.9"/>
    <n v="50"/>
    <n v="0.15"/>
    <n v="1058.25"/>
    <n v="12.75"/>
    <n v="1045.5"/>
    <n v="9.8795180722891559E-3"/>
  </r>
  <r>
    <n v="10330"/>
    <n v="72"/>
    <s v="LILAS"/>
    <x v="2"/>
    <x v="58"/>
    <x v="5"/>
    <x v="1"/>
    <x v="355"/>
    <e v="#VALUE!"/>
    <n v="27.8"/>
    <n v="25"/>
    <n v="0.15"/>
    <n v="590.75"/>
    <n v="12.75"/>
    <n v="578"/>
    <n v="9.7841726618705036E-3"/>
  </r>
  <r>
    <n v="10341"/>
    <n v="59"/>
    <s v="SIMOB"/>
    <x v="7"/>
    <x v="66"/>
    <x v="48"/>
    <x v="1"/>
    <x v="108"/>
    <e v="#VALUE!"/>
    <n v="44"/>
    <n v="9"/>
    <n v="0.15"/>
    <n v="336.6"/>
    <n v="26.78"/>
    <n v="309.82000000000005"/>
    <n v="9.2043969102792653E-3"/>
  </r>
  <r>
    <n v="10347"/>
    <n v="39"/>
    <s v="FAMIA"/>
    <x v="6"/>
    <x v="68"/>
    <x v="0"/>
    <x v="0"/>
    <x v="112"/>
    <e v="#VALUE!"/>
    <n v="14.4"/>
    <n v="50"/>
    <n v="0.15"/>
    <n v="612"/>
    <n v="3.1"/>
    <n v="608.9"/>
    <n v="9.9493464052287581E-3"/>
  </r>
  <r>
    <n v="10347"/>
    <n v="75"/>
    <s v="FAMIA"/>
    <x v="6"/>
    <x v="68"/>
    <x v="33"/>
    <x v="0"/>
    <x v="112"/>
    <e v="#VALUE!"/>
    <n v="6.2"/>
    <n v="6"/>
    <n v="0.15"/>
    <n v="31.620000000000005"/>
    <n v="3.1"/>
    <n v="28.520000000000003"/>
    <n v="9.0196078431372551E-3"/>
  </r>
  <r>
    <n v="10348"/>
    <n v="1"/>
    <s v="WANDK"/>
    <x v="6"/>
    <x v="63"/>
    <x v="3"/>
    <x v="0"/>
    <x v="113"/>
    <e v="#VALUE!"/>
    <n v="14.4"/>
    <n v="15"/>
    <n v="0.15"/>
    <n v="183.6"/>
    <n v="0.78"/>
    <n v="182.82"/>
    <n v="9.9575163398692816E-3"/>
  </r>
  <r>
    <n v="10352"/>
    <n v="54"/>
    <s v="FURIB"/>
    <x v="2"/>
    <x v="65"/>
    <x v="37"/>
    <x v="7"/>
    <x v="384"/>
    <e v="#VALUE!"/>
    <n v="5.9"/>
    <n v="20"/>
    <n v="0.15"/>
    <n v="100.3"/>
    <n v="1.3"/>
    <n v="99"/>
    <n v="9.8703888334995011E-3"/>
  </r>
  <r>
    <n v="10370"/>
    <n v="1"/>
    <s v="CHOPS"/>
    <x v="8"/>
    <x v="51"/>
    <x v="3"/>
    <x v="0"/>
    <x v="370"/>
    <e v="#VALUE!"/>
    <n v="14.4"/>
    <n v="15"/>
    <n v="0.15"/>
    <n v="183.6"/>
    <n v="1.17"/>
    <n v="182.43"/>
    <n v="9.9362745098039214E-3"/>
  </r>
  <r>
    <n v="10370"/>
    <n v="74"/>
    <s v="CHOPS"/>
    <x v="8"/>
    <x v="51"/>
    <x v="10"/>
    <x v="2"/>
    <x v="370"/>
    <e v="#VALUE!"/>
    <n v="8"/>
    <n v="20"/>
    <n v="0.15"/>
    <n v="136"/>
    <n v="1.17"/>
    <n v="134.83000000000001"/>
    <n v="9.9139705882352949E-3"/>
  </r>
  <r>
    <n v="10377"/>
    <n v="28"/>
    <s v="SEVES"/>
    <x v="0"/>
    <x v="36"/>
    <x v="35"/>
    <x v="2"/>
    <x v="412"/>
    <e v="#VALUE!"/>
    <n v="36.4"/>
    <n v="20"/>
    <n v="0.15"/>
    <n v="618.79999999999995"/>
    <n v="22.21"/>
    <n v="596.58999999999992"/>
    <n v="9.6410795087265664E-3"/>
  </r>
  <r>
    <n v="10377"/>
    <n v="39"/>
    <s v="SEVES"/>
    <x v="0"/>
    <x v="36"/>
    <x v="0"/>
    <x v="0"/>
    <x v="412"/>
    <e v="#VALUE!"/>
    <n v="14.4"/>
    <n v="20"/>
    <n v="0.15"/>
    <n v="244.8"/>
    <n v="22.21"/>
    <n v="222.59"/>
    <n v="9.0927287581699344E-3"/>
  </r>
  <r>
    <n v="10397"/>
    <n v="21"/>
    <s v="PRINI"/>
    <x v="5"/>
    <x v="77"/>
    <x v="62"/>
    <x v="3"/>
    <x v="137"/>
    <e v="#VALUE!"/>
    <n v="8"/>
    <n v="10"/>
    <n v="0.15"/>
    <n v="68"/>
    <n v="60.26"/>
    <n v="7.740000000000002"/>
    <n v="1.1382352941176474E-3"/>
  </r>
  <r>
    <n v="10397"/>
    <n v="51"/>
    <s v="PRINI"/>
    <x v="5"/>
    <x v="77"/>
    <x v="7"/>
    <x v="2"/>
    <x v="137"/>
    <e v="#VALUE!"/>
    <n v="42.4"/>
    <n v="18"/>
    <n v="0.15"/>
    <n v="648.71999999999991"/>
    <n v="60.26"/>
    <n v="588.45999999999992"/>
    <n v="9.0710938463435687E-3"/>
  </r>
  <r>
    <n v="10403"/>
    <n v="16"/>
    <s v="ERNSH"/>
    <x v="6"/>
    <x v="32"/>
    <x v="11"/>
    <x v="3"/>
    <x v="413"/>
    <e v="#VALUE!"/>
    <n v="13.9"/>
    <n v="21"/>
    <n v="0.15"/>
    <n v="248.11500000000004"/>
    <n v="73.790000000000006"/>
    <n v="174.32500000000005"/>
    <n v="7.0259758579690875E-3"/>
  </r>
  <r>
    <n v="10403"/>
    <n v="48"/>
    <s v="ERNSH"/>
    <x v="6"/>
    <x v="32"/>
    <x v="75"/>
    <x v="3"/>
    <x v="413"/>
    <e v="#VALUE!"/>
    <n v="10.199999999999999"/>
    <n v="70"/>
    <n v="0.15"/>
    <n v="606.9"/>
    <n v="73.790000000000006"/>
    <n v="533.11"/>
    <n v="8.7841489536991269E-3"/>
  </r>
  <r>
    <n v="10421"/>
    <n v="19"/>
    <s v="QUEDE"/>
    <x v="1"/>
    <x v="12"/>
    <x v="29"/>
    <x v="3"/>
    <x v="372"/>
    <e v="#VALUE!"/>
    <n v="7.3"/>
    <n v="4"/>
    <n v="0.15"/>
    <n v="24.82"/>
    <n v="99.23"/>
    <n v="-74.41"/>
    <n v="-2.9979854955680899E-2"/>
  </r>
  <r>
    <n v="10421"/>
    <n v="53"/>
    <s v="QUEDE"/>
    <x v="1"/>
    <x v="12"/>
    <x v="58"/>
    <x v="7"/>
    <x v="372"/>
    <e v="#VALUE!"/>
    <n v="26.2"/>
    <n v="15"/>
    <n v="0.15"/>
    <n v="334.05"/>
    <n v="99.23"/>
    <n v="234.82"/>
    <n v="7.029486603801826E-3"/>
  </r>
  <r>
    <n v="10421"/>
    <n v="77"/>
    <s v="QUEDE"/>
    <x v="1"/>
    <x v="12"/>
    <x v="13"/>
    <x v="5"/>
    <x v="372"/>
    <e v="#VALUE!"/>
    <n v="10.4"/>
    <n v="10"/>
    <n v="0.15"/>
    <n v="88.4"/>
    <n v="99.23"/>
    <n v="-10.829999999999998"/>
    <n v="-1.2251131221719454E-3"/>
  </r>
  <r>
    <n v="10434"/>
    <n v="76"/>
    <s v="FOLKO"/>
    <x v="2"/>
    <x v="27"/>
    <x v="2"/>
    <x v="0"/>
    <x v="155"/>
    <e v="#VALUE!"/>
    <n v="14.4"/>
    <n v="18"/>
    <n v="0.15"/>
    <n v="220.32"/>
    <n v="17.920000000000002"/>
    <n v="202.39999999999998"/>
    <n v="9.1866376180101666E-3"/>
  </r>
  <r>
    <n v="10440"/>
    <n v="2"/>
    <s v="SAVEA"/>
    <x v="6"/>
    <x v="17"/>
    <x v="19"/>
    <x v="0"/>
    <x v="159"/>
    <e v="#VALUE!"/>
    <n v="15.2"/>
    <n v="45"/>
    <n v="0.15"/>
    <n v="581.4"/>
    <n v="86.53"/>
    <n v="494.87"/>
    <n v="8.5116959064327497E-3"/>
  </r>
  <r>
    <n v="10440"/>
    <n v="16"/>
    <s v="SAVEA"/>
    <x v="6"/>
    <x v="17"/>
    <x v="11"/>
    <x v="3"/>
    <x v="159"/>
    <e v="#VALUE!"/>
    <n v="13.9"/>
    <n v="49"/>
    <n v="0.15"/>
    <n v="578.93500000000006"/>
    <n v="86.53"/>
    <n v="492.40500000000009"/>
    <n v="8.5053589781236231E-3"/>
  </r>
  <r>
    <n v="10440"/>
    <n v="29"/>
    <s v="SAVEA"/>
    <x v="6"/>
    <x v="17"/>
    <x v="55"/>
    <x v="7"/>
    <x v="159"/>
    <e v="#VALUE!"/>
    <n v="99"/>
    <n v="24"/>
    <n v="0.15"/>
    <n v="2019.6"/>
    <n v="86.53"/>
    <n v="1933.07"/>
    <n v="9.5715488215488212E-3"/>
  </r>
  <r>
    <n v="10440"/>
    <n v="61"/>
    <s v="SAVEA"/>
    <x v="6"/>
    <x v="17"/>
    <x v="65"/>
    <x v="5"/>
    <x v="159"/>
    <e v="#VALUE!"/>
    <n v="22.8"/>
    <n v="90"/>
    <n v="0.15"/>
    <n v="1744.2"/>
    <n v="86.53"/>
    <n v="1657.67"/>
    <n v="9.503898635477584E-3"/>
  </r>
  <r>
    <n v="10456"/>
    <n v="21"/>
    <s v="KOENE"/>
    <x v="1"/>
    <x v="18"/>
    <x v="62"/>
    <x v="3"/>
    <x v="167"/>
    <e v="#VALUE!"/>
    <n v="8"/>
    <n v="40"/>
    <n v="0.15"/>
    <n v="272"/>
    <n v="8.1199999999999992"/>
    <n v="263.88"/>
    <n v="9.701470588235294E-3"/>
  </r>
  <r>
    <n v="10456"/>
    <n v="49"/>
    <s v="KOENE"/>
    <x v="1"/>
    <x v="18"/>
    <x v="9"/>
    <x v="3"/>
    <x v="167"/>
    <e v="#VALUE!"/>
    <n v="16"/>
    <n v="21"/>
    <n v="0.15"/>
    <n v="285.60000000000002"/>
    <n v="8.1199999999999992"/>
    <n v="277.48"/>
    <n v="9.7156862745098032E-3"/>
  </r>
  <r>
    <n v="10469"/>
    <n v="2"/>
    <s v="WHITC"/>
    <x v="0"/>
    <x v="67"/>
    <x v="19"/>
    <x v="0"/>
    <x v="463"/>
    <e v="#VALUE!"/>
    <n v="15.2"/>
    <n v="40"/>
    <n v="0.15"/>
    <n v="516.79999999999995"/>
    <n v="60.18"/>
    <n v="456.61999999999995"/>
    <n v="8.8355263157894742E-3"/>
  </r>
  <r>
    <n v="10469"/>
    <n v="16"/>
    <s v="WHITC"/>
    <x v="0"/>
    <x v="67"/>
    <x v="11"/>
    <x v="3"/>
    <x v="463"/>
    <e v="#VALUE!"/>
    <n v="13.9"/>
    <n v="35"/>
    <n v="0.15"/>
    <n v="413.52499999999998"/>
    <n v="60.18"/>
    <n v="353.34499999999997"/>
    <n v="8.5447070914696811E-3"/>
  </r>
  <r>
    <n v="10469"/>
    <n v="44"/>
    <s v="WHITC"/>
    <x v="0"/>
    <x v="67"/>
    <x v="26"/>
    <x v="5"/>
    <x v="463"/>
    <e v="#VALUE!"/>
    <n v="15.5"/>
    <n v="2"/>
    <n v="0.15"/>
    <n v="26.35"/>
    <n v="60.18"/>
    <n v="-33.83"/>
    <n v="-1.2838709677419353E-2"/>
  </r>
  <r>
    <n v="10475"/>
    <n v="31"/>
    <s v="SUPRD"/>
    <x v="4"/>
    <x v="47"/>
    <x v="24"/>
    <x v="1"/>
    <x v="464"/>
    <e v="#VALUE!"/>
    <n v="10"/>
    <n v="35"/>
    <n v="0.15"/>
    <n v="297.5"/>
    <n v="68.52"/>
    <n v="228.98000000000002"/>
    <n v="7.6968067226890757E-3"/>
  </r>
  <r>
    <n v="10475"/>
    <n v="66"/>
    <s v="SUPRD"/>
    <x v="4"/>
    <x v="47"/>
    <x v="68"/>
    <x v="5"/>
    <x v="464"/>
    <e v="#VALUE!"/>
    <n v="13.6"/>
    <n v="60"/>
    <n v="0.15"/>
    <n v="693.6"/>
    <n v="68.52"/>
    <n v="625.08000000000004"/>
    <n v="9.012110726643598E-3"/>
  </r>
  <r>
    <n v="10475"/>
    <n v="76"/>
    <s v="SUPRD"/>
    <x v="4"/>
    <x v="47"/>
    <x v="2"/>
    <x v="0"/>
    <x v="464"/>
    <e v="#VALUE!"/>
    <n v="14.4"/>
    <n v="42"/>
    <n v="0.15"/>
    <n v="514.08000000000004"/>
    <n v="68.52"/>
    <n v="445.56000000000006"/>
    <n v="8.6671335200746973E-3"/>
  </r>
  <r>
    <n v="10491"/>
    <n v="44"/>
    <s v="FURIB"/>
    <x v="1"/>
    <x v="65"/>
    <x v="26"/>
    <x v="5"/>
    <x v="184"/>
    <e v="#VALUE!"/>
    <n v="15.5"/>
    <n v="15"/>
    <n v="0.15"/>
    <n v="197.625"/>
    <n v="16.96"/>
    <n v="180.66499999999999"/>
    <n v="9.1418089816571787E-3"/>
  </r>
  <r>
    <n v="10491"/>
    <n v="77"/>
    <s v="FURIB"/>
    <x v="1"/>
    <x v="65"/>
    <x v="13"/>
    <x v="5"/>
    <x v="184"/>
    <e v="#VALUE!"/>
    <n v="10.4"/>
    <n v="7"/>
    <n v="0.15"/>
    <n v="61.879999999999995"/>
    <n v="16.96"/>
    <n v="44.919999999999995"/>
    <n v="7.2592113768584357E-3"/>
  </r>
  <r>
    <n v="10507"/>
    <n v="43"/>
    <s v="ANTON"/>
    <x v="7"/>
    <x v="72"/>
    <x v="21"/>
    <x v="0"/>
    <x v="441"/>
    <e v="#VALUE!"/>
    <n v="46"/>
    <n v="15"/>
    <n v="0.15"/>
    <n v="586.5"/>
    <n v="47.45"/>
    <n v="539.04999999999995"/>
    <n v="9.1909633418584807E-3"/>
  </r>
  <r>
    <n v="10507"/>
    <n v="48"/>
    <s v="ANTON"/>
    <x v="7"/>
    <x v="72"/>
    <x v="75"/>
    <x v="3"/>
    <x v="441"/>
    <e v="#VALUE!"/>
    <n v="12.75"/>
    <n v="15"/>
    <n v="0.15"/>
    <n v="162.5625"/>
    <n v="47.45"/>
    <n v="115.1125"/>
    <n v="7.0811226451364864E-3"/>
  </r>
  <r>
    <n v="10511"/>
    <n v="4"/>
    <s v="BONAP"/>
    <x v="6"/>
    <x v="23"/>
    <x v="47"/>
    <x v="5"/>
    <x v="193"/>
    <e v="#VALUE!"/>
    <n v="22"/>
    <n v="50"/>
    <n v="0.15"/>
    <n v="935"/>
    <n v="350.64"/>
    <n v="584.36"/>
    <n v="6.2498395721925139E-3"/>
  </r>
  <r>
    <n v="10511"/>
    <n v="7"/>
    <s v="BONAP"/>
    <x v="6"/>
    <x v="23"/>
    <x v="71"/>
    <x v="2"/>
    <x v="193"/>
    <e v="#VALUE!"/>
    <n v="30"/>
    <n v="50"/>
    <n v="0.15"/>
    <n v="1275"/>
    <n v="350.64"/>
    <n v="924.36"/>
    <n v="7.2498823529411772E-3"/>
  </r>
  <r>
    <n v="10511"/>
    <n v="8"/>
    <s v="BONAP"/>
    <x v="6"/>
    <x v="23"/>
    <x v="53"/>
    <x v="5"/>
    <x v="193"/>
    <e v="#VALUE!"/>
    <n v="40"/>
    <n v="10"/>
    <n v="0.15"/>
    <n v="340"/>
    <n v="350.64"/>
    <n v="-10.639999999999986"/>
    <n v="-3.1294117647058783E-4"/>
  </r>
  <r>
    <n v="10512"/>
    <n v="24"/>
    <s v="FAMIA"/>
    <x v="7"/>
    <x v="68"/>
    <x v="18"/>
    <x v="0"/>
    <x v="465"/>
    <e v="#VALUE!"/>
    <n v="4.5"/>
    <n v="10"/>
    <n v="0.15"/>
    <n v="38.25"/>
    <n v="3.53"/>
    <n v="34.72"/>
    <n v="9.0771241830065359E-3"/>
  </r>
  <r>
    <n v="10512"/>
    <n v="46"/>
    <s v="FAMIA"/>
    <x v="7"/>
    <x v="68"/>
    <x v="60"/>
    <x v="4"/>
    <x v="465"/>
    <e v="#VALUE!"/>
    <n v="12"/>
    <n v="9"/>
    <n v="0.15"/>
    <n v="91.8"/>
    <n v="3.53"/>
    <n v="88.27"/>
    <n v="9.6154684095860563E-3"/>
  </r>
  <r>
    <n v="10512"/>
    <n v="47"/>
    <s v="FAMIA"/>
    <x v="7"/>
    <x v="68"/>
    <x v="64"/>
    <x v="3"/>
    <x v="465"/>
    <e v="#VALUE!"/>
    <n v="9.5"/>
    <n v="6"/>
    <n v="0.15"/>
    <n v="48.45"/>
    <n v="3.53"/>
    <n v="44.92"/>
    <n v="9.2714138286893698E-3"/>
  </r>
  <r>
    <n v="10512"/>
    <n v="60"/>
    <s v="FAMIA"/>
    <x v="7"/>
    <x v="68"/>
    <x v="8"/>
    <x v="1"/>
    <x v="465"/>
    <e v="#VALUE!"/>
    <n v="34"/>
    <n v="12"/>
    <n v="0.15"/>
    <n v="346.8"/>
    <n v="3.53"/>
    <n v="343.27000000000004"/>
    <n v="9.8982122260668978E-3"/>
  </r>
  <r>
    <n v="10515"/>
    <n v="9"/>
    <s v="QUICK"/>
    <x v="3"/>
    <x v="20"/>
    <x v="74"/>
    <x v="7"/>
    <x v="195"/>
    <e v="#VALUE!"/>
    <n v="97"/>
    <n v="16"/>
    <n v="0.15"/>
    <n v="1319.2"/>
    <n v="204.47"/>
    <n v="1114.73"/>
    <n v="8.4500454821103705E-3"/>
  </r>
  <r>
    <n v="10515"/>
    <n v="33"/>
    <s v="QUICK"/>
    <x v="3"/>
    <x v="20"/>
    <x v="22"/>
    <x v="1"/>
    <x v="195"/>
    <e v="#VALUE!"/>
    <n v="2.5"/>
    <n v="16"/>
    <n v="0.15"/>
    <n v="34"/>
    <n v="204.47"/>
    <n v="-170.47"/>
    <n v="-5.0138235294117643E-2"/>
  </r>
  <r>
    <n v="10515"/>
    <n v="60"/>
    <s v="QUICK"/>
    <x v="3"/>
    <x v="20"/>
    <x v="8"/>
    <x v="1"/>
    <x v="195"/>
    <e v="#VALUE!"/>
    <n v="34"/>
    <n v="84"/>
    <n v="0.15"/>
    <n v="2427.6"/>
    <n v="204.47"/>
    <n v="2223.13"/>
    <n v="9.1577277970011535E-3"/>
  </r>
  <r>
    <n v="10526"/>
    <n v="1"/>
    <s v="WARTH"/>
    <x v="6"/>
    <x v="4"/>
    <x v="3"/>
    <x v="0"/>
    <x v="386"/>
    <e v="#VALUE!"/>
    <n v="18"/>
    <n v="8"/>
    <n v="0.15"/>
    <n v="122.4"/>
    <n v="58.59"/>
    <n v="63.81"/>
    <n v="5.213235294117647E-3"/>
  </r>
  <r>
    <n v="10526"/>
    <n v="56"/>
    <s v="WARTH"/>
    <x v="6"/>
    <x v="4"/>
    <x v="17"/>
    <x v="6"/>
    <x v="386"/>
    <e v="#VALUE!"/>
    <n v="38"/>
    <n v="30"/>
    <n v="0.15"/>
    <n v="969"/>
    <n v="58.59"/>
    <n v="910.41"/>
    <n v="9.3953560371517024E-3"/>
  </r>
  <r>
    <n v="10543"/>
    <n v="12"/>
    <s v="LILAS"/>
    <x v="1"/>
    <x v="58"/>
    <x v="73"/>
    <x v="1"/>
    <x v="209"/>
    <e v="#VALUE!"/>
    <n v="38"/>
    <n v="30"/>
    <n v="0.15"/>
    <n v="969"/>
    <n v="48.17"/>
    <n v="920.83"/>
    <n v="9.5028895768833853E-3"/>
  </r>
  <r>
    <n v="10543"/>
    <n v="23"/>
    <s v="LILAS"/>
    <x v="1"/>
    <x v="58"/>
    <x v="51"/>
    <x v="6"/>
    <x v="209"/>
    <e v="#VALUE!"/>
    <n v="9"/>
    <n v="70"/>
    <n v="0.15"/>
    <n v="535.5"/>
    <n v="48.17"/>
    <n v="487.33"/>
    <n v="9.1004668534080298E-3"/>
  </r>
  <r>
    <n v="10547"/>
    <n v="32"/>
    <s v="SEVES"/>
    <x v="2"/>
    <x v="36"/>
    <x v="76"/>
    <x v="1"/>
    <x v="3"/>
    <e v="#VALUE!"/>
    <n v="32"/>
    <n v="24"/>
    <n v="0.15"/>
    <n v="652.79999999999995"/>
    <n v="178.43"/>
    <n v="474.36999999999995"/>
    <n v="7.2666973039215684E-3"/>
  </r>
  <r>
    <n v="10549"/>
    <n v="31"/>
    <s v="QUICK"/>
    <x v="5"/>
    <x v="20"/>
    <x v="24"/>
    <x v="1"/>
    <x v="466"/>
    <e v="#VALUE!"/>
    <n v="12.5"/>
    <n v="55"/>
    <n v="0.15"/>
    <n v="584.375"/>
    <n v="171.24"/>
    <n v="413.13499999999999"/>
    <n v="7.0696898395721918E-3"/>
  </r>
  <r>
    <n v="10549"/>
    <n v="45"/>
    <s v="QUICK"/>
    <x v="5"/>
    <x v="20"/>
    <x v="69"/>
    <x v="4"/>
    <x v="466"/>
    <e v="#VALUE!"/>
    <n v="9.5"/>
    <n v="100"/>
    <n v="0.15"/>
    <n v="807.5"/>
    <n v="171.24"/>
    <n v="636.26"/>
    <n v="7.8793808049535605E-3"/>
  </r>
  <r>
    <n v="10549"/>
    <n v="51"/>
    <s v="QUICK"/>
    <x v="5"/>
    <x v="20"/>
    <x v="7"/>
    <x v="2"/>
    <x v="466"/>
    <e v="#VALUE!"/>
    <n v="53"/>
    <n v="48"/>
    <n v="0.15"/>
    <n v="2162.4"/>
    <n v="171.24"/>
    <n v="1991.16"/>
    <n v="9.2081021087680355E-3"/>
  </r>
  <r>
    <n v="10551"/>
    <n v="16"/>
    <s v="FURIB"/>
    <x v="6"/>
    <x v="65"/>
    <x v="11"/>
    <x v="3"/>
    <x v="211"/>
    <e v="#VALUE!"/>
    <n v="17.45"/>
    <n v="40"/>
    <n v="0.15"/>
    <n v="593.29999999999995"/>
    <n v="72.95"/>
    <n v="520.34999999999991"/>
    <n v="8.7704365413787278E-3"/>
  </r>
  <r>
    <n v="10551"/>
    <n v="35"/>
    <s v="FURIB"/>
    <x v="6"/>
    <x v="65"/>
    <x v="1"/>
    <x v="0"/>
    <x v="211"/>
    <e v="#VALUE!"/>
    <n v="18"/>
    <n v="20"/>
    <n v="0.15"/>
    <n v="306"/>
    <n v="72.95"/>
    <n v="233.05"/>
    <n v="7.6160130718954258E-3"/>
  </r>
  <r>
    <n v="10566"/>
    <n v="11"/>
    <s v="BLONP"/>
    <x v="4"/>
    <x v="5"/>
    <x v="4"/>
    <x v="1"/>
    <x v="5"/>
    <e v="#VALUE!"/>
    <n v="21"/>
    <n v="35"/>
    <n v="0.15"/>
    <n v="624.75"/>
    <n v="88.4"/>
    <n v="536.35"/>
    <n v="8.5850340136054432E-3"/>
  </r>
  <r>
    <n v="10566"/>
    <n v="18"/>
    <s v="BLONP"/>
    <x v="4"/>
    <x v="5"/>
    <x v="32"/>
    <x v="4"/>
    <x v="5"/>
    <e v="#VALUE!"/>
    <n v="62.5"/>
    <n v="18"/>
    <n v="0.15"/>
    <n v="956.25"/>
    <n v="88.4"/>
    <n v="867.85"/>
    <n v="9.0755555555555555E-3"/>
  </r>
  <r>
    <n v="10571"/>
    <n v="14"/>
    <s v="ERNSH"/>
    <x v="1"/>
    <x v="32"/>
    <x v="6"/>
    <x v="2"/>
    <x v="419"/>
    <e v="#VALUE!"/>
    <n v="23.25"/>
    <n v="11"/>
    <n v="0.15"/>
    <n v="217.38749999999999"/>
    <n v="26.06"/>
    <n v="191.32749999999999"/>
    <n v="8.8012190213328737E-3"/>
  </r>
  <r>
    <n v="10571"/>
    <n v="42"/>
    <s v="ERNSH"/>
    <x v="1"/>
    <x v="32"/>
    <x v="41"/>
    <x v="6"/>
    <x v="419"/>
    <e v="#VALUE!"/>
    <n v="14"/>
    <n v="28"/>
    <n v="0.15"/>
    <n v="333.2"/>
    <n v="26.06"/>
    <n v="307.14"/>
    <n v="9.2178871548619437E-3"/>
  </r>
  <r>
    <n v="10583"/>
    <n v="60"/>
    <s v="WARTH"/>
    <x v="3"/>
    <x v="4"/>
    <x v="8"/>
    <x v="1"/>
    <x v="388"/>
    <e v="#VALUE!"/>
    <n v="34"/>
    <n v="24"/>
    <n v="0.15"/>
    <n v="693.6"/>
    <n v="7.28"/>
    <n v="686.32"/>
    <n v="9.8950403690888124E-3"/>
  </r>
  <r>
    <n v="10583"/>
    <n v="69"/>
    <s v="WARTH"/>
    <x v="3"/>
    <x v="4"/>
    <x v="39"/>
    <x v="1"/>
    <x v="388"/>
    <e v="#VALUE!"/>
    <n v="36"/>
    <n v="10"/>
    <n v="0.15"/>
    <n v="306"/>
    <n v="7.28"/>
    <n v="298.72000000000003"/>
    <n v="9.7620915032679747E-3"/>
  </r>
  <r>
    <n v="10586"/>
    <n v="52"/>
    <s v="REGGC"/>
    <x v="4"/>
    <x v="80"/>
    <x v="50"/>
    <x v="6"/>
    <x v="11"/>
    <e v="#VALUE!"/>
    <n v="7"/>
    <n v="4"/>
    <n v="0.15"/>
    <n v="23.8"/>
    <n v="0.48"/>
    <n v="23.32"/>
    <n v="9.798319327731092E-3"/>
  </r>
  <r>
    <n v="10617"/>
    <n v="59"/>
    <s v="GREAL"/>
    <x v="6"/>
    <x v="13"/>
    <x v="48"/>
    <x v="1"/>
    <x v="228"/>
    <e v="#VALUE!"/>
    <n v="55"/>
    <n v="30"/>
    <n v="0.15"/>
    <n v="1402.5"/>
    <n v="18.53"/>
    <n v="1383.97"/>
    <n v="9.8678787878787883E-3"/>
  </r>
  <r>
    <n v="10627"/>
    <n v="73"/>
    <s v="SAVEA"/>
    <x v="1"/>
    <x v="17"/>
    <x v="28"/>
    <x v="4"/>
    <x v="234"/>
    <e v="#VALUE!"/>
    <n v="15"/>
    <n v="35"/>
    <n v="0.15"/>
    <n v="446.25"/>
    <n v="107.46"/>
    <n v="338.79"/>
    <n v="7.5919327731092442E-3"/>
  </r>
  <r>
    <n v="10633"/>
    <n v="12"/>
    <s v="ERNSH"/>
    <x v="7"/>
    <x v="32"/>
    <x v="73"/>
    <x v="1"/>
    <x v="235"/>
    <e v="#VALUE!"/>
    <n v="38"/>
    <n v="36"/>
    <n v="0.15"/>
    <n v="1162.8"/>
    <n v="477.9"/>
    <n v="684.9"/>
    <n v="5.8900928792569663E-3"/>
  </r>
  <r>
    <n v="10633"/>
    <n v="13"/>
    <s v="ERNSH"/>
    <x v="7"/>
    <x v="32"/>
    <x v="46"/>
    <x v="4"/>
    <x v="235"/>
    <e v="#VALUE!"/>
    <n v="6"/>
    <n v="13"/>
    <n v="0.15"/>
    <n v="66.3"/>
    <n v="477.9"/>
    <n v="-411.59999999999997"/>
    <n v="-6.2081447963800905E-2"/>
  </r>
  <r>
    <n v="10633"/>
    <n v="26"/>
    <s v="ERNSH"/>
    <x v="7"/>
    <x v="32"/>
    <x v="52"/>
    <x v="3"/>
    <x v="235"/>
    <e v="#VALUE!"/>
    <n v="31.23"/>
    <n v="35"/>
    <n v="0.15"/>
    <n v="929.09249999999997"/>
    <n v="477.9"/>
    <n v="451.1925"/>
    <n v="4.8562710386748356E-3"/>
  </r>
  <r>
    <n v="10633"/>
    <n v="62"/>
    <s v="ERNSH"/>
    <x v="7"/>
    <x v="32"/>
    <x v="25"/>
    <x v="3"/>
    <x v="235"/>
    <e v="#VALUE!"/>
    <n v="49.3"/>
    <n v="80"/>
    <n v="0.15"/>
    <n v="3352.4"/>
    <n v="477.9"/>
    <n v="2874.5"/>
    <n v="8.5744541224197588E-3"/>
  </r>
  <r>
    <n v="10648"/>
    <n v="24"/>
    <s v="RICAR"/>
    <x v="5"/>
    <x v="81"/>
    <x v="18"/>
    <x v="0"/>
    <x v="363"/>
    <e v="#VALUE!"/>
    <n v="4.5"/>
    <n v="15"/>
    <n v="0.15"/>
    <n v="57.375"/>
    <n v="14.25"/>
    <n v="43.125"/>
    <n v="7.5163398692810459E-3"/>
  </r>
  <r>
    <n v="10664"/>
    <n v="10"/>
    <s v="FURIB"/>
    <x v="0"/>
    <x v="65"/>
    <x v="59"/>
    <x v="4"/>
    <x v="424"/>
    <e v="#VALUE!"/>
    <n v="31"/>
    <n v="24"/>
    <n v="0.15"/>
    <n v="632.4"/>
    <n v="1.27"/>
    <n v="631.13"/>
    <n v="9.9799177735610377E-3"/>
  </r>
  <r>
    <n v="10664"/>
    <n v="56"/>
    <s v="FURIB"/>
    <x v="0"/>
    <x v="65"/>
    <x v="17"/>
    <x v="6"/>
    <x v="424"/>
    <e v="#VALUE!"/>
    <n v="38"/>
    <n v="12"/>
    <n v="0.15"/>
    <n v="387.6"/>
    <n v="1.27"/>
    <n v="386.33000000000004"/>
    <n v="9.9672342621259027E-3"/>
  </r>
  <r>
    <n v="10664"/>
    <n v="65"/>
    <s v="FURIB"/>
    <x v="0"/>
    <x v="65"/>
    <x v="49"/>
    <x v="5"/>
    <x v="424"/>
    <e v="#VALUE!"/>
    <n v="21.05"/>
    <n v="15"/>
    <n v="0.15"/>
    <n v="268.38749999999999"/>
    <n v="1.27"/>
    <n v="267.11750000000001"/>
    <n v="9.952680359554749E-3"/>
  </r>
  <r>
    <n v="10677"/>
    <n v="26"/>
    <s v="ANTON"/>
    <x v="0"/>
    <x v="72"/>
    <x v="52"/>
    <x v="3"/>
    <x v="247"/>
    <e v="#VALUE!"/>
    <n v="31.23"/>
    <n v="30"/>
    <n v="0.15"/>
    <n v="796.36500000000001"/>
    <n v="4.03"/>
    <n v="792.33500000000004"/>
    <n v="9.949395063821238E-3"/>
  </r>
  <r>
    <n v="10677"/>
    <n v="33"/>
    <s v="ANTON"/>
    <x v="0"/>
    <x v="72"/>
    <x v="22"/>
    <x v="1"/>
    <x v="247"/>
    <e v="#VALUE!"/>
    <n v="2.5"/>
    <n v="8"/>
    <n v="0.15"/>
    <n v="17"/>
    <n v="4.03"/>
    <n v="12.969999999999999"/>
    <n v="7.6294117647058811E-3"/>
  </r>
  <r>
    <n v="10693"/>
    <n v="54"/>
    <s v="WHITC"/>
    <x v="2"/>
    <x v="67"/>
    <x v="37"/>
    <x v="7"/>
    <x v="253"/>
    <e v="#VALUE!"/>
    <n v="7.45"/>
    <n v="60"/>
    <n v="0.15"/>
    <n v="379.95"/>
    <n v="139.34"/>
    <n v="240.60999999999999"/>
    <n v="6.3326753520200028E-3"/>
  </r>
  <r>
    <n v="10693"/>
    <n v="69"/>
    <s v="WHITC"/>
    <x v="2"/>
    <x v="67"/>
    <x v="39"/>
    <x v="1"/>
    <x v="253"/>
    <e v="#VALUE!"/>
    <n v="36"/>
    <n v="30"/>
    <n v="0.15"/>
    <n v="918"/>
    <n v="139.34"/>
    <n v="778.66"/>
    <n v="8.4821350762527229E-3"/>
  </r>
  <r>
    <n v="10693"/>
    <n v="73"/>
    <s v="WHITC"/>
    <x v="2"/>
    <x v="67"/>
    <x v="28"/>
    <x v="4"/>
    <x v="253"/>
    <e v="#VALUE!"/>
    <n v="15"/>
    <n v="15"/>
    <n v="0.15"/>
    <n v="191.25"/>
    <n v="139.34"/>
    <n v="51.91"/>
    <n v="2.7142483660130717E-3"/>
  </r>
  <r>
    <n v="10701"/>
    <n v="59"/>
    <s v="HUNGO"/>
    <x v="8"/>
    <x v="60"/>
    <x v="48"/>
    <x v="1"/>
    <x v="23"/>
    <e v="#VALUE!"/>
    <n v="55"/>
    <n v="42"/>
    <n v="0.15"/>
    <n v="1963.5"/>
    <n v="220.31"/>
    <n v="1743.19"/>
    <n v="8.8779730073847724E-3"/>
  </r>
  <r>
    <n v="10701"/>
    <n v="71"/>
    <s v="HUNGO"/>
    <x v="8"/>
    <x v="60"/>
    <x v="36"/>
    <x v="1"/>
    <x v="23"/>
    <e v="#VALUE!"/>
    <n v="21.5"/>
    <n v="20"/>
    <n v="0.15"/>
    <n v="365.5"/>
    <n v="220.31"/>
    <n v="145.19"/>
    <n v="3.9723666210670317E-3"/>
  </r>
  <r>
    <n v="10701"/>
    <n v="76"/>
    <s v="HUNGO"/>
    <x v="8"/>
    <x v="60"/>
    <x v="2"/>
    <x v="0"/>
    <x v="23"/>
    <e v="#VALUE!"/>
    <n v="18"/>
    <n v="35"/>
    <n v="0.15"/>
    <n v="535.5"/>
    <n v="220.31"/>
    <n v="315.19"/>
    <n v="5.885901027077498E-3"/>
  </r>
  <r>
    <n v="10707"/>
    <n v="70"/>
    <s v="AROUT"/>
    <x v="6"/>
    <x v="34"/>
    <x v="40"/>
    <x v="0"/>
    <x v="259"/>
    <e v="#VALUE!"/>
    <n v="15"/>
    <n v="28"/>
    <n v="0.15"/>
    <n v="357"/>
    <n v="21.74"/>
    <n v="335.26"/>
    <n v="9.3910364145658263E-3"/>
  </r>
  <r>
    <n v="10750"/>
    <n v="14"/>
    <s v="WARTH"/>
    <x v="4"/>
    <x v="4"/>
    <x v="6"/>
    <x v="2"/>
    <x v="467"/>
    <e v="#VALUE!"/>
    <n v="23.25"/>
    <n v="5"/>
    <n v="0.15"/>
    <n v="98.8125"/>
    <n v="79.3"/>
    <n v="19.512500000000003"/>
    <n v="1.9746995572422522E-3"/>
  </r>
  <r>
    <n v="10750"/>
    <n v="45"/>
    <s v="WARTH"/>
    <x v="4"/>
    <x v="4"/>
    <x v="69"/>
    <x v="4"/>
    <x v="467"/>
    <e v="#VALUE!"/>
    <n v="9.5"/>
    <n v="40"/>
    <n v="0.15"/>
    <n v="323"/>
    <n v="79.3"/>
    <n v="243.7"/>
    <n v="7.5448916408668732E-3"/>
  </r>
  <r>
    <n v="10750"/>
    <n v="59"/>
    <s v="WARTH"/>
    <x v="4"/>
    <x v="4"/>
    <x v="48"/>
    <x v="1"/>
    <x v="467"/>
    <e v="#VALUE!"/>
    <n v="55"/>
    <n v="25"/>
    <n v="0.15"/>
    <n v="1168.75"/>
    <n v="79.3"/>
    <n v="1089.45"/>
    <n v="9.3214973262032083E-3"/>
  </r>
  <r>
    <n v="10784"/>
    <n v="39"/>
    <s v="MAGAA"/>
    <x v="6"/>
    <x v="84"/>
    <x v="0"/>
    <x v="0"/>
    <x v="288"/>
    <e v="#VALUE!"/>
    <n v="18"/>
    <n v="2"/>
    <n v="0.15"/>
    <n v="30.6"/>
    <n v="70.09"/>
    <n v="-39.49"/>
    <n v="-1.2905228758169936E-2"/>
  </r>
  <r>
    <n v="10784"/>
    <n v="72"/>
    <s v="MAGAA"/>
    <x v="6"/>
    <x v="84"/>
    <x v="5"/>
    <x v="1"/>
    <x v="288"/>
    <e v="#VALUE!"/>
    <n v="34.799999999999997"/>
    <n v="30"/>
    <n v="0.15"/>
    <n v="887.4"/>
    <n v="70.09"/>
    <n v="817.31"/>
    <n v="9.2101645255803465E-3"/>
  </r>
  <r>
    <n v="10790"/>
    <n v="7"/>
    <s v="GOURL"/>
    <x v="8"/>
    <x v="24"/>
    <x v="71"/>
    <x v="2"/>
    <x v="31"/>
    <e v="#VALUE!"/>
    <n v="30"/>
    <n v="3"/>
    <n v="0.15"/>
    <n v="76.5"/>
    <n v="28.23"/>
    <n v="48.269999999999996"/>
    <n v="6.3098039215686271E-3"/>
  </r>
  <r>
    <n v="10790"/>
    <n v="56"/>
    <s v="GOURL"/>
    <x v="8"/>
    <x v="24"/>
    <x v="17"/>
    <x v="6"/>
    <x v="31"/>
    <e v="#VALUE!"/>
    <n v="38"/>
    <n v="20"/>
    <n v="0.15"/>
    <n v="646"/>
    <n v="28.23"/>
    <n v="617.77"/>
    <n v="9.5630030959752317E-3"/>
  </r>
  <r>
    <n v="10799"/>
    <n v="13"/>
    <s v="KOENE"/>
    <x v="4"/>
    <x v="18"/>
    <x v="46"/>
    <x v="4"/>
    <x v="291"/>
    <e v="#VALUE!"/>
    <n v="6"/>
    <n v="20"/>
    <n v="0.15"/>
    <n v="102"/>
    <n v="30.76"/>
    <n v="71.239999999999995"/>
    <n v="6.9843137254901955E-3"/>
  </r>
  <r>
    <n v="10799"/>
    <n v="24"/>
    <s v="KOENE"/>
    <x v="4"/>
    <x v="18"/>
    <x v="18"/>
    <x v="0"/>
    <x v="291"/>
    <e v="#VALUE!"/>
    <n v="4.5"/>
    <n v="20"/>
    <n v="0.15"/>
    <n v="76.5"/>
    <n v="30.76"/>
    <n v="45.739999999999995"/>
    <n v="5.9790849673202603E-3"/>
  </r>
  <r>
    <n v="10804"/>
    <n v="49"/>
    <s v="SEVES"/>
    <x v="8"/>
    <x v="36"/>
    <x v="9"/>
    <x v="3"/>
    <x v="292"/>
    <e v="#VALUE!"/>
    <n v="20"/>
    <n v="4"/>
    <n v="0.15"/>
    <n v="68"/>
    <n v="27.33"/>
    <n v="40.67"/>
    <n v="5.980882352941177E-3"/>
  </r>
  <r>
    <n v="10808"/>
    <n v="56"/>
    <s v="OLDWO"/>
    <x v="3"/>
    <x v="79"/>
    <x v="17"/>
    <x v="6"/>
    <x v="294"/>
    <e v="#VALUE!"/>
    <n v="38"/>
    <n v="20"/>
    <n v="0.15"/>
    <n v="646"/>
    <n v="45.53"/>
    <n v="600.47"/>
    <n v="9.2952012383900936E-3"/>
  </r>
  <r>
    <n v="10808"/>
    <n v="76"/>
    <s v="OLDWO"/>
    <x v="3"/>
    <x v="79"/>
    <x v="2"/>
    <x v="0"/>
    <x v="294"/>
    <e v="#VALUE!"/>
    <n v="18"/>
    <n v="50"/>
    <n v="0.15"/>
    <n v="765"/>
    <n v="45.53"/>
    <n v="719.47"/>
    <n v="9.4048366013071896E-3"/>
  </r>
  <r>
    <n v="10814"/>
    <n v="43"/>
    <s v="VICTE"/>
    <x v="2"/>
    <x v="3"/>
    <x v="21"/>
    <x v="0"/>
    <x v="296"/>
    <e v="#VALUE!"/>
    <n v="46"/>
    <n v="20"/>
    <n v="0.15"/>
    <n v="782"/>
    <n v="130.94"/>
    <n v="651.05999999999995"/>
    <n v="8.3255754475703315E-3"/>
  </r>
  <r>
    <n v="10814"/>
    <n v="48"/>
    <s v="VICTE"/>
    <x v="2"/>
    <x v="3"/>
    <x v="75"/>
    <x v="3"/>
    <x v="296"/>
    <e v="#VALUE!"/>
    <n v="12.75"/>
    <n v="8"/>
    <n v="0.15"/>
    <n v="86.7"/>
    <n v="130.94"/>
    <n v="-44.239999999999995"/>
    <n v="-5.1026528258362154E-3"/>
  </r>
  <r>
    <n v="10814"/>
    <n v="61"/>
    <s v="VICTE"/>
    <x v="2"/>
    <x v="3"/>
    <x v="65"/>
    <x v="5"/>
    <x v="296"/>
    <e v="#VALUE!"/>
    <n v="28.5"/>
    <n v="30"/>
    <n v="0.15"/>
    <n v="726.75"/>
    <n v="130.94"/>
    <n v="595.80999999999995"/>
    <n v="8.1982800137598896E-3"/>
  </r>
  <r>
    <n v="10817"/>
    <n v="26"/>
    <s v="KOENE"/>
    <x v="2"/>
    <x v="18"/>
    <x v="52"/>
    <x v="3"/>
    <x v="379"/>
    <e v="#VALUE!"/>
    <n v="31.23"/>
    <n v="40"/>
    <n v="0.15"/>
    <n v="1061.8200000000002"/>
    <n v="306.07"/>
    <n v="755.75000000000023"/>
    <n v="7.1174963741500452E-3"/>
  </r>
  <r>
    <n v="10817"/>
    <n v="40"/>
    <s v="KOENE"/>
    <x v="2"/>
    <x v="18"/>
    <x v="20"/>
    <x v="4"/>
    <x v="379"/>
    <e v="#VALUE!"/>
    <n v="18.399999999999999"/>
    <n v="60"/>
    <n v="0.15"/>
    <n v="938.4"/>
    <n v="306.07"/>
    <n v="632.32999999999993"/>
    <n v="6.7383844842284733E-3"/>
  </r>
  <r>
    <n v="10817"/>
    <n v="62"/>
    <s v="KOENE"/>
    <x v="2"/>
    <x v="18"/>
    <x v="25"/>
    <x v="3"/>
    <x v="379"/>
    <e v="#VALUE!"/>
    <n v="49.3"/>
    <n v="25"/>
    <n v="0.15"/>
    <n v="1047.625"/>
    <n v="306.07"/>
    <n v="741.55500000000006"/>
    <n v="7.0784393270492789E-3"/>
  </r>
  <r>
    <n v="10849"/>
    <n v="26"/>
    <s v="KOENE"/>
    <x v="4"/>
    <x v="18"/>
    <x v="52"/>
    <x v="3"/>
    <x v="302"/>
    <e v="#VALUE!"/>
    <n v="31.23"/>
    <n v="18"/>
    <n v="0.15"/>
    <n v="477.81899999999996"/>
    <n v="0.56000000000000005"/>
    <n v="477.25899999999996"/>
    <n v="9.9882800809511559E-3"/>
  </r>
  <r>
    <n v="10850"/>
    <n v="25"/>
    <s v="VICTE"/>
    <x v="0"/>
    <x v="3"/>
    <x v="44"/>
    <x v="3"/>
    <x v="302"/>
    <e v="#VALUE!"/>
    <n v="14"/>
    <n v="20"/>
    <n v="0.15"/>
    <n v="238"/>
    <n v="49.19"/>
    <n v="188.81"/>
    <n v="7.9331932773109241E-3"/>
  </r>
  <r>
    <n v="10850"/>
    <n v="33"/>
    <s v="VICTE"/>
    <x v="0"/>
    <x v="3"/>
    <x v="22"/>
    <x v="1"/>
    <x v="302"/>
    <e v="#VALUE!"/>
    <n v="2.5"/>
    <n v="4"/>
    <n v="0.15"/>
    <n v="8.5"/>
    <n v="49.19"/>
    <n v="-40.69"/>
    <n v="-4.7870588235294116E-2"/>
  </r>
  <r>
    <n v="10850"/>
    <n v="70"/>
    <s v="VICTE"/>
    <x v="0"/>
    <x v="3"/>
    <x v="40"/>
    <x v="0"/>
    <x v="302"/>
    <e v="#VALUE!"/>
    <n v="15"/>
    <n v="30"/>
    <n v="0.15"/>
    <n v="382.5"/>
    <n v="49.19"/>
    <n v="333.31"/>
    <n v="8.7139869281045758E-3"/>
  </r>
  <r>
    <n v="10854"/>
    <n v="10"/>
    <s v="ERNSH"/>
    <x v="2"/>
    <x v="32"/>
    <x v="59"/>
    <x v="4"/>
    <x v="304"/>
    <e v="#VALUE!"/>
    <n v="31"/>
    <n v="100"/>
    <n v="0.15"/>
    <n v="2635"/>
    <n v="100.22"/>
    <n v="2534.7800000000002"/>
    <n v="9.6196584440227714E-3"/>
  </r>
  <r>
    <n v="10854"/>
    <n v="13"/>
    <s v="ERNSH"/>
    <x v="2"/>
    <x v="32"/>
    <x v="46"/>
    <x v="4"/>
    <x v="304"/>
    <e v="#VALUE!"/>
    <n v="6"/>
    <n v="65"/>
    <n v="0.15"/>
    <n v="331.5"/>
    <n v="100.22"/>
    <n v="231.28"/>
    <n v="6.9767722473604828E-3"/>
  </r>
  <r>
    <n v="10855"/>
    <n v="65"/>
    <s v="OLDWO"/>
    <x v="2"/>
    <x v="79"/>
    <x v="49"/>
    <x v="5"/>
    <x v="304"/>
    <e v="#VALUE!"/>
    <n v="21.05"/>
    <n v="15"/>
    <n v="0.15"/>
    <n v="268.38749999999999"/>
    <n v="170.97"/>
    <n v="97.41749999999999"/>
    <n v="3.6297331284057565E-3"/>
  </r>
  <r>
    <n v="10863"/>
    <n v="1"/>
    <s v="HILAA"/>
    <x v="6"/>
    <x v="43"/>
    <x v="3"/>
    <x v="0"/>
    <x v="38"/>
    <e v="#VALUE!"/>
    <n v="18"/>
    <n v="20"/>
    <n v="0.15"/>
    <n v="306"/>
    <n v="30.26"/>
    <n v="275.74"/>
    <n v="9.0111111111111121E-3"/>
  </r>
  <r>
    <n v="10863"/>
    <n v="58"/>
    <s v="HILAA"/>
    <x v="6"/>
    <x v="43"/>
    <x v="72"/>
    <x v="4"/>
    <x v="38"/>
    <e v="#VALUE!"/>
    <n v="13.25"/>
    <n v="12"/>
    <n v="0.15"/>
    <n v="135.15"/>
    <n v="30.26"/>
    <n v="104.89"/>
    <n v="7.7610062893081755E-3"/>
  </r>
  <r>
    <n v="10882"/>
    <n v="49"/>
    <s v="SAVEA"/>
    <x v="6"/>
    <x v="17"/>
    <x v="9"/>
    <x v="3"/>
    <x v="309"/>
    <e v="#VALUE!"/>
    <n v="20"/>
    <n v="20"/>
    <n v="0.15"/>
    <n v="340"/>
    <n v="23.1"/>
    <n v="316.89999999999998"/>
    <n v="9.320588235294117E-3"/>
  </r>
  <r>
    <n v="10882"/>
    <n v="54"/>
    <s v="SAVEA"/>
    <x v="6"/>
    <x v="17"/>
    <x v="37"/>
    <x v="7"/>
    <x v="309"/>
    <e v="#VALUE!"/>
    <n v="7.45"/>
    <n v="32"/>
    <n v="0.15"/>
    <n v="202.64000000000001"/>
    <n v="23.1"/>
    <n v="179.54000000000002"/>
    <n v="8.8600473746545602E-3"/>
  </r>
  <r>
    <n v="10899"/>
    <n v="39"/>
    <s v="LILAS"/>
    <x v="5"/>
    <x v="58"/>
    <x v="0"/>
    <x v="0"/>
    <x v="314"/>
    <e v="#VALUE!"/>
    <n v="18"/>
    <n v="8"/>
    <n v="0.15"/>
    <n v="122.4"/>
    <n v="1.21"/>
    <n v="121.19000000000001"/>
    <n v="9.9011437908496733E-3"/>
  </r>
  <r>
    <n v="10902"/>
    <n v="55"/>
    <s v="FOLKO"/>
    <x v="0"/>
    <x v="27"/>
    <x v="56"/>
    <x v="7"/>
    <x v="381"/>
    <e v="#VALUE!"/>
    <n v="24"/>
    <n v="30"/>
    <n v="0.15"/>
    <n v="612"/>
    <n v="44.15"/>
    <n v="567.85"/>
    <n v="9.2785947712418302E-3"/>
  </r>
  <r>
    <n v="10902"/>
    <n v="62"/>
    <s v="FOLKO"/>
    <x v="0"/>
    <x v="27"/>
    <x v="25"/>
    <x v="3"/>
    <x v="381"/>
    <e v="#VALUE!"/>
    <n v="49.3"/>
    <n v="6"/>
    <n v="0.15"/>
    <n v="251.42999999999995"/>
    <n v="44.15"/>
    <n v="207.27999999999994"/>
    <n v="8.244044067931432E-3"/>
  </r>
  <r>
    <n v="10925"/>
    <n v="36"/>
    <s v="HANAR"/>
    <x v="2"/>
    <x v="50"/>
    <x v="12"/>
    <x v="4"/>
    <x v="319"/>
    <e v="#VALUE!"/>
    <n v="19"/>
    <n v="25"/>
    <n v="0.15"/>
    <n v="403.75"/>
    <n v="2.27"/>
    <n v="401.48"/>
    <n v="9.9437770897832824E-3"/>
  </r>
  <r>
    <n v="10925"/>
    <n v="52"/>
    <s v="HANAR"/>
    <x v="2"/>
    <x v="50"/>
    <x v="50"/>
    <x v="6"/>
    <x v="319"/>
    <e v="#VALUE!"/>
    <n v="7"/>
    <n v="12"/>
    <n v="0.15"/>
    <n v="71.400000000000006"/>
    <n v="2.27"/>
    <n v="69.13000000000001"/>
    <n v="9.6820728291316539E-3"/>
  </r>
  <r>
    <n v="10931"/>
    <n v="13"/>
    <s v="RICSU"/>
    <x v="6"/>
    <x v="52"/>
    <x v="46"/>
    <x v="4"/>
    <x v="320"/>
    <e v="#VALUE!"/>
    <n v="6"/>
    <n v="42"/>
    <n v="0.15"/>
    <n v="214.2"/>
    <n v="13.6"/>
    <n v="200.6"/>
    <n v="9.3650793650793644E-3"/>
  </r>
  <r>
    <n v="10939"/>
    <n v="2"/>
    <s v="MAGAA"/>
    <x v="3"/>
    <x v="84"/>
    <x v="19"/>
    <x v="0"/>
    <x v="321"/>
    <e v="#VALUE!"/>
    <n v="19"/>
    <n v="10"/>
    <n v="0.15"/>
    <n v="161.5"/>
    <n v="76.33"/>
    <n v="85.17"/>
    <n v="5.2736842105263158E-3"/>
  </r>
  <r>
    <n v="10939"/>
    <n v="67"/>
    <s v="MAGAA"/>
    <x v="3"/>
    <x v="84"/>
    <x v="70"/>
    <x v="0"/>
    <x v="321"/>
    <e v="#VALUE!"/>
    <n v="14"/>
    <n v="40"/>
    <n v="0.15"/>
    <n v="476"/>
    <n v="76.33"/>
    <n v="399.67"/>
    <n v="8.396428571428572E-3"/>
  </r>
  <r>
    <n v="10954"/>
    <n v="16"/>
    <s v="LINOD"/>
    <x v="5"/>
    <x v="22"/>
    <x v="11"/>
    <x v="3"/>
    <x v="326"/>
    <e v="#VALUE!"/>
    <n v="17.45"/>
    <n v="28"/>
    <n v="0.15"/>
    <n v="415.30999999999995"/>
    <n v="27.91"/>
    <n v="387.39999999999992"/>
    <n v="9.3279718764296537E-3"/>
  </r>
  <r>
    <n v="10954"/>
    <n v="31"/>
    <s v="LINOD"/>
    <x v="5"/>
    <x v="22"/>
    <x v="24"/>
    <x v="1"/>
    <x v="326"/>
    <e v="#VALUE!"/>
    <n v="12.5"/>
    <n v="25"/>
    <n v="0.15"/>
    <n v="265.625"/>
    <n v="27.91"/>
    <n v="237.715"/>
    <n v="8.9492705882352943E-3"/>
  </r>
  <r>
    <n v="10954"/>
    <n v="60"/>
    <s v="LINOD"/>
    <x v="5"/>
    <x v="22"/>
    <x v="8"/>
    <x v="1"/>
    <x v="326"/>
    <e v="#VALUE!"/>
    <n v="34"/>
    <n v="24"/>
    <n v="0.15"/>
    <n v="693.6"/>
    <n v="27.91"/>
    <n v="665.69"/>
    <n v="9.5976066897347171E-3"/>
  </r>
  <r>
    <n v="10959"/>
    <n v="75"/>
    <s v="GOURL"/>
    <x v="8"/>
    <x v="24"/>
    <x v="33"/>
    <x v="0"/>
    <x v="46"/>
    <e v="#VALUE!"/>
    <n v="7.75"/>
    <n v="20"/>
    <n v="0.15"/>
    <n v="131.75"/>
    <n v="4.9800000000000004"/>
    <n v="126.77"/>
    <n v="9.6220113851992403E-3"/>
  </r>
  <r>
    <n v="10963"/>
    <n v="60"/>
    <s v="FURIB"/>
    <x v="4"/>
    <x v="65"/>
    <x v="8"/>
    <x v="1"/>
    <x v="47"/>
    <e v="#VALUE!"/>
    <n v="34"/>
    <n v="2"/>
    <n v="0.15"/>
    <n v="57.8"/>
    <n v="2.7"/>
    <n v="55.099999999999994"/>
    <n v="9.5328719723183387E-3"/>
  </r>
  <r>
    <n v="10966"/>
    <n v="56"/>
    <s v="CHOPS"/>
    <x v="6"/>
    <x v="51"/>
    <x v="17"/>
    <x v="6"/>
    <x v="327"/>
    <e v="#VALUE!"/>
    <n v="38"/>
    <n v="12"/>
    <n v="0.15"/>
    <n v="387.6"/>
    <n v="27.19"/>
    <n v="360.41"/>
    <n v="9.2985036119711036E-3"/>
  </r>
  <r>
    <n v="10966"/>
    <n v="62"/>
    <s v="CHOPS"/>
    <x v="6"/>
    <x v="51"/>
    <x v="25"/>
    <x v="3"/>
    <x v="327"/>
    <e v="#VALUE!"/>
    <n v="49.3"/>
    <n v="12"/>
    <n v="0.15"/>
    <n v="502.8599999999999"/>
    <n v="27.19"/>
    <n v="475.6699999999999"/>
    <n v="9.4592928449270183E-3"/>
  </r>
  <r>
    <n v="10978"/>
    <n v="8"/>
    <s v="MAISD"/>
    <x v="4"/>
    <x v="46"/>
    <x v="53"/>
    <x v="5"/>
    <x v="48"/>
    <e v="#VALUE!"/>
    <n v="40"/>
    <n v="20"/>
    <n v="0.15"/>
    <n v="680"/>
    <n v="32.82"/>
    <n v="647.17999999999995"/>
    <n v="9.5173529411764698E-3"/>
  </r>
  <r>
    <n v="10978"/>
    <n v="21"/>
    <s v="MAISD"/>
    <x v="4"/>
    <x v="46"/>
    <x v="62"/>
    <x v="3"/>
    <x v="48"/>
    <e v="#VALUE!"/>
    <n v="10"/>
    <n v="40"/>
    <n v="0.15"/>
    <n v="340"/>
    <n v="32.82"/>
    <n v="307.18"/>
    <n v="9.0347058823529412E-3"/>
  </r>
  <r>
    <n v="10978"/>
    <n v="44"/>
    <s v="MAISD"/>
    <x v="4"/>
    <x v="46"/>
    <x v="26"/>
    <x v="5"/>
    <x v="48"/>
    <e v="#VALUE!"/>
    <n v="19.45"/>
    <n v="6"/>
    <n v="0.15"/>
    <n v="99.194999999999993"/>
    <n v="32.82"/>
    <n v="66.375"/>
    <n v="6.6913654922123103E-3"/>
  </r>
  <r>
    <n v="10983"/>
    <n v="13"/>
    <s v="SAVEA"/>
    <x v="3"/>
    <x v="17"/>
    <x v="46"/>
    <x v="4"/>
    <x v="331"/>
    <e v="#VALUE!"/>
    <n v="6"/>
    <n v="84"/>
    <n v="0.15"/>
    <n v="428.4"/>
    <n v="657.54"/>
    <n v="-229.14"/>
    <n v="-5.348739495798319E-3"/>
  </r>
  <r>
    <n v="10990"/>
    <n v="34"/>
    <s v="ERNSH"/>
    <x v="3"/>
    <x v="32"/>
    <x v="42"/>
    <x v="0"/>
    <x v="333"/>
    <e v="#VALUE!"/>
    <n v="14"/>
    <n v="60"/>
    <n v="0.15"/>
    <n v="714"/>
    <n v="117.61"/>
    <n v="596.39"/>
    <n v="8.3528011204481792E-3"/>
  </r>
  <r>
    <n v="10990"/>
    <n v="55"/>
    <s v="ERNSH"/>
    <x v="3"/>
    <x v="32"/>
    <x v="56"/>
    <x v="7"/>
    <x v="333"/>
    <e v="#VALUE!"/>
    <n v="24"/>
    <n v="65"/>
    <n v="0.15"/>
    <n v="1326"/>
    <n v="117.61"/>
    <n v="1208.3900000000001"/>
    <n v="9.1130467571644055E-3"/>
  </r>
  <r>
    <n v="10990"/>
    <n v="61"/>
    <s v="ERNSH"/>
    <x v="3"/>
    <x v="32"/>
    <x v="65"/>
    <x v="5"/>
    <x v="333"/>
    <e v="#VALUE!"/>
    <n v="28.5"/>
    <n v="66"/>
    <n v="0.15"/>
    <n v="1598.85"/>
    <n v="117.61"/>
    <n v="1481.24"/>
    <n v="9.2644087938205597E-3"/>
  </r>
  <r>
    <n v="11002"/>
    <n v="35"/>
    <s v="SAVEA"/>
    <x v="6"/>
    <x v="17"/>
    <x v="1"/>
    <x v="0"/>
    <x v="50"/>
    <e v="#VALUE!"/>
    <n v="18"/>
    <n v="15"/>
    <n v="0.15"/>
    <n v="229.5"/>
    <n v="141.16"/>
    <n v="88.34"/>
    <n v="3.8492374727668848E-3"/>
  </r>
  <r>
    <n v="11002"/>
    <n v="42"/>
    <s v="SAVEA"/>
    <x v="6"/>
    <x v="17"/>
    <x v="41"/>
    <x v="6"/>
    <x v="50"/>
    <e v="#VALUE!"/>
    <n v="14"/>
    <n v="24"/>
    <n v="0.15"/>
    <n v="285.60000000000002"/>
    <n v="141.16"/>
    <n v="144.44000000000003"/>
    <n v="5.0574229691876761E-3"/>
  </r>
  <r>
    <n v="11020"/>
    <n v="10"/>
    <s v="OTTIK"/>
    <x v="3"/>
    <x v="0"/>
    <x v="59"/>
    <x v="4"/>
    <x v="340"/>
    <e v="#VALUE!"/>
    <n v="31"/>
    <n v="24"/>
    <n v="0.15"/>
    <n v="632.4"/>
    <n v="43.3"/>
    <n v="589.1"/>
    <n v="9.3153067678684379E-3"/>
  </r>
  <r>
    <n v="11068"/>
    <n v="28"/>
    <s v="QUEEN"/>
    <x v="1"/>
    <x v="35"/>
    <x v="35"/>
    <x v="2"/>
    <x v="55"/>
    <e v="#VALUE!"/>
    <n v="45.6"/>
    <n v="8"/>
    <n v="0.15"/>
    <n v="310.08000000000004"/>
    <n v="81.75"/>
    <n v="228.33000000000004"/>
    <n v="7.3635835913312695E-3"/>
  </r>
  <r>
    <n v="11068"/>
    <n v="43"/>
    <s v="QUEEN"/>
    <x v="1"/>
    <x v="35"/>
    <x v="21"/>
    <x v="0"/>
    <x v="55"/>
    <e v="#VALUE!"/>
    <n v="46"/>
    <n v="36"/>
    <n v="0.15"/>
    <n v="1407.6"/>
    <n v="81.75"/>
    <n v="1325.85"/>
    <n v="9.4192242114237001E-3"/>
  </r>
  <r>
    <n v="11068"/>
    <n v="77"/>
    <s v="QUEEN"/>
    <x v="1"/>
    <x v="35"/>
    <x v="13"/>
    <x v="5"/>
    <x v="55"/>
    <e v="#VALUE!"/>
    <n v="13"/>
    <n v="28"/>
    <n v="0.15"/>
    <n v="309.39999999999998"/>
    <n v="81.75"/>
    <n v="227.64999999999998"/>
    <n v="7.3577892695539746E-3"/>
  </r>
  <r>
    <n v="11070"/>
    <n v="1"/>
    <s v="LEHMS"/>
    <x v="3"/>
    <x v="59"/>
    <x v="3"/>
    <x v="0"/>
    <x v="350"/>
    <e v="#VALUE!"/>
    <n v="18"/>
    <n v="40"/>
    <n v="0.15"/>
    <n v="612"/>
    <n v="136"/>
    <n v="476"/>
    <n v="7.7777777777777776E-3"/>
  </r>
  <r>
    <n v="11070"/>
    <n v="2"/>
    <s v="LEHMS"/>
    <x v="3"/>
    <x v="59"/>
    <x v="19"/>
    <x v="0"/>
    <x v="350"/>
    <e v="#VALUE!"/>
    <n v="19"/>
    <n v="20"/>
    <n v="0.15"/>
    <n v="323"/>
    <n v="136"/>
    <n v="187"/>
    <n v="5.7894736842105266E-3"/>
  </r>
  <r>
    <n v="11070"/>
    <n v="16"/>
    <s v="LEHMS"/>
    <x v="3"/>
    <x v="59"/>
    <x v="11"/>
    <x v="3"/>
    <x v="350"/>
    <e v="#VALUE!"/>
    <n v="17.45"/>
    <n v="30"/>
    <n v="0.15"/>
    <n v="444.97500000000002"/>
    <n v="136"/>
    <n v="308.97500000000002"/>
    <n v="6.9436485195797518E-3"/>
  </r>
  <r>
    <n v="11075"/>
    <n v="2"/>
    <s v="RICSU"/>
    <x v="1"/>
    <x v="52"/>
    <x v="19"/>
    <x v="0"/>
    <x v="351"/>
    <e v="#VALUE!"/>
    <n v="19"/>
    <n v="10"/>
    <n v="0.15"/>
    <n v="161.5"/>
    <n v="6.19"/>
    <n v="155.31"/>
    <n v="9.6167182662538694E-3"/>
  </r>
  <r>
    <n v="11075"/>
    <n v="46"/>
    <s v="RICSU"/>
    <x v="1"/>
    <x v="52"/>
    <x v="60"/>
    <x v="4"/>
    <x v="351"/>
    <e v="#VALUE!"/>
    <n v="12"/>
    <n v="30"/>
    <n v="0.15"/>
    <n v="306"/>
    <n v="6.19"/>
    <n v="299.81"/>
    <n v="9.7977124183006529E-3"/>
  </r>
  <r>
    <n v="11075"/>
    <n v="76"/>
    <s v="RICSU"/>
    <x v="1"/>
    <x v="52"/>
    <x v="2"/>
    <x v="0"/>
    <x v="351"/>
    <e v="#VALUE!"/>
    <n v="18"/>
    <n v="2"/>
    <n v="0.15"/>
    <n v="30.6"/>
    <n v="6.19"/>
    <n v="24.41"/>
    <n v="7.9771241830065356E-3"/>
  </r>
  <r>
    <n v="10260"/>
    <n v="41"/>
    <s v="OTTIK"/>
    <x v="6"/>
    <x v="0"/>
    <x v="54"/>
    <x v="4"/>
    <x v="65"/>
    <e v="#VALUE!"/>
    <n v="7.7"/>
    <n v="16"/>
    <n v="0.25"/>
    <n v="92.4"/>
    <n v="55.09"/>
    <n v="37.31"/>
    <n v="4.0378787878787882E-3"/>
  </r>
  <r>
    <n v="10260"/>
    <n v="62"/>
    <s v="OTTIK"/>
    <x v="6"/>
    <x v="0"/>
    <x v="25"/>
    <x v="3"/>
    <x v="65"/>
    <e v="#VALUE!"/>
    <n v="39.4"/>
    <n v="15"/>
    <n v="0.25"/>
    <n v="443.25"/>
    <n v="55.09"/>
    <n v="388.15999999999997"/>
    <n v="8.7571347997743923E-3"/>
  </r>
  <r>
    <n v="10260"/>
    <n v="70"/>
    <s v="OTTIK"/>
    <x v="6"/>
    <x v="0"/>
    <x v="40"/>
    <x v="0"/>
    <x v="65"/>
    <e v="#VALUE!"/>
    <n v="12"/>
    <n v="21"/>
    <n v="0.25"/>
    <n v="189"/>
    <n v="55.09"/>
    <n v="133.91"/>
    <n v="7.0851851851851857E-3"/>
  </r>
  <r>
    <n v="10263"/>
    <n v="16"/>
    <s v="ERNSH"/>
    <x v="4"/>
    <x v="32"/>
    <x v="11"/>
    <x v="3"/>
    <x v="67"/>
    <e v="#VALUE!"/>
    <n v="13.9"/>
    <n v="60"/>
    <n v="0.25"/>
    <n v="625.5"/>
    <n v="146.06"/>
    <n v="479.44"/>
    <n v="7.6649080735411669E-3"/>
  </r>
  <r>
    <n v="10263"/>
    <n v="30"/>
    <s v="ERNSH"/>
    <x v="4"/>
    <x v="32"/>
    <x v="30"/>
    <x v="4"/>
    <x v="67"/>
    <e v="#VALUE!"/>
    <n v="20.7"/>
    <n v="60"/>
    <n v="0.25"/>
    <n v="931.5"/>
    <n v="146.06"/>
    <n v="785.44"/>
    <n v="8.4319914117015563E-3"/>
  </r>
  <r>
    <n v="10263"/>
    <n v="74"/>
    <s v="ERNSH"/>
    <x v="4"/>
    <x v="32"/>
    <x v="10"/>
    <x v="2"/>
    <x v="67"/>
    <e v="#VALUE!"/>
    <n v="8"/>
    <n v="36"/>
    <n v="0.25"/>
    <n v="216"/>
    <n v="146.06"/>
    <n v="69.94"/>
    <n v="3.2379629629629629E-3"/>
  </r>
  <r>
    <n v="10279"/>
    <n v="17"/>
    <s v="LEHMS"/>
    <x v="1"/>
    <x v="59"/>
    <x v="34"/>
    <x v="7"/>
    <x v="468"/>
    <e v="#VALUE!"/>
    <n v="31.2"/>
    <n v="15"/>
    <n v="0.25"/>
    <n v="351"/>
    <n v="25.83"/>
    <n v="325.17"/>
    <n v="9.2641025641025648E-3"/>
  </r>
  <r>
    <n v="10284"/>
    <n v="27"/>
    <s v="LEHMS"/>
    <x v="6"/>
    <x v="59"/>
    <x v="14"/>
    <x v="3"/>
    <x v="79"/>
    <e v="#VALUE!"/>
    <n v="35.1"/>
    <n v="15"/>
    <n v="0.25"/>
    <n v="394.875"/>
    <n v="76.56"/>
    <n v="318.315"/>
    <n v="8.0611585944919267E-3"/>
  </r>
  <r>
    <n v="10284"/>
    <n v="60"/>
    <s v="LEHMS"/>
    <x v="6"/>
    <x v="59"/>
    <x v="8"/>
    <x v="1"/>
    <x v="79"/>
    <e v="#VALUE!"/>
    <n v="27.2"/>
    <n v="20"/>
    <n v="0.25"/>
    <n v="408"/>
    <n v="76.56"/>
    <n v="331.44"/>
    <n v="8.1235294117647065E-3"/>
  </r>
  <r>
    <n v="10284"/>
    <n v="67"/>
    <s v="LEHMS"/>
    <x v="6"/>
    <x v="59"/>
    <x v="70"/>
    <x v="0"/>
    <x v="79"/>
    <e v="#VALUE!"/>
    <n v="11.2"/>
    <n v="5"/>
    <n v="0.25"/>
    <n v="42"/>
    <n v="76.56"/>
    <n v="-34.56"/>
    <n v="-8.2285714285714288E-3"/>
  </r>
  <r>
    <n v="10298"/>
    <n v="36"/>
    <s v="HUNGO"/>
    <x v="8"/>
    <x v="60"/>
    <x v="12"/>
    <x v="4"/>
    <x v="87"/>
    <e v="#VALUE!"/>
    <n v="15.2"/>
    <n v="40"/>
    <n v="0.25"/>
    <n v="456"/>
    <n v="168.22"/>
    <n v="287.77999999999997"/>
    <n v="6.3109649122807011E-3"/>
  </r>
  <r>
    <n v="10298"/>
    <n v="59"/>
    <s v="HUNGO"/>
    <x v="8"/>
    <x v="60"/>
    <x v="48"/>
    <x v="1"/>
    <x v="87"/>
    <e v="#VALUE!"/>
    <n v="44"/>
    <n v="30"/>
    <n v="0.25"/>
    <n v="990"/>
    <n v="168.22"/>
    <n v="821.78"/>
    <n v="8.3008080808080805E-3"/>
  </r>
  <r>
    <n v="10344"/>
    <n v="8"/>
    <s v="WHITC"/>
    <x v="6"/>
    <x v="67"/>
    <x v="53"/>
    <x v="5"/>
    <x v="110"/>
    <e v="#VALUE!"/>
    <n v="32"/>
    <n v="70"/>
    <n v="0.25"/>
    <n v="1680"/>
    <n v="23.29"/>
    <n v="1656.71"/>
    <n v="9.8613690476190476E-3"/>
  </r>
  <r>
    <n v="10369"/>
    <n v="56"/>
    <s v="SPLIR"/>
    <x v="1"/>
    <x v="29"/>
    <x v="17"/>
    <x v="6"/>
    <x v="398"/>
    <e v="#VALUE!"/>
    <n v="30.4"/>
    <n v="18"/>
    <n v="0.25"/>
    <n v="410.4"/>
    <n v="195.68"/>
    <n v="214.71999999999997"/>
    <n v="5.2319688109161789E-3"/>
  </r>
  <r>
    <n v="10372"/>
    <n v="20"/>
    <s v="QUEEN"/>
    <x v="5"/>
    <x v="35"/>
    <x v="23"/>
    <x v="3"/>
    <x v="469"/>
    <e v="#VALUE!"/>
    <n v="64.8"/>
    <n v="12"/>
    <n v="0.25"/>
    <n v="583.19999999999993"/>
    <n v="890.78"/>
    <n v="-307.58000000000004"/>
    <n v="-5.2740054869684517E-3"/>
  </r>
  <r>
    <n v="10372"/>
    <n v="38"/>
    <s v="QUEEN"/>
    <x v="5"/>
    <x v="35"/>
    <x v="63"/>
    <x v="0"/>
    <x v="469"/>
    <e v="#VALUE!"/>
    <n v="210.8"/>
    <n v="40"/>
    <n v="0.25"/>
    <n v="6324"/>
    <n v="890.78"/>
    <n v="5433.22"/>
    <n v="8.5914294750158125E-3"/>
  </r>
  <r>
    <n v="10372"/>
    <n v="60"/>
    <s v="QUEEN"/>
    <x v="5"/>
    <x v="35"/>
    <x v="8"/>
    <x v="1"/>
    <x v="469"/>
    <e v="#VALUE!"/>
    <n v="27.2"/>
    <n v="70"/>
    <n v="0.25"/>
    <n v="1428"/>
    <n v="890.78"/>
    <n v="537.22"/>
    <n v="3.7620448179271708E-3"/>
  </r>
  <r>
    <n v="10372"/>
    <n v="72"/>
    <s v="QUEEN"/>
    <x v="5"/>
    <x v="35"/>
    <x v="5"/>
    <x v="1"/>
    <x v="469"/>
    <e v="#VALUE!"/>
    <n v="27.8"/>
    <n v="42"/>
    <n v="0.25"/>
    <n v="875.7"/>
    <n v="890.78"/>
    <n v="-15.079999999999927"/>
    <n v="-1.722050930684016E-4"/>
  </r>
  <r>
    <n v="10393"/>
    <n v="2"/>
    <s v="SAVEA"/>
    <x v="0"/>
    <x v="17"/>
    <x v="19"/>
    <x v="0"/>
    <x v="135"/>
    <e v="#VALUE!"/>
    <n v="15.2"/>
    <n v="25"/>
    <n v="0.25"/>
    <n v="285"/>
    <n v="126.56"/>
    <n v="158.44"/>
    <n v="5.559298245614035E-3"/>
  </r>
  <r>
    <n v="10393"/>
    <n v="14"/>
    <s v="SAVEA"/>
    <x v="0"/>
    <x v="17"/>
    <x v="6"/>
    <x v="2"/>
    <x v="135"/>
    <e v="#VALUE!"/>
    <n v="18.600000000000001"/>
    <n v="42"/>
    <n v="0.25"/>
    <n v="585.90000000000009"/>
    <n v="126.56"/>
    <n v="459.34000000000009"/>
    <n v="7.8399044205495812E-3"/>
  </r>
  <r>
    <n v="10393"/>
    <n v="25"/>
    <s v="SAVEA"/>
    <x v="0"/>
    <x v="17"/>
    <x v="44"/>
    <x v="3"/>
    <x v="135"/>
    <e v="#VALUE!"/>
    <n v="11.2"/>
    <n v="7"/>
    <n v="0.25"/>
    <n v="58.8"/>
    <n v="126.56"/>
    <n v="-67.760000000000005"/>
    <n v="-1.1523809523809525E-2"/>
  </r>
  <r>
    <n v="10393"/>
    <n v="26"/>
    <s v="SAVEA"/>
    <x v="0"/>
    <x v="17"/>
    <x v="52"/>
    <x v="3"/>
    <x v="135"/>
    <e v="#VALUE!"/>
    <n v="24.9"/>
    <n v="70"/>
    <n v="0.25"/>
    <n v="1307.25"/>
    <n v="126.56"/>
    <n v="1180.69"/>
    <n v="9.0318607764390893E-3"/>
  </r>
  <r>
    <n v="10417"/>
    <n v="46"/>
    <s v="SIMOB"/>
    <x v="6"/>
    <x v="66"/>
    <x v="60"/>
    <x v="4"/>
    <x v="147"/>
    <e v="#VALUE!"/>
    <n v="9.6"/>
    <n v="2"/>
    <n v="0.25"/>
    <n v="14.399999999999999"/>
    <n v="70.290000000000006"/>
    <n v="-55.890000000000008"/>
    <n v="-3.8812500000000007E-2"/>
  </r>
  <r>
    <n v="10417"/>
    <n v="68"/>
    <s v="SIMOB"/>
    <x v="6"/>
    <x v="66"/>
    <x v="38"/>
    <x v="3"/>
    <x v="147"/>
    <e v="#VALUE!"/>
    <n v="10"/>
    <n v="36"/>
    <n v="0.25"/>
    <n v="270"/>
    <n v="70.290000000000006"/>
    <n v="199.70999999999998"/>
    <n v="7.396666666666666E-3"/>
  </r>
  <r>
    <n v="10425"/>
    <n v="55"/>
    <s v="LAMAI"/>
    <x v="8"/>
    <x v="74"/>
    <x v="56"/>
    <x v="7"/>
    <x v="470"/>
    <e v="#VALUE!"/>
    <n v="19.2"/>
    <n v="10"/>
    <n v="0.25"/>
    <n v="144"/>
    <n v="7.93"/>
    <n v="136.07"/>
    <n v="9.4493055555555545E-3"/>
  </r>
  <r>
    <n v="10425"/>
    <n v="76"/>
    <s v="LAMAI"/>
    <x v="8"/>
    <x v="74"/>
    <x v="2"/>
    <x v="0"/>
    <x v="470"/>
    <e v="#VALUE!"/>
    <n v="14.4"/>
    <n v="20"/>
    <n v="0.25"/>
    <n v="216"/>
    <n v="7.93"/>
    <n v="208.07"/>
    <n v="9.6328703703703698E-3"/>
  </r>
  <r>
    <n v="10429"/>
    <n v="63"/>
    <s v="HUNGO"/>
    <x v="2"/>
    <x v="60"/>
    <x v="27"/>
    <x v="5"/>
    <x v="152"/>
    <e v="#VALUE!"/>
    <n v="35.1"/>
    <n v="35"/>
    <n v="0.25"/>
    <n v="921.375"/>
    <n v="56.63"/>
    <n v="864.745"/>
    <n v="9.3853751187084524E-3"/>
  </r>
  <r>
    <n v="10431"/>
    <n v="17"/>
    <s v="BOTTM"/>
    <x v="6"/>
    <x v="73"/>
    <x v="34"/>
    <x v="7"/>
    <x v="153"/>
    <e v="#VALUE!"/>
    <n v="31.2"/>
    <n v="50"/>
    <n v="0.25"/>
    <n v="1170"/>
    <n v="44.17"/>
    <n v="1125.83"/>
    <n v="9.6224786324786322E-3"/>
  </r>
  <r>
    <n v="10431"/>
    <n v="40"/>
    <s v="BOTTM"/>
    <x v="6"/>
    <x v="73"/>
    <x v="20"/>
    <x v="4"/>
    <x v="153"/>
    <e v="#VALUE!"/>
    <n v="14.7"/>
    <n v="50"/>
    <n v="0.25"/>
    <n v="551.25"/>
    <n v="44.17"/>
    <n v="507.08"/>
    <n v="9.1987301587301579E-3"/>
  </r>
  <r>
    <n v="10431"/>
    <n v="47"/>
    <s v="BOTTM"/>
    <x v="6"/>
    <x v="73"/>
    <x v="64"/>
    <x v="3"/>
    <x v="153"/>
    <e v="#VALUE!"/>
    <n v="7.6"/>
    <n v="30"/>
    <n v="0.25"/>
    <n v="171"/>
    <n v="44.17"/>
    <n v="126.83"/>
    <n v="7.4169590643274851E-3"/>
  </r>
  <r>
    <n v="10460"/>
    <n v="68"/>
    <s v="FOLKO"/>
    <x v="1"/>
    <x v="27"/>
    <x v="38"/>
    <x v="3"/>
    <x v="471"/>
    <e v="#VALUE!"/>
    <n v="10"/>
    <n v="21"/>
    <n v="0.25"/>
    <n v="157.5"/>
    <n v="16.27"/>
    <n v="141.22999999999999"/>
    <n v="8.9669841269841271E-3"/>
  </r>
  <r>
    <n v="10460"/>
    <n v="75"/>
    <s v="FOLKO"/>
    <x v="1"/>
    <x v="27"/>
    <x v="33"/>
    <x v="0"/>
    <x v="471"/>
    <e v="#VALUE!"/>
    <n v="6.2"/>
    <n v="4"/>
    <n v="0.25"/>
    <n v="18.600000000000001"/>
    <n v="16.27"/>
    <n v="2.3300000000000018"/>
    <n v="1.2526881720430116E-3"/>
  </r>
  <r>
    <n v="10461"/>
    <n v="21"/>
    <s v="LILAS"/>
    <x v="0"/>
    <x v="58"/>
    <x v="62"/>
    <x v="3"/>
    <x v="471"/>
    <e v="#VALUE!"/>
    <n v="8"/>
    <n v="40"/>
    <n v="0.25"/>
    <n v="240"/>
    <n v="148.61000000000001"/>
    <n v="91.389999999999986"/>
    <n v="3.807916666666666E-3"/>
  </r>
  <r>
    <n v="10461"/>
    <n v="30"/>
    <s v="LILAS"/>
    <x v="0"/>
    <x v="58"/>
    <x v="30"/>
    <x v="4"/>
    <x v="471"/>
    <e v="#VALUE!"/>
    <n v="20.7"/>
    <n v="28"/>
    <n v="0.25"/>
    <n v="434.70000000000005"/>
    <n v="148.61000000000001"/>
    <n v="286.09000000000003"/>
    <n v="6.5813204508856681E-3"/>
  </r>
  <r>
    <n v="10461"/>
    <n v="55"/>
    <s v="LILAS"/>
    <x v="0"/>
    <x v="58"/>
    <x v="56"/>
    <x v="7"/>
    <x v="471"/>
    <e v="#VALUE!"/>
    <n v="19.2"/>
    <n v="60"/>
    <n v="0.25"/>
    <n v="864"/>
    <n v="148.61000000000001"/>
    <n v="715.39"/>
    <n v="8.2799768518518509E-3"/>
  </r>
  <r>
    <n v="10477"/>
    <n v="21"/>
    <s v="PRINI"/>
    <x v="5"/>
    <x v="77"/>
    <x v="62"/>
    <x v="3"/>
    <x v="178"/>
    <e v="#VALUE!"/>
    <n v="8"/>
    <n v="21"/>
    <n v="0.25"/>
    <n v="126"/>
    <n v="13.02"/>
    <n v="112.98"/>
    <n v="8.9666666666666679E-3"/>
  </r>
  <r>
    <n v="10477"/>
    <n v="39"/>
    <s v="PRINI"/>
    <x v="5"/>
    <x v="77"/>
    <x v="0"/>
    <x v="0"/>
    <x v="178"/>
    <e v="#VALUE!"/>
    <n v="14.4"/>
    <n v="20"/>
    <n v="0.25"/>
    <n v="216"/>
    <n v="13.02"/>
    <n v="202.98"/>
    <n v="9.3972222222222217E-3"/>
  </r>
  <r>
    <n v="10487"/>
    <n v="54"/>
    <s v="QUEEN"/>
    <x v="3"/>
    <x v="35"/>
    <x v="37"/>
    <x v="7"/>
    <x v="182"/>
    <e v="#VALUE!"/>
    <n v="5.9"/>
    <n v="24"/>
    <n v="0.25"/>
    <n v="106.20000000000002"/>
    <n v="71.069999999999993"/>
    <n v="35.130000000000024"/>
    <n v="3.3079096045197758E-3"/>
  </r>
  <r>
    <n v="10489"/>
    <n v="11"/>
    <s v="PICCO"/>
    <x v="8"/>
    <x v="2"/>
    <x v="4"/>
    <x v="1"/>
    <x v="183"/>
    <e v="#VALUE!"/>
    <n v="16.8"/>
    <n v="15"/>
    <n v="0.25"/>
    <n v="189"/>
    <n v="5.29"/>
    <n v="183.71"/>
    <n v="9.7201058201058215E-3"/>
  </r>
  <r>
    <n v="10536"/>
    <n v="12"/>
    <s v="LEHMS"/>
    <x v="2"/>
    <x v="59"/>
    <x v="73"/>
    <x v="1"/>
    <x v="205"/>
    <e v="#VALUE!"/>
    <n v="38"/>
    <n v="15"/>
    <n v="0.25"/>
    <n v="427.5"/>
    <n v="58.88"/>
    <n v="368.62"/>
    <n v="8.6226900584795325E-3"/>
  </r>
  <r>
    <n v="10536"/>
    <n v="60"/>
    <s v="LEHMS"/>
    <x v="2"/>
    <x v="59"/>
    <x v="8"/>
    <x v="1"/>
    <x v="205"/>
    <e v="#VALUE!"/>
    <n v="34"/>
    <n v="35"/>
    <n v="0.25"/>
    <n v="892.5"/>
    <n v="58.88"/>
    <n v="833.62"/>
    <n v="9.3402801120448173E-3"/>
  </r>
  <r>
    <n v="10548"/>
    <n v="34"/>
    <s v="TOMSP"/>
    <x v="2"/>
    <x v="49"/>
    <x v="42"/>
    <x v="0"/>
    <x v="210"/>
    <e v="#VALUE!"/>
    <n v="14"/>
    <n v="10"/>
    <n v="0.25"/>
    <n v="105"/>
    <n v="1.43"/>
    <n v="103.57"/>
    <n v="9.863809523809523E-3"/>
  </r>
  <r>
    <n v="10560"/>
    <n v="62"/>
    <s v="FRANK"/>
    <x v="1"/>
    <x v="54"/>
    <x v="25"/>
    <x v="3"/>
    <x v="215"/>
    <e v="#VALUE!"/>
    <n v="49.3"/>
    <n v="15"/>
    <n v="0.25"/>
    <n v="554.625"/>
    <n v="36.65"/>
    <n v="517.97500000000002"/>
    <n v="9.3391931485237775E-3"/>
  </r>
  <r>
    <n v="10595"/>
    <n v="35"/>
    <s v="ERNSH"/>
    <x v="3"/>
    <x v="32"/>
    <x v="1"/>
    <x v="0"/>
    <x v="472"/>
    <e v="#VALUE!"/>
    <n v="18"/>
    <n v="30"/>
    <n v="0.25"/>
    <n v="405"/>
    <n v="96.78"/>
    <n v="308.22000000000003"/>
    <n v="7.6103703703703706E-3"/>
  </r>
  <r>
    <n v="10595"/>
    <n v="61"/>
    <s v="ERNSH"/>
    <x v="3"/>
    <x v="32"/>
    <x v="65"/>
    <x v="5"/>
    <x v="472"/>
    <e v="#VALUE!"/>
    <n v="28.5"/>
    <n v="120"/>
    <n v="0.25"/>
    <n v="2565"/>
    <n v="96.78"/>
    <n v="2468.2199999999998"/>
    <n v="9.6226900584795317E-3"/>
  </r>
  <r>
    <n v="10595"/>
    <n v="69"/>
    <s v="ERNSH"/>
    <x v="3"/>
    <x v="32"/>
    <x v="39"/>
    <x v="1"/>
    <x v="472"/>
    <e v="#VALUE!"/>
    <n v="36"/>
    <n v="65"/>
    <n v="0.25"/>
    <n v="1755"/>
    <n v="96.78"/>
    <n v="1658.22"/>
    <n v="9.4485470085470084E-3"/>
  </r>
  <r>
    <n v="10602"/>
    <n v="77"/>
    <s v="VAFFE"/>
    <x v="1"/>
    <x v="39"/>
    <x v="13"/>
    <x v="5"/>
    <x v="473"/>
    <e v="#VALUE!"/>
    <n v="13"/>
    <n v="5"/>
    <n v="0.25"/>
    <n v="48.75"/>
    <n v="2.92"/>
    <n v="45.83"/>
    <n v="9.4010256410256409E-3"/>
  </r>
  <r>
    <n v="10610"/>
    <n v="36"/>
    <s v="LAMAI"/>
    <x v="1"/>
    <x v="74"/>
    <x v="12"/>
    <x v="4"/>
    <x v="15"/>
    <e v="#VALUE!"/>
    <n v="19"/>
    <n v="21"/>
    <n v="0.25"/>
    <n v="299.25"/>
    <n v="26.78"/>
    <n v="272.47000000000003"/>
    <n v="9.1050960735171264E-3"/>
  </r>
  <r>
    <n v="10640"/>
    <n v="69"/>
    <s v="WANDK"/>
    <x v="6"/>
    <x v="63"/>
    <x v="39"/>
    <x v="1"/>
    <x v="474"/>
    <e v="#VALUE!"/>
    <n v="36"/>
    <n v="20"/>
    <n v="0.25"/>
    <n v="540"/>
    <n v="23.55"/>
    <n v="516.45000000000005"/>
    <n v="9.5638888888888891E-3"/>
  </r>
  <r>
    <n v="10640"/>
    <n v="70"/>
    <s v="WANDK"/>
    <x v="6"/>
    <x v="63"/>
    <x v="40"/>
    <x v="0"/>
    <x v="474"/>
    <e v="#VALUE!"/>
    <n v="15"/>
    <n v="15"/>
    <n v="0.25"/>
    <n v="168.75"/>
    <n v="23.55"/>
    <n v="145.19999999999999"/>
    <n v="8.6044444444444441E-3"/>
  </r>
  <r>
    <n v="10643"/>
    <n v="28"/>
    <s v="ALFKI"/>
    <x v="8"/>
    <x v="21"/>
    <x v="35"/>
    <x v="2"/>
    <x v="403"/>
    <e v="#VALUE!"/>
    <n v="45.6"/>
    <n v="15"/>
    <n v="0.25"/>
    <n v="513"/>
    <n v="29.46"/>
    <n v="483.54"/>
    <n v="9.4257309941520474E-3"/>
  </r>
  <r>
    <n v="10643"/>
    <n v="39"/>
    <s v="ALFKI"/>
    <x v="8"/>
    <x v="21"/>
    <x v="0"/>
    <x v="0"/>
    <x v="403"/>
    <e v="#VALUE!"/>
    <n v="18"/>
    <n v="21"/>
    <n v="0.25"/>
    <n v="283.5"/>
    <n v="29.46"/>
    <n v="254.04"/>
    <n v="8.9608465608465599E-3"/>
  </r>
  <r>
    <n v="10643"/>
    <n v="46"/>
    <s v="ALFKI"/>
    <x v="8"/>
    <x v="21"/>
    <x v="60"/>
    <x v="4"/>
    <x v="403"/>
    <e v="#VALUE!"/>
    <n v="12"/>
    <n v="2"/>
    <n v="0.25"/>
    <n v="18"/>
    <n v="29.46"/>
    <n v="-11.46"/>
    <n v="-6.3666666666666672E-3"/>
  </r>
  <r>
    <n v="10646"/>
    <n v="1"/>
    <s v="HUNGO"/>
    <x v="4"/>
    <x v="60"/>
    <x v="3"/>
    <x v="0"/>
    <x v="20"/>
    <e v="#VALUE!"/>
    <n v="18"/>
    <n v="15"/>
    <n v="0.25"/>
    <n v="202.5"/>
    <n v="142.33000000000001"/>
    <n v="60.169999999999987"/>
    <n v="2.9713580246913574E-3"/>
  </r>
  <r>
    <n v="10646"/>
    <n v="10"/>
    <s v="HUNGO"/>
    <x v="4"/>
    <x v="60"/>
    <x v="59"/>
    <x v="4"/>
    <x v="20"/>
    <e v="#VALUE!"/>
    <n v="31"/>
    <n v="18"/>
    <n v="0.25"/>
    <n v="418.5"/>
    <n v="142.33000000000001"/>
    <n v="276.16999999999996"/>
    <n v="6.5990442054958175E-3"/>
  </r>
  <r>
    <n v="10646"/>
    <n v="71"/>
    <s v="HUNGO"/>
    <x v="4"/>
    <x v="60"/>
    <x v="36"/>
    <x v="1"/>
    <x v="20"/>
    <e v="#VALUE!"/>
    <n v="21.5"/>
    <n v="30"/>
    <n v="0.25"/>
    <n v="483.75"/>
    <n v="142.33000000000001"/>
    <n v="341.41999999999996"/>
    <n v="7.0577777777777774E-3"/>
  </r>
  <r>
    <n v="10646"/>
    <n v="77"/>
    <s v="HUNGO"/>
    <x v="4"/>
    <x v="60"/>
    <x v="13"/>
    <x v="5"/>
    <x v="20"/>
    <e v="#VALUE!"/>
    <n v="13"/>
    <n v="35"/>
    <n v="0.25"/>
    <n v="341.25"/>
    <n v="142.33000000000001"/>
    <n v="198.92"/>
    <n v="5.8291575091575084E-3"/>
  </r>
  <r>
    <n v="10651"/>
    <n v="19"/>
    <s v="WANDK"/>
    <x v="1"/>
    <x v="63"/>
    <x v="29"/>
    <x v="3"/>
    <x v="404"/>
    <e v="#VALUE!"/>
    <n v="9.1999999999999993"/>
    <n v="12"/>
    <n v="0.25"/>
    <n v="82.8"/>
    <n v="20.6"/>
    <n v="62.199999999999996"/>
    <n v="7.5120772946859907E-3"/>
  </r>
  <r>
    <n v="10651"/>
    <n v="22"/>
    <s v="WANDK"/>
    <x v="1"/>
    <x v="63"/>
    <x v="67"/>
    <x v="6"/>
    <x v="404"/>
    <e v="#VALUE!"/>
    <n v="21"/>
    <n v="20"/>
    <n v="0.25"/>
    <n v="315"/>
    <n v="20.6"/>
    <n v="294.39999999999998"/>
    <n v="9.3460317460317462E-3"/>
  </r>
  <r>
    <n v="10652"/>
    <n v="30"/>
    <s v="GOURL"/>
    <x v="6"/>
    <x v="24"/>
    <x v="30"/>
    <x v="4"/>
    <x v="404"/>
    <e v="#VALUE!"/>
    <n v="25.89"/>
    <n v="2"/>
    <n v="0.25"/>
    <n v="38.835000000000001"/>
    <n v="7.14"/>
    <n v="31.695"/>
    <n v="8.1614522981846276E-3"/>
  </r>
  <r>
    <n v="10680"/>
    <n v="16"/>
    <s v="OLDWO"/>
    <x v="0"/>
    <x v="79"/>
    <x v="11"/>
    <x v="3"/>
    <x v="475"/>
    <e v="#VALUE!"/>
    <n v="17.45"/>
    <n v="50"/>
    <n v="0.25"/>
    <n v="654.375"/>
    <n v="26.61"/>
    <n v="627.76499999999999"/>
    <n v="9.5933524355300854E-3"/>
  </r>
  <r>
    <n v="10680"/>
    <n v="31"/>
    <s v="OLDWO"/>
    <x v="0"/>
    <x v="79"/>
    <x v="24"/>
    <x v="1"/>
    <x v="475"/>
    <e v="#VALUE!"/>
    <n v="12.5"/>
    <n v="20"/>
    <n v="0.25"/>
    <n v="187.5"/>
    <n v="26.61"/>
    <n v="160.88999999999999"/>
    <n v="8.5807999999999995E-3"/>
  </r>
  <r>
    <n v="10680"/>
    <n v="42"/>
    <s v="OLDWO"/>
    <x v="0"/>
    <x v="79"/>
    <x v="41"/>
    <x v="6"/>
    <x v="475"/>
    <e v="#VALUE!"/>
    <n v="14"/>
    <n v="40"/>
    <n v="0.25"/>
    <n v="420"/>
    <n v="26.61"/>
    <n v="393.39"/>
    <n v="9.3664285714285707E-3"/>
  </r>
  <r>
    <n v="10687"/>
    <n v="9"/>
    <s v="HUNGO"/>
    <x v="4"/>
    <x v="60"/>
    <x v="74"/>
    <x v="7"/>
    <x v="364"/>
    <e v="#VALUE!"/>
    <n v="97"/>
    <n v="50"/>
    <n v="0.25"/>
    <n v="3637.5"/>
    <n v="296.43"/>
    <n v="3341.07"/>
    <n v="9.1850721649484549E-3"/>
  </r>
  <r>
    <n v="10687"/>
    <n v="36"/>
    <s v="HUNGO"/>
    <x v="4"/>
    <x v="60"/>
    <x v="12"/>
    <x v="4"/>
    <x v="364"/>
    <e v="#VALUE!"/>
    <n v="19"/>
    <n v="6"/>
    <n v="0.25"/>
    <n v="85.5"/>
    <n v="296.43"/>
    <n v="-210.93"/>
    <n v="-2.4670175438596492E-2"/>
  </r>
  <r>
    <n v="10689"/>
    <n v="1"/>
    <s v="BERGS"/>
    <x v="0"/>
    <x v="56"/>
    <x v="3"/>
    <x v="0"/>
    <x v="252"/>
    <e v="#VALUE!"/>
    <n v="18"/>
    <n v="35"/>
    <n v="0.25"/>
    <n v="472.5"/>
    <n v="13.42"/>
    <n v="459.08"/>
    <n v="9.7159788359788349E-3"/>
  </r>
  <r>
    <n v="10690"/>
    <n v="56"/>
    <s v="HANAR"/>
    <x v="0"/>
    <x v="50"/>
    <x v="17"/>
    <x v="6"/>
    <x v="476"/>
    <e v="#VALUE!"/>
    <n v="38"/>
    <n v="20"/>
    <n v="0.25"/>
    <n v="570"/>
    <n v="15.8"/>
    <n v="554.20000000000005"/>
    <n v="9.7228070175438604E-3"/>
  </r>
  <r>
    <n v="10690"/>
    <n v="77"/>
    <s v="HANAR"/>
    <x v="0"/>
    <x v="50"/>
    <x v="13"/>
    <x v="5"/>
    <x v="476"/>
    <e v="#VALUE!"/>
    <n v="13"/>
    <n v="30"/>
    <n v="0.25"/>
    <n v="292.5"/>
    <n v="15.8"/>
    <n v="276.7"/>
    <n v="9.4598290598290596E-3"/>
  </r>
  <r>
    <n v="10697"/>
    <n v="19"/>
    <s v="LINOD"/>
    <x v="2"/>
    <x v="22"/>
    <x v="29"/>
    <x v="3"/>
    <x v="255"/>
    <e v="#VALUE!"/>
    <n v="9.1999999999999993"/>
    <n v="7"/>
    <n v="0.25"/>
    <n v="48.3"/>
    <n v="45.52"/>
    <n v="2.779999999999994"/>
    <n v="5.755693581780526E-4"/>
  </r>
  <r>
    <n v="10697"/>
    <n v="35"/>
    <s v="LINOD"/>
    <x v="2"/>
    <x v="22"/>
    <x v="1"/>
    <x v="0"/>
    <x v="255"/>
    <e v="#VALUE!"/>
    <n v="18"/>
    <n v="9"/>
    <n v="0.25"/>
    <n v="121.5"/>
    <n v="45.52"/>
    <n v="75.97999999999999"/>
    <n v="6.2534979423868311E-3"/>
  </r>
  <r>
    <n v="10697"/>
    <n v="58"/>
    <s v="LINOD"/>
    <x v="2"/>
    <x v="22"/>
    <x v="72"/>
    <x v="4"/>
    <x v="255"/>
    <e v="#VALUE!"/>
    <n v="13.25"/>
    <n v="30"/>
    <n v="0.25"/>
    <n v="298.125"/>
    <n v="45.52"/>
    <n v="252.60499999999999"/>
    <n v="8.4731236897274635E-3"/>
  </r>
  <r>
    <n v="10697"/>
    <n v="70"/>
    <s v="LINOD"/>
    <x v="2"/>
    <x v="22"/>
    <x v="40"/>
    <x v="0"/>
    <x v="255"/>
    <e v="#VALUE!"/>
    <n v="15"/>
    <n v="30"/>
    <n v="0.25"/>
    <n v="337.5"/>
    <n v="45.52"/>
    <n v="291.98"/>
    <n v="8.6512592592592596E-3"/>
  </r>
  <r>
    <n v="10714"/>
    <n v="2"/>
    <s v="SAVEA"/>
    <x v="5"/>
    <x v="17"/>
    <x v="19"/>
    <x v="0"/>
    <x v="263"/>
    <e v="#VALUE!"/>
    <n v="19"/>
    <n v="30"/>
    <n v="0.25"/>
    <n v="427.5"/>
    <n v="24.49"/>
    <n v="403.01"/>
    <n v="9.427134502923977E-3"/>
  </r>
  <r>
    <n v="10714"/>
    <n v="17"/>
    <s v="SAVEA"/>
    <x v="5"/>
    <x v="17"/>
    <x v="34"/>
    <x v="7"/>
    <x v="263"/>
    <e v="#VALUE!"/>
    <n v="39"/>
    <n v="27"/>
    <n v="0.25"/>
    <n v="789.75"/>
    <n v="24.49"/>
    <n v="765.26"/>
    <n v="9.6899018676796459E-3"/>
  </r>
  <r>
    <n v="10714"/>
    <n v="47"/>
    <s v="SAVEA"/>
    <x v="5"/>
    <x v="17"/>
    <x v="64"/>
    <x v="3"/>
    <x v="263"/>
    <e v="#VALUE!"/>
    <n v="9.5"/>
    <n v="50"/>
    <n v="0.25"/>
    <n v="356.25"/>
    <n v="24.49"/>
    <n v="331.76"/>
    <n v="9.312561403508772E-3"/>
  </r>
  <r>
    <n v="10714"/>
    <n v="56"/>
    <s v="SAVEA"/>
    <x v="5"/>
    <x v="17"/>
    <x v="17"/>
    <x v="6"/>
    <x v="263"/>
    <e v="#VALUE!"/>
    <n v="38"/>
    <n v="18"/>
    <n v="0.25"/>
    <n v="513"/>
    <n v="24.49"/>
    <n v="488.51"/>
    <n v="9.5226120857699811E-3"/>
  </r>
  <r>
    <n v="10714"/>
    <n v="58"/>
    <s v="SAVEA"/>
    <x v="5"/>
    <x v="17"/>
    <x v="72"/>
    <x v="4"/>
    <x v="263"/>
    <e v="#VALUE!"/>
    <n v="13.25"/>
    <n v="12"/>
    <n v="0.25"/>
    <n v="119.25"/>
    <n v="24.49"/>
    <n v="94.76"/>
    <n v="7.9463312368972753E-3"/>
  </r>
  <r>
    <n v="10719"/>
    <n v="18"/>
    <s v="LETSS"/>
    <x v="1"/>
    <x v="86"/>
    <x v="32"/>
    <x v="4"/>
    <x v="266"/>
    <e v="#VALUE!"/>
    <n v="62.5"/>
    <n v="12"/>
    <n v="0.25"/>
    <n v="562.5"/>
    <n v="51.44"/>
    <n v="511.06"/>
    <n v="9.0855111111111109E-3"/>
  </r>
  <r>
    <n v="10719"/>
    <n v="30"/>
    <s v="LETSS"/>
    <x v="1"/>
    <x v="86"/>
    <x v="30"/>
    <x v="4"/>
    <x v="266"/>
    <e v="#VALUE!"/>
    <n v="25.89"/>
    <n v="3"/>
    <n v="0.25"/>
    <n v="58.252499999999998"/>
    <n v="51.44"/>
    <n v="6.8125"/>
    <n v="1.1694777048195356E-3"/>
  </r>
  <r>
    <n v="10719"/>
    <n v="54"/>
    <s v="LETSS"/>
    <x v="1"/>
    <x v="86"/>
    <x v="37"/>
    <x v="7"/>
    <x v="266"/>
    <e v="#VALUE!"/>
    <n v="7.45"/>
    <n v="40"/>
    <n v="0.25"/>
    <n v="223.5"/>
    <n v="51.44"/>
    <n v="172.06"/>
    <n v="7.698434004474273E-3"/>
  </r>
  <r>
    <n v="10755"/>
    <n v="47"/>
    <s v="BONAP"/>
    <x v="6"/>
    <x v="23"/>
    <x v="64"/>
    <x v="3"/>
    <x v="477"/>
    <e v="#VALUE!"/>
    <n v="9.5"/>
    <n v="30"/>
    <n v="0.25"/>
    <n v="213.75"/>
    <n v="16.71"/>
    <n v="197.04"/>
    <n v="9.2182456140350883E-3"/>
  </r>
  <r>
    <n v="10755"/>
    <n v="56"/>
    <s v="BONAP"/>
    <x v="6"/>
    <x v="23"/>
    <x v="17"/>
    <x v="6"/>
    <x v="477"/>
    <e v="#VALUE!"/>
    <n v="38"/>
    <n v="30"/>
    <n v="0.25"/>
    <n v="855"/>
    <n v="16.71"/>
    <n v="838.29"/>
    <n v="9.8045614035087714E-3"/>
  </r>
  <r>
    <n v="10755"/>
    <n v="57"/>
    <s v="BONAP"/>
    <x v="6"/>
    <x v="23"/>
    <x v="16"/>
    <x v="6"/>
    <x v="477"/>
    <e v="#VALUE!"/>
    <n v="19.5"/>
    <n v="14"/>
    <n v="0.25"/>
    <n v="204.75"/>
    <n v="16.71"/>
    <n v="188.04"/>
    <n v="9.1838827838827825E-3"/>
  </r>
  <r>
    <n v="10755"/>
    <n v="69"/>
    <s v="BONAP"/>
    <x v="6"/>
    <x v="23"/>
    <x v="39"/>
    <x v="1"/>
    <x v="477"/>
    <e v="#VALUE!"/>
    <n v="36"/>
    <n v="25"/>
    <n v="0.25"/>
    <n v="675"/>
    <n v="16.71"/>
    <n v="658.29"/>
    <n v="9.7524444444444438E-3"/>
  </r>
  <r>
    <n v="10760"/>
    <n v="25"/>
    <s v="MAISD"/>
    <x v="6"/>
    <x v="46"/>
    <x v="44"/>
    <x v="3"/>
    <x v="279"/>
    <e v="#VALUE!"/>
    <n v="14"/>
    <n v="12"/>
    <n v="0.25"/>
    <n v="126"/>
    <n v="155.63999999999999"/>
    <n v="-29.639999999999986"/>
    <n v="-2.3523809523809513E-3"/>
  </r>
  <r>
    <n v="10760"/>
    <n v="43"/>
    <s v="MAISD"/>
    <x v="6"/>
    <x v="46"/>
    <x v="21"/>
    <x v="0"/>
    <x v="279"/>
    <e v="#VALUE!"/>
    <n v="46"/>
    <n v="30"/>
    <n v="0.25"/>
    <n v="1035"/>
    <n v="155.63999999999999"/>
    <n v="879.36"/>
    <n v="8.4962318840579708E-3"/>
  </r>
  <r>
    <n v="10761"/>
    <n v="25"/>
    <s v="RATTC"/>
    <x v="5"/>
    <x v="6"/>
    <x v="44"/>
    <x v="3"/>
    <x v="30"/>
    <e v="#VALUE!"/>
    <n v="14"/>
    <n v="35"/>
    <n v="0.25"/>
    <n v="367.5"/>
    <n v="18.66"/>
    <n v="348.84"/>
    <n v="9.4922448979591831E-3"/>
  </r>
  <r>
    <n v="10770"/>
    <n v="11"/>
    <s v="HANAR"/>
    <x v="1"/>
    <x v="50"/>
    <x v="4"/>
    <x v="1"/>
    <x v="478"/>
    <e v="#VALUE!"/>
    <n v="21"/>
    <n v="15"/>
    <n v="0.25"/>
    <n v="236.25"/>
    <n v="5.32"/>
    <n v="230.93"/>
    <n v="9.7748148148148143E-3"/>
  </r>
  <r>
    <n v="10774"/>
    <n v="31"/>
    <s v="FOLKO"/>
    <x v="6"/>
    <x v="27"/>
    <x v="24"/>
    <x v="1"/>
    <x v="284"/>
    <e v="#VALUE!"/>
    <n v="12.5"/>
    <n v="2"/>
    <n v="0.25"/>
    <n v="18.75"/>
    <n v="48.2"/>
    <n v="-29.450000000000003"/>
    <n v="-1.5706666666666667E-2"/>
  </r>
  <r>
    <n v="10795"/>
    <n v="17"/>
    <s v="ERNSH"/>
    <x v="1"/>
    <x v="32"/>
    <x v="34"/>
    <x v="7"/>
    <x v="290"/>
    <e v="#VALUE!"/>
    <n v="39"/>
    <n v="35"/>
    <n v="0.25"/>
    <n v="1023.75"/>
    <n v="126.66"/>
    <n v="897.09"/>
    <n v="8.7627838827838839E-3"/>
  </r>
  <r>
    <n v="10801"/>
    <n v="17"/>
    <s v="BOLID"/>
    <x v="6"/>
    <x v="64"/>
    <x v="34"/>
    <x v="7"/>
    <x v="479"/>
    <e v="#VALUE!"/>
    <n v="39"/>
    <n v="40"/>
    <n v="0.25"/>
    <n v="1170"/>
    <n v="97.09"/>
    <n v="1072.9100000000001"/>
    <n v="9.1701709401709412E-3"/>
  </r>
  <r>
    <n v="10801"/>
    <n v="29"/>
    <s v="BOLID"/>
    <x v="6"/>
    <x v="64"/>
    <x v="55"/>
    <x v="7"/>
    <x v="479"/>
    <e v="#VALUE!"/>
    <n v="123.79"/>
    <n v="20"/>
    <n v="0.25"/>
    <n v="1856.8500000000001"/>
    <n v="97.09"/>
    <n v="1759.7600000000002"/>
    <n v="9.4771252389799932E-3"/>
  </r>
  <r>
    <n v="10802"/>
    <n v="30"/>
    <s v="SIMOB"/>
    <x v="6"/>
    <x v="66"/>
    <x v="30"/>
    <x v="4"/>
    <x v="479"/>
    <e v="#VALUE!"/>
    <n v="25.89"/>
    <n v="25"/>
    <n v="0.25"/>
    <n v="485.4375"/>
    <n v="257.26"/>
    <n v="228.17750000000001"/>
    <n v="4.7004506244367195E-3"/>
  </r>
  <r>
    <n v="10802"/>
    <n v="51"/>
    <s v="SIMOB"/>
    <x v="6"/>
    <x v="66"/>
    <x v="7"/>
    <x v="2"/>
    <x v="479"/>
    <e v="#VALUE!"/>
    <n v="53"/>
    <n v="30"/>
    <n v="0.25"/>
    <n v="1192.5"/>
    <n v="257.26"/>
    <n v="935.24"/>
    <n v="7.842683438155135E-3"/>
  </r>
  <r>
    <n v="10802"/>
    <n v="55"/>
    <s v="SIMOB"/>
    <x v="6"/>
    <x v="66"/>
    <x v="56"/>
    <x v="7"/>
    <x v="479"/>
    <e v="#VALUE!"/>
    <n v="24"/>
    <n v="60"/>
    <n v="0.25"/>
    <n v="1080"/>
    <n v="257.26"/>
    <n v="822.74"/>
    <n v="7.6179629629629627E-3"/>
  </r>
  <r>
    <n v="10802"/>
    <n v="62"/>
    <s v="SIMOB"/>
    <x v="6"/>
    <x v="66"/>
    <x v="25"/>
    <x v="3"/>
    <x v="479"/>
    <e v="#VALUE!"/>
    <n v="49.3"/>
    <n v="5"/>
    <n v="0.25"/>
    <n v="184.875"/>
    <n v="257.26"/>
    <n v="-72.384999999999991"/>
    <n v="-3.9153482082488165E-3"/>
  </r>
  <r>
    <n v="10806"/>
    <n v="2"/>
    <s v="VICTE"/>
    <x v="2"/>
    <x v="3"/>
    <x v="19"/>
    <x v="0"/>
    <x v="293"/>
    <e v="#VALUE!"/>
    <n v="19"/>
    <n v="20"/>
    <n v="0.25"/>
    <n v="285"/>
    <n v="22.11"/>
    <n v="262.89"/>
    <n v="9.2242105263157896E-3"/>
  </r>
  <r>
    <n v="10806"/>
    <n v="74"/>
    <s v="VICTE"/>
    <x v="2"/>
    <x v="3"/>
    <x v="10"/>
    <x v="2"/>
    <x v="293"/>
    <e v="#VALUE!"/>
    <n v="10"/>
    <n v="15"/>
    <n v="0.25"/>
    <n v="112.5"/>
    <n v="22.11"/>
    <n v="90.39"/>
    <n v="8.0346666666666674E-3"/>
  </r>
  <r>
    <n v="10837"/>
    <n v="47"/>
    <s v="BERGS"/>
    <x v="4"/>
    <x v="56"/>
    <x v="64"/>
    <x v="3"/>
    <x v="36"/>
    <e v="#VALUE!"/>
    <n v="9.5"/>
    <n v="40"/>
    <n v="0.25"/>
    <n v="285"/>
    <n v="13.32"/>
    <n v="271.68"/>
    <n v="9.532631578947369E-3"/>
  </r>
  <r>
    <n v="10837"/>
    <n v="76"/>
    <s v="BERGS"/>
    <x v="4"/>
    <x v="56"/>
    <x v="2"/>
    <x v="0"/>
    <x v="36"/>
    <e v="#VALUE!"/>
    <n v="18"/>
    <n v="21"/>
    <n v="0.25"/>
    <n v="283.5"/>
    <n v="13.32"/>
    <n v="270.18"/>
    <n v="9.5301587301587307E-3"/>
  </r>
  <r>
    <n v="10838"/>
    <n v="1"/>
    <s v="LINOD"/>
    <x v="2"/>
    <x v="22"/>
    <x v="3"/>
    <x v="0"/>
    <x v="448"/>
    <e v="#VALUE!"/>
    <n v="18"/>
    <n v="4"/>
    <n v="0.25"/>
    <n v="54"/>
    <n v="59.28"/>
    <n v="-5.2800000000000011"/>
    <n v="-9.7777777777777793E-4"/>
  </r>
  <r>
    <n v="10838"/>
    <n v="18"/>
    <s v="LINOD"/>
    <x v="2"/>
    <x v="22"/>
    <x v="32"/>
    <x v="4"/>
    <x v="448"/>
    <e v="#VALUE!"/>
    <n v="62.5"/>
    <n v="25"/>
    <n v="0.25"/>
    <n v="1171.875"/>
    <n v="59.28"/>
    <n v="1112.595"/>
    <n v="9.4941439999999995E-3"/>
  </r>
  <r>
    <n v="10838"/>
    <n v="36"/>
    <s v="LINOD"/>
    <x v="2"/>
    <x v="22"/>
    <x v="12"/>
    <x v="4"/>
    <x v="448"/>
    <e v="#VALUE!"/>
    <n v="19"/>
    <n v="50"/>
    <n v="0.25"/>
    <n v="712.5"/>
    <n v="59.28"/>
    <n v="653.22"/>
    <n v="9.1680000000000008E-3"/>
  </r>
  <r>
    <n v="10843"/>
    <n v="51"/>
    <s v="VICTE"/>
    <x v="6"/>
    <x v="3"/>
    <x v="7"/>
    <x v="2"/>
    <x v="300"/>
    <e v="#VALUE!"/>
    <n v="53"/>
    <n v="4"/>
    <n v="0.25"/>
    <n v="159"/>
    <n v="9.26"/>
    <n v="149.74"/>
    <n v="9.417610062893083E-3"/>
  </r>
  <r>
    <n v="10857"/>
    <n v="26"/>
    <s v="BERGS"/>
    <x v="1"/>
    <x v="56"/>
    <x v="52"/>
    <x v="3"/>
    <x v="380"/>
    <e v="#VALUE!"/>
    <n v="31.23"/>
    <n v="35"/>
    <n v="0.25"/>
    <n v="819.78749999999991"/>
    <n v="188.85"/>
    <n v="630.93749999999989"/>
    <n v="7.6963542381409808E-3"/>
  </r>
  <r>
    <n v="10857"/>
    <n v="29"/>
    <s v="BERGS"/>
    <x v="1"/>
    <x v="56"/>
    <x v="55"/>
    <x v="7"/>
    <x v="380"/>
    <e v="#VALUE!"/>
    <n v="123.79"/>
    <n v="10"/>
    <n v="0.25"/>
    <n v="928.42500000000007"/>
    <n v="188.85"/>
    <n v="739.57500000000005"/>
    <n v="7.9659100088860166E-3"/>
  </r>
  <r>
    <n v="10859"/>
    <n v="24"/>
    <s v="FRANK"/>
    <x v="0"/>
    <x v="54"/>
    <x v="18"/>
    <x v="0"/>
    <x v="37"/>
    <e v="#VALUE!"/>
    <n v="4.5"/>
    <n v="40"/>
    <n v="0.25"/>
    <n v="135"/>
    <n v="76.099999999999994"/>
    <n v="58.900000000000006"/>
    <n v="4.3629629629629635E-3"/>
  </r>
  <r>
    <n v="10859"/>
    <n v="54"/>
    <s v="FRANK"/>
    <x v="0"/>
    <x v="54"/>
    <x v="37"/>
    <x v="7"/>
    <x v="37"/>
    <e v="#VALUE!"/>
    <n v="7.45"/>
    <n v="35"/>
    <n v="0.25"/>
    <n v="195.5625"/>
    <n v="76.099999999999994"/>
    <n v="119.46250000000001"/>
    <n v="6.1086609140300419E-3"/>
  </r>
  <r>
    <n v="10859"/>
    <n v="64"/>
    <s v="FRANK"/>
    <x v="0"/>
    <x v="54"/>
    <x v="31"/>
    <x v="6"/>
    <x v="37"/>
    <e v="#VALUE!"/>
    <n v="33.25"/>
    <n v="30"/>
    <n v="0.25"/>
    <n v="748.125"/>
    <n v="76.099999999999994"/>
    <n v="672.02499999999998"/>
    <n v="8.9827903091060975E-3"/>
  </r>
  <r>
    <n v="10866"/>
    <n v="2"/>
    <s v="BERGS"/>
    <x v="5"/>
    <x v="56"/>
    <x v="19"/>
    <x v="0"/>
    <x v="306"/>
    <e v="#VALUE!"/>
    <n v="19"/>
    <n v="21"/>
    <n v="0.25"/>
    <n v="299.25"/>
    <n v="109.11"/>
    <n v="190.14"/>
    <n v="6.3538847117794485E-3"/>
  </r>
  <r>
    <n v="10866"/>
    <n v="24"/>
    <s v="BERGS"/>
    <x v="5"/>
    <x v="56"/>
    <x v="18"/>
    <x v="0"/>
    <x v="306"/>
    <e v="#VALUE!"/>
    <n v="4.5"/>
    <n v="6"/>
    <n v="0.25"/>
    <n v="20.25"/>
    <n v="109.11"/>
    <n v="-88.86"/>
    <n v="-4.388148148148148E-2"/>
  </r>
  <r>
    <n v="10866"/>
    <n v="30"/>
    <s v="BERGS"/>
    <x v="5"/>
    <x v="56"/>
    <x v="30"/>
    <x v="4"/>
    <x v="306"/>
    <e v="#VALUE!"/>
    <n v="25.89"/>
    <n v="40"/>
    <n v="0.25"/>
    <n v="776.69999999999993"/>
    <n v="109.11"/>
    <n v="667.58999999999992"/>
    <n v="8.5952105059868677E-3"/>
  </r>
  <r>
    <n v="10877"/>
    <n v="16"/>
    <s v="RICAR"/>
    <x v="0"/>
    <x v="81"/>
    <x v="11"/>
    <x v="3"/>
    <x v="308"/>
    <e v="#VALUE!"/>
    <n v="17.45"/>
    <n v="30"/>
    <n v="0.25"/>
    <n v="392.625"/>
    <n v="38.06"/>
    <n v="354.565"/>
    <n v="9.0306271887933779E-3"/>
  </r>
  <r>
    <n v="10900"/>
    <n v="70"/>
    <s v="WELLI"/>
    <x v="0"/>
    <x v="42"/>
    <x v="40"/>
    <x v="0"/>
    <x v="314"/>
    <e v="#VALUE!"/>
    <n v="15"/>
    <n v="3"/>
    <n v="0.25"/>
    <n v="33.75"/>
    <n v="1.66"/>
    <n v="32.090000000000003"/>
    <n v="9.5081481481481493E-3"/>
  </r>
  <r>
    <n v="10912"/>
    <n v="11"/>
    <s v="HUNGO"/>
    <x v="3"/>
    <x v="60"/>
    <x v="4"/>
    <x v="1"/>
    <x v="42"/>
    <e v="#VALUE!"/>
    <n v="21"/>
    <n v="40"/>
    <n v="0.25"/>
    <n v="630"/>
    <n v="580.91"/>
    <n v="49.090000000000032"/>
    <n v="7.7920634920634977E-4"/>
  </r>
  <r>
    <n v="10912"/>
    <n v="29"/>
    <s v="HUNGO"/>
    <x v="3"/>
    <x v="60"/>
    <x v="55"/>
    <x v="7"/>
    <x v="42"/>
    <e v="#VALUE!"/>
    <n v="123.79"/>
    <n v="60"/>
    <n v="0.25"/>
    <n v="5570.55"/>
    <n v="580.91"/>
    <n v="4989.6400000000003"/>
    <n v="8.9571765804094747E-3"/>
  </r>
  <r>
    <n v="10913"/>
    <n v="4"/>
    <s v="QUEEN"/>
    <x v="6"/>
    <x v="35"/>
    <x v="47"/>
    <x v="5"/>
    <x v="42"/>
    <e v="#VALUE!"/>
    <n v="22"/>
    <n v="30"/>
    <n v="0.25"/>
    <n v="495"/>
    <n v="33.049999999999997"/>
    <n v="461.95"/>
    <n v="9.3323232323232318E-3"/>
  </r>
  <r>
    <n v="10913"/>
    <n v="33"/>
    <s v="QUEEN"/>
    <x v="6"/>
    <x v="35"/>
    <x v="22"/>
    <x v="1"/>
    <x v="42"/>
    <e v="#VALUE!"/>
    <n v="2.5"/>
    <n v="40"/>
    <n v="0.25"/>
    <n v="75"/>
    <n v="33.049999999999997"/>
    <n v="41.95"/>
    <n v="5.5933333333333338E-3"/>
  </r>
  <r>
    <n v="10918"/>
    <n v="1"/>
    <s v="BOTTM"/>
    <x v="2"/>
    <x v="73"/>
    <x v="3"/>
    <x v="0"/>
    <x v="318"/>
    <e v="#VALUE!"/>
    <n v="18"/>
    <n v="60"/>
    <n v="0.25"/>
    <n v="810"/>
    <n v="48.83"/>
    <n v="761.17"/>
    <n v="9.3971604938271596E-3"/>
  </r>
  <r>
    <n v="10918"/>
    <n v="60"/>
    <s v="BOTTM"/>
    <x v="2"/>
    <x v="73"/>
    <x v="8"/>
    <x v="1"/>
    <x v="318"/>
    <e v="#VALUE!"/>
    <n v="34"/>
    <n v="25"/>
    <n v="0.25"/>
    <n v="637.5"/>
    <n v="48.83"/>
    <n v="588.66999999999996"/>
    <n v="9.2340392156862738E-3"/>
  </r>
  <r>
    <n v="10935"/>
    <n v="18"/>
    <s v="WELLI"/>
    <x v="6"/>
    <x v="42"/>
    <x v="32"/>
    <x v="4"/>
    <x v="45"/>
    <e v="#VALUE!"/>
    <n v="62.5"/>
    <n v="4"/>
    <n v="0.25"/>
    <n v="187.5"/>
    <n v="47.59"/>
    <n v="139.91"/>
    <n v="7.4618666666666665E-3"/>
  </r>
  <r>
    <n v="10935"/>
    <n v="23"/>
    <s v="WELLI"/>
    <x v="6"/>
    <x v="42"/>
    <x v="51"/>
    <x v="6"/>
    <x v="45"/>
    <e v="#VALUE!"/>
    <n v="9"/>
    <n v="8"/>
    <n v="0.25"/>
    <n v="54"/>
    <n v="47.59"/>
    <n v="6.4099999999999966"/>
    <n v="1.1870370370370364E-3"/>
  </r>
  <r>
    <n v="10938"/>
    <n v="13"/>
    <s v="QUICK"/>
    <x v="2"/>
    <x v="20"/>
    <x v="46"/>
    <x v="4"/>
    <x v="321"/>
    <e v="#VALUE!"/>
    <n v="6"/>
    <n v="20"/>
    <n v="0.25"/>
    <n v="90"/>
    <n v="31.89"/>
    <n v="58.11"/>
    <n v="6.4566666666666661E-3"/>
  </r>
  <r>
    <n v="10938"/>
    <n v="43"/>
    <s v="QUICK"/>
    <x v="2"/>
    <x v="20"/>
    <x v="21"/>
    <x v="0"/>
    <x v="321"/>
    <e v="#VALUE!"/>
    <n v="46"/>
    <n v="24"/>
    <n v="0.25"/>
    <n v="828"/>
    <n v="31.89"/>
    <n v="796.11"/>
    <n v="9.6148550724637679E-3"/>
  </r>
  <r>
    <n v="10938"/>
    <n v="60"/>
    <s v="QUICK"/>
    <x v="2"/>
    <x v="20"/>
    <x v="8"/>
    <x v="1"/>
    <x v="321"/>
    <e v="#VALUE!"/>
    <n v="34"/>
    <n v="49"/>
    <n v="0.25"/>
    <n v="1249.5"/>
    <n v="31.89"/>
    <n v="1217.6099999999999"/>
    <n v="9.7447779111644647E-3"/>
  </r>
  <r>
    <n v="10938"/>
    <n v="71"/>
    <s v="QUICK"/>
    <x v="2"/>
    <x v="20"/>
    <x v="36"/>
    <x v="1"/>
    <x v="321"/>
    <e v="#VALUE!"/>
    <n v="21.5"/>
    <n v="35"/>
    <n v="0.25"/>
    <n v="564.375"/>
    <n v="31.89"/>
    <n v="532.48500000000001"/>
    <n v="9.4349501661129577E-3"/>
  </r>
  <r>
    <n v="10941"/>
    <n v="31"/>
    <s v="SAVEA"/>
    <x v="7"/>
    <x v="17"/>
    <x v="24"/>
    <x v="1"/>
    <x v="322"/>
    <e v="#VALUE!"/>
    <n v="12.5"/>
    <n v="44"/>
    <n v="0.25"/>
    <n v="412.5"/>
    <n v="400.81"/>
    <n v="11.689999999999998"/>
    <n v="2.8339393939393937E-4"/>
  </r>
  <r>
    <n v="10941"/>
    <n v="62"/>
    <s v="SAVEA"/>
    <x v="7"/>
    <x v="17"/>
    <x v="25"/>
    <x v="3"/>
    <x v="322"/>
    <e v="#VALUE!"/>
    <n v="49.3"/>
    <n v="30"/>
    <n v="0.25"/>
    <n v="1109.25"/>
    <n v="400.81"/>
    <n v="708.44"/>
    <n v="6.3866576515663742E-3"/>
  </r>
  <r>
    <n v="10941"/>
    <n v="68"/>
    <s v="SAVEA"/>
    <x v="7"/>
    <x v="17"/>
    <x v="38"/>
    <x v="3"/>
    <x v="322"/>
    <e v="#VALUE!"/>
    <n v="12.5"/>
    <n v="80"/>
    <n v="0.25"/>
    <n v="750"/>
    <n v="400.81"/>
    <n v="349.19"/>
    <n v="4.6558666666666661E-3"/>
  </r>
  <r>
    <n v="10944"/>
    <n v="11"/>
    <s v="BOTTM"/>
    <x v="8"/>
    <x v="73"/>
    <x v="4"/>
    <x v="1"/>
    <x v="323"/>
    <e v="#VALUE!"/>
    <n v="21"/>
    <n v="5"/>
    <n v="0.25"/>
    <n v="78.75"/>
    <n v="52.92"/>
    <n v="25.83"/>
    <n v="3.2799999999999995E-3"/>
  </r>
  <r>
    <n v="10944"/>
    <n v="44"/>
    <s v="BOTTM"/>
    <x v="8"/>
    <x v="73"/>
    <x v="26"/>
    <x v="5"/>
    <x v="323"/>
    <e v="#VALUE!"/>
    <n v="19.45"/>
    <n v="18"/>
    <n v="0.25"/>
    <n v="262.57499999999999"/>
    <n v="52.92"/>
    <n v="209.65499999999997"/>
    <n v="7.9845758354755783E-3"/>
  </r>
  <r>
    <n v="10960"/>
    <n v="24"/>
    <s v="HILAA"/>
    <x v="2"/>
    <x v="43"/>
    <x v="18"/>
    <x v="0"/>
    <x v="47"/>
    <e v="#VALUE!"/>
    <n v="4.5"/>
    <n v="10"/>
    <n v="0.25"/>
    <n v="33.75"/>
    <n v="2.08"/>
    <n v="31.67"/>
    <n v="9.3837037037037049E-3"/>
  </r>
  <r>
    <n v="10993"/>
    <n v="29"/>
    <s v="FOLKO"/>
    <x v="7"/>
    <x v="27"/>
    <x v="55"/>
    <x v="7"/>
    <x v="333"/>
    <e v="#VALUE!"/>
    <n v="123.79"/>
    <n v="50"/>
    <n v="0.25"/>
    <n v="4642.125"/>
    <n v="8.81"/>
    <n v="4633.3149999999996"/>
    <n v="9.9810216226404926E-3"/>
  </r>
  <r>
    <n v="10993"/>
    <n v="41"/>
    <s v="FOLKO"/>
    <x v="7"/>
    <x v="27"/>
    <x v="54"/>
    <x v="4"/>
    <x v="333"/>
    <e v="#VALUE!"/>
    <n v="9.65"/>
    <n v="35"/>
    <n v="0.25"/>
    <n v="253.3125"/>
    <n v="8.81"/>
    <n v="244.5025"/>
    <n v="9.6522082408092777E-3"/>
  </r>
  <r>
    <n v="10997"/>
    <n v="46"/>
    <s v="LILAS"/>
    <x v="1"/>
    <x v="58"/>
    <x v="60"/>
    <x v="4"/>
    <x v="335"/>
    <e v="#VALUE!"/>
    <n v="12"/>
    <n v="20"/>
    <n v="0.25"/>
    <n v="180"/>
    <n v="73.91"/>
    <n v="106.09"/>
    <n v="5.8938888888888895E-3"/>
  </r>
  <r>
    <n v="10997"/>
    <n v="52"/>
    <s v="LILAS"/>
    <x v="1"/>
    <x v="58"/>
    <x v="50"/>
    <x v="6"/>
    <x v="335"/>
    <e v="#VALUE!"/>
    <n v="7"/>
    <n v="20"/>
    <n v="0.25"/>
    <n v="105"/>
    <n v="73.91"/>
    <n v="31.090000000000003"/>
    <n v="2.9609523809523814E-3"/>
  </r>
  <r>
    <n v="11000"/>
    <n v="4"/>
    <s v="RATTC"/>
    <x v="3"/>
    <x v="6"/>
    <x v="47"/>
    <x v="5"/>
    <x v="50"/>
    <e v="#VALUE!"/>
    <n v="22"/>
    <n v="25"/>
    <n v="0.25"/>
    <n v="412.5"/>
    <n v="55.12"/>
    <n v="357.38"/>
    <n v="8.6637575757575764E-3"/>
  </r>
  <r>
    <n v="11000"/>
    <n v="24"/>
    <s v="RATTC"/>
    <x v="3"/>
    <x v="6"/>
    <x v="18"/>
    <x v="0"/>
    <x v="50"/>
    <e v="#VALUE!"/>
    <n v="4.5"/>
    <n v="30"/>
    <n v="0.25"/>
    <n v="101.25"/>
    <n v="55.12"/>
    <n v="46.13"/>
    <n v="4.5560493827160493E-3"/>
  </r>
  <r>
    <n v="11006"/>
    <n v="29"/>
    <s v="GREAL"/>
    <x v="2"/>
    <x v="13"/>
    <x v="55"/>
    <x v="7"/>
    <x v="51"/>
    <e v="#VALUE!"/>
    <n v="123.79"/>
    <n v="2"/>
    <n v="0.25"/>
    <n v="185.685"/>
    <n v="25.19"/>
    <n v="160.495"/>
    <n v="8.6434014594609157E-3"/>
  </r>
  <r>
    <n v="11009"/>
    <n v="36"/>
    <s v="GODOS"/>
    <x v="3"/>
    <x v="38"/>
    <x v="12"/>
    <x v="4"/>
    <x v="336"/>
    <e v="#VALUE!"/>
    <n v="19"/>
    <n v="18"/>
    <n v="0.25"/>
    <n v="256.5"/>
    <n v="59.11"/>
    <n v="197.39"/>
    <n v="7.6955165692007789E-3"/>
  </r>
  <r>
    <n v="11021"/>
    <n v="2"/>
    <s v="QUICK"/>
    <x v="2"/>
    <x v="20"/>
    <x v="19"/>
    <x v="0"/>
    <x v="340"/>
    <e v="#VALUE!"/>
    <n v="19"/>
    <n v="11"/>
    <n v="0.25"/>
    <n v="156.75"/>
    <n v="297.18"/>
    <n v="-140.43"/>
    <n v="-8.9588516746411488E-3"/>
  </r>
  <r>
    <n v="11021"/>
    <n v="51"/>
    <s v="QUICK"/>
    <x v="2"/>
    <x v="20"/>
    <x v="7"/>
    <x v="2"/>
    <x v="340"/>
    <e v="#VALUE!"/>
    <n v="53"/>
    <n v="44"/>
    <n v="0.25"/>
    <n v="1749"/>
    <n v="297.18"/>
    <n v="1451.82"/>
    <n v="8.3008576329331035E-3"/>
  </r>
  <r>
    <n v="11027"/>
    <n v="24"/>
    <s v="BOTTM"/>
    <x v="0"/>
    <x v="73"/>
    <x v="18"/>
    <x v="0"/>
    <x v="342"/>
    <e v="#VALUE!"/>
    <n v="4.5"/>
    <n v="30"/>
    <n v="0.25"/>
    <n v="101.25"/>
    <n v="52.52"/>
    <n v="48.73"/>
    <n v="4.8128395061728391E-3"/>
  </r>
  <r>
    <n v="11027"/>
    <n v="62"/>
    <s v="BOTTM"/>
    <x v="0"/>
    <x v="73"/>
    <x v="25"/>
    <x v="3"/>
    <x v="342"/>
    <e v="#VALUE!"/>
    <n v="49.3"/>
    <n v="21"/>
    <n v="0.25"/>
    <n v="776.47499999999991"/>
    <n v="52.52"/>
    <n v="723.95499999999993"/>
    <n v="9.323609903731607E-3"/>
  </r>
  <r>
    <n v="11030"/>
    <n v="2"/>
    <s v="SAVEA"/>
    <x v="7"/>
    <x v="17"/>
    <x v="19"/>
    <x v="0"/>
    <x v="52"/>
    <e v="#VALUE!"/>
    <n v="19"/>
    <n v="100"/>
    <n v="0.25"/>
    <n v="1425"/>
    <n v="830.75"/>
    <n v="594.25"/>
    <n v="4.1701754385964915E-3"/>
  </r>
  <r>
    <n v="11030"/>
    <n v="29"/>
    <s v="SAVEA"/>
    <x v="7"/>
    <x v="17"/>
    <x v="55"/>
    <x v="7"/>
    <x v="52"/>
    <e v="#VALUE!"/>
    <n v="123.79"/>
    <n v="60"/>
    <n v="0.25"/>
    <n v="5570.55"/>
    <n v="830.75"/>
    <n v="4739.8"/>
    <n v="8.5086750859430394E-3"/>
  </r>
  <r>
    <n v="11030"/>
    <n v="59"/>
    <s v="SAVEA"/>
    <x v="7"/>
    <x v="17"/>
    <x v="48"/>
    <x v="1"/>
    <x v="52"/>
    <e v="#VALUE!"/>
    <n v="55"/>
    <n v="100"/>
    <n v="0.25"/>
    <n v="4125"/>
    <n v="830.75"/>
    <n v="3294.25"/>
    <n v="7.9860606060606059E-3"/>
  </r>
  <r>
    <n v="11047"/>
    <n v="1"/>
    <s v="EASTC"/>
    <x v="7"/>
    <x v="71"/>
    <x v="3"/>
    <x v="0"/>
    <x v="345"/>
    <e v="#VALUE!"/>
    <n v="18"/>
    <n v="25"/>
    <n v="0.25"/>
    <n v="337.5"/>
    <n v="46.62"/>
    <n v="290.88"/>
    <n v="8.6186666666666668E-3"/>
  </r>
  <r>
    <n v="11047"/>
    <n v="5"/>
    <s v="EASTC"/>
    <x v="7"/>
    <x v="71"/>
    <x v="57"/>
    <x v="5"/>
    <x v="345"/>
    <e v="#VALUE!"/>
    <n v="21.35"/>
    <n v="30"/>
    <n v="0.25"/>
    <n v="480.375"/>
    <n v="46.62"/>
    <n v="433.755"/>
    <n v="9.0295081967213114E-3"/>
  </r>
  <r>
    <n v="11065"/>
    <n v="30"/>
    <s v="LILAS"/>
    <x v="1"/>
    <x v="58"/>
    <x v="30"/>
    <x v="4"/>
    <x v="349"/>
    <e v="#VALUE!"/>
    <n v="25.89"/>
    <n v="4"/>
    <n v="0.25"/>
    <n v="77.67"/>
    <n v="12.91"/>
    <n v="64.760000000000005"/>
    <n v="8.3378395777005294E-3"/>
  </r>
  <r>
    <n v="11065"/>
    <n v="54"/>
    <s v="LILAS"/>
    <x v="1"/>
    <x v="58"/>
    <x v="37"/>
    <x v="7"/>
    <x v="349"/>
    <e v="#VALUE!"/>
    <n v="7.45"/>
    <n v="20"/>
    <n v="0.25"/>
    <n v="111.75"/>
    <n v="12.91"/>
    <n v="98.84"/>
    <n v="8.8447427293064877E-3"/>
  </r>
  <r>
    <n v="11076"/>
    <n v="6"/>
    <s v="BONAP"/>
    <x v="6"/>
    <x v="23"/>
    <x v="45"/>
    <x v="5"/>
    <x v="351"/>
    <e v="#VALUE!"/>
    <n v="25"/>
    <n v="20"/>
    <n v="0.25"/>
    <n v="375"/>
    <n v="38.28"/>
    <n v="336.72"/>
    <n v="8.9791999999999997E-3"/>
  </r>
  <r>
    <n v="11076"/>
    <n v="14"/>
    <s v="BONAP"/>
    <x v="6"/>
    <x v="23"/>
    <x v="6"/>
    <x v="2"/>
    <x v="351"/>
    <e v="#VALUE!"/>
    <n v="23.25"/>
    <n v="20"/>
    <n v="0.25"/>
    <n v="348.75"/>
    <n v="38.28"/>
    <n v="310.47000000000003"/>
    <n v="8.9023655913978497E-3"/>
  </r>
  <r>
    <n v="11076"/>
    <n v="19"/>
    <s v="BONAP"/>
    <x v="6"/>
    <x v="23"/>
    <x v="29"/>
    <x v="3"/>
    <x v="351"/>
    <e v="#VALUE!"/>
    <n v="9.1999999999999993"/>
    <n v="10"/>
    <n v="0.25"/>
    <n v="69"/>
    <n v="38.28"/>
    <n v="30.72"/>
    <n v="4.4521739130434779E-3"/>
  </r>
  <r>
    <n v="11077"/>
    <n v="6"/>
    <s v="RATTC"/>
    <x v="0"/>
    <x v="6"/>
    <x v="45"/>
    <x v="5"/>
    <x v="351"/>
    <e v="#VALUE!"/>
    <n v="25"/>
    <n v="1"/>
    <n v="0.02"/>
    <n v="24.5"/>
    <n v="8.5299999999999994"/>
    <n v="15.97"/>
    <n v="6.5183673469387761E-3"/>
  </r>
  <r>
    <n v="11077"/>
    <n v="14"/>
    <s v="RATTC"/>
    <x v="0"/>
    <x v="6"/>
    <x v="6"/>
    <x v="2"/>
    <x v="351"/>
    <e v="#VALUE!"/>
    <n v="23.25"/>
    <n v="1"/>
    <n v="0.03"/>
    <n v="22.552499999999998"/>
    <n v="8.5299999999999994"/>
    <n v="14.022499999999999"/>
    <n v="6.2177142223700252E-3"/>
  </r>
  <r>
    <n v="11077"/>
    <n v="16"/>
    <s v="RATTC"/>
    <x v="0"/>
    <x v="6"/>
    <x v="11"/>
    <x v="3"/>
    <x v="351"/>
    <e v="#VALUE!"/>
    <n v="17.45"/>
    <n v="2"/>
    <n v="0.03"/>
    <n v="33.853000000000002"/>
    <n v="8.5299999999999994"/>
    <n v="25.323"/>
    <n v="7.4802823974241574E-3"/>
  </r>
  <r>
    <n v="11077"/>
    <n v="20"/>
    <s v="RATTC"/>
    <x v="0"/>
    <x v="6"/>
    <x v="23"/>
    <x v="3"/>
    <x v="351"/>
    <e v="#VALUE!"/>
    <n v="81"/>
    <n v="1"/>
    <n v="0.04"/>
    <n v="77.760000000000005"/>
    <n v="8.5299999999999994"/>
    <n v="69.23"/>
    <n v="8.903034979423869E-3"/>
  </r>
  <r>
    <n v="11077"/>
    <n v="46"/>
    <s v="RATTC"/>
    <x v="0"/>
    <x v="6"/>
    <x v="60"/>
    <x v="4"/>
    <x v="351"/>
    <e v="#VALUE!"/>
    <n v="12"/>
    <n v="3"/>
    <n v="0.02"/>
    <n v="35.28"/>
    <n v="8.5299999999999994"/>
    <n v="26.75"/>
    <n v="7.5821995464852611E-3"/>
  </r>
  <r>
    <n v="11077"/>
    <n v="60"/>
    <s v="RATTC"/>
    <x v="0"/>
    <x v="6"/>
    <x v="8"/>
    <x v="1"/>
    <x v="351"/>
    <e v="#VALUE!"/>
    <n v="34"/>
    <n v="2"/>
    <n v="0.06"/>
    <n v="63.92"/>
    <n v="8.5299999999999994"/>
    <n v="55.39"/>
    <n v="8.6655193992490609E-3"/>
  </r>
  <r>
    <n v="11077"/>
    <n v="64"/>
    <s v="RATTC"/>
    <x v="0"/>
    <x v="6"/>
    <x v="31"/>
    <x v="6"/>
    <x v="351"/>
    <e v="#VALUE!"/>
    <n v="33.25"/>
    <n v="2"/>
    <n v="0.03"/>
    <n v="64.504999999999995"/>
    <n v="8.5299999999999994"/>
    <n v="55.974999999999994"/>
    <n v="8.6776218897759855E-3"/>
  </r>
  <r>
    <n v="11077"/>
    <n v="73"/>
    <s v="RATTC"/>
    <x v="0"/>
    <x v="6"/>
    <x v="28"/>
    <x v="4"/>
    <x v="351"/>
    <e v="#VALUE!"/>
    <n v="15"/>
    <n v="2"/>
    <n v="0.01"/>
    <n v="29.7"/>
    <n v="8.5299999999999994"/>
    <n v="21.17"/>
    <n v="7.127946127946129E-3"/>
  </r>
  <r>
    <m/>
    <m/>
    <m/>
    <x v="9"/>
    <x v="89"/>
    <x v="77"/>
    <x v="8"/>
    <x v="480"/>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93BDA5-CC58-4581-93E7-767B39FAAC1E}"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7">
    <pivotField showAll="0"/>
    <pivotField dataField="1" showAll="0"/>
    <pivotField showAll="0"/>
    <pivotField showAll="0"/>
    <pivotField showAll="0"/>
    <pivotField showAll="0"/>
    <pivotField showAll="0"/>
  </pivotFields>
  <rowItems count="1">
    <i/>
  </rowItems>
  <colItems count="1">
    <i/>
  </colItems>
  <dataFields count="1">
    <dataField name="Count of product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7D1B39-8995-4591-B149-C4A511D34B6E}" name="Line chart" cacheId="1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7">
  <location ref="I3:K29" firstHeaderRow="0" firstDataRow="1" firstDataCol="1"/>
  <pivotFields count="19">
    <pivotField showAll="0"/>
    <pivotField showAll="0"/>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dataField="1" showAll="0"/>
    <pivotField showAll="0"/>
    <pivotField dataField="1"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6">
        <item h="1" sd="0" x="0"/>
        <item x="1"/>
        <item x="2"/>
        <item x="3"/>
        <item sd="0" x="4"/>
        <item t="default"/>
      </items>
    </pivotField>
  </pivotFields>
  <rowFields count="2">
    <field x="18"/>
    <field x="16"/>
  </rowFields>
  <rowItems count="26">
    <i>
      <x v="1"/>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rowItems>
  <colFields count="1">
    <field x="-2"/>
  </colFields>
  <colItems count="2">
    <i>
      <x/>
    </i>
    <i i="1">
      <x v="1"/>
    </i>
  </colItems>
  <dataFields count="2">
    <dataField name="Sum of Sales" fld="12" baseField="0" baseItem="0" numFmtId="165"/>
    <dataField name="Sum of Profit" fld="14" baseField="0" baseItem="0" numFmtId="165"/>
  </dataFields>
  <chartFormats count="4">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A43B11-5695-428A-8F4F-E8B23BC56CB5}" name="KPI3" cacheId="1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4">
  <location ref="A4:A5" firstHeaderRow="1" firstDataRow="1" firstDataCol="0"/>
  <pivotFields count="19">
    <pivotField showAll="0"/>
    <pivotField showAll="0"/>
    <pivotField showAll="0"/>
    <pivotField showAll="0"/>
    <pivotField showAll="0"/>
    <pivotField dataField="1" showAll="0"/>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ount of Product Name"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EE98CE3-0F70-4F40-B3A1-138F11DD1DFD}" name="Staff" cacheId="1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location ref="E1:G11" firstHeaderRow="0" firstDataRow="1" firstDataCol="1"/>
  <pivotFields count="19">
    <pivotField showAll="0"/>
    <pivotField showAll="0"/>
    <pivotField showAll="0"/>
    <pivotField axis="axisRow" showAll="0" sortType="descending">
      <items count="11">
        <item x="3"/>
        <item x="4"/>
        <item x="2"/>
        <item x="1"/>
        <item x="6"/>
        <item x="8"/>
        <item x="0"/>
        <item x="7"/>
        <item x="5"/>
        <item x="9"/>
        <item t="default"/>
      </items>
      <autoSortScope>
        <pivotArea dataOnly="0" outline="0" fieldPosition="0">
          <references count="1">
            <reference field="4294967294" count="1" selected="0">
              <x v="0"/>
            </reference>
          </references>
        </pivotArea>
      </autoSortScope>
    </pivotField>
    <pivotField showAll="0"/>
    <pivotField showAll="0" sortType="descending">
      <items count="79">
        <item x="34"/>
        <item x="61"/>
        <item x="20"/>
        <item x="8"/>
        <item x="32"/>
        <item x="3"/>
        <item x="19"/>
        <item x="0"/>
        <item x="47"/>
        <item x="57"/>
        <item x="75"/>
        <item x="63"/>
        <item x="72"/>
        <item x="50"/>
        <item x="36"/>
        <item x="22"/>
        <item x="43"/>
        <item x="17"/>
        <item x="24"/>
        <item x="45"/>
        <item x="15"/>
        <item x="18"/>
        <item x="39"/>
        <item x="26"/>
        <item x="52"/>
        <item x="67"/>
        <item x="59"/>
        <item x="12"/>
        <item x="21"/>
        <item x="54"/>
        <item x="46"/>
        <item x="2"/>
        <item x="70"/>
        <item x="10"/>
        <item x="49"/>
        <item x="68"/>
        <item x="7"/>
        <item x="76"/>
        <item x="9"/>
        <item x="74"/>
        <item x="5"/>
        <item x="30"/>
        <item x="53"/>
        <item x="44"/>
        <item x="13"/>
        <item x="40"/>
        <item x="56"/>
        <item x="11"/>
        <item x="58"/>
        <item x="4"/>
        <item x="73"/>
        <item x="48"/>
        <item x="16"/>
        <item x="33"/>
        <item x="28"/>
        <item x="69"/>
        <item x="35"/>
        <item x="42"/>
        <item x="14"/>
        <item x="38"/>
        <item x="41"/>
        <item x="23"/>
        <item x="62"/>
        <item x="65"/>
        <item x="60"/>
        <item x="1"/>
        <item x="25"/>
        <item x="29"/>
        <item x="55"/>
        <item x="6"/>
        <item x="37"/>
        <item x="51"/>
        <item x="71"/>
        <item x="66"/>
        <item x="27"/>
        <item x="31"/>
        <item x="64"/>
        <item x="77"/>
        <item t="default"/>
      </items>
      <autoSortScope>
        <pivotArea dataOnly="0" outline="0" fieldPosition="0">
          <references count="1">
            <reference field="4294967294" count="1" selected="0">
              <x v="0"/>
            </reference>
          </references>
        </pivotArea>
      </autoSortScope>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dataField="1"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10">
    <i>
      <x v="4"/>
    </i>
    <i>
      <x v="2"/>
    </i>
    <i>
      <x v="6"/>
    </i>
    <i>
      <x/>
    </i>
    <i>
      <x v="3"/>
    </i>
    <i>
      <x v="7"/>
    </i>
    <i>
      <x v="1"/>
    </i>
    <i>
      <x v="5"/>
    </i>
    <i>
      <x v="8"/>
    </i>
    <i>
      <x v="9"/>
    </i>
  </rowItems>
  <colFields count="1">
    <field x="-2"/>
  </colFields>
  <colItems count="2">
    <i>
      <x/>
    </i>
    <i i="1">
      <x v="1"/>
    </i>
  </colItems>
  <dataFields count="2">
    <dataField name="Sum of Sales" fld="12" baseField="0" baseItem="0" numFmtId="165"/>
    <dataField name="Sum of Profit%" fld="1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6BBAF9-C8DE-4C49-A17C-488791318D4C}" name="Product" cacheId="1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4">
  <location ref="E16:G21" firstHeaderRow="0" firstDataRow="1" firstDataCol="1"/>
  <pivotFields count="19">
    <pivotField showAll="0"/>
    <pivotField showAll="0"/>
    <pivotField showAll="0"/>
    <pivotField showAll="0"/>
    <pivotField showAll="0"/>
    <pivotField axis="axisRow" showAll="0" measureFilter="1" sortType="descending">
      <items count="79">
        <item x="34"/>
        <item x="61"/>
        <item x="20"/>
        <item x="8"/>
        <item x="32"/>
        <item x="3"/>
        <item x="19"/>
        <item x="0"/>
        <item x="47"/>
        <item x="57"/>
        <item x="75"/>
        <item x="63"/>
        <item x="72"/>
        <item x="50"/>
        <item x="36"/>
        <item x="22"/>
        <item x="43"/>
        <item x="17"/>
        <item x="24"/>
        <item x="45"/>
        <item x="15"/>
        <item x="18"/>
        <item x="39"/>
        <item x="26"/>
        <item x="52"/>
        <item x="67"/>
        <item x="59"/>
        <item x="12"/>
        <item x="21"/>
        <item x="54"/>
        <item x="46"/>
        <item x="2"/>
        <item x="70"/>
        <item x="10"/>
        <item x="49"/>
        <item x="68"/>
        <item x="7"/>
        <item x="76"/>
        <item x="9"/>
        <item x="74"/>
        <item x="5"/>
        <item x="30"/>
        <item x="53"/>
        <item x="44"/>
        <item x="13"/>
        <item x="40"/>
        <item x="56"/>
        <item x="11"/>
        <item x="58"/>
        <item x="4"/>
        <item x="73"/>
        <item x="48"/>
        <item x="16"/>
        <item x="33"/>
        <item x="28"/>
        <item x="69"/>
        <item x="35"/>
        <item x="42"/>
        <item x="14"/>
        <item x="38"/>
        <item x="41"/>
        <item x="23"/>
        <item x="62"/>
        <item x="65"/>
        <item x="60"/>
        <item x="1"/>
        <item x="25"/>
        <item x="29"/>
        <item x="55"/>
        <item x="6"/>
        <item x="37"/>
        <item x="51"/>
        <item x="71"/>
        <item x="66"/>
        <item x="27"/>
        <item x="31"/>
        <item x="64"/>
        <item x="77"/>
        <item t="default"/>
      </items>
      <autoSortScope>
        <pivotArea dataOnly="0" outline="0" fieldPosition="0">
          <references count="1">
            <reference field="4294967294" count="1" selected="0">
              <x v="0"/>
            </reference>
          </references>
        </pivotArea>
      </autoSortScope>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dataField="1"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5"/>
  </rowFields>
  <rowItems count="5">
    <i>
      <x v="11"/>
    </i>
    <i>
      <x v="68"/>
    </i>
    <i>
      <x v="51"/>
    </i>
    <i>
      <x v="66"/>
    </i>
    <i>
      <x v="3"/>
    </i>
  </rowItems>
  <colFields count="1">
    <field x="-2"/>
  </colFields>
  <colItems count="2">
    <i>
      <x/>
    </i>
    <i i="1">
      <x v="1"/>
    </i>
  </colItems>
  <dataFields count="2">
    <dataField name="Sum of Sales" fld="12" baseField="0" baseItem="0" numFmtId="165"/>
    <dataField name="Sum of Profit" fld="14" baseField="0" baseItem="0" numFmtId="165"/>
  </dataFields>
  <chartFormats count="2">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BDB4E77-52DE-4712-AA5A-FD6B24CFC954}" name="KPI1" cacheId="1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4">
  <location ref="A1:B2" firstHeaderRow="0" firstDataRow="1" firstDataCol="0"/>
  <pivotFields count="19">
    <pivotField showAll="0"/>
    <pivotField showAll="0"/>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dataField="1"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2">
    <i>
      <x/>
    </i>
    <i i="1">
      <x v="1"/>
    </i>
  </colItems>
  <dataFields count="2">
    <dataField name="Sum of Sales" fld="12" baseField="0" baseItem="0" numFmtId="165"/>
    <dataField name="Sum of Profit" fld="14" baseField="0" baseItem="0" numFmtId="165"/>
  </dataFields>
  <chartFormats count="2">
    <chartFormat chart="3"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FBE3DD3-7521-44AD-9279-754B92ECE25C}" name="Top Customer" cacheId="1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3">
  <location ref="A8:B18" firstHeaderRow="1" firstDataRow="1" firstDataCol="1"/>
  <pivotFields count="19">
    <pivotField dataField="1" showAll="0"/>
    <pivotField showAll="0"/>
    <pivotField showAll="0"/>
    <pivotField showAll="0"/>
    <pivotField axis="axisRow" showAll="0" measureFilter="1" sortType="descending">
      <items count="91">
        <item x="21"/>
        <item x="61"/>
        <item x="72"/>
        <item x="34"/>
        <item x="56"/>
        <item x="11"/>
        <item x="5"/>
        <item x="64"/>
        <item x="23"/>
        <item x="73"/>
        <item x="10"/>
        <item x="1"/>
        <item x="53"/>
        <item x="51"/>
        <item x="83"/>
        <item x="78"/>
        <item x="63"/>
        <item x="70"/>
        <item x="15"/>
        <item x="71"/>
        <item x="32"/>
        <item x="68"/>
        <item x="28"/>
        <item x="27"/>
        <item x="33"/>
        <item x="76"/>
        <item x="54"/>
        <item x="65"/>
        <item x="41"/>
        <item x="38"/>
        <item x="24"/>
        <item x="13"/>
        <item x="55"/>
        <item x="50"/>
        <item x="43"/>
        <item x="75"/>
        <item x="60"/>
        <item x="25"/>
        <item x="18"/>
        <item x="40"/>
        <item x="74"/>
        <item x="85"/>
        <item x="88"/>
        <item x="59"/>
        <item x="86"/>
        <item x="58"/>
        <item x="22"/>
        <item x="19"/>
        <item x="84"/>
        <item x="46"/>
        <item x="14"/>
        <item x="7"/>
        <item x="26"/>
        <item x="44"/>
        <item x="79"/>
        <item x="0"/>
        <item x="69"/>
        <item x="2"/>
        <item x="77"/>
        <item x="12"/>
        <item x="35"/>
        <item x="20"/>
        <item x="82"/>
        <item x="6"/>
        <item x="80"/>
        <item x="81"/>
        <item x="52"/>
        <item x="57"/>
        <item x="31"/>
        <item x="17"/>
        <item x="36"/>
        <item x="66"/>
        <item x="87"/>
        <item x="29"/>
        <item x="47"/>
        <item x="62"/>
        <item x="45"/>
        <item x="49"/>
        <item x="8"/>
        <item x="30"/>
        <item x="9"/>
        <item x="39"/>
        <item x="3"/>
        <item x="48"/>
        <item x="4"/>
        <item x="42"/>
        <item x="67"/>
        <item x="37"/>
        <item x="16"/>
        <item x="89"/>
        <item t="default"/>
      </items>
      <autoSortScope>
        <pivotArea dataOnly="0" outline="0" fieldPosition="0">
          <references count="1">
            <reference field="4294967294" count="1" selected="0">
              <x v="0"/>
            </reference>
          </references>
        </pivotArea>
      </autoSortScope>
    </pivotField>
    <pivotField showAll="0">
      <items count="79">
        <item x="34"/>
        <item x="61"/>
        <item x="20"/>
        <item x="8"/>
        <item x="32"/>
        <item x="3"/>
        <item x="19"/>
        <item x="0"/>
        <item x="47"/>
        <item x="57"/>
        <item x="75"/>
        <item x="63"/>
        <item x="72"/>
        <item x="50"/>
        <item x="36"/>
        <item x="22"/>
        <item x="43"/>
        <item x="17"/>
        <item x="24"/>
        <item x="45"/>
        <item x="15"/>
        <item x="18"/>
        <item x="39"/>
        <item x="26"/>
        <item x="52"/>
        <item x="67"/>
        <item x="59"/>
        <item x="12"/>
        <item x="21"/>
        <item x="54"/>
        <item x="46"/>
        <item x="2"/>
        <item x="70"/>
        <item x="10"/>
        <item x="49"/>
        <item x="68"/>
        <item x="7"/>
        <item x="76"/>
        <item x="9"/>
        <item x="74"/>
        <item x="5"/>
        <item x="30"/>
        <item x="53"/>
        <item x="44"/>
        <item x="13"/>
        <item x="40"/>
        <item x="56"/>
        <item x="11"/>
        <item x="58"/>
        <item x="4"/>
        <item x="73"/>
        <item x="48"/>
        <item x="16"/>
        <item x="33"/>
        <item x="28"/>
        <item x="69"/>
        <item x="35"/>
        <item x="42"/>
        <item x="14"/>
        <item x="38"/>
        <item x="41"/>
        <item x="23"/>
        <item x="62"/>
        <item x="65"/>
        <item x="60"/>
        <item x="1"/>
        <item x="25"/>
        <item x="29"/>
        <item x="55"/>
        <item x="6"/>
        <item x="37"/>
        <item x="51"/>
        <item x="71"/>
        <item x="66"/>
        <item x="27"/>
        <item x="31"/>
        <item x="64"/>
        <item x="77"/>
        <item t="default"/>
      </items>
    </pivotField>
    <pivotField showAll="0">
      <items count="10">
        <item x="0"/>
        <item x="5"/>
        <item x="3"/>
        <item x="1"/>
        <item x="6"/>
        <item x="7"/>
        <item x="2"/>
        <item x="4"/>
        <item x="8"/>
        <item t="default"/>
      </items>
    </pivotField>
    <pivotField showAll="0">
      <items count="482">
        <item x="56"/>
        <item x="57"/>
        <item x="382"/>
        <item x="58"/>
        <item x="59"/>
        <item x="60"/>
        <item x="61"/>
        <item x="62"/>
        <item x="63"/>
        <item x="449"/>
        <item x="64"/>
        <item x="65"/>
        <item x="66"/>
        <item x="67"/>
        <item x="68"/>
        <item x="366"/>
        <item x="406"/>
        <item x="69"/>
        <item x="70"/>
        <item x="407"/>
        <item x="71"/>
        <item x="72"/>
        <item x="392"/>
        <item x="73"/>
        <item x="408"/>
        <item x="352"/>
        <item x="74"/>
        <item x="75"/>
        <item x="468"/>
        <item x="76"/>
        <item x="77"/>
        <item x="78"/>
        <item x="79"/>
        <item x="450"/>
        <item x="80"/>
        <item x="393"/>
        <item x="431"/>
        <item x="81"/>
        <item x="353"/>
        <item x="394"/>
        <item x="82"/>
        <item x="83"/>
        <item x="84"/>
        <item x="85"/>
        <item x="86"/>
        <item x="87"/>
        <item x="354"/>
        <item x="367"/>
        <item x="88"/>
        <item x="432"/>
        <item x="89"/>
        <item x="433"/>
        <item x="90"/>
        <item x="91"/>
        <item x="92"/>
        <item x="93"/>
        <item x="94"/>
        <item x="95"/>
        <item x="96"/>
        <item x="434"/>
        <item x="97"/>
        <item x="98"/>
        <item x="395"/>
        <item x="99"/>
        <item x="100"/>
        <item x="368"/>
        <item x="396"/>
        <item x="101"/>
        <item x="369"/>
        <item x="102"/>
        <item x="103"/>
        <item x="451"/>
        <item x="104"/>
        <item x="409"/>
        <item x="355"/>
        <item x="452"/>
        <item x="383"/>
        <item x="105"/>
        <item x="453"/>
        <item x="435"/>
        <item x="106"/>
        <item x="356"/>
        <item x="107"/>
        <item x="108"/>
        <item x="454"/>
        <item x="109"/>
        <item x="110"/>
        <item x="111"/>
        <item x="397"/>
        <item x="112"/>
        <item x="113"/>
        <item x="114"/>
        <item x="115"/>
        <item x="384"/>
        <item x="455"/>
        <item x="116"/>
        <item x="117"/>
        <item x="118"/>
        <item x="119"/>
        <item x="410"/>
        <item x="411"/>
        <item x="120"/>
        <item x="121"/>
        <item x="122"/>
        <item x="123"/>
        <item x="124"/>
        <item x="125"/>
        <item x="398"/>
        <item x="370"/>
        <item x="469"/>
        <item x="357"/>
        <item x="358"/>
        <item x="412"/>
        <item x="126"/>
        <item x="436"/>
        <item x="127"/>
        <item x="128"/>
        <item x="129"/>
        <item x="456"/>
        <item x="130"/>
        <item x="131"/>
        <item x="132"/>
        <item x="133"/>
        <item x="134"/>
        <item x="135"/>
        <item x="136"/>
        <item x="137"/>
        <item x="371"/>
        <item x="138"/>
        <item x="139"/>
        <item x="140"/>
        <item x="413"/>
        <item x="141"/>
        <item x="359"/>
        <item x="142"/>
        <item x="143"/>
        <item x="144"/>
        <item x="437"/>
        <item x="145"/>
        <item x="146"/>
        <item x="147"/>
        <item x="148"/>
        <item x="414"/>
        <item x="372"/>
        <item x="149"/>
        <item x="150"/>
        <item x="470"/>
        <item x="151"/>
        <item x="399"/>
        <item x="152"/>
        <item x="153"/>
        <item x="154"/>
        <item x="155"/>
        <item x="156"/>
        <item x="157"/>
        <item x="457"/>
        <item x="158"/>
        <item x="159"/>
        <item x="160"/>
        <item x="161"/>
        <item x="162"/>
        <item x="163"/>
        <item x="164"/>
        <item x="165"/>
        <item x="438"/>
        <item x="360"/>
        <item x="439"/>
        <item x="166"/>
        <item x="167"/>
        <item x="168"/>
        <item x="169"/>
        <item x="471"/>
        <item x="170"/>
        <item x="171"/>
        <item x="172"/>
        <item x="173"/>
        <item x="174"/>
        <item x="463"/>
        <item x="175"/>
        <item x="176"/>
        <item x="177"/>
        <item x="464"/>
        <item x="178"/>
        <item x="415"/>
        <item x="179"/>
        <item x="180"/>
        <item x="385"/>
        <item x="181"/>
        <item x="440"/>
        <item x="182"/>
        <item x="373"/>
        <item x="183"/>
        <item x="184"/>
        <item x="416"/>
        <item x="374"/>
        <item x="185"/>
        <item x="186"/>
        <item x="187"/>
        <item x="188"/>
        <item x="400"/>
        <item x="189"/>
        <item x="190"/>
        <item x="191"/>
        <item x="441"/>
        <item x="0"/>
        <item x="192"/>
        <item x="193"/>
        <item x="465"/>
        <item x="194"/>
        <item x="195"/>
        <item x="196"/>
        <item x="197"/>
        <item x="198"/>
        <item x="1"/>
        <item x="199"/>
        <item x="200"/>
        <item x="375"/>
        <item x="386"/>
        <item x="201"/>
        <item x="202"/>
        <item x="2"/>
        <item x="203"/>
        <item x="204"/>
        <item x="442"/>
        <item x="205"/>
        <item x="206"/>
        <item x="207"/>
        <item x="208"/>
        <item x="417"/>
        <item x="209"/>
        <item x="387"/>
        <item x="3"/>
        <item x="210"/>
        <item x="466"/>
        <item x="211"/>
        <item x="212"/>
        <item x="4"/>
        <item x="458"/>
        <item x="213"/>
        <item x="214"/>
        <item x="418"/>
        <item x="215"/>
        <item x="443"/>
        <item x="216"/>
        <item x="444"/>
        <item x="5"/>
        <item x="217"/>
        <item x="6"/>
        <item x="419"/>
        <item x="218"/>
        <item x="219"/>
        <item x="7"/>
        <item x="8"/>
        <item x="9"/>
        <item x="220"/>
        <item x="420"/>
        <item x="10"/>
        <item x="388"/>
        <item x="361"/>
        <item x="11"/>
        <item x="459"/>
        <item x="12"/>
        <item x="13"/>
        <item x="421"/>
        <item x="221"/>
        <item x="472"/>
        <item x="401"/>
        <item x="222"/>
        <item x="389"/>
        <item x="223"/>
        <item x="473"/>
        <item x="224"/>
        <item x="422"/>
        <item x="225"/>
        <item x="226"/>
        <item x="14"/>
        <item x="15"/>
        <item x="16"/>
        <item x="17"/>
        <item x="227"/>
        <item x="228"/>
        <item x="229"/>
        <item x="230"/>
        <item x="231"/>
        <item x="402"/>
        <item x="232"/>
        <item x="233"/>
        <item x="234"/>
        <item x="18"/>
        <item x="19"/>
        <item x="423"/>
        <item x="235"/>
        <item x="236"/>
        <item x="237"/>
        <item x="238"/>
        <item x="474"/>
        <item x="239"/>
        <item x="403"/>
        <item x="362"/>
        <item x="20"/>
        <item x="363"/>
        <item x="376"/>
        <item x="404"/>
        <item x="445"/>
        <item x="460"/>
        <item x="240"/>
        <item x="241"/>
        <item x="242"/>
        <item x="390"/>
        <item x="424"/>
        <item x="21"/>
        <item x="243"/>
        <item x="377"/>
        <item x="244"/>
        <item x="245"/>
        <item x="246"/>
        <item x="378"/>
        <item x="247"/>
        <item x="248"/>
        <item x="475"/>
        <item x="249"/>
        <item x="250"/>
        <item x="251"/>
        <item x="364"/>
        <item x="252"/>
        <item x="476"/>
        <item x="22"/>
        <item x="253"/>
        <item x="254"/>
        <item x="255"/>
        <item x="256"/>
        <item x="461"/>
        <item x="23"/>
        <item x="257"/>
        <item x="258"/>
        <item x="259"/>
        <item x="260"/>
        <item x="261"/>
        <item x="262"/>
        <item x="263"/>
        <item x="264"/>
        <item x="265"/>
        <item x="266"/>
        <item x="24"/>
        <item x="267"/>
        <item x="268"/>
        <item x="269"/>
        <item x="270"/>
        <item x="25"/>
        <item x="425"/>
        <item x="26"/>
        <item x="27"/>
        <item x="446"/>
        <item x="271"/>
        <item x="272"/>
        <item x="462"/>
        <item x="273"/>
        <item x="426"/>
        <item x="274"/>
        <item x="275"/>
        <item x="28"/>
        <item x="467"/>
        <item x="29"/>
        <item x="276"/>
        <item x="477"/>
        <item x="277"/>
        <item x="278"/>
        <item x="279"/>
        <item x="30"/>
        <item x="280"/>
        <item x="447"/>
        <item x="281"/>
        <item x="282"/>
        <item x="478"/>
        <item x="283"/>
        <item x="284"/>
        <item x="285"/>
        <item x="427"/>
        <item x="286"/>
        <item x="287"/>
        <item x="288"/>
        <item x="428"/>
        <item x="31"/>
        <item x="289"/>
        <item x="290"/>
        <item x="391"/>
        <item x="291"/>
        <item x="479"/>
        <item x="292"/>
        <item x="293"/>
        <item x="294"/>
        <item x="295"/>
        <item x="296"/>
        <item x="379"/>
        <item x="297"/>
        <item x="32"/>
        <item x="298"/>
        <item x="33"/>
        <item x="34"/>
        <item x="35"/>
        <item x="365"/>
        <item x="36"/>
        <item x="448"/>
        <item x="299"/>
        <item x="300"/>
        <item x="301"/>
        <item x="302"/>
        <item x="303"/>
        <item x="304"/>
        <item x="380"/>
        <item x="37"/>
        <item x="305"/>
        <item x="38"/>
        <item x="306"/>
        <item x="39"/>
        <item x="429"/>
        <item x="307"/>
        <item x="308"/>
        <item x="40"/>
        <item x="309"/>
        <item x="310"/>
        <item x="311"/>
        <item x="312"/>
        <item x="430"/>
        <item x="41"/>
        <item x="313"/>
        <item x="314"/>
        <item x="381"/>
        <item x="315"/>
        <item x="316"/>
        <item x="42"/>
        <item x="317"/>
        <item x="318"/>
        <item x="43"/>
        <item x="319"/>
        <item x="44"/>
        <item x="320"/>
        <item x="45"/>
        <item x="321"/>
        <item x="322"/>
        <item x="323"/>
        <item x="324"/>
        <item x="325"/>
        <item x="326"/>
        <item x="46"/>
        <item x="47"/>
        <item x="327"/>
        <item x="328"/>
        <item x="329"/>
        <item x="330"/>
        <item x="48"/>
        <item x="331"/>
        <item x="49"/>
        <item x="332"/>
        <item x="333"/>
        <item x="334"/>
        <item x="335"/>
        <item x="50"/>
        <item x="51"/>
        <item x="336"/>
        <item x="337"/>
        <item x="338"/>
        <item x="339"/>
        <item x="340"/>
        <item x="341"/>
        <item x="342"/>
        <item x="52"/>
        <item x="53"/>
        <item x="54"/>
        <item x="343"/>
        <item x="344"/>
        <item x="345"/>
        <item x="405"/>
        <item x="346"/>
        <item x="347"/>
        <item x="348"/>
        <item x="349"/>
        <item x="55"/>
        <item x="350"/>
        <item x="351"/>
        <item x="480"/>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10">
    <i>
      <x v="69"/>
    </i>
    <i>
      <x v="20"/>
    </i>
    <i>
      <x v="61"/>
    </i>
    <i>
      <x v="63"/>
    </i>
    <i>
      <x v="36"/>
    </i>
    <i>
      <x v="4"/>
    </i>
    <i>
      <x v="26"/>
    </i>
    <i>
      <x v="23"/>
    </i>
    <i>
      <x v="34"/>
    </i>
    <i>
      <x v="8"/>
    </i>
  </rowItems>
  <colItems count="1">
    <i/>
  </colItems>
  <dataFields count="1">
    <dataField name="Count of orderID" fld="0" subtotal="count" baseField="4" baseItem="0"/>
  </dataFields>
  <chartFormats count="2">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31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C96FE05-C867-466A-9A1B-B32665520AB1}" autoFormatId="16" applyNumberFormats="0" applyBorderFormats="0" applyFontFormats="0" applyPatternFormats="0" applyAlignmentFormats="0" applyWidthHeightFormats="0">
  <queryTableRefresh nextId="4">
    <queryTableFields count="3">
      <queryTableField id="1" name="categoryID" tableColumnId="1"/>
      <queryTableField id="2" name="categoryName" tableColumnId="2"/>
      <queryTableField id="3" name="description" tableColumnId="3"/>
    </queryTableFields>
  </queryTableRefresh>
  <extLst>
    <ext xmlns:x15="http://schemas.microsoft.com/office/spreadsheetml/2010/11/main" uri="{883FBD77-0823-4a55-B5E3-86C4891E6966}">
      <x15:queryTable sourceDataName="Query - categori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C083299-F868-4844-AC7C-7861C5986AEF}" autoFormatId="16" applyNumberFormats="0" applyBorderFormats="0" applyFontFormats="0" applyPatternFormats="0" applyAlignmentFormats="0" applyWidthHeightFormats="0">
  <queryTableRefresh nextId="13">
    <queryTableFields count="6">
      <queryTableField id="7" name="customerID" tableColumnId="7"/>
      <queryTableField id="8" name="companyName" tableColumnId="8"/>
      <queryTableField id="9" name="contactName" tableColumnId="9"/>
      <queryTableField id="10" name="contactTitle" tableColumnId="10"/>
      <queryTableField id="11" name="city" tableColumnId="11"/>
      <queryTableField id="12" name="country" tableColumnId="12"/>
    </queryTableFields>
  </queryTableRefresh>
  <extLst>
    <ext xmlns:x15="http://schemas.microsoft.com/office/spreadsheetml/2010/11/main" uri="{883FBD77-0823-4a55-B5E3-86C4891E6966}">
      <x15:queryTable sourceDataName="Query - customer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6D4B6DA0-8459-45EC-83CD-F379A2A3EF77}" autoFormatId="16" applyNumberFormats="0" applyBorderFormats="0" applyFontFormats="0" applyPatternFormats="0" applyAlignmentFormats="0" applyWidthHeightFormats="0">
  <queryTableRefresh nextId="7">
    <queryTableFields count="6">
      <queryTableField id="1" name="employeeID" tableColumnId="1"/>
      <queryTableField id="2" name="employeeName" tableColumnId="2"/>
      <queryTableField id="3" name="title" tableColumnId="3"/>
      <queryTableField id="4" name="city" tableColumnId="4"/>
      <queryTableField id="5" name="country" tableColumnId="5"/>
      <queryTableField id="6" name="reportsTo" tableColumnId="6"/>
    </queryTableFields>
  </queryTableRefresh>
  <extLst>
    <ext xmlns:x15="http://schemas.microsoft.com/office/spreadsheetml/2010/11/main" uri="{883FBD77-0823-4a55-B5E3-86C4891E6966}">
      <x15:queryTable sourceDataName="Query - employee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4FCB1924-D73E-47A8-8C51-1055D619FD6E}" autoFormatId="16" applyNumberFormats="0" applyBorderFormats="0" applyFontFormats="0" applyPatternFormats="0" applyAlignmentFormats="0" applyWidthHeightFormats="0">
  <queryTableRefresh nextId="11">
    <queryTableFields count="9">
      <queryTableField id="1" name="orderID" tableColumnId="1"/>
      <queryTableField id="2" name="customerID" tableColumnId="2"/>
      <queryTableField id="3" name="employeeID" tableColumnId="3"/>
      <queryTableField id="10" dataBound="0" tableColumnId="10"/>
      <queryTableField id="4" name="orderDate" tableColumnId="4"/>
      <queryTableField id="5" name="requiredDate" tableColumnId="5"/>
      <queryTableField id="6" name="shippedDate" tableColumnId="6"/>
      <queryTableField id="7" name="shipperID" tableColumnId="7"/>
      <queryTableField id="8" name="freight" tableColumnId="8"/>
    </queryTableFields>
  </queryTableRefresh>
  <extLst>
    <ext xmlns:x15="http://schemas.microsoft.com/office/spreadsheetml/2010/11/main" uri="{883FBD77-0823-4a55-B5E3-86C4891E6966}">
      <x15:queryTable sourceDataName="Query - order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99C31F23-3777-4A46-9035-06231DC72194}" autoFormatId="16" applyNumberFormats="0" applyBorderFormats="0" applyFontFormats="0" applyPatternFormats="0" applyAlignmentFormats="0" applyWidthHeightFormats="0">
  <queryTableRefresh nextId="8">
    <queryTableFields count="7">
      <queryTableField id="1" name="productID" tableColumnId="1"/>
      <queryTableField id="2" name="productName" tableColumnId="2"/>
      <queryTableField id="7" dataBound="0" tableColumnId="7"/>
      <queryTableField id="3" name="quantityPerUnit" tableColumnId="3"/>
      <queryTableField id="4" name="unitPrice" tableColumnId="4"/>
      <queryTableField id="5" name="discontinued" tableColumnId="5"/>
      <queryTableField id="6" name="categoryID" tableColumnId="6"/>
    </queryTableFields>
  </queryTableRefresh>
  <extLst>
    <ext xmlns:x15="http://schemas.microsoft.com/office/spreadsheetml/2010/11/main" uri="{883FBD77-0823-4a55-B5E3-86C4891E6966}">
      <x15:queryTable sourceDataName="Query - products"/>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AF3A54FC-7647-456E-8275-FECB1B8AFDB1}" autoFormatId="16" applyNumberFormats="0" applyBorderFormats="0" applyFontFormats="0" applyPatternFormats="0" applyAlignmentFormats="0" applyWidthHeightFormats="0">
  <queryTableRefresh nextId="3">
    <queryTableFields count="2">
      <queryTableField id="1" name="shipperID" tableColumnId="1"/>
      <queryTableField id="2" name="companyNam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4720815C-FD15-4597-8B74-395587A31097}" autoFormatId="16" applyNumberFormats="0" applyBorderFormats="0" applyFontFormats="0" applyPatternFormats="0" applyAlignmentFormats="0" applyWidthHeightFormats="0">
  <queryTableRefresh nextId="22" unboundColumnsRight="5">
    <queryTableFields count="17">
      <queryTableField id="1" name="orderID" tableColumnId="1"/>
      <queryTableField id="2" name="productID" tableColumnId="2"/>
      <queryTableField id="7" dataBound="0" tableColumnId="7"/>
      <queryTableField id="16" dataBound="0" tableColumnId="15"/>
      <queryTableField id="8" dataBound="0" tableColumnId="8"/>
      <queryTableField id="9" dataBound="0" tableColumnId="9"/>
      <queryTableField id="10" dataBound="0" tableColumnId="10"/>
      <queryTableField id="15" dataBound="0" tableColumnId="14"/>
      <queryTableField id="20" dataBound="0" tableColumnId="6"/>
      <queryTableField id="3" name="unitPrice" tableColumnId="3"/>
      <queryTableField id="4" name="quantity" tableColumnId="4"/>
      <queryTableField id="5" name="discount" tableColumnId="5"/>
      <queryTableField id="11" dataBound="0" tableColumnId="11"/>
      <queryTableField id="12" dataBound="0" tableColumnId="12"/>
      <queryTableField id="13" dataBound="0" tableColumnId="13"/>
      <queryTableField id="17" dataBound="0" tableColumnId="16"/>
      <queryTableField id="21" dataBound="0" tableColumnId="17"/>
    </queryTableFields>
  </queryTableRefresh>
  <extLst>
    <ext xmlns:x15="http://schemas.microsoft.com/office/spreadsheetml/2010/11/main" uri="{883FBD77-0823-4a55-B5E3-86C4891E6966}">
      <x15:queryTable sourceDataName="Query - order_detail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1CBF6173-43A3-41B0-84D0-8D53476FD68D}" sourceName="Product Name">
  <pivotTables>
    <pivotTable tabId="17" name="Staff"/>
    <pivotTable tabId="17" name="Top Customer"/>
  </pivotTables>
  <data>
    <tabular pivotCacheId="1005255655">
      <items count="78">
        <i x="34" s="1"/>
        <i x="61" s="1"/>
        <i x="20" s="1"/>
        <i x="8" s="1"/>
        <i x="32" s="1"/>
        <i x="3" s="1"/>
        <i x="19" s="1"/>
        <i x="0" s="1"/>
        <i x="47" s="1"/>
        <i x="57" s="1"/>
        <i x="75" s="1"/>
        <i x="63" s="1"/>
        <i x="72" s="1"/>
        <i x="50" s="1"/>
        <i x="36" s="1"/>
        <i x="22" s="1"/>
        <i x="17" s="1"/>
        <i x="24" s="1"/>
        <i x="45" s="1"/>
        <i x="15" s="1"/>
        <i x="18" s="1"/>
        <i x="39" s="1"/>
        <i x="26" s="1"/>
        <i x="52" s="1"/>
        <i x="67" s="1"/>
        <i x="59" s="1"/>
        <i x="12" s="1"/>
        <i x="21" s="1"/>
        <i x="54" s="1"/>
        <i x="46" s="1"/>
        <i x="2" s="1"/>
        <i x="70" s="1"/>
        <i x="10" s="1"/>
        <i x="49" s="1"/>
        <i x="68" s="1"/>
        <i x="7" s="1"/>
        <i x="76" s="1"/>
        <i x="9" s="1"/>
        <i x="74" s="1"/>
        <i x="5" s="1"/>
        <i x="30" s="1"/>
        <i x="53" s="1"/>
        <i x="44" s="1"/>
        <i x="13" s="1"/>
        <i x="40" s="1"/>
        <i x="56" s="1"/>
        <i x="11" s="1"/>
        <i x="58" s="1"/>
        <i x="4" s="1"/>
        <i x="73" s="1"/>
        <i x="48" s="1"/>
        <i x="16" s="1"/>
        <i x="33" s="1"/>
        <i x="28" s="1"/>
        <i x="69" s="1"/>
        <i x="35" s="1"/>
        <i x="42" s="1"/>
        <i x="14" s="1"/>
        <i x="38" s="1"/>
        <i x="41" s="1"/>
        <i x="23" s="1"/>
        <i x="62" s="1"/>
        <i x="65" s="1"/>
        <i x="60" s="1"/>
        <i x="1" s="1"/>
        <i x="25" s="1"/>
        <i x="29" s="1"/>
        <i x="55" s="1"/>
        <i x="6" s="1"/>
        <i x="37" s="1"/>
        <i x="51" s="1"/>
        <i x="71" s="1"/>
        <i x="66" s="1"/>
        <i x="27" s="1"/>
        <i x="31" s="1"/>
        <i x="64" s="1"/>
        <i x="43" s="1" nd="1"/>
        <i x="77"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Name1" xr10:uid="{7BDD2405-FECF-453B-94B6-C25FB62B2859}" sourceName="Category Name">
  <pivotTables>
    <pivotTable tabId="17" name="Product"/>
    <pivotTable tabId="17" name="Staff"/>
    <pivotTable tabId="17" name="Top Customer"/>
    <pivotTable tabId="17" name="KPI1"/>
    <pivotTable tabId="17" name="KPI3"/>
    <pivotTable tabId="17" name="Line chart"/>
  </pivotTables>
  <data>
    <tabular pivotCacheId="1005255655">
      <items count="9">
        <i x="0" s="1"/>
        <i x="5" s="1"/>
        <i x="3" s="1"/>
        <i x="1" s="1"/>
        <i x="6" s="1"/>
        <i x="7" s="1"/>
        <i x="2" s="1"/>
        <i x="4" s="1"/>
        <i x="8"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Name" xr10:uid="{F18196E8-2B60-4AB4-A828-3407B5752F4A}" cache="Slicer_Product_Name" caption="Product Name" style="Slicer Style 1" rowHeight="241300"/>
  <slicer name="Category Name 1" xr10:uid="{2CD7F6D6-F70A-457D-8D5D-6EED8E7C44B9}" cache="Slicer_Category_Name1" caption="Category Name" columnCount="2" style="Slicer Style 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3EC3188-A600-4C1A-8ED8-0965C7F67957}" name="categories" displayName="categories" ref="A1:C9" tableType="queryTable" totalsRowShown="0">
  <autoFilter ref="A1:C9" xr:uid="{33EC3188-A600-4C1A-8ED8-0965C7F67957}"/>
  <tableColumns count="3">
    <tableColumn id="1" xr3:uid="{6523F8E1-2494-4A01-A112-48BE233E33BF}" uniqueName="1" name="categoryID" queryTableFieldId="1"/>
    <tableColumn id="2" xr3:uid="{AD02FCDB-2979-4896-AFD1-2554AA611AA6}" uniqueName="2" name="categoryName" queryTableFieldId="2" dataDxfId="35"/>
    <tableColumn id="3" xr3:uid="{42F58E9A-312A-4A75-898E-2E1C0CB46010}" uniqueName="3" name="description" queryTableFieldId="3"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552DAA6-D4C2-48F1-B7E8-40006B35586B}" name="customers" displayName="customers" ref="A1:F92" tableType="queryTable" totalsRowShown="0">
  <autoFilter ref="A1:F92" xr:uid="{2552DAA6-D4C2-48F1-B7E8-40006B35586B}"/>
  <tableColumns count="6">
    <tableColumn id="7" xr3:uid="{B1345B75-FA74-46EE-A7D4-8EBC1ADEEDBF}" uniqueName="7" name="customerID" queryTableFieldId="7" dataDxfId="33"/>
    <tableColumn id="8" xr3:uid="{5C6ED31C-0844-46D0-8228-A1A0D0467E11}" uniqueName="8" name="companyName" queryTableFieldId="8" dataDxfId="32"/>
    <tableColumn id="9" xr3:uid="{F9C7F7CC-6F92-4F73-87BA-8A3456C804B9}" uniqueName="9" name="contactName" queryTableFieldId="9" dataDxfId="31"/>
    <tableColumn id="10" xr3:uid="{63055335-C849-4494-B378-62B3932262FC}" uniqueName="10" name="contactTitle" queryTableFieldId="10" dataDxfId="30"/>
    <tableColumn id="11" xr3:uid="{7E7CE227-6E20-498B-B9AB-A60ED2A18BC1}" uniqueName="11" name="city" queryTableFieldId="11" dataDxfId="29"/>
    <tableColumn id="12" xr3:uid="{A8B132CC-77BB-49FE-B0C0-0338EF384D03}" uniqueName="12" name="country" queryTableFieldId="1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B60D72C-8E34-42BB-BE9E-3761602AC5E5}" name="employees" displayName="employees" ref="A1:F10" tableType="queryTable" totalsRowShown="0">
  <autoFilter ref="A1:F10" xr:uid="{0B60D72C-8E34-42BB-BE9E-3761602AC5E5}"/>
  <tableColumns count="6">
    <tableColumn id="1" xr3:uid="{2220851E-9B38-40DE-B0CF-A8EE33EE0AF2}" uniqueName="1" name="employeeID" queryTableFieldId="1"/>
    <tableColumn id="2" xr3:uid="{C49BD0CF-B88C-4C3B-A686-A563E77D2AEB}" uniqueName="2" name="employeeName" queryTableFieldId="2" dataDxfId="27"/>
    <tableColumn id="3" xr3:uid="{0E1F5870-9FE3-45CB-B812-343D3ABDF523}" uniqueName="3" name="title" queryTableFieldId="3" dataDxfId="26"/>
    <tableColumn id="4" xr3:uid="{59AB51A2-C0ED-4E82-81C4-ED3B6A7C7D08}" uniqueName="4" name="city" queryTableFieldId="4" dataDxfId="25"/>
    <tableColumn id="5" xr3:uid="{8F22D3A8-BE38-4FC8-B340-AB3F8B3BA837}" uniqueName="5" name="country" queryTableFieldId="5" dataDxfId="24"/>
    <tableColumn id="6" xr3:uid="{AF7200F6-793F-47A0-9E4A-71ED78FD9A35}" uniqueName="6" name="reportsTo" queryTableFieldId="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2C23187-E314-4F44-A3BE-C75F932184E4}" name="orders" displayName="orders" ref="A1:I831" tableType="queryTable" totalsRowShown="0">
  <autoFilter ref="A1:I831" xr:uid="{D2C23187-E314-4F44-A3BE-C75F932184E4}"/>
  <tableColumns count="9">
    <tableColumn id="1" xr3:uid="{E2F9EAA2-5C27-420C-8F2E-ADEBA59C8662}" uniqueName="1" name="orderID" queryTableFieldId="1"/>
    <tableColumn id="2" xr3:uid="{A37B77AF-B18B-40BC-931E-98A4B578A28E}" uniqueName="2" name="customerID" queryTableFieldId="2" dataDxfId="23"/>
    <tableColumn id="3" xr3:uid="{8FC9D2BF-91BA-4EA5-9E70-8473863798A2}" uniqueName="3" name="employeeID" queryTableFieldId="3"/>
    <tableColumn id="10" xr3:uid="{2FFCC6F6-D052-497F-9F72-F5E41E06D03C}" uniqueName="10" name="Employee Name" queryTableFieldId="10" dataDxfId="22">
      <calculatedColumnFormula>_xlfn.XLOOKUP(orders[[#This Row],[employeeID]],employees[employeeID],employees[employeeName])</calculatedColumnFormula>
    </tableColumn>
    <tableColumn id="4" xr3:uid="{EFD3DAD8-69AF-4FD8-A88D-A4B7A380F352}" uniqueName="4" name="orderDate" queryTableFieldId="4" dataDxfId="21"/>
    <tableColumn id="5" xr3:uid="{D32E2300-9635-4CC7-8F2C-D29A12155719}" uniqueName="5" name="requiredDate" queryTableFieldId="5" dataDxfId="20"/>
    <tableColumn id="6" xr3:uid="{85995305-E704-4000-94EB-3E5ED38EA5F9}" uniqueName="6" name="shippedDate" queryTableFieldId="6" dataDxfId="19"/>
    <tableColumn id="7" xr3:uid="{7AC55413-F656-4345-9896-A26CCEE62963}" uniqueName="7" name="shipperID" queryTableFieldId="7"/>
    <tableColumn id="8" xr3:uid="{28A35964-70EF-4C68-AC71-6BA313153462}" uniqueName="8" name="freight" queryTableFieldId="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8F2BD7-CEE8-4914-A0F9-DC4B8BAB0A78}" name="products" displayName="products" ref="A1:G78" tableType="queryTable" totalsRowShown="0">
  <autoFilter ref="A1:G78" xr:uid="{6E8F2BD7-CEE8-4914-A0F9-DC4B8BAB0A78}"/>
  <tableColumns count="7">
    <tableColumn id="1" xr3:uid="{F00FE162-20BB-4C66-8E42-9BBB6C082C8D}" uniqueName="1" name="productID" queryTableFieldId="1"/>
    <tableColumn id="2" xr3:uid="{4F1003EF-0C6C-405A-9263-0AE27C0F05C8}" uniqueName="2" name="productName" queryTableFieldId="2" dataDxfId="18"/>
    <tableColumn id="7" xr3:uid="{834A3E08-B412-4F9F-9CA8-4FBC5E4DD58F}" uniqueName="7" name="Category Name" queryTableFieldId="7" dataDxfId="17">
      <calculatedColumnFormula>_xlfn.XLOOKUP(products[[#This Row],[categoryID]],categories[categoryID],categories[categoryName])</calculatedColumnFormula>
    </tableColumn>
    <tableColumn id="3" xr3:uid="{C2726C3C-BA43-40F9-B13D-4B1EEB279421}" uniqueName="3" name="quantityPerUnit" queryTableFieldId="3" dataDxfId="16"/>
    <tableColumn id="4" xr3:uid="{C998C6E5-E339-43B0-A91C-8ECDF7341B44}" uniqueName="4" name="unitPrice" queryTableFieldId="4"/>
    <tableColumn id="5" xr3:uid="{0B818057-BE8A-403F-9967-55DBC689CA3F}" uniqueName="5" name="discontinued" queryTableFieldId="5"/>
    <tableColumn id="6" xr3:uid="{4E1894BE-9040-45C8-A32F-8382A13F2DD3}" uniqueName="6" name="categoryID" queryTableField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8527A-22FA-4963-990E-263BCEAAF36C}" name="shippers" displayName="shippers" ref="A1:B4" tableType="queryTable" totalsRowShown="0">
  <autoFilter ref="A1:B4" xr:uid="{DCC8527A-22FA-4963-990E-263BCEAAF36C}"/>
  <tableColumns count="2">
    <tableColumn id="1" xr3:uid="{07DA7B2C-4D21-455E-928A-04445016E649}" uniqueName="1" name="shipperID" queryTableFieldId="1"/>
    <tableColumn id="2" xr3:uid="{040FAF30-E8F1-4C73-8539-E069BF97161A}" uniqueName="2" name="companyName" queryTableFieldId="2" dataDxf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185F892-12D6-48DD-BEAC-C29353937575}" name="order_details" displayName="order_details" ref="A1:Q2156" tableType="queryTable" totalsRowShown="0">
  <autoFilter ref="A1:Q2156" xr:uid="{7185F892-12D6-48DD-BEAC-C29353937575}"/>
  <tableColumns count="17">
    <tableColumn id="1" xr3:uid="{56086177-5B07-4E28-809E-CBEEEE03D4AF}" uniqueName="1" name="orderID" queryTableFieldId="1"/>
    <tableColumn id="2" xr3:uid="{FC3B5C95-8B7B-4D37-81C2-91E7E72AA38F}" uniqueName="2" name="productID" queryTableFieldId="2"/>
    <tableColumn id="7" xr3:uid="{EFA5573A-54B9-424C-8940-75435A9C6ADA}" uniqueName="7" name="Customer ID" queryTableFieldId="7" dataDxfId="14">
      <calculatedColumnFormula>_xlfn.XLOOKUP(order_details[[#This Row],[orderID]],orders[orderID],orders[customerID])</calculatedColumnFormula>
    </tableColumn>
    <tableColumn id="15" xr3:uid="{D6E83968-B389-4E1D-B415-E319EF35A8CD}" uniqueName="15" name="Sales Person" queryTableFieldId="16" dataDxfId="13">
      <calculatedColumnFormula>_xlfn.XLOOKUP(order_details[[#This Row],[orderID]],orders[orderID],orders[Employee Name])</calculatedColumnFormula>
    </tableColumn>
    <tableColumn id="8" xr3:uid="{D418604E-625D-4701-A64C-18B50E13EB3C}" uniqueName="8" name="Customer Name" queryTableFieldId="8" dataDxfId="12">
      <calculatedColumnFormula>_xlfn.XLOOKUP(order_details[[#This Row],[Customer ID]],customers[customerID],customers[companyName])</calculatedColumnFormula>
    </tableColumn>
    <tableColumn id="9" xr3:uid="{3CE7A72B-A679-4FF3-8A11-242DB11FB119}" uniqueName="9" name="Product Name" queryTableFieldId="9" dataDxfId="11">
      <calculatedColumnFormula>_xlfn.XLOOKUP(order_details[[#This Row],[productID]],products[productID],products[productName])</calculatedColumnFormula>
    </tableColumn>
    <tableColumn id="10" xr3:uid="{E60DD296-C25E-4530-87A8-A6C54ACDC381}" uniqueName="10" name="Category Name" queryTableFieldId="10" dataDxfId="10">
      <calculatedColumnFormula>_xlfn.XLOOKUP(order_details[[#This Row],[Product Name]],products[productName],products[Category Name])</calculatedColumnFormula>
    </tableColumn>
    <tableColumn id="14" xr3:uid="{AA7865A9-CA1A-4D70-928E-054839C44092}" uniqueName="14" name="Order Date" queryTableFieldId="15" dataDxfId="9">
      <calculatedColumnFormula>_xlfn.XLOOKUP(order_details[[#This Row],[orderID]],orders[orderID],orders[orderDate])</calculatedColumnFormula>
    </tableColumn>
    <tableColumn id="6" xr3:uid="{84DB206D-BAF8-41B3-97A3-C247D8D06F3E}" uniqueName="6" name="Column2" queryTableFieldId="20" dataDxfId="3">
      <calculatedColumnFormula>DATEVALUE(order_details[[#This Row],[Order Date]])</calculatedColumnFormula>
    </tableColumn>
    <tableColumn id="3" xr3:uid="{DFCA10DD-9AAF-4616-97B0-261330878C49}" uniqueName="3" name="unitPrice" queryTableFieldId="3"/>
    <tableColumn id="4" xr3:uid="{CC26C11A-EF29-4428-8DA1-BD678CC185DD}" uniqueName="4" name="quantity" queryTableFieldId="4"/>
    <tableColumn id="5" xr3:uid="{AB1CEA26-1760-4833-B4AA-4B4967EE898A}" uniqueName="5" name="discount" queryTableFieldId="5"/>
    <tableColumn id="11" xr3:uid="{8A518D20-0159-4F06-B1C6-FB4DFBF23472}" uniqueName="11" name="Sales" queryTableFieldId="11" dataDxfId="8">
      <calculatedColumnFormula>(order_details[[#This Row],[unitPrice]]*order_details[[#This Row],[quantity]]) - (order_details[[#This Row],[unitPrice]]*order_details[[#This Row],[quantity]]*order_details[[#This Row],[discount]])</calculatedColumnFormula>
    </tableColumn>
    <tableColumn id="12" xr3:uid="{0D41C799-8708-4154-BB40-DB834FA90157}" uniqueName="12" name="Freight" queryTableFieldId="12" dataDxfId="7">
      <calculatedColumnFormula>_xlfn.XLOOKUP(order_details[[#This Row],[orderID]],orders[orderID],orders[freight])</calculatedColumnFormula>
    </tableColumn>
    <tableColumn id="13" xr3:uid="{7F3498D6-F7C9-42D1-A572-381E130E62CB}" uniqueName="13" name="Profit" queryTableFieldId="13" dataDxfId="6">
      <calculatedColumnFormula>order_details[[#This Row],[Sales]]-order_details[[#This Row],[Freight]]</calculatedColumnFormula>
    </tableColumn>
    <tableColumn id="16" xr3:uid="{492461E8-32E1-4447-9BC9-F30B6236397D}" uniqueName="16" name="Profit%" queryTableFieldId="17" dataDxfId="5">
      <calculatedColumnFormula>(order_details[[#This Row],[Profit]]/order_details[[#This Row],[Sales]])/100</calculatedColumnFormula>
    </tableColumn>
    <tableColumn id="17" xr3:uid="{8E6B1ED0-B39B-42C8-9A83-181083746A6A}" uniqueName="17" name="Column1" queryTableFieldId="21"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8A9D50D9-8051-4D02-B4FC-D72D125D18DC}" sourceName="Order Date">
  <pivotTables>
    <pivotTable tabId="17" name="Product"/>
    <pivotTable tabId="17" name="KPI1"/>
    <pivotTable tabId="17" name="Staff"/>
    <pivotTable tabId="17" name="Top Customer"/>
    <pivotTable tabId="17" name="KPI3"/>
    <pivotTable tabId="17" name="Line chart"/>
  </pivotTables>
  <state minimalRefreshVersion="6" lastRefreshVersion="6" pivotCacheId="1005255655" filterType="unknown">
    <bounds startDate="2013-01-01T00:00:00" endDate="201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090EB6AF-81E9-4C95-A06B-EA72B990AA73}" cache="NativeTimeline_Order_Date" caption="Order Date" showTimeLevel="0" showHorizontalScrollbar="0" level="0" selectionLevel="0" scrollPosition="2013-01-01T00:00:00" style="Timeline Style 1"/>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968F9-A469-417C-A75D-DF64EA207685}">
  <dimension ref="A1:C9"/>
  <sheetViews>
    <sheetView workbookViewId="0">
      <selection activeCell="E10" sqref="E10"/>
    </sheetView>
  </sheetViews>
  <sheetFormatPr defaultRowHeight="15" x14ac:dyDescent="0.25"/>
  <cols>
    <col min="1" max="1" width="12.7109375" bestFit="1" customWidth="1"/>
    <col min="2" max="2" width="16.28515625" bestFit="1" customWidth="1"/>
    <col min="3" max="3" width="54.5703125" bestFit="1" customWidth="1"/>
  </cols>
  <sheetData>
    <row r="1" spans="1:3" x14ac:dyDescent="0.25">
      <c r="A1" t="s">
        <v>0</v>
      </c>
      <c r="B1" t="s">
        <v>1</v>
      </c>
      <c r="C1" t="s">
        <v>2</v>
      </c>
    </row>
    <row r="2" spans="1:3" x14ac:dyDescent="0.25">
      <c r="A2">
        <v>1</v>
      </c>
      <c r="B2" t="s">
        <v>3</v>
      </c>
      <c r="C2" t="s">
        <v>4</v>
      </c>
    </row>
    <row r="3" spans="1:3" x14ac:dyDescent="0.25">
      <c r="A3">
        <v>2</v>
      </c>
      <c r="B3" t="s">
        <v>5</v>
      </c>
      <c r="C3" t="s">
        <v>6</v>
      </c>
    </row>
    <row r="4" spans="1:3" x14ac:dyDescent="0.25">
      <c r="A4">
        <v>3</v>
      </c>
      <c r="B4" t="s">
        <v>7</v>
      </c>
      <c r="C4" t="s">
        <v>8</v>
      </c>
    </row>
    <row r="5" spans="1:3" x14ac:dyDescent="0.25">
      <c r="A5">
        <v>4</v>
      </c>
      <c r="B5" t="s">
        <v>9</v>
      </c>
      <c r="C5" t="s">
        <v>10</v>
      </c>
    </row>
    <row r="6" spans="1:3" x14ac:dyDescent="0.25">
      <c r="A6">
        <v>5</v>
      </c>
      <c r="B6" t="s">
        <v>11</v>
      </c>
      <c r="C6" t="s">
        <v>12</v>
      </c>
    </row>
    <row r="7" spans="1:3" x14ac:dyDescent="0.25">
      <c r="A7">
        <v>6</v>
      </c>
      <c r="B7" t="s">
        <v>13</v>
      </c>
      <c r="C7" t="s">
        <v>14</v>
      </c>
    </row>
    <row r="8" spans="1:3" x14ac:dyDescent="0.25">
      <c r="A8">
        <v>7</v>
      </c>
      <c r="B8" t="s">
        <v>15</v>
      </c>
      <c r="C8" t="s">
        <v>16</v>
      </c>
    </row>
    <row r="9" spans="1:3" x14ac:dyDescent="0.25">
      <c r="A9">
        <v>8</v>
      </c>
      <c r="B9" t="s">
        <v>17</v>
      </c>
      <c r="C9" t="s">
        <v>18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0DA67-8802-4E6E-998B-14BBD9637FED}">
  <dimension ref="A1:F92"/>
  <sheetViews>
    <sheetView workbookViewId="0">
      <selection activeCell="G2" sqref="G2"/>
    </sheetView>
  </sheetViews>
  <sheetFormatPr defaultRowHeight="15" x14ac:dyDescent="0.25"/>
  <cols>
    <col min="1" max="1" width="13.42578125" bestFit="1" customWidth="1"/>
    <col min="2" max="2" width="33.140625" bestFit="1" customWidth="1"/>
    <col min="3" max="3" width="22.7109375" bestFit="1" customWidth="1"/>
    <col min="4" max="4" width="28.5703125" bestFit="1" customWidth="1"/>
    <col min="5" max="5" width="13.85546875" bestFit="1" customWidth="1"/>
    <col min="6" max="6" width="11.42578125" bestFit="1" customWidth="1"/>
    <col min="7" max="7" width="11.140625" bestFit="1" customWidth="1"/>
    <col min="8" max="8" width="33.140625" bestFit="1" customWidth="1"/>
    <col min="9" max="9" width="22.7109375" bestFit="1" customWidth="1"/>
    <col min="10" max="10" width="28.5703125" bestFit="1" customWidth="1"/>
    <col min="11" max="11" width="13.85546875" bestFit="1" customWidth="1"/>
    <col min="12" max="12" width="11.42578125" bestFit="1" customWidth="1"/>
  </cols>
  <sheetData>
    <row r="1" spans="1:6" x14ac:dyDescent="0.25">
      <c r="A1" t="s">
        <v>19</v>
      </c>
      <c r="B1" t="s">
        <v>20</v>
      </c>
      <c r="C1" t="s">
        <v>21</v>
      </c>
      <c r="D1" t="s">
        <v>22</v>
      </c>
      <c r="E1" t="s">
        <v>23</v>
      </c>
      <c r="F1" t="s">
        <v>24</v>
      </c>
    </row>
    <row r="2" spans="1:6" x14ac:dyDescent="0.25">
      <c r="A2" t="s">
        <v>25</v>
      </c>
      <c r="B2" t="s">
        <v>26</v>
      </c>
      <c r="C2" t="s">
        <v>27</v>
      </c>
      <c r="D2" t="s">
        <v>28</v>
      </c>
      <c r="E2" t="s">
        <v>29</v>
      </c>
      <c r="F2" t="s">
        <v>30</v>
      </c>
    </row>
    <row r="3" spans="1:6" x14ac:dyDescent="0.25">
      <c r="A3" t="s">
        <v>31</v>
      </c>
      <c r="B3" t="s">
        <v>32</v>
      </c>
      <c r="C3" t="s">
        <v>33</v>
      </c>
      <c r="D3" t="s">
        <v>34</v>
      </c>
      <c r="E3" t="s">
        <v>35</v>
      </c>
      <c r="F3" t="s">
        <v>36</v>
      </c>
    </row>
    <row r="4" spans="1:6" x14ac:dyDescent="0.25">
      <c r="A4" t="s">
        <v>37</v>
      </c>
      <c r="B4" t="s">
        <v>38</v>
      </c>
      <c r="C4" t="s">
        <v>39</v>
      </c>
      <c r="D4" t="s">
        <v>34</v>
      </c>
      <c r="E4" t="s">
        <v>35</v>
      </c>
      <c r="F4" t="s">
        <v>36</v>
      </c>
    </row>
    <row r="5" spans="1:6" x14ac:dyDescent="0.25">
      <c r="A5" t="s">
        <v>40</v>
      </c>
      <c r="B5" t="s">
        <v>41</v>
      </c>
      <c r="C5" t="s">
        <v>42</v>
      </c>
      <c r="D5" t="s">
        <v>28</v>
      </c>
      <c r="E5" t="s">
        <v>43</v>
      </c>
      <c r="F5" t="s">
        <v>44</v>
      </c>
    </row>
    <row r="6" spans="1:6" x14ac:dyDescent="0.25">
      <c r="A6" t="s">
        <v>45</v>
      </c>
      <c r="B6" t="s">
        <v>46</v>
      </c>
      <c r="C6" t="s">
        <v>47</v>
      </c>
      <c r="D6" t="s">
        <v>48</v>
      </c>
      <c r="E6" t="s">
        <v>49</v>
      </c>
      <c r="F6" t="s">
        <v>50</v>
      </c>
    </row>
    <row r="7" spans="1:6" x14ac:dyDescent="0.25">
      <c r="A7" t="s">
        <v>51</v>
      </c>
      <c r="B7" t="s">
        <v>52</v>
      </c>
      <c r="C7" t="s">
        <v>53</v>
      </c>
      <c r="D7" t="s">
        <v>28</v>
      </c>
      <c r="E7" t="s">
        <v>54</v>
      </c>
      <c r="F7" t="s">
        <v>30</v>
      </c>
    </row>
    <row r="8" spans="1:6" x14ac:dyDescent="0.25">
      <c r="A8" t="s">
        <v>55</v>
      </c>
      <c r="B8" t="s">
        <v>56</v>
      </c>
      <c r="C8" t="s">
        <v>57</v>
      </c>
      <c r="D8" t="s">
        <v>58</v>
      </c>
      <c r="E8" t="s">
        <v>59</v>
      </c>
      <c r="F8" t="s">
        <v>60</v>
      </c>
    </row>
    <row r="9" spans="1:6" x14ac:dyDescent="0.25">
      <c r="A9" t="s">
        <v>61</v>
      </c>
      <c r="B9" t="s">
        <v>62</v>
      </c>
      <c r="C9" t="s">
        <v>63</v>
      </c>
      <c r="D9" t="s">
        <v>34</v>
      </c>
      <c r="E9" t="s">
        <v>64</v>
      </c>
      <c r="F9" t="s">
        <v>65</v>
      </c>
    </row>
    <row r="10" spans="1:6" x14ac:dyDescent="0.25">
      <c r="A10" t="s">
        <v>66</v>
      </c>
      <c r="B10" t="s">
        <v>67</v>
      </c>
      <c r="C10" t="s">
        <v>68</v>
      </c>
      <c r="D10" t="s">
        <v>34</v>
      </c>
      <c r="E10" t="s">
        <v>69</v>
      </c>
      <c r="F10" t="s">
        <v>60</v>
      </c>
    </row>
    <row r="11" spans="1:6" x14ac:dyDescent="0.25">
      <c r="A11" t="s">
        <v>70</v>
      </c>
      <c r="B11" t="s">
        <v>71</v>
      </c>
      <c r="C11" t="s">
        <v>72</v>
      </c>
      <c r="D11" t="s">
        <v>73</v>
      </c>
      <c r="E11" t="s">
        <v>74</v>
      </c>
      <c r="F11" t="s">
        <v>75</v>
      </c>
    </row>
    <row r="12" spans="1:6" x14ac:dyDescent="0.25">
      <c r="A12" t="s">
        <v>76</v>
      </c>
      <c r="B12" t="s">
        <v>77</v>
      </c>
      <c r="C12" t="s">
        <v>78</v>
      </c>
      <c r="D12" t="s">
        <v>28</v>
      </c>
      <c r="E12" t="s">
        <v>43</v>
      </c>
      <c r="F12" t="s">
        <v>44</v>
      </c>
    </row>
    <row r="13" spans="1:6" x14ac:dyDescent="0.25">
      <c r="A13" t="s">
        <v>79</v>
      </c>
      <c r="B13" t="s">
        <v>80</v>
      </c>
      <c r="C13" t="s">
        <v>81</v>
      </c>
      <c r="D13" t="s">
        <v>82</v>
      </c>
      <c r="E13" t="s">
        <v>83</v>
      </c>
      <c r="F13" t="s">
        <v>84</v>
      </c>
    </row>
    <row r="14" spans="1:6" x14ac:dyDescent="0.25">
      <c r="A14" t="s">
        <v>85</v>
      </c>
      <c r="B14" t="s">
        <v>86</v>
      </c>
      <c r="C14" t="s">
        <v>87</v>
      </c>
      <c r="D14" t="s">
        <v>58</v>
      </c>
      <c r="E14" t="s">
        <v>35</v>
      </c>
      <c r="F14" t="s">
        <v>36</v>
      </c>
    </row>
    <row r="15" spans="1:6" x14ac:dyDescent="0.25">
      <c r="A15" t="s">
        <v>88</v>
      </c>
      <c r="B15" t="s">
        <v>89</v>
      </c>
      <c r="C15" t="s">
        <v>90</v>
      </c>
      <c r="D15" t="s">
        <v>34</v>
      </c>
      <c r="E15" t="s">
        <v>91</v>
      </c>
      <c r="F15" t="s">
        <v>92</v>
      </c>
    </row>
    <row r="16" spans="1:6" x14ac:dyDescent="0.25">
      <c r="A16" t="s">
        <v>93</v>
      </c>
      <c r="B16" t="s">
        <v>94</v>
      </c>
      <c r="C16" t="s">
        <v>95</v>
      </c>
      <c r="D16" t="s">
        <v>96</v>
      </c>
      <c r="E16" t="s">
        <v>97</v>
      </c>
      <c r="F16" t="s">
        <v>98</v>
      </c>
    </row>
    <row r="17" spans="1:6" x14ac:dyDescent="0.25">
      <c r="A17" t="s">
        <v>99</v>
      </c>
      <c r="B17" t="s">
        <v>100</v>
      </c>
      <c r="C17" t="s">
        <v>101</v>
      </c>
      <c r="D17" t="s">
        <v>28</v>
      </c>
      <c r="E17" t="s">
        <v>43</v>
      </c>
      <c r="F17" t="s">
        <v>44</v>
      </c>
    </row>
    <row r="18" spans="1:6" x14ac:dyDescent="0.25">
      <c r="A18" t="s">
        <v>102</v>
      </c>
      <c r="B18" t="s">
        <v>103</v>
      </c>
      <c r="C18" t="s">
        <v>104</v>
      </c>
      <c r="D18" t="s">
        <v>48</v>
      </c>
      <c r="E18" t="s">
        <v>105</v>
      </c>
      <c r="F18" t="s">
        <v>30</v>
      </c>
    </row>
    <row r="19" spans="1:6" x14ac:dyDescent="0.25">
      <c r="A19" t="s">
        <v>106</v>
      </c>
      <c r="B19" t="s">
        <v>107</v>
      </c>
      <c r="C19" t="s">
        <v>108</v>
      </c>
      <c r="D19" t="s">
        <v>34</v>
      </c>
      <c r="E19" t="s">
        <v>109</v>
      </c>
      <c r="F19" t="s">
        <v>60</v>
      </c>
    </row>
    <row r="20" spans="1:6" x14ac:dyDescent="0.25">
      <c r="A20" t="s">
        <v>110</v>
      </c>
      <c r="B20" t="s">
        <v>111</v>
      </c>
      <c r="C20" t="s">
        <v>112</v>
      </c>
      <c r="D20" t="s">
        <v>82</v>
      </c>
      <c r="E20" t="s">
        <v>43</v>
      </c>
      <c r="F20" t="s">
        <v>44</v>
      </c>
    </row>
    <row r="21" spans="1:6" x14ac:dyDescent="0.25">
      <c r="A21" t="s">
        <v>113</v>
      </c>
      <c r="B21" t="s">
        <v>114</v>
      </c>
      <c r="C21" t="s">
        <v>115</v>
      </c>
      <c r="D21" t="s">
        <v>116</v>
      </c>
      <c r="E21" t="s">
        <v>117</v>
      </c>
      <c r="F21" t="s">
        <v>118</v>
      </c>
    </row>
    <row r="22" spans="1:6" x14ac:dyDescent="0.25">
      <c r="A22" t="s">
        <v>119</v>
      </c>
      <c r="B22" t="s">
        <v>120</v>
      </c>
      <c r="C22" t="s">
        <v>121</v>
      </c>
      <c r="D22" t="s">
        <v>122</v>
      </c>
      <c r="E22" t="s">
        <v>97</v>
      </c>
      <c r="F22" t="s">
        <v>98</v>
      </c>
    </row>
    <row r="23" spans="1:6" x14ac:dyDescent="0.25">
      <c r="A23" t="s">
        <v>123</v>
      </c>
      <c r="B23" t="s">
        <v>124</v>
      </c>
      <c r="C23" t="s">
        <v>125</v>
      </c>
      <c r="D23" t="s">
        <v>73</v>
      </c>
      <c r="E23" t="s">
        <v>64</v>
      </c>
      <c r="F23" t="s">
        <v>65</v>
      </c>
    </row>
    <row r="24" spans="1:6" x14ac:dyDescent="0.25">
      <c r="A24" t="s">
        <v>126</v>
      </c>
      <c r="B24" t="s">
        <v>127</v>
      </c>
      <c r="C24" t="s">
        <v>128</v>
      </c>
      <c r="D24" t="s">
        <v>129</v>
      </c>
      <c r="E24" t="s">
        <v>130</v>
      </c>
      <c r="F24" t="s">
        <v>60</v>
      </c>
    </row>
    <row r="25" spans="1:6" x14ac:dyDescent="0.25">
      <c r="A25" t="s">
        <v>131</v>
      </c>
      <c r="B25" t="s">
        <v>132</v>
      </c>
      <c r="C25" t="s">
        <v>133</v>
      </c>
      <c r="D25" t="s">
        <v>34</v>
      </c>
      <c r="E25" t="s">
        <v>134</v>
      </c>
      <c r="F25" t="s">
        <v>50</v>
      </c>
    </row>
    <row r="26" spans="1:6" x14ac:dyDescent="0.25">
      <c r="A26" t="s">
        <v>135</v>
      </c>
      <c r="B26" t="s">
        <v>136</v>
      </c>
      <c r="C26" t="s">
        <v>137</v>
      </c>
      <c r="D26" t="s">
        <v>58</v>
      </c>
      <c r="E26" t="s">
        <v>138</v>
      </c>
      <c r="F26" t="s">
        <v>30</v>
      </c>
    </row>
    <row r="27" spans="1:6" x14ac:dyDescent="0.25">
      <c r="A27" t="s">
        <v>139</v>
      </c>
      <c r="B27" t="s">
        <v>140</v>
      </c>
      <c r="C27" t="s">
        <v>141</v>
      </c>
      <c r="D27" t="s">
        <v>58</v>
      </c>
      <c r="E27" t="s">
        <v>109</v>
      </c>
      <c r="F27" t="s">
        <v>60</v>
      </c>
    </row>
    <row r="28" spans="1:6" x14ac:dyDescent="0.25">
      <c r="A28" t="s">
        <v>142</v>
      </c>
      <c r="B28" t="s">
        <v>143</v>
      </c>
      <c r="C28" t="s">
        <v>144</v>
      </c>
      <c r="D28" t="s">
        <v>28</v>
      </c>
      <c r="E28" t="s">
        <v>145</v>
      </c>
      <c r="F28" t="s">
        <v>146</v>
      </c>
    </row>
    <row r="29" spans="1:6" x14ac:dyDescent="0.25">
      <c r="A29" t="s">
        <v>147</v>
      </c>
      <c r="B29" t="s">
        <v>148</v>
      </c>
      <c r="C29" t="s">
        <v>149</v>
      </c>
      <c r="D29" t="s">
        <v>116</v>
      </c>
      <c r="E29" t="s">
        <v>150</v>
      </c>
      <c r="F29" t="s">
        <v>151</v>
      </c>
    </row>
    <row r="30" spans="1:6" x14ac:dyDescent="0.25">
      <c r="A30" t="s">
        <v>152</v>
      </c>
      <c r="B30" t="s">
        <v>153</v>
      </c>
      <c r="C30" t="s">
        <v>154</v>
      </c>
      <c r="D30" t="s">
        <v>58</v>
      </c>
      <c r="E30" t="s">
        <v>155</v>
      </c>
      <c r="F30" t="s">
        <v>65</v>
      </c>
    </row>
    <row r="31" spans="1:6" x14ac:dyDescent="0.25">
      <c r="A31" t="s">
        <v>156</v>
      </c>
      <c r="B31" t="s">
        <v>157</v>
      </c>
      <c r="C31" t="s">
        <v>158</v>
      </c>
      <c r="D31" t="s">
        <v>116</v>
      </c>
      <c r="E31" t="s">
        <v>159</v>
      </c>
      <c r="F31" t="s">
        <v>65</v>
      </c>
    </row>
    <row r="32" spans="1:6" x14ac:dyDescent="0.25">
      <c r="A32" t="s">
        <v>160</v>
      </c>
      <c r="B32" t="s">
        <v>161</v>
      </c>
      <c r="C32" t="s">
        <v>162</v>
      </c>
      <c r="D32" t="s">
        <v>96</v>
      </c>
      <c r="E32" t="s">
        <v>163</v>
      </c>
      <c r="F32" t="s">
        <v>98</v>
      </c>
    </row>
    <row r="33" spans="1:6" x14ac:dyDescent="0.25">
      <c r="A33" t="s">
        <v>164</v>
      </c>
      <c r="B33" t="s">
        <v>165</v>
      </c>
      <c r="C33" t="s">
        <v>166</v>
      </c>
      <c r="D33" t="s">
        <v>58</v>
      </c>
      <c r="E33" t="s">
        <v>167</v>
      </c>
      <c r="F33" t="s">
        <v>168</v>
      </c>
    </row>
    <row r="34" spans="1:6" x14ac:dyDescent="0.25">
      <c r="A34" t="s">
        <v>169</v>
      </c>
      <c r="B34" t="s">
        <v>170</v>
      </c>
      <c r="C34" t="s">
        <v>171</v>
      </c>
      <c r="D34" t="s">
        <v>34</v>
      </c>
      <c r="E34" t="s">
        <v>172</v>
      </c>
      <c r="F34" t="s">
        <v>173</v>
      </c>
    </row>
    <row r="35" spans="1:6" x14ac:dyDescent="0.25">
      <c r="A35" t="s">
        <v>174</v>
      </c>
      <c r="B35" t="s">
        <v>175</v>
      </c>
      <c r="C35" t="s">
        <v>176</v>
      </c>
      <c r="D35" t="s">
        <v>73</v>
      </c>
      <c r="E35" t="s">
        <v>177</v>
      </c>
      <c r="F35" t="s">
        <v>98</v>
      </c>
    </row>
    <row r="36" spans="1:6" x14ac:dyDescent="0.25">
      <c r="A36" t="s">
        <v>178</v>
      </c>
      <c r="B36" t="s">
        <v>179</v>
      </c>
      <c r="C36" t="s">
        <v>180</v>
      </c>
      <c r="D36" t="s">
        <v>28</v>
      </c>
      <c r="E36" t="s">
        <v>181</v>
      </c>
      <c r="F36" t="s">
        <v>173</v>
      </c>
    </row>
    <row r="37" spans="1:6" x14ac:dyDescent="0.25">
      <c r="A37" t="s">
        <v>182</v>
      </c>
      <c r="B37" t="s">
        <v>183</v>
      </c>
      <c r="C37" t="s">
        <v>184</v>
      </c>
      <c r="D37" t="s">
        <v>28</v>
      </c>
      <c r="E37" t="s">
        <v>185</v>
      </c>
      <c r="F37" t="s">
        <v>168</v>
      </c>
    </row>
    <row r="38" spans="1:6" x14ac:dyDescent="0.25">
      <c r="A38" t="s">
        <v>186</v>
      </c>
      <c r="B38" t="s">
        <v>187</v>
      </c>
      <c r="C38" t="s">
        <v>188</v>
      </c>
      <c r="D38" t="s">
        <v>96</v>
      </c>
      <c r="E38" t="s">
        <v>189</v>
      </c>
      <c r="F38" t="s">
        <v>190</v>
      </c>
    </row>
    <row r="39" spans="1:6" x14ac:dyDescent="0.25">
      <c r="A39" t="s">
        <v>191</v>
      </c>
      <c r="B39" t="s">
        <v>192</v>
      </c>
      <c r="C39" t="s">
        <v>193</v>
      </c>
      <c r="D39" t="s">
        <v>58</v>
      </c>
      <c r="E39" t="s">
        <v>194</v>
      </c>
      <c r="F39" t="s">
        <v>44</v>
      </c>
    </row>
    <row r="40" spans="1:6" x14ac:dyDescent="0.25">
      <c r="A40" t="s">
        <v>195</v>
      </c>
      <c r="B40" t="s">
        <v>196</v>
      </c>
      <c r="C40" t="s">
        <v>197</v>
      </c>
      <c r="D40" t="s">
        <v>96</v>
      </c>
      <c r="E40" t="s">
        <v>198</v>
      </c>
      <c r="F40" t="s">
        <v>30</v>
      </c>
    </row>
    <row r="41" spans="1:6" x14ac:dyDescent="0.25">
      <c r="A41" t="s">
        <v>199</v>
      </c>
      <c r="B41" t="s">
        <v>200</v>
      </c>
      <c r="C41" t="s">
        <v>201</v>
      </c>
      <c r="D41" t="s">
        <v>28</v>
      </c>
      <c r="E41" t="s">
        <v>202</v>
      </c>
      <c r="F41" t="s">
        <v>60</v>
      </c>
    </row>
    <row r="42" spans="1:6" x14ac:dyDescent="0.25">
      <c r="A42" t="s">
        <v>203</v>
      </c>
      <c r="B42" t="s">
        <v>204</v>
      </c>
      <c r="C42" t="s">
        <v>205</v>
      </c>
      <c r="D42" t="s">
        <v>116</v>
      </c>
      <c r="E42" t="s">
        <v>206</v>
      </c>
      <c r="F42" t="s">
        <v>60</v>
      </c>
    </row>
    <row r="43" spans="1:6" x14ac:dyDescent="0.25">
      <c r="A43" t="s">
        <v>207</v>
      </c>
      <c r="B43" t="s">
        <v>208</v>
      </c>
      <c r="C43" t="s">
        <v>209</v>
      </c>
      <c r="D43" t="s">
        <v>122</v>
      </c>
      <c r="E43" t="s">
        <v>210</v>
      </c>
      <c r="F43" t="s">
        <v>75</v>
      </c>
    </row>
    <row r="44" spans="1:6" x14ac:dyDescent="0.25">
      <c r="A44" t="s">
        <v>211</v>
      </c>
      <c r="B44" t="s">
        <v>212</v>
      </c>
      <c r="C44" t="s">
        <v>213</v>
      </c>
      <c r="D44" t="s">
        <v>58</v>
      </c>
      <c r="E44" t="s">
        <v>214</v>
      </c>
      <c r="F44" t="s">
        <v>168</v>
      </c>
    </row>
    <row r="45" spans="1:6" x14ac:dyDescent="0.25">
      <c r="A45" t="s">
        <v>215</v>
      </c>
      <c r="B45" t="s">
        <v>216</v>
      </c>
      <c r="C45" t="s">
        <v>217</v>
      </c>
      <c r="D45" t="s">
        <v>28</v>
      </c>
      <c r="E45" t="s">
        <v>218</v>
      </c>
      <c r="F45" t="s">
        <v>30</v>
      </c>
    </row>
    <row r="46" spans="1:6" x14ac:dyDescent="0.25">
      <c r="A46" t="s">
        <v>219</v>
      </c>
      <c r="B46" t="s">
        <v>220</v>
      </c>
      <c r="C46" t="s">
        <v>221</v>
      </c>
      <c r="D46" t="s">
        <v>34</v>
      </c>
      <c r="E46" t="s">
        <v>222</v>
      </c>
      <c r="F46" t="s">
        <v>168</v>
      </c>
    </row>
    <row r="47" spans="1:6" x14ac:dyDescent="0.25">
      <c r="A47" t="s">
        <v>223</v>
      </c>
      <c r="B47" t="s">
        <v>224</v>
      </c>
      <c r="C47" t="s">
        <v>225</v>
      </c>
      <c r="D47" t="s">
        <v>73</v>
      </c>
      <c r="E47" t="s">
        <v>226</v>
      </c>
      <c r="F47" t="s">
        <v>173</v>
      </c>
    </row>
    <row r="48" spans="1:6" x14ac:dyDescent="0.25">
      <c r="A48" t="s">
        <v>227</v>
      </c>
      <c r="B48" t="s">
        <v>228</v>
      </c>
      <c r="C48" t="s">
        <v>229</v>
      </c>
      <c r="D48" t="s">
        <v>34</v>
      </c>
      <c r="E48" t="s">
        <v>230</v>
      </c>
      <c r="F48" t="s">
        <v>173</v>
      </c>
    </row>
    <row r="49" spans="1:6" x14ac:dyDescent="0.25">
      <c r="A49" t="s">
        <v>231</v>
      </c>
      <c r="B49" t="s">
        <v>232</v>
      </c>
      <c r="C49" t="s">
        <v>233</v>
      </c>
      <c r="D49" t="s">
        <v>116</v>
      </c>
      <c r="E49" t="s">
        <v>234</v>
      </c>
      <c r="F49" t="s">
        <v>168</v>
      </c>
    </row>
    <row r="50" spans="1:6" x14ac:dyDescent="0.25">
      <c r="A50" t="s">
        <v>235</v>
      </c>
      <c r="B50" t="s">
        <v>236</v>
      </c>
      <c r="C50" t="s">
        <v>237</v>
      </c>
      <c r="D50" t="s">
        <v>58</v>
      </c>
      <c r="E50" t="s">
        <v>238</v>
      </c>
      <c r="F50" t="s">
        <v>146</v>
      </c>
    </row>
    <row r="51" spans="1:6" x14ac:dyDescent="0.25">
      <c r="A51" t="s">
        <v>239</v>
      </c>
      <c r="B51" t="s">
        <v>240</v>
      </c>
      <c r="C51" t="s">
        <v>241</v>
      </c>
      <c r="D51" t="s">
        <v>82</v>
      </c>
      <c r="E51" t="s">
        <v>242</v>
      </c>
      <c r="F51" t="s">
        <v>243</v>
      </c>
    </row>
    <row r="52" spans="1:6" x14ac:dyDescent="0.25">
      <c r="A52" t="s">
        <v>244</v>
      </c>
      <c r="B52" t="s">
        <v>245</v>
      </c>
      <c r="C52" t="s">
        <v>246</v>
      </c>
      <c r="D52" t="s">
        <v>122</v>
      </c>
      <c r="E52" t="s">
        <v>247</v>
      </c>
      <c r="F52" t="s">
        <v>75</v>
      </c>
    </row>
    <row r="53" spans="1:6" x14ac:dyDescent="0.25">
      <c r="A53" t="s">
        <v>248</v>
      </c>
      <c r="B53" t="s">
        <v>249</v>
      </c>
      <c r="C53" t="s">
        <v>250</v>
      </c>
      <c r="D53" t="s">
        <v>122</v>
      </c>
      <c r="E53" t="s">
        <v>251</v>
      </c>
      <c r="F53" t="s">
        <v>30</v>
      </c>
    </row>
    <row r="54" spans="1:6" x14ac:dyDescent="0.25">
      <c r="A54" t="s">
        <v>252</v>
      </c>
      <c r="B54" t="s">
        <v>253</v>
      </c>
      <c r="C54" t="s">
        <v>254</v>
      </c>
      <c r="D54" t="s">
        <v>96</v>
      </c>
      <c r="E54" t="s">
        <v>43</v>
      </c>
      <c r="F54" t="s">
        <v>44</v>
      </c>
    </row>
    <row r="55" spans="1:6" x14ac:dyDescent="0.25">
      <c r="A55" t="s">
        <v>255</v>
      </c>
      <c r="B55" t="s">
        <v>256</v>
      </c>
      <c r="C55" t="s">
        <v>257</v>
      </c>
      <c r="D55" t="s">
        <v>82</v>
      </c>
      <c r="E55" t="s">
        <v>83</v>
      </c>
      <c r="F55" t="s">
        <v>84</v>
      </c>
    </row>
    <row r="56" spans="1:6" x14ac:dyDescent="0.25">
      <c r="A56" t="s">
        <v>258</v>
      </c>
      <c r="B56" t="s">
        <v>259</v>
      </c>
      <c r="C56" t="s">
        <v>260</v>
      </c>
      <c r="D56" t="s">
        <v>28</v>
      </c>
      <c r="E56" t="s">
        <v>261</v>
      </c>
      <c r="F56" t="s">
        <v>168</v>
      </c>
    </row>
    <row r="57" spans="1:6" x14ac:dyDescent="0.25">
      <c r="A57" t="s">
        <v>262</v>
      </c>
      <c r="B57" t="s">
        <v>263</v>
      </c>
      <c r="C57" t="s">
        <v>264</v>
      </c>
      <c r="D57" t="s">
        <v>34</v>
      </c>
      <c r="E57" t="s">
        <v>265</v>
      </c>
      <c r="F57" t="s">
        <v>30</v>
      </c>
    </row>
    <row r="58" spans="1:6" x14ac:dyDescent="0.25">
      <c r="A58" t="s">
        <v>266</v>
      </c>
      <c r="B58" t="s">
        <v>267</v>
      </c>
      <c r="C58" t="s">
        <v>268</v>
      </c>
      <c r="D58" t="s">
        <v>34</v>
      </c>
      <c r="E58" t="s">
        <v>269</v>
      </c>
      <c r="F58" t="s">
        <v>60</v>
      </c>
    </row>
    <row r="59" spans="1:6" x14ac:dyDescent="0.25">
      <c r="A59" t="s">
        <v>270</v>
      </c>
      <c r="B59" t="s">
        <v>271</v>
      </c>
      <c r="C59" t="s">
        <v>272</v>
      </c>
      <c r="D59" t="s">
        <v>28</v>
      </c>
      <c r="E59" t="s">
        <v>35</v>
      </c>
      <c r="F59" t="s">
        <v>36</v>
      </c>
    </row>
    <row r="60" spans="1:6" x14ac:dyDescent="0.25">
      <c r="A60" t="s">
        <v>273</v>
      </c>
      <c r="B60" t="s">
        <v>274</v>
      </c>
      <c r="C60" t="s">
        <v>275</v>
      </c>
      <c r="D60" t="s">
        <v>116</v>
      </c>
      <c r="E60" t="s">
        <v>276</v>
      </c>
      <c r="F60" t="s">
        <v>118</v>
      </c>
    </row>
    <row r="61" spans="1:6" x14ac:dyDescent="0.25">
      <c r="A61" t="s">
        <v>277</v>
      </c>
      <c r="B61" t="s">
        <v>278</v>
      </c>
      <c r="C61" t="s">
        <v>279</v>
      </c>
      <c r="D61" t="s">
        <v>28</v>
      </c>
      <c r="E61" t="s">
        <v>150</v>
      </c>
      <c r="F61" t="s">
        <v>151</v>
      </c>
    </row>
    <row r="62" spans="1:6" x14ac:dyDescent="0.25">
      <c r="A62" t="s">
        <v>280</v>
      </c>
      <c r="B62" t="s">
        <v>281</v>
      </c>
      <c r="C62" t="s">
        <v>282</v>
      </c>
      <c r="D62" t="s">
        <v>73</v>
      </c>
      <c r="E62" t="s">
        <v>177</v>
      </c>
      <c r="F62" t="s">
        <v>98</v>
      </c>
    </row>
    <row r="63" spans="1:6" x14ac:dyDescent="0.25">
      <c r="A63" t="s">
        <v>283</v>
      </c>
      <c r="B63" t="s">
        <v>284</v>
      </c>
      <c r="C63" t="s">
        <v>285</v>
      </c>
      <c r="D63" t="s">
        <v>122</v>
      </c>
      <c r="E63" t="s">
        <v>97</v>
      </c>
      <c r="F63" t="s">
        <v>98</v>
      </c>
    </row>
    <row r="64" spans="1:6" x14ac:dyDescent="0.25">
      <c r="A64" t="s">
        <v>286</v>
      </c>
      <c r="B64" t="s">
        <v>287</v>
      </c>
      <c r="C64" t="s">
        <v>288</v>
      </c>
      <c r="D64" t="s">
        <v>73</v>
      </c>
      <c r="E64" t="s">
        <v>289</v>
      </c>
      <c r="F64" t="s">
        <v>30</v>
      </c>
    </row>
    <row r="65" spans="1:6" x14ac:dyDescent="0.25">
      <c r="A65" t="s">
        <v>290</v>
      </c>
      <c r="B65" t="s">
        <v>291</v>
      </c>
      <c r="C65" t="s">
        <v>292</v>
      </c>
      <c r="D65" t="s">
        <v>28</v>
      </c>
      <c r="E65" t="s">
        <v>83</v>
      </c>
      <c r="F65" t="s">
        <v>84</v>
      </c>
    </row>
    <row r="66" spans="1:6" x14ac:dyDescent="0.25">
      <c r="A66" t="s">
        <v>293</v>
      </c>
      <c r="B66" t="s">
        <v>294</v>
      </c>
      <c r="C66" t="s">
        <v>295</v>
      </c>
      <c r="D66" t="s">
        <v>296</v>
      </c>
      <c r="E66" t="s">
        <v>297</v>
      </c>
      <c r="F66" t="s">
        <v>168</v>
      </c>
    </row>
    <row r="67" spans="1:6" x14ac:dyDescent="0.25">
      <c r="A67" t="s">
        <v>298</v>
      </c>
      <c r="B67" t="s">
        <v>299</v>
      </c>
      <c r="C67" t="s">
        <v>300</v>
      </c>
      <c r="D67" t="s">
        <v>96</v>
      </c>
      <c r="E67" t="s">
        <v>301</v>
      </c>
      <c r="F67" t="s">
        <v>146</v>
      </c>
    </row>
    <row r="68" spans="1:6" x14ac:dyDescent="0.25">
      <c r="A68" t="s">
        <v>302</v>
      </c>
      <c r="B68" t="s">
        <v>303</v>
      </c>
      <c r="C68" t="s">
        <v>304</v>
      </c>
      <c r="D68" t="s">
        <v>129</v>
      </c>
      <c r="E68" t="s">
        <v>177</v>
      </c>
      <c r="F68" t="s">
        <v>98</v>
      </c>
    </row>
    <row r="69" spans="1:6" x14ac:dyDescent="0.25">
      <c r="A69" t="s">
        <v>305</v>
      </c>
      <c r="B69" t="s">
        <v>306</v>
      </c>
      <c r="C69" t="s">
        <v>307</v>
      </c>
      <c r="D69" t="s">
        <v>116</v>
      </c>
      <c r="E69" t="s">
        <v>308</v>
      </c>
      <c r="F69" t="s">
        <v>92</v>
      </c>
    </row>
    <row r="70" spans="1:6" x14ac:dyDescent="0.25">
      <c r="A70" t="s">
        <v>309</v>
      </c>
      <c r="B70" t="s">
        <v>310</v>
      </c>
      <c r="C70" t="s">
        <v>311</v>
      </c>
      <c r="D70" t="s">
        <v>73</v>
      </c>
      <c r="E70" t="s">
        <v>64</v>
      </c>
      <c r="F70" t="s">
        <v>65</v>
      </c>
    </row>
    <row r="71" spans="1:6" x14ac:dyDescent="0.25">
      <c r="A71" t="s">
        <v>312</v>
      </c>
      <c r="B71" t="s">
        <v>313</v>
      </c>
      <c r="C71" t="s">
        <v>314</v>
      </c>
      <c r="D71" t="s">
        <v>34</v>
      </c>
      <c r="E71" t="s">
        <v>315</v>
      </c>
      <c r="F71" t="s">
        <v>316</v>
      </c>
    </row>
    <row r="72" spans="1:6" x14ac:dyDescent="0.25">
      <c r="A72" t="s">
        <v>317</v>
      </c>
      <c r="B72" t="s">
        <v>318</v>
      </c>
      <c r="C72" t="s">
        <v>319</v>
      </c>
      <c r="D72" t="s">
        <v>28</v>
      </c>
      <c r="E72" t="s">
        <v>320</v>
      </c>
      <c r="F72" t="s">
        <v>168</v>
      </c>
    </row>
    <row r="73" spans="1:6" x14ac:dyDescent="0.25">
      <c r="A73" t="s">
        <v>321</v>
      </c>
      <c r="B73" t="s">
        <v>322</v>
      </c>
      <c r="C73" t="s">
        <v>323</v>
      </c>
      <c r="D73" t="s">
        <v>116</v>
      </c>
      <c r="E73" t="s">
        <v>43</v>
      </c>
      <c r="F73" t="s">
        <v>44</v>
      </c>
    </row>
    <row r="74" spans="1:6" x14ac:dyDescent="0.25">
      <c r="A74" t="s">
        <v>324</v>
      </c>
      <c r="B74" t="s">
        <v>325</v>
      </c>
      <c r="C74" t="s">
        <v>326</v>
      </c>
      <c r="D74" t="s">
        <v>34</v>
      </c>
      <c r="E74" t="s">
        <v>327</v>
      </c>
      <c r="F74" t="s">
        <v>328</v>
      </c>
    </row>
    <row r="75" spans="1:6" x14ac:dyDescent="0.25">
      <c r="A75" t="s">
        <v>329</v>
      </c>
      <c r="B75" t="s">
        <v>330</v>
      </c>
      <c r="C75" t="s">
        <v>331</v>
      </c>
      <c r="D75" t="s">
        <v>58</v>
      </c>
      <c r="E75" t="s">
        <v>269</v>
      </c>
      <c r="F75" t="s">
        <v>60</v>
      </c>
    </row>
    <row r="76" spans="1:6" x14ac:dyDescent="0.25">
      <c r="A76" t="s">
        <v>332</v>
      </c>
      <c r="B76" t="s">
        <v>333</v>
      </c>
      <c r="C76" t="s">
        <v>334</v>
      </c>
      <c r="D76" t="s">
        <v>116</v>
      </c>
      <c r="E76" t="s">
        <v>335</v>
      </c>
      <c r="F76" t="s">
        <v>168</v>
      </c>
    </row>
    <row r="77" spans="1:6" x14ac:dyDescent="0.25">
      <c r="A77" t="s">
        <v>336</v>
      </c>
      <c r="B77" t="s">
        <v>337</v>
      </c>
      <c r="C77" t="s">
        <v>338</v>
      </c>
      <c r="D77" t="s">
        <v>73</v>
      </c>
      <c r="E77" t="s">
        <v>339</v>
      </c>
      <c r="F77" t="s">
        <v>243</v>
      </c>
    </row>
    <row r="78" spans="1:6" x14ac:dyDescent="0.25">
      <c r="A78" t="s">
        <v>340</v>
      </c>
      <c r="B78" t="s">
        <v>341</v>
      </c>
      <c r="C78" t="s">
        <v>342</v>
      </c>
      <c r="D78" t="s">
        <v>58</v>
      </c>
      <c r="E78" t="s">
        <v>234</v>
      </c>
      <c r="F78" t="s">
        <v>168</v>
      </c>
    </row>
    <row r="79" spans="1:6" x14ac:dyDescent="0.25">
      <c r="A79" t="s">
        <v>343</v>
      </c>
      <c r="B79" t="s">
        <v>344</v>
      </c>
      <c r="C79" t="s">
        <v>345</v>
      </c>
      <c r="D79" t="s">
        <v>122</v>
      </c>
      <c r="E79" t="s">
        <v>346</v>
      </c>
      <c r="F79" t="s">
        <v>168</v>
      </c>
    </row>
    <row r="80" spans="1:6" x14ac:dyDescent="0.25">
      <c r="A80" t="s">
        <v>347</v>
      </c>
      <c r="B80" t="s">
        <v>348</v>
      </c>
      <c r="C80" t="s">
        <v>349</v>
      </c>
      <c r="D80" t="s">
        <v>58</v>
      </c>
      <c r="E80" t="s">
        <v>350</v>
      </c>
      <c r="F80" t="s">
        <v>30</v>
      </c>
    </row>
    <row r="81" spans="1:6" x14ac:dyDescent="0.25">
      <c r="A81" t="s">
        <v>351</v>
      </c>
      <c r="B81" t="s">
        <v>352</v>
      </c>
      <c r="C81" t="s">
        <v>353</v>
      </c>
      <c r="D81" t="s">
        <v>34</v>
      </c>
      <c r="E81" t="s">
        <v>35</v>
      </c>
      <c r="F81" t="s">
        <v>36</v>
      </c>
    </row>
    <row r="82" spans="1:6" x14ac:dyDescent="0.25">
      <c r="A82" t="s">
        <v>354</v>
      </c>
      <c r="B82" t="s">
        <v>355</v>
      </c>
      <c r="C82" t="s">
        <v>356</v>
      </c>
      <c r="D82" t="s">
        <v>28</v>
      </c>
      <c r="E82" t="s">
        <v>97</v>
      </c>
      <c r="F82" t="s">
        <v>98</v>
      </c>
    </row>
    <row r="83" spans="1:6" x14ac:dyDescent="0.25">
      <c r="A83" t="s">
        <v>357</v>
      </c>
      <c r="B83" t="s">
        <v>358</v>
      </c>
      <c r="C83" t="s">
        <v>359</v>
      </c>
      <c r="D83" t="s">
        <v>96</v>
      </c>
      <c r="E83" t="s">
        <v>360</v>
      </c>
      <c r="F83" t="s">
        <v>168</v>
      </c>
    </row>
    <row r="84" spans="1:6" x14ac:dyDescent="0.25">
      <c r="A84" t="s">
        <v>361</v>
      </c>
      <c r="B84" t="s">
        <v>362</v>
      </c>
      <c r="C84" t="s">
        <v>363</v>
      </c>
      <c r="D84" t="s">
        <v>116</v>
      </c>
      <c r="E84" t="s">
        <v>364</v>
      </c>
      <c r="F84" t="s">
        <v>328</v>
      </c>
    </row>
    <row r="85" spans="1:6" x14ac:dyDescent="0.25">
      <c r="A85" t="s">
        <v>365</v>
      </c>
      <c r="B85" t="s">
        <v>366</v>
      </c>
      <c r="C85" t="s">
        <v>367</v>
      </c>
      <c r="D85" t="s">
        <v>82</v>
      </c>
      <c r="E85" t="s">
        <v>368</v>
      </c>
      <c r="F85" t="s">
        <v>60</v>
      </c>
    </row>
    <row r="86" spans="1:6" x14ac:dyDescent="0.25">
      <c r="A86" t="s">
        <v>369</v>
      </c>
      <c r="B86" t="s">
        <v>370</v>
      </c>
      <c r="C86" t="s">
        <v>371</v>
      </c>
      <c r="D86" t="s">
        <v>73</v>
      </c>
      <c r="E86" t="s">
        <v>372</v>
      </c>
      <c r="F86" t="s">
        <v>60</v>
      </c>
    </row>
    <row r="87" spans="1:6" x14ac:dyDescent="0.25">
      <c r="A87" t="s">
        <v>373</v>
      </c>
      <c r="B87" t="s">
        <v>374</v>
      </c>
      <c r="C87" t="s">
        <v>375</v>
      </c>
      <c r="D87" t="s">
        <v>28</v>
      </c>
      <c r="E87" t="s">
        <v>376</v>
      </c>
      <c r="F87" t="s">
        <v>30</v>
      </c>
    </row>
    <row r="88" spans="1:6" x14ac:dyDescent="0.25">
      <c r="A88" t="s">
        <v>377</v>
      </c>
      <c r="B88" t="s">
        <v>378</v>
      </c>
      <c r="C88" t="s">
        <v>379</v>
      </c>
      <c r="D88" t="s">
        <v>73</v>
      </c>
      <c r="E88" t="s">
        <v>380</v>
      </c>
      <c r="F88" t="s">
        <v>381</v>
      </c>
    </row>
    <row r="89" spans="1:6" x14ac:dyDescent="0.25">
      <c r="A89" t="s">
        <v>382</v>
      </c>
      <c r="B89" t="s">
        <v>383</v>
      </c>
      <c r="C89" t="s">
        <v>384</v>
      </c>
      <c r="D89" t="s">
        <v>116</v>
      </c>
      <c r="E89" t="s">
        <v>385</v>
      </c>
      <c r="F89" t="s">
        <v>98</v>
      </c>
    </row>
    <row r="90" spans="1:6" x14ac:dyDescent="0.25">
      <c r="A90" t="s">
        <v>386</v>
      </c>
      <c r="B90" t="s">
        <v>387</v>
      </c>
      <c r="C90" t="s">
        <v>388</v>
      </c>
      <c r="D90" t="s">
        <v>34</v>
      </c>
      <c r="E90" t="s">
        <v>389</v>
      </c>
      <c r="F90" t="s">
        <v>168</v>
      </c>
    </row>
    <row r="91" spans="1:6" x14ac:dyDescent="0.25">
      <c r="A91" t="s">
        <v>390</v>
      </c>
      <c r="B91" t="s">
        <v>391</v>
      </c>
      <c r="C91" t="s">
        <v>392</v>
      </c>
      <c r="D91" t="s">
        <v>393</v>
      </c>
      <c r="E91" t="s">
        <v>394</v>
      </c>
      <c r="F91" t="s">
        <v>381</v>
      </c>
    </row>
    <row r="92" spans="1:6" x14ac:dyDescent="0.25">
      <c r="A92" t="s">
        <v>395</v>
      </c>
      <c r="B92" t="s">
        <v>396</v>
      </c>
      <c r="C92" t="s">
        <v>397</v>
      </c>
      <c r="D92" t="s">
        <v>34</v>
      </c>
      <c r="E92" t="s">
        <v>398</v>
      </c>
      <c r="F92" t="s">
        <v>399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F432E-92F6-4576-9ECF-4E34D1B34655}">
  <dimension ref="A1:F10"/>
  <sheetViews>
    <sheetView workbookViewId="0">
      <selection activeCell="F2" sqref="F2"/>
    </sheetView>
  </sheetViews>
  <sheetFormatPr defaultRowHeight="15" x14ac:dyDescent="0.25"/>
  <cols>
    <col min="1" max="1" width="14.140625" bestFit="1" customWidth="1"/>
    <col min="2" max="2" width="17.7109375" bestFit="1" customWidth="1"/>
    <col min="3" max="3" width="19.85546875" bestFit="1" customWidth="1"/>
    <col min="4" max="4" width="9.42578125" bestFit="1" customWidth="1"/>
    <col min="5" max="5" width="10" bestFit="1" customWidth="1"/>
    <col min="6" max="6" width="11.85546875" bestFit="1" customWidth="1"/>
  </cols>
  <sheetData>
    <row r="1" spans="1:6" x14ac:dyDescent="0.25">
      <c r="A1" t="s">
        <v>400</v>
      </c>
      <c r="B1" t="s">
        <v>401</v>
      </c>
      <c r="C1" t="s">
        <v>402</v>
      </c>
      <c r="D1" t="s">
        <v>23</v>
      </c>
      <c r="E1" t="s">
        <v>24</v>
      </c>
      <c r="F1" t="s">
        <v>403</v>
      </c>
    </row>
    <row r="2" spans="1:6" x14ac:dyDescent="0.25">
      <c r="A2">
        <v>1</v>
      </c>
      <c r="B2" t="s">
        <v>404</v>
      </c>
      <c r="C2" t="s">
        <v>28</v>
      </c>
      <c r="D2" t="s">
        <v>405</v>
      </c>
      <c r="E2" t="s">
        <v>168</v>
      </c>
      <c r="F2">
        <v>8</v>
      </c>
    </row>
    <row r="3" spans="1:6" x14ac:dyDescent="0.25">
      <c r="A3">
        <v>2</v>
      </c>
      <c r="B3" t="s">
        <v>406</v>
      </c>
      <c r="C3" t="s">
        <v>407</v>
      </c>
      <c r="D3" t="s">
        <v>405</v>
      </c>
      <c r="E3" t="s">
        <v>168</v>
      </c>
    </row>
    <row r="4" spans="1:6" x14ac:dyDescent="0.25">
      <c r="A4">
        <v>3</v>
      </c>
      <c r="B4" t="s">
        <v>408</v>
      </c>
      <c r="C4" t="s">
        <v>28</v>
      </c>
      <c r="D4" t="s">
        <v>405</v>
      </c>
      <c r="E4" t="s">
        <v>168</v>
      </c>
      <c r="F4">
        <v>8</v>
      </c>
    </row>
    <row r="5" spans="1:6" x14ac:dyDescent="0.25">
      <c r="A5">
        <v>4</v>
      </c>
      <c r="B5" t="s">
        <v>409</v>
      </c>
      <c r="C5" t="s">
        <v>28</v>
      </c>
      <c r="D5" t="s">
        <v>405</v>
      </c>
      <c r="E5" t="s">
        <v>168</v>
      </c>
      <c r="F5">
        <v>8</v>
      </c>
    </row>
    <row r="6" spans="1:6" x14ac:dyDescent="0.25">
      <c r="A6">
        <v>5</v>
      </c>
      <c r="B6" t="s">
        <v>410</v>
      </c>
      <c r="C6" t="s">
        <v>116</v>
      </c>
      <c r="D6" t="s">
        <v>43</v>
      </c>
      <c r="E6" t="s">
        <v>44</v>
      </c>
      <c r="F6">
        <v>2</v>
      </c>
    </row>
    <row r="7" spans="1:6" x14ac:dyDescent="0.25">
      <c r="A7">
        <v>6</v>
      </c>
      <c r="B7" t="s">
        <v>411</v>
      </c>
      <c r="C7" t="s">
        <v>28</v>
      </c>
      <c r="D7" t="s">
        <v>43</v>
      </c>
      <c r="E7" t="s">
        <v>44</v>
      </c>
      <c r="F7">
        <v>5</v>
      </c>
    </row>
    <row r="8" spans="1:6" x14ac:dyDescent="0.25">
      <c r="A8">
        <v>7</v>
      </c>
      <c r="B8" t="s">
        <v>412</v>
      </c>
      <c r="C8" t="s">
        <v>28</v>
      </c>
      <c r="D8" t="s">
        <v>43</v>
      </c>
      <c r="E8" t="s">
        <v>44</v>
      </c>
      <c r="F8">
        <v>5</v>
      </c>
    </row>
    <row r="9" spans="1:6" x14ac:dyDescent="0.25">
      <c r="A9">
        <v>8</v>
      </c>
      <c r="B9" t="s">
        <v>413</v>
      </c>
      <c r="C9" t="s">
        <v>116</v>
      </c>
      <c r="D9" t="s">
        <v>405</v>
      </c>
      <c r="E9" t="s">
        <v>168</v>
      </c>
      <c r="F9">
        <v>2</v>
      </c>
    </row>
    <row r="10" spans="1:6" x14ac:dyDescent="0.25">
      <c r="A10">
        <v>9</v>
      </c>
      <c r="B10" t="s">
        <v>414</v>
      </c>
      <c r="C10" t="s">
        <v>28</v>
      </c>
      <c r="D10" t="s">
        <v>43</v>
      </c>
      <c r="E10" t="s">
        <v>44</v>
      </c>
      <c r="F10">
        <v>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0620-453D-405D-B897-439EA33684FF}">
  <dimension ref="A1:I831"/>
  <sheetViews>
    <sheetView workbookViewId="0">
      <selection activeCell="J1" sqref="J1:J1048576"/>
    </sheetView>
  </sheetViews>
  <sheetFormatPr defaultRowHeight="15" x14ac:dyDescent="0.25"/>
  <cols>
    <col min="1" max="1" width="10" bestFit="1" customWidth="1"/>
    <col min="2" max="2" width="13.42578125" bestFit="1" customWidth="1"/>
    <col min="3" max="3" width="14.140625" bestFit="1" customWidth="1"/>
    <col min="4" max="4" width="18" bestFit="1" customWidth="1"/>
    <col min="5" max="5" width="12.28515625" bestFit="1" customWidth="1"/>
    <col min="6" max="6" width="15.140625" bestFit="1" customWidth="1"/>
    <col min="7" max="7" width="14.5703125" bestFit="1" customWidth="1"/>
    <col min="8" max="8" width="11.85546875" bestFit="1" customWidth="1"/>
    <col min="9" max="9" width="9.28515625" bestFit="1" customWidth="1"/>
  </cols>
  <sheetData>
    <row r="1" spans="1:9" x14ac:dyDescent="0.25">
      <c r="A1" t="s">
        <v>415</v>
      </c>
      <c r="B1" t="s">
        <v>19</v>
      </c>
      <c r="C1" t="s">
        <v>400</v>
      </c>
      <c r="D1" t="s">
        <v>606</v>
      </c>
      <c r="E1" t="s">
        <v>420</v>
      </c>
      <c r="F1" t="s">
        <v>421</v>
      </c>
      <c r="G1" t="s">
        <v>422</v>
      </c>
      <c r="H1" t="s">
        <v>423</v>
      </c>
      <c r="I1" t="s">
        <v>424</v>
      </c>
    </row>
    <row r="2" spans="1:9" x14ac:dyDescent="0.25">
      <c r="A2">
        <v>10250</v>
      </c>
      <c r="B2" t="s">
        <v>174</v>
      </c>
      <c r="C2">
        <v>4</v>
      </c>
      <c r="D2" t="str">
        <f>_xlfn.XLOOKUP(orders[[#This Row],[employeeID]],employees[employeeID],employees[employeeName])</f>
        <v>Margaret Peacock</v>
      </c>
      <c r="E2" s="1">
        <v>41463</v>
      </c>
      <c r="F2" s="1">
        <v>41491</v>
      </c>
      <c r="G2" s="1">
        <v>41467</v>
      </c>
      <c r="H2">
        <v>2</v>
      </c>
      <c r="I2">
        <v>65.83</v>
      </c>
    </row>
    <row r="3" spans="1:9" x14ac:dyDescent="0.25">
      <c r="A3">
        <v>10252</v>
      </c>
      <c r="B3" t="s">
        <v>336</v>
      </c>
      <c r="C3">
        <v>4</v>
      </c>
      <c r="D3" t="str">
        <f>_xlfn.XLOOKUP(orders[[#This Row],[employeeID]],employees[employeeID],employees[employeeName])</f>
        <v>Margaret Peacock</v>
      </c>
      <c r="E3" s="1">
        <v>41464</v>
      </c>
      <c r="F3" s="1">
        <v>41492</v>
      </c>
      <c r="G3" s="1">
        <v>41466</v>
      </c>
      <c r="H3">
        <v>2</v>
      </c>
      <c r="I3">
        <v>51.3</v>
      </c>
    </row>
    <row r="4" spans="1:9" x14ac:dyDescent="0.25">
      <c r="A4">
        <v>10261</v>
      </c>
      <c r="B4" t="s">
        <v>280</v>
      </c>
      <c r="C4">
        <v>4</v>
      </c>
      <c r="D4" t="str">
        <f>_xlfn.XLOOKUP(orders[[#This Row],[employeeID]],employees[employeeID],employees[employeeName])</f>
        <v>Margaret Peacock</v>
      </c>
      <c r="E4" s="1">
        <v>41474</v>
      </c>
      <c r="F4" s="1">
        <v>41502</v>
      </c>
      <c r="G4" s="1">
        <v>41485</v>
      </c>
      <c r="H4">
        <v>2</v>
      </c>
      <c r="I4">
        <v>3.05</v>
      </c>
    </row>
    <row r="5" spans="1:9" x14ac:dyDescent="0.25">
      <c r="A5">
        <v>10294</v>
      </c>
      <c r="B5" t="s">
        <v>293</v>
      </c>
      <c r="C5">
        <v>4</v>
      </c>
      <c r="D5" t="str">
        <f>_xlfn.XLOOKUP(orders[[#This Row],[employeeID]],employees[employeeID],employees[employeeName])</f>
        <v>Margaret Peacock</v>
      </c>
      <c r="E5" s="1">
        <v>41516</v>
      </c>
      <c r="F5" s="1">
        <v>41544</v>
      </c>
      <c r="G5" s="1">
        <v>41522</v>
      </c>
      <c r="H5">
        <v>2</v>
      </c>
      <c r="I5">
        <v>147.26</v>
      </c>
    </row>
    <row r="6" spans="1:9" x14ac:dyDescent="0.25">
      <c r="A6">
        <v>10299</v>
      </c>
      <c r="B6" t="s">
        <v>302</v>
      </c>
      <c r="C6">
        <v>4</v>
      </c>
      <c r="D6" t="str">
        <f>_xlfn.XLOOKUP(orders[[#This Row],[employeeID]],employees[employeeID],employees[employeeName])</f>
        <v>Margaret Peacock</v>
      </c>
      <c r="E6" s="1">
        <v>41523</v>
      </c>
      <c r="F6" s="1">
        <v>41551</v>
      </c>
      <c r="G6" s="1">
        <v>41530</v>
      </c>
      <c r="H6">
        <v>2</v>
      </c>
      <c r="I6">
        <v>29.76</v>
      </c>
    </row>
    <row r="7" spans="1:9" x14ac:dyDescent="0.25">
      <c r="A7">
        <v>10302</v>
      </c>
      <c r="B7" t="s">
        <v>336</v>
      </c>
      <c r="C7">
        <v>4</v>
      </c>
      <c r="D7" t="str">
        <f>_xlfn.XLOOKUP(orders[[#This Row],[employeeID]],employees[employeeID],employees[employeeName])</f>
        <v>Margaret Peacock</v>
      </c>
      <c r="E7" s="1">
        <v>41527</v>
      </c>
      <c r="F7" s="1">
        <v>41555</v>
      </c>
      <c r="G7" s="1">
        <v>41556</v>
      </c>
      <c r="H7">
        <v>2</v>
      </c>
      <c r="I7">
        <v>6.27</v>
      </c>
    </row>
    <row r="8" spans="1:9" x14ac:dyDescent="0.25">
      <c r="A8">
        <v>10315</v>
      </c>
      <c r="B8" t="s">
        <v>191</v>
      </c>
      <c r="C8">
        <v>4</v>
      </c>
      <c r="D8" t="str">
        <f>_xlfn.XLOOKUP(orders[[#This Row],[employeeID]],employees[employeeID],employees[employeeName])</f>
        <v>Margaret Peacock</v>
      </c>
      <c r="E8" s="1">
        <v>41543</v>
      </c>
      <c r="F8" s="1">
        <v>41571</v>
      </c>
      <c r="G8" s="1">
        <v>41550</v>
      </c>
      <c r="H8">
        <v>2</v>
      </c>
      <c r="I8">
        <v>41.76</v>
      </c>
    </row>
    <row r="9" spans="1:9" x14ac:dyDescent="0.25">
      <c r="A9">
        <v>10326</v>
      </c>
      <c r="B9" t="s">
        <v>61</v>
      </c>
      <c r="C9">
        <v>4</v>
      </c>
      <c r="D9" t="str">
        <f>_xlfn.XLOOKUP(orders[[#This Row],[employeeID]],employees[employeeID],employees[employeeName])</f>
        <v>Margaret Peacock</v>
      </c>
      <c r="E9" s="1">
        <v>41557</v>
      </c>
      <c r="F9" s="1">
        <v>41585</v>
      </c>
      <c r="G9" s="1">
        <v>41561</v>
      </c>
      <c r="H9">
        <v>2</v>
      </c>
      <c r="I9">
        <v>77.92</v>
      </c>
    </row>
    <row r="10" spans="1:9" x14ac:dyDescent="0.25">
      <c r="A10">
        <v>10329</v>
      </c>
      <c r="B10" t="s">
        <v>332</v>
      </c>
      <c r="C10">
        <v>4</v>
      </c>
      <c r="D10" t="str">
        <f>_xlfn.XLOOKUP(orders[[#This Row],[employeeID]],employees[employeeID],employees[employeeName])</f>
        <v>Margaret Peacock</v>
      </c>
      <c r="E10" s="1">
        <v>41562</v>
      </c>
      <c r="F10" s="1">
        <v>41604</v>
      </c>
      <c r="G10" s="1">
        <v>41570</v>
      </c>
      <c r="H10">
        <v>2</v>
      </c>
      <c r="I10">
        <v>191.67</v>
      </c>
    </row>
    <row r="11" spans="1:9" x14ac:dyDescent="0.25">
      <c r="A11">
        <v>10342</v>
      </c>
      <c r="B11" t="s">
        <v>135</v>
      </c>
      <c r="C11">
        <v>4</v>
      </c>
      <c r="D11" t="str">
        <f>_xlfn.XLOOKUP(orders[[#This Row],[employeeID]],employees[employeeID],employees[employeeName])</f>
        <v>Margaret Peacock</v>
      </c>
      <c r="E11" s="1">
        <v>41577</v>
      </c>
      <c r="F11" s="1">
        <v>41591</v>
      </c>
      <c r="G11" s="1">
        <v>41582</v>
      </c>
      <c r="H11">
        <v>2</v>
      </c>
      <c r="I11">
        <v>54.83</v>
      </c>
    </row>
    <row r="12" spans="1:9" x14ac:dyDescent="0.25">
      <c r="A12">
        <v>10344</v>
      </c>
      <c r="B12" t="s">
        <v>386</v>
      </c>
      <c r="C12">
        <v>4</v>
      </c>
      <c r="D12" t="str">
        <f>_xlfn.XLOOKUP(orders[[#This Row],[employeeID]],employees[employeeID],employees[employeeName])</f>
        <v>Margaret Peacock</v>
      </c>
      <c r="E12" s="1">
        <v>41579</v>
      </c>
      <c r="F12" s="1">
        <v>41607</v>
      </c>
      <c r="G12" s="1">
        <v>41583</v>
      </c>
      <c r="H12">
        <v>2</v>
      </c>
      <c r="I12">
        <v>23.29</v>
      </c>
    </row>
    <row r="13" spans="1:9" x14ac:dyDescent="0.25">
      <c r="A13">
        <v>10348</v>
      </c>
      <c r="B13" t="s">
        <v>373</v>
      </c>
      <c r="C13">
        <v>4</v>
      </c>
      <c r="D13" t="str">
        <f>_xlfn.XLOOKUP(orders[[#This Row],[employeeID]],employees[employeeID],employees[employeeName])</f>
        <v>Margaret Peacock</v>
      </c>
      <c r="E13" s="1">
        <v>41585</v>
      </c>
      <c r="F13" s="1">
        <v>41613</v>
      </c>
      <c r="G13" s="1">
        <v>41593</v>
      </c>
      <c r="H13">
        <v>2</v>
      </c>
      <c r="I13">
        <v>0.78</v>
      </c>
    </row>
    <row r="14" spans="1:9" x14ac:dyDescent="0.25">
      <c r="A14">
        <v>10389</v>
      </c>
      <c r="B14" t="s">
        <v>70</v>
      </c>
      <c r="C14">
        <v>4</v>
      </c>
      <c r="D14" t="str">
        <f>_xlfn.XLOOKUP(orders[[#This Row],[employeeID]],employees[employeeID],employees[employeeName])</f>
        <v>Margaret Peacock</v>
      </c>
      <c r="E14" s="1">
        <v>41628</v>
      </c>
      <c r="F14" s="1">
        <v>41656</v>
      </c>
      <c r="G14" s="1">
        <v>41632</v>
      </c>
      <c r="H14">
        <v>2</v>
      </c>
      <c r="I14">
        <v>47.42</v>
      </c>
    </row>
    <row r="15" spans="1:9" x14ac:dyDescent="0.25">
      <c r="A15">
        <v>10419</v>
      </c>
      <c r="B15" t="s">
        <v>305</v>
      </c>
      <c r="C15">
        <v>4</v>
      </c>
      <c r="D15" t="str">
        <f>_xlfn.XLOOKUP(orders[[#This Row],[employeeID]],employees[employeeID],employees[employeeName])</f>
        <v>Margaret Peacock</v>
      </c>
      <c r="E15" s="1">
        <v>41659</v>
      </c>
      <c r="F15" s="1">
        <v>41687</v>
      </c>
      <c r="G15" s="1">
        <v>41669</v>
      </c>
      <c r="H15">
        <v>2</v>
      </c>
      <c r="I15">
        <v>137.35</v>
      </c>
    </row>
    <row r="16" spans="1:9" x14ac:dyDescent="0.25">
      <c r="A16">
        <v>10427</v>
      </c>
      <c r="B16" t="s">
        <v>273</v>
      </c>
      <c r="C16">
        <v>4</v>
      </c>
      <c r="D16" t="str">
        <f>_xlfn.XLOOKUP(orders[[#This Row],[employeeID]],employees[employeeID],employees[employeeName])</f>
        <v>Margaret Peacock</v>
      </c>
      <c r="E16" s="1">
        <v>41666</v>
      </c>
      <c r="F16" s="1">
        <v>41694</v>
      </c>
      <c r="G16" s="1">
        <v>41701</v>
      </c>
      <c r="H16">
        <v>2</v>
      </c>
      <c r="I16">
        <v>31.29</v>
      </c>
    </row>
    <row r="17" spans="1:9" x14ac:dyDescent="0.25">
      <c r="A17">
        <v>10431</v>
      </c>
      <c r="B17" t="s">
        <v>70</v>
      </c>
      <c r="C17">
        <v>4</v>
      </c>
      <c r="D17" t="str">
        <f>_xlfn.XLOOKUP(orders[[#This Row],[employeeID]],employees[employeeID],employees[employeeName])</f>
        <v>Margaret Peacock</v>
      </c>
      <c r="E17" s="1">
        <v>41669</v>
      </c>
      <c r="F17" s="1">
        <v>41683</v>
      </c>
      <c r="G17" s="1">
        <v>41677</v>
      </c>
      <c r="H17">
        <v>2</v>
      </c>
      <c r="I17">
        <v>44.17</v>
      </c>
    </row>
    <row r="18" spans="1:9" x14ac:dyDescent="0.25">
      <c r="A18">
        <v>10440</v>
      </c>
      <c r="B18" t="s">
        <v>317</v>
      </c>
      <c r="C18">
        <v>4</v>
      </c>
      <c r="D18" t="str">
        <f>_xlfn.XLOOKUP(orders[[#This Row],[employeeID]],employees[employeeID],employees[employeeName])</f>
        <v>Margaret Peacock</v>
      </c>
      <c r="E18" s="1">
        <v>41680</v>
      </c>
      <c r="F18" s="1">
        <v>41708</v>
      </c>
      <c r="G18" s="1">
        <v>41698</v>
      </c>
      <c r="H18">
        <v>2</v>
      </c>
      <c r="I18">
        <v>86.53</v>
      </c>
    </row>
    <row r="19" spans="1:9" x14ac:dyDescent="0.25">
      <c r="A19">
        <v>10447</v>
      </c>
      <c r="B19" t="s">
        <v>302</v>
      </c>
      <c r="C19">
        <v>4</v>
      </c>
      <c r="D19" t="str">
        <f>_xlfn.XLOOKUP(orders[[#This Row],[employeeID]],employees[employeeID],employees[employeeName])</f>
        <v>Margaret Peacock</v>
      </c>
      <c r="E19" s="1">
        <v>41684</v>
      </c>
      <c r="F19" s="1">
        <v>41712</v>
      </c>
      <c r="G19" s="1">
        <v>41705</v>
      </c>
      <c r="H19">
        <v>2</v>
      </c>
      <c r="I19">
        <v>68.66</v>
      </c>
    </row>
    <row r="20" spans="1:9" x14ac:dyDescent="0.25">
      <c r="A20">
        <v>10448</v>
      </c>
      <c r="B20" t="s">
        <v>290</v>
      </c>
      <c r="C20">
        <v>4</v>
      </c>
      <c r="D20" t="str">
        <f>_xlfn.XLOOKUP(orders[[#This Row],[employeeID]],employees[employeeID],employees[employeeName])</f>
        <v>Margaret Peacock</v>
      </c>
      <c r="E20" s="1">
        <v>41687</v>
      </c>
      <c r="F20" s="1">
        <v>41715</v>
      </c>
      <c r="G20" s="1">
        <v>41694</v>
      </c>
      <c r="H20">
        <v>2</v>
      </c>
      <c r="I20">
        <v>38.82</v>
      </c>
    </row>
    <row r="21" spans="1:9" x14ac:dyDescent="0.25">
      <c r="A21">
        <v>10459</v>
      </c>
      <c r="B21" t="s">
        <v>365</v>
      </c>
      <c r="C21">
        <v>4</v>
      </c>
      <c r="D21" t="str">
        <f>_xlfn.XLOOKUP(orders[[#This Row],[employeeID]],employees[employeeID],employees[employeeName])</f>
        <v>Margaret Peacock</v>
      </c>
      <c r="E21" s="1">
        <v>41697</v>
      </c>
      <c r="F21" s="1">
        <v>41725</v>
      </c>
      <c r="G21" s="1">
        <v>41698</v>
      </c>
      <c r="H21">
        <v>2</v>
      </c>
      <c r="I21">
        <v>25.09</v>
      </c>
    </row>
    <row r="22" spans="1:9" x14ac:dyDescent="0.25">
      <c r="A22">
        <v>10464</v>
      </c>
      <c r="B22" t="s">
        <v>147</v>
      </c>
      <c r="C22">
        <v>4</v>
      </c>
      <c r="D22" t="str">
        <f>_xlfn.XLOOKUP(orders[[#This Row],[employeeID]],employees[employeeID],employees[employeeName])</f>
        <v>Margaret Peacock</v>
      </c>
      <c r="E22" s="1">
        <v>41702</v>
      </c>
      <c r="F22" s="1">
        <v>41730</v>
      </c>
      <c r="G22" s="1">
        <v>41712</v>
      </c>
      <c r="H22">
        <v>2</v>
      </c>
      <c r="I22">
        <v>89</v>
      </c>
    </row>
    <row r="23" spans="1:9" x14ac:dyDescent="0.25">
      <c r="A23">
        <v>10470</v>
      </c>
      <c r="B23" t="s">
        <v>66</v>
      </c>
      <c r="C23">
        <v>4</v>
      </c>
      <c r="D23" t="str">
        <f>_xlfn.XLOOKUP(orders[[#This Row],[employeeID]],employees[employeeID],employees[employeeName])</f>
        <v>Margaret Peacock</v>
      </c>
      <c r="E23" s="1">
        <v>41709</v>
      </c>
      <c r="F23" s="1">
        <v>41737</v>
      </c>
      <c r="G23" s="1">
        <v>41712</v>
      </c>
      <c r="H23">
        <v>2</v>
      </c>
      <c r="I23">
        <v>64.56</v>
      </c>
    </row>
    <row r="24" spans="1:9" x14ac:dyDescent="0.25">
      <c r="A24">
        <v>10485</v>
      </c>
      <c r="B24" t="s">
        <v>227</v>
      </c>
      <c r="C24">
        <v>4</v>
      </c>
      <c r="D24" t="str">
        <f>_xlfn.XLOOKUP(orders[[#This Row],[employeeID]],employees[employeeID],employees[employeeName])</f>
        <v>Margaret Peacock</v>
      </c>
      <c r="E24" s="1">
        <v>41723</v>
      </c>
      <c r="F24" s="1">
        <v>41737</v>
      </c>
      <c r="G24" s="1">
        <v>41729</v>
      </c>
      <c r="H24">
        <v>2</v>
      </c>
      <c r="I24">
        <v>64.45</v>
      </c>
    </row>
    <row r="25" spans="1:9" x14ac:dyDescent="0.25">
      <c r="A25">
        <v>10494</v>
      </c>
      <c r="B25" t="s">
        <v>93</v>
      </c>
      <c r="C25">
        <v>4</v>
      </c>
      <c r="D25" t="str">
        <f>_xlfn.XLOOKUP(orders[[#This Row],[employeeID]],employees[employeeID],employees[employeeName])</f>
        <v>Margaret Peacock</v>
      </c>
      <c r="E25" s="1">
        <v>41731</v>
      </c>
      <c r="F25" s="1">
        <v>41759</v>
      </c>
      <c r="G25" s="1">
        <v>41738</v>
      </c>
      <c r="H25">
        <v>2</v>
      </c>
      <c r="I25">
        <v>65.989999999999995</v>
      </c>
    </row>
    <row r="26" spans="1:9" x14ac:dyDescent="0.25">
      <c r="A26">
        <v>10499</v>
      </c>
      <c r="B26" t="s">
        <v>223</v>
      </c>
      <c r="C26">
        <v>4</v>
      </c>
      <c r="D26" t="str">
        <f>_xlfn.XLOOKUP(orders[[#This Row],[employeeID]],employees[employeeID],employees[employeeName])</f>
        <v>Margaret Peacock</v>
      </c>
      <c r="E26" s="1">
        <v>41737</v>
      </c>
      <c r="F26" s="1">
        <v>41765</v>
      </c>
      <c r="G26" s="1">
        <v>41745</v>
      </c>
      <c r="H26">
        <v>2</v>
      </c>
      <c r="I26">
        <v>102.02</v>
      </c>
    </row>
    <row r="27" spans="1:9" x14ac:dyDescent="0.25">
      <c r="A27">
        <v>10518</v>
      </c>
      <c r="B27" t="s">
        <v>351</v>
      </c>
      <c r="C27">
        <v>4</v>
      </c>
      <c r="D27" t="str">
        <f>_xlfn.XLOOKUP(orders[[#This Row],[employeeID]],employees[employeeID],employees[employeeName])</f>
        <v>Margaret Peacock</v>
      </c>
      <c r="E27" s="1">
        <v>41754</v>
      </c>
      <c r="F27" s="1">
        <v>41768</v>
      </c>
      <c r="G27" s="1">
        <v>41764</v>
      </c>
      <c r="H27">
        <v>2</v>
      </c>
      <c r="I27">
        <v>218.15</v>
      </c>
    </row>
    <row r="28" spans="1:9" x14ac:dyDescent="0.25">
      <c r="A28">
        <v>10526</v>
      </c>
      <c r="B28" t="s">
        <v>377</v>
      </c>
      <c r="C28">
        <v>4</v>
      </c>
      <c r="D28" t="str">
        <f>_xlfn.XLOOKUP(orders[[#This Row],[employeeID]],employees[employeeID],employees[employeeName])</f>
        <v>Margaret Peacock</v>
      </c>
      <c r="E28" s="1">
        <v>41764</v>
      </c>
      <c r="F28" s="1">
        <v>41792</v>
      </c>
      <c r="G28" s="1">
        <v>41774</v>
      </c>
      <c r="H28">
        <v>2</v>
      </c>
      <c r="I28">
        <v>58.59</v>
      </c>
    </row>
    <row r="29" spans="1:9" x14ac:dyDescent="0.25">
      <c r="A29">
        <v>10574</v>
      </c>
      <c r="B29" t="s">
        <v>357</v>
      </c>
      <c r="C29">
        <v>4</v>
      </c>
      <c r="D29" t="str">
        <f>_xlfn.XLOOKUP(orders[[#This Row],[employeeID]],employees[employeeID],employees[employeeName])</f>
        <v>Margaret Peacock</v>
      </c>
      <c r="E29" s="1">
        <v>41809</v>
      </c>
      <c r="F29" s="1">
        <v>41837</v>
      </c>
      <c r="G29" s="1">
        <v>41820</v>
      </c>
      <c r="H29">
        <v>2</v>
      </c>
      <c r="I29">
        <v>37.6</v>
      </c>
    </row>
    <row r="30" spans="1:9" x14ac:dyDescent="0.25">
      <c r="A30">
        <v>10608</v>
      </c>
      <c r="B30" t="s">
        <v>347</v>
      </c>
      <c r="C30">
        <v>4</v>
      </c>
      <c r="D30" t="str">
        <f>_xlfn.XLOOKUP(orders[[#This Row],[employeeID]],employees[employeeID],employees[employeeName])</f>
        <v>Margaret Peacock</v>
      </c>
      <c r="E30" s="1">
        <v>41843</v>
      </c>
      <c r="F30" s="1">
        <v>41871</v>
      </c>
      <c r="G30" s="1">
        <v>41852</v>
      </c>
      <c r="H30">
        <v>2</v>
      </c>
      <c r="I30">
        <v>27.79</v>
      </c>
    </row>
    <row r="31" spans="1:9" x14ac:dyDescent="0.25">
      <c r="A31">
        <v>10613</v>
      </c>
      <c r="B31" t="s">
        <v>178</v>
      </c>
      <c r="C31">
        <v>4</v>
      </c>
      <c r="D31" t="str">
        <f>_xlfn.XLOOKUP(orders[[#This Row],[employeeID]],employees[employeeID],employees[employeeName])</f>
        <v>Margaret Peacock</v>
      </c>
      <c r="E31" s="1">
        <v>41849</v>
      </c>
      <c r="F31" s="1">
        <v>41877</v>
      </c>
      <c r="G31" s="1">
        <v>41852</v>
      </c>
      <c r="H31">
        <v>2</v>
      </c>
      <c r="I31">
        <v>8.11</v>
      </c>
    </row>
    <row r="32" spans="1:9" x14ac:dyDescent="0.25">
      <c r="A32">
        <v>10617</v>
      </c>
      <c r="B32" t="s">
        <v>164</v>
      </c>
      <c r="C32">
        <v>4</v>
      </c>
      <c r="D32" t="str">
        <f>_xlfn.XLOOKUP(orders[[#This Row],[employeeID]],employees[employeeID],employees[employeeName])</f>
        <v>Margaret Peacock</v>
      </c>
      <c r="E32" s="1">
        <v>41851</v>
      </c>
      <c r="F32" s="1">
        <v>41879</v>
      </c>
      <c r="G32" s="1">
        <v>41855</v>
      </c>
      <c r="H32">
        <v>2</v>
      </c>
      <c r="I32">
        <v>18.53</v>
      </c>
    </row>
    <row r="33" spans="1:9" x14ac:dyDescent="0.25">
      <c r="A33">
        <v>10621</v>
      </c>
      <c r="B33" t="s">
        <v>191</v>
      </c>
      <c r="C33">
        <v>4</v>
      </c>
      <c r="D33" t="str">
        <f>_xlfn.XLOOKUP(orders[[#This Row],[employeeID]],employees[employeeID],employees[employeeName])</f>
        <v>Margaret Peacock</v>
      </c>
      <c r="E33" s="1">
        <v>41856</v>
      </c>
      <c r="F33" s="1">
        <v>41884</v>
      </c>
      <c r="G33" s="1">
        <v>41862</v>
      </c>
      <c r="H33">
        <v>2</v>
      </c>
      <c r="I33">
        <v>23.73</v>
      </c>
    </row>
    <row r="34" spans="1:9" x14ac:dyDescent="0.25">
      <c r="A34">
        <v>10624</v>
      </c>
      <c r="B34" t="s">
        <v>343</v>
      </c>
      <c r="C34">
        <v>4</v>
      </c>
      <c r="D34" t="str">
        <f>_xlfn.XLOOKUP(orders[[#This Row],[employeeID]],employees[employeeID],employees[employeeName])</f>
        <v>Margaret Peacock</v>
      </c>
      <c r="E34" s="1">
        <v>41858</v>
      </c>
      <c r="F34" s="1">
        <v>41886</v>
      </c>
      <c r="G34" s="1">
        <v>41870</v>
      </c>
      <c r="H34">
        <v>2</v>
      </c>
      <c r="I34">
        <v>94.8</v>
      </c>
    </row>
    <row r="35" spans="1:9" x14ac:dyDescent="0.25">
      <c r="A35">
        <v>10641</v>
      </c>
      <c r="B35" t="s">
        <v>178</v>
      </c>
      <c r="C35">
        <v>4</v>
      </c>
      <c r="D35" t="str">
        <f>_xlfn.XLOOKUP(orders[[#This Row],[employeeID]],employees[employeeID],employees[employeeName])</f>
        <v>Margaret Peacock</v>
      </c>
      <c r="E35" s="1">
        <v>41873</v>
      </c>
      <c r="F35" s="1">
        <v>41901</v>
      </c>
      <c r="G35" s="1">
        <v>41877</v>
      </c>
      <c r="H35">
        <v>2</v>
      </c>
      <c r="I35">
        <v>179.61</v>
      </c>
    </row>
    <row r="36" spans="1:9" x14ac:dyDescent="0.25">
      <c r="A36">
        <v>10647</v>
      </c>
      <c r="B36" t="s">
        <v>280</v>
      </c>
      <c r="C36">
        <v>4</v>
      </c>
      <c r="D36" t="str">
        <f>_xlfn.XLOOKUP(orders[[#This Row],[employeeID]],employees[employeeID],employees[employeeName])</f>
        <v>Margaret Peacock</v>
      </c>
      <c r="E36" s="1">
        <v>41878</v>
      </c>
      <c r="F36" s="1">
        <v>41892</v>
      </c>
      <c r="G36" s="1">
        <v>41885</v>
      </c>
      <c r="H36">
        <v>2</v>
      </c>
      <c r="I36">
        <v>45.54</v>
      </c>
    </row>
    <row r="37" spans="1:9" x14ac:dyDescent="0.25">
      <c r="A37">
        <v>10652</v>
      </c>
      <c r="B37" t="s">
        <v>160</v>
      </c>
      <c r="C37">
        <v>4</v>
      </c>
      <c r="D37" t="str">
        <f>_xlfn.XLOOKUP(orders[[#This Row],[employeeID]],employees[employeeID],employees[employeeName])</f>
        <v>Margaret Peacock</v>
      </c>
      <c r="E37" s="1">
        <v>41883</v>
      </c>
      <c r="F37" s="1">
        <v>41911</v>
      </c>
      <c r="G37" s="1">
        <v>41890</v>
      </c>
      <c r="H37">
        <v>2</v>
      </c>
      <c r="I37">
        <v>7.14</v>
      </c>
    </row>
    <row r="38" spans="1:9" x14ac:dyDescent="0.25">
      <c r="A38">
        <v>10674</v>
      </c>
      <c r="B38" t="s">
        <v>191</v>
      </c>
      <c r="C38">
        <v>4</v>
      </c>
      <c r="D38" t="str">
        <f>_xlfn.XLOOKUP(orders[[#This Row],[employeeID]],employees[employeeID],employees[employeeName])</f>
        <v>Margaret Peacock</v>
      </c>
      <c r="E38" s="1">
        <v>41900</v>
      </c>
      <c r="F38" s="1">
        <v>41928</v>
      </c>
      <c r="G38" s="1">
        <v>41912</v>
      </c>
      <c r="H38">
        <v>2</v>
      </c>
      <c r="I38">
        <v>0.9</v>
      </c>
    </row>
    <row r="39" spans="1:9" x14ac:dyDescent="0.25">
      <c r="A39">
        <v>10685</v>
      </c>
      <c r="B39" t="s">
        <v>160</v>
      </c>
      <c r="C39">
        <v>4</v>
      </c>
      <c r="D39" t="str">
        <f>_xlfn.XLOOKUP(orders[[#This Row],[employeeID]],employees[employeeID],employees[employeeName])</f>
        <v>Margaret Peacock</v>
      </c>
      <c r="E39" s="1">
        <v>41911</v>
      </c>
      <c r="F39" s="1">
        <v>41925</v>
      </c>
      <c r="G39" s="1">
        <v>41915</v>
      </c>
      <c r="H39">
        <v>2</v>
      </c>
      <c r="I39">
        <v>33.75</v>
      </c>
    </row>
    <row r="40" spans="1:9" x14ac:dyDescent="0.25">
      <c r="A40">
        <v>10688</v>
      </c>
      <c r="B40" t="s">
        <v>361</v>
      </c>
      <c r="C40">
        <v>4</v>
      </c>
      <c r="D40" t="str">
        <f>_xlfn.XLOOKUP(orders[[#This Row],[employeeID]],employees[employeeID],employees[employeeName])</f>
        <v>Margaret Peacock</v>
      </c>
      <c r="E40" s="1">
        <v>41913</v>
      </c>
      <c r="F40" s="1">
        <v>41927</v>
      </c>
      <c r="G40" s="1">
        <v>41919</v>
      </c>
      <c r="H40">
        <v>2</v>
      </c>
      <c r="I40">
        <v>299.08999999999997</v>
      </c>
    </row>
    <row r="41" spans="1:9" x14ac:dyDescent="0.25">
      <c r="A41">
        <v>10692</v>
      </c>
      <c r="B41" t="s">
        <v>25</v>
      </c>
      <c r="C41">
        <v>4</v>
      </c>
      <c r="D41" t="str">
        <f>_xlfn.XLOOKUP(orders[[#This Row],[employeeID]],employees[employeeID],employees[employeeName])</f>
        <v>Margaret Peacock</v>
      </c>
      <c r="E41" s="1">
        <v>41915</v>
      </c>
      <c r="F41" s="1">
        <v>41943</v>
      </c>
      <c r="G41" s="1">
        <v>41925</v>
      </c>
      <c r="H41">
        <v>2</v>
      </c>
      <c r="I41">
        <v>61.02</v>
      </c>
    </row>
    <row r="42" spans="1:9" x14ac:dyDescent="0.25">
      <c r="A42">
        <v>10716</v>
      </c>
      <c r="B42" t="s">
        <v>290</v>
      </c>
      <c r="C42">
        <v>4</v>
      </c>
      <c r="D42" t="str">
        <f>_xlfn.XLOOKUP(orders[[#This Row],[employeeID]],employees[employeeID],employees[employeeName])</f>
        <v>Margaret Peacock</v>
      </c>
      <c r="E42" s="1">
        <v>41936</v>
      </c>
      <c r="F42" s="1">
        <v>41964</v>
      </c>
      <c r="G42" s="1">
        <v>41939</v>
      </c>
      <c r="H42">
        <v>2</v>
      </c>
      <c r="I42">
        <v>22.57</v>
      </c>
    </row>
    <row r="43" spans="1:9" x14ac:dyDescent="0.25">
      <c r="A43">
        <v>10728</v>
      </c>
      <c r="B43" t="s">
        <v>283</v>
      </c>
      <c r="C43">
        <v>4</v>
      </c>
      <c r="D43" t="str">
        <f>_xlfn.XLOOKUP(orders[[#This Row],[employeeID]],employees[employeeID],employees[employeeName])</f>
        <v>Margaret Peacock</v>
      </c>
      <c r="E43" s="1">
        <v>41947</v>
      </c>
      <c r="F43" s="1">
        <v>41975</v>
      </c>
      <c r="G43" s="1">
        <v>41954</v>
      </c>
      <c r="H43">
        <v>2</v>
      </c>
      <c r="I43">
        <v>58.33</v>
      </c>
    </row>
    <row r="44" spans="1:9" x14ac:dyDescent="0.25">
      <c r="A44">
        <v>10740</v>
      </c>
      <c r="B44" t="s">
        <v>386</v>
      </c>
      <c r="C44">
        <v>4</v>
      </c>
      <c r="D44" t="str">
        <f>_xlfn.XLOOKUP(orders[[#This Row],[employeeID]],employees[employeeID],employees[employeeName])</f>
        <v>Margaret Peacock</v>
      </c>
      <c r="E44" s="1">
        <v>41956</v>
      </c>
      <c r="F44" s="1">
        <v>41984</v>
      </c>
      <c r="G44" s="1">
        <v>41968</v>
      </c>
      <c r="H44">
        <v>2</v>
      </c>
      <c r="I44">
        <v>81.88</v>
      </c>
    </row>
    <row r="45" spans="1:9" x14ac:dyDescent="0.25">
      <c r="A45">
        <v>10749</v>
      </c>
      <c r="B45" t="s">
        <v>191</v>
      </c>
      <c r="C45">
        <v>4</v>
      </c>
      <c r="D45" t="str">
        <f>_xlfn.XLOOKUP(orders[[#This Row],[employeeID]],employees[employeeID],employees[employeeName])</f>
        <v>Margaret Peacock</v>
      </c>
      <c r="E45" s="1">
        <v>41963</v>
      </c>
      <c r="F45" s="1">
        <v>41991</v>
      </c>
      <c r="G45" s="1">
        <v>41992</v>
      </c>
      <c r="H45">
        <v>2</v>
      </c>
      <c r="I45">
        <v>61.53</v>
      </c>
    </row>
    <row r="46" spans="1:9" x14ac:dyDescent="0.25">
      <c r="A46">
        <v>10755</v>
      </c>
      <c r="B46" t="s">
        <v>66</v>
      </c>
      <c r="C46">
        <v>4</v>
      </c>
      <c r="D46" t="str">
        <f>_xlfn.XLOOKUP(orders[[#This Row],[employeeID]],employees[employeeID],employees[employeeName])</f>
        <v>Margaret Peacock</v>
      </c>
      <c r="E46" s="1">
        <v>41969</v>
      </c>
      <c r="F46" s="1">
        <v>41997</v>
      </c>
      <c r="G46" s="1">
        <v>41971</v>
      </c>
      <c r="H46">
        <v>2</v>
      </c>
      <c r="I46">
        <v>16.71</v>
      </c>
    </row>
    <row r="47" spans="1:9" x14ac:dyDescent="0.25">
      <c r="A47">
        <v>10783</v>
      </c>
      <c r="B47" t="s">
        <v>174</v>
      </c>
      <c r="C47">
        <v>4</v>
      </c>
      <c r="D47" t="str">
        <f>_xlfn.XLOOKUP(orders[[#This Row],[employeeID]],employees[employeeID],employees[employeeName])</f>
        <v>Margaret Peacock</v>
      </c>
      <c r="E47" s="1">
        <v>41991</v>
      </c>
      <c r="F47" s="1">
        <v>42019</v>
      </c>
      <c r="G47" s="1">
        <v>41992</v>
      </c>
      <c r="H47">
        <v>2</v>
      </c>
      <c r="I47">
        <v>124.98</v>
      </c>
    </row>
    <row r="48" spans="1:9" x14ac:dyDescent="0.25">
      <c r="A48">
        <v>10801</v>
      </c>
      <c r="B48" t="s">
        <v>61</v>
      </c>
      <c r="C48">
        <v>4</v>
      </c>
      <c r="D48" t="str">
        <f>_xlfn.XLOOKUP(orders[[#This Row],[employeeID]],employees[employeeID],employees[employeeName])</f>
        <v>Margaret Peacock</v>
      </c>
      <c r="E48" s="1">
        <v>42002</v>
      </c>
      <c r="F48" s="1">
        <v>42030</v>
      </c>
      <c r="G48" s="1">
        <v>42004</v>
      </c>
      <c r="H48">
        <v>2</v>
      </c>
      <c r="I48">
        <v>97.09</v>
      </c>
    </row>
    <row r="49" spans="1:9" x14ac:dyDescent="0.25">
      <c r="A49">
        <v>10802</v>
      </c>
      <c r="B49" t="s">
        <v>324</v>
      </c>
      <c r="C49">
        <v>4</v>
      </c>
      <c r="D49" t="str">
        <f>_xlfn.XLOOKUP(orders[[#This Row],[employeeID]],employees[employeeID],employees[employeeName])</f>
        <v>Margaret Peacock</v>
      </c>
      <c r="E49" s="1">
        <v>42002</v>
      </c>
      <c r="F49" s="1">
        <v>42030</v>
      </c>
      <c r="G49" s="1">
        <v>42006</v>
      </c>
      <c r="H49">
        <v>2</v>
      </c>
      <c r="I49">
        <v>257.26</v>
      </c>
    </row>
    <row r="50" spans="1:9" x14ac:dyDescent="0.25">
      <c r="A50">
        <v>10816</v>
      </c>
      <c r="B50" t="s">
        <v>164</v>
      </c>
      <c r="C50">
        <v>4</v>
      </c>
      <c r="D50" t="str">
        <f>_xlfn.XLOOKUP(orders[[#This Row],[employeeID]],employees[employeeID],employees[employeeName])</f>
        <v>Margaret Peacock</v>
      </c>
      <c r="E50" s="1">
        <v>42010</v>
      </c>
      <c r="F50" s="1">
        <v>42038</v>
      </c>
      <c r="G50" s="1">
        <v>42039</v>
      </c>
      <c r="H50">
        <v>2</v>
      </c>
      <c r="I50">
        <v>719.78</v>
      </c>
    </row>
    <row r="51" spans="1:9" x14ac:dyDescent="0.25">
      <c r="A51">
        <v>10830</v>
      </c>
      <c r="B51" t="s">
        <v>354</v>
      </c>
      <c r="C51">
        <v>4</v>
      </c>
      <c r="D51" t="str">
        <f>_xlfn.XLOOKUP(orders[[#This Row],[employeeID]],employees[employeeID],employees[employeeName])</f>
        <v>Margaret Peacock</v>
      </c>
      <c r="E51" s="1">
        <v>42017</v>
      </c>
      <c r="F51" s="1">
        <v>42059</v>
      </c>
      <c r="G51" s="1">
        <v>42025</v>
      </c>
      <c r="H51">
        <v>2</v>
      </c>
      <c r="I51">
        <v>81.83</v>
      </c>
    </row>
    <row r="52" spans="1:9" x14ac:dyDescent="0.25">
      <c r="A52">
        <v>10840</v>
      </c>
      <c r="B52" t="s">
        <v>227</v>
      </c>
      <c r="C52">
        <v>4</v>
      </c>
      <c r="D52" t="str">
        <f>_xlfn.XLOOKUP(orders[[#This Row],[employeeID]],employees[employeeID],employees[employeeName])</f>
        <v>Margaret Peacock</v>
      </c>
      <c r="E52" s="1">
        <v>42023</v>
      </c>
      <c r="F52" s="1">
        <v>42065</v>
      </c>
      <c r="G52" s="1">
        <v>42051</v>
      </c>
      <c r="H52">
        <v>2</v>
      </c>
      <c r="I52">
        <v>2.71</v>
      </c>
    </row>
    <row r="53" spans="1:9" x14ac:dyDescent="0.25">
      <c r="A53">
        <v>10843</v>
      </c>
      <c r="B53" t="s">
        <v>365</v>
      </c>
      <c r="C53">
        <v>4</v>
      </c>
      <c r="D53" t="str">
        <f>_xlfn.XLOOKUP(orders[[#This Row],[employeeID]],employees[employeeID],employees[employeeName])</f>
        <v>Margaret Peacock</v>
      </c>
      <c r="E53" s="1">
        <v>42025</v>
      </c>
      <c r="F53" s="1">
        <v>42053</v>
      </c>
      <c r="G53" s="1">
        <v>42030</v>
      </c>
      <c r="H53">
        <v>2</v>
      </c>
      <c r="I53">
        <v>9.26</v>
      </c>
    </row>
    <row r="54" spans="1:9" x14ac:dyDescent="0.25">
      <c r="A54">
        <v>10861</v>
      </c>
      <c r="B54" t="s">
        <v>386</v>
      </c>
      <c r="C54">
        <v>4</v>
      </c>
      <c r="D54" t="str">
        <f>_xlfn.XLOOKUP(orders[[#This Row],[employeeID]],employees[employeeID],employees[employeeName])</f>
        <v>Margaret Peacock</v>
      </c>
      <c r="E54" s="1">
        <v>42034</v>
      </c>
      <c r="F54" s="1">
        <v>42062</v>
      </c>
      <c r="G54" s="1">
        <v>42052</v>
      </c>
      <c r="H54">
        <v>2</v>
      </c>
      <c r="I54">
        <v>14.93</v>
      </c>
    </row>
    <row r="55" spans="1:9" x14ac:dyDescent="0.25">
      <c r="A55">
        <v>10863</v>
      </c>
      <c r="B55" t="s">
        <v>178</v>
      </c>
      <c r="C55">
        <v>4</v>
      </c>
      <c r="D55" t="str">
        <f>_xlfn.XLOOKUP(orders[[#This Row],[employeeID]],employees[employeeID],employees[employeeName])</f>
        <v>Margaret Peacock</v>
      </c>
      <c r="E55" s="1">
        <v>42037</v>
      </c>
      <c r="F55" s="1">
        <v>42065</v>
      </c>
      <c r="G55" s="1">
        <v>42052</v>
      </c>
      <c r="H55">
        <v>2</v>
      </c>
      <c r="I55">
        <v>30.26</v>
      </c>
    </row>
    <row r="56" spans="1:9" x14ac:dyDescent="0.25">
      <c r="A56">
        <v>10864</v>
      </c>
      <c r="B56" t="s">
        <v>40</v>
      </c>
      <c r="C56">
        <v>4</v>
      </c>
      <c r="D56" t="str">
        <f>_xlfn.XLOOKUP(orders[[#This Row],[employeeID]],employees[employeeID],employees[employeeName])</f>
        <v>Margaret Peacock</v>
      </c>
      <c r="E56" s="1">
        <v>42037</v>
      </c>
      <c r="F56" s="1">
        <v>42065</v>
      </c>
      <c r="G56" s="1">
        <v>42044</v>
      </c>
      <c r="H56">
        <v>2</v>
      </c>
      <c r="I56">
        <v>3.04</v>
      </c>
    </row>
    <row r="57" spans="1:9" x14ac:dyDescent="0.25">
      <c r="A57">
        <v>10875</v>
      </c>
      <c r="B57" t="s">
        <v>45</v>
      </c>
      <c r="C57">
        <v>4</v>
      </c>
      <c r="D57" t="str">
        <f>_xlfn.XLOOKUP(orders[[#This Row],[employeeID]],employees[employeeID],employees[employeeName])</f>
        <v>Margaret Peacock</v>
      </c>
      <c r="E57" s="1">
        <v>42041</v>
      </c>
      <c r="F57" s="1">
        <v>42069</v>
      </c>
      <c r="G57" s="1">
        <v>42066</v>
      </c>
      <c r="H57">
        <v>2</v>
      </c>
      <c r="I57">
        <v>32.369999999999997</v>
      </c>
    </row>
    <row r="58" spans="1:9" x14ac:dyDescent="0.25">
      <c r="A58">
        <v>10884</v>
      </c>
      <c r="B58" t="s">
        <v>219</v>
      </c>
      <c r="C58">
        <v>4</v>
      </c>
      <c r="D58" t="str">
        <f>_xlfn.XLOOKUP(orders[[#This Row],[employeeID]],employees[employeeID],employees[employeeName])</f>
        <v>Margaret Peacock</v>
      </c>
      <c r="E58" s="1">
        <v>42047</v>
      </c>
      <c r="F58" s="1">
        <v>42075</v>
      </c>
      <c r="G58" s="1">
        <v>42048</v>
      </c>
      <c r="H58">
        <v>2</v>
      </c>
      <c r="I58">
        <v>90.97</v>
      </c>
    </row>
    <row r="59" spans="1:9" x14ac:dyDescent="0.25">
      <c r="A59">
        <v>10892</v>
      </c>
      <c r="B59" t="s">
        <v>239</v>
      </c>
      <c r="C59">
        <v>4</v>
      </c>
      <c r="D59" t="str">
        <f>_xlfn.XLOOKUP(orders[[#This Row],[employeeID]],employees[employeeID],employees[employeeName])</f>
        <v>Margaret Peacock</v>
      </c>
      <c r="E59" s="1">
        <v>42052</v>
      </c>
      <c r="F59" s="1">
        <v>42080</v>
      </c>
      <c r="G59" s="1">
        <v>42054</v>
      </c>
      <c r="H59">
        <v>2</v>
      </c>
      <c r="I59">
        <v>120.27</v>
      </c>
    </row>
    <row r="60" spans="1:9" x14ac:dyDescent="0.25">
      <c r="A60">
        <v>10898</v>
      </c>
      <c r="B60" t="s">
        <v>255</v>
      </c>
      <c r="C60">
        <v>4</v>
      </c>
      <c r="D60" t="str">
        <f>_xlfn.XLOOKUP(orders[[#This Row],[employeeID]],employees[employeeID],employees[employeeName])</f>
        <v>Margaret Peacock</v>
      </c>
      <c r="E60" s="1">
        <v>42055</v>
      </c>
      <c r="F60" s="1">
        <v>42083</v>
      </c>
      <c r="G60" s="1">
        <v>42069</v>
      </c>
      <c r="H60">
        <v>2</v>
      </c>
      <c r="I60">
        <v>1.27</v>
      </c>
    </row>
    <row r="61" spans="1:9" x14ac:dyDescent="0.25">
      <c r="A61">
        <v>10908</v>
      </c>
      <c r="B61" t="s">
        <v>298</v>
      </c>
      <c r="C61">
        <v>4</v>
      </c>
      <c r="D61" t="str">
        <f>_xlfn.XLOOKUP(orders[[#This Row],[employeeID]],employees[employeeID],employees[employeeName])</f>
        <v>Margaret Peacock</v>
      </c>
      <c r="E61" s="1">
        <v>42061</v>
      </c>
      <c r="F61" s="1">
        <v>42089</v>
      </c>
      <c r="G61" s="1">
        <v>42069</v>
      </c>
      <c r="H61">
        <v>2</v>
      </c>
      <c r="I61">
        <v>32.96</v>
      </c>
    </row>
    <row r="62" spans="1:9" x14ac:dyDescent="0.25">
      <c r="A62">
        <v>10917</v>
      </c>
      <c r="B62" t="s">
        <v>309</v>
      </c>
      <c r="C62">
        <v>4</v>
      </c>
      <c r="D62" t="str">
        <f>_xlfn.XLOOKUP(orders[[#This Row],[employeeID]],employees[employeeID],employees[employeeName])</f>
        <v>Margaret Peacock</v>
      </c>
      <c r="E62" s="1">
        <v>42065</v>
      </c>
      <c r="F62" s="1">
        <v>42093</v>
      </c>
      <c r="G62" s="1">
        <v>42074</v>
      </c>
      <c r="H62">
        <v>2</v>
      </c>
      <c r="I62">
        <v>8.2899999999999991</v>
      </c>
    </row>
    <row r="63" spans="1:9" x14ac:dyDescent="0.25">
      <c r="A63">
        <v>10920</v>
      </c>
      <c r="B63" t="s">
        <v>40</v>
      </c>
      <c r="C63">
        <v>4</v>
      </c>
      <c r="D63" t="str">
        <f>_xlfn.XLOOKUP(orders[[#This Row],[employeeID]],employees[employeeID],employees[employeeName])</f>
        <v>Margaret Peacock</v>
      </c>
      <c r="E63" s="1">
        <v>42066</v>
      </c>
      <c r="F63" s="1">
        <v>42094</v>
      </c>
      <c r="G63" s="1">
        <v>42072</v>
      </c>
      <c r="H63">
        <v>2</v>
      </c>
      <c r="I63">
        <v>29.61</v>
      </c>
    </row>
    <row r="64" spans="1:9" x14ac:dyDescent="0.25">
      <c r="A64">
        <v>10931</v>
      </c>
      <c r="B64" t="s">
        <v>305</v>
      </c>
      <c r="C64">
        <v>4</v>
      </c>
      <c r="D64" t="str">
        <f>_xlfn.XLOOKUP(orders[[#This Row],[employeeID]],employees[employeeID],employees[employeeName])</f>
        <v>Margaret Peacock</v>
      </c>
      <c r="E64" s="1">
        <v>42069</v>
      </c>
      <c r="F64" s="1">
        <v>42083</v>
      </c>
      <c r="G64" s="1">
        <v>42082</v>
      </c>
      <c r="H64">
        <v>2</v>
      </c>
      <c r="I64">
        <v>13.6</v>
      </c>
    </row>
    <row r="65" spans="1:9" x14ac:dyDescent="0.25">
      <c r="A65">
        <v>10943</v>
      </c>
      <c r="B65" t="s">
        <v>76</v>
      </c>
      <c r="C65">
        <v>4</v>
      </c>
      <c r="D65" t="str">
        <f>_xlfn.XLOOKUP(orders[[#This Row],[employeeID]],employees[employeeID],employees[employeeName])</f>
        <v>Margaret Peacock</v>
      </c>
      <c r="E65" s="1">
        <v>42074</v>
      </c>
      <c r="F65" s="1">
        <v>42102</v>
      </c>
      <c r="G65" s="1">
        <v>42082</v>
      </c>
      <c r="H65">
        <v>2</v>
      </c>
      <c r="I65">
        <v>2.17</v>
      </c>
    </row>
    <row r="66" spans="1:9" x14ac:dyDescent="0.25">
      <c r="A66">
        <v>10972</v>
      </c>
      <c r="B66" t="s">
        <v>199</v>
      </c>
      <c r="C66">
        <v>4</v>
      </c>
      <c r="D66" t="str">
        <f>_xlfn.XLOOKUP(orders[[#This Row],[employeeID]],employees[employeeID],employees[employeeName])</f>
        <v>Margaret Peacock</v>
      </c>
      <c r="E66" s="1">
        <v>42087</v>
      </c>
      <c r="F66" s="1">
        <v>42115</v>
      </c>
      <c r="G66" s="1">
        <v>42089</v>
      </c>
      <c r="H66">
        <v>2</v>
      </c>
      <c r="I66">
        <v>0.02</v>
      </c>
    </row>
    <row r="67" spans="1:9" x14ac:dyDescent="0.25">
      <c r="A67">
        <v>10996</v>
      </c>
      <c r="B67" t="s">
        <v>286</v>
      </c>
      <c r="C67">
        <v>4</v>
      </c>
      <c r="D67" t="str">
        <f>_xlfn.XLOOKUP(orders[[#This Row],[employeeID]],employees[employeeID],employees[employeeName])</f>
        <v>Margaret Peacock</v>
      </c>
      <c r="E67" s="1">
        <v>42096</v>
      </c>
      <c r="F67" s="1">
        <v>42124</v>
      </c>
      <c r="G67" s="1">
        <v>42104</v>
      </c>
      <c r="H67">
        <v>2</v>
      </c>
      <c r="I67">
        <v>1.1200000000000001</v>
      </c>
    </row>
    <row r="68" spans="1:9" x14ac:dyDescent="0.25">
      <c r="A68">
        <v>11018</v>
      </c>
      <c r="B68" t="s">
        <v>231</v>
      </c>
      <c r="C68">
        <v>4</v>
      </c>
      <c r="D68" t="str">
        <f>_xlfn.XLOOKUP(orders[[#This Row],[employeeID]],employees[employeeID],employees[employeeName])</f>
        <v>Margaret Peacock</v>
      </c>
      <c r="E68" s="1">
        <v>42107</v>
      </c>
      <c r="F68" s="1">
        <v>42135</v>
      </c>
      <c r="G68" s="1">
        <v>42110</v>
      </c>
      <c r="H68">
        <v>2</v>
      </c>
      <c r="I68">
        <v>11.65</v>
      </c>
    </row>
    <row r="69" spans="1:9" x14ac:dyDescent="0.25">
      <c r="A69">
        <v>11062</v>
      </c>
      <c r="B69" t="s">
        <v>298</v>
      </c>
      <c r="C69">
        <v>4</v>
      </c>
      <c r="D69" t="str">
        <f>_xlfn.XLOOKUP(orders[[#This Row],[employeeID]],employees[employeeID],employees[employeeName])</f>
        <v>Margaret Peacock</v>
      </c>
      <c r="E69" s="1">
        <v>42124</v>
      </c>
      <c r="F69" s="1">
        <v>42152</v>
      </c>
      <c r="G69" s="1"/>
      <c r="H69">
        <v>2</v>
      </c>
      <c r="I69">
        <v>29.93</v>
      </c>
    </row>
    <row r="70" spans="1:9" x14ac:dyDescent="0.25">
      <c r="A70">
        <v>11072</v>
      </c>
      <c r="B70" t="s">
        <v>113</v>
      </c>
      <c r="C70">
        <v>4</v>
      </c>
      <c r="D70" t="str">
        <f>_xlfn.XLOOKUP(orders[[#This Row],[employeeID]],employees[employeeID],employees[employeeName])</f>
        <v>Margaret Peacock</v>
      </c>
      <c r="E70" s="1">
        <v>42129</v>
      </c>
      <c r="F70" s="1">
        <v>42157</v>
      </c>
      <c r="G70" s="1"/>
      <c r="H70">
        <v>2</v>
      </c>
      <c r="I70">
        <v>258.64</v>
      </c>
    </row>
    <row r="71" spans="1:9" x14ac:dyDescent="0.25">
      <c r="A71">
        <v>11076</v>
      </c>
      <c r="B71" t="s">
        <v>66</v>
      </c>
      <c r="C71">
        <v>4</v>
      </c>
      <c r="D71" t="str">
        <f>_xlfn.XLOOKUP(orders[[#This Row],[employeeID]],employees[employeeID],employees[employeeName])</f>
        <v>Margaret Peacock</v>
      </c>
      <c r="E71" s="1">
        <v>42130</v>
      </c>
      <c r="F71" s="1">
        <v>42158</v>
      </c>
      <c r="G71" s="1"/>
      <c r="H71">
        <v>2</v>
      </c>
      <c r="I71">
        <v>38.28</v>
      </c>
    </row>
    <row r="72" spans="1:9" x14ac:dyDescent="0.25">
      <c r="A72">
        <v>10253</v>
      </c>
      <c r="B72" t="s">
        <v>174</v>
      </c>
      <c r="C72">
        <v>3</v>
      </c>
      <c r="D72" t="str">
        <f>_xlfn.XLOOKUP(orders[[#This Row],[employeeID]],employees[employeeID],employees[employeeName])</f>
        <v>Janet Leverling</v>
      </c>
      <c r="E72" s="1">
        <v>41465</v>
      </c>
      <c r="F72" s="1">
        <v>41479</v>
      </c>
      <c r="G72" s="1">
        <v>41471</v>
      </c>
      <c r="H72">
        <v>2</v>
      </c>
      <c r="I72">
        <v>58.17</v>
      </c>
    </row>
    <row r="73" spans="1:9" x14ac:dyDescent="0.25">
      <c r="A73">
        <v>10254</v>
      </c>
      <c r="B73" t="s">
        <v>88</v>
      </c>
      <c r="C73">
        <v>5</v>
      </c>
      <c r="D73" t="str">
        <f>_xlfn.XLOOKUP(orders[[#This Row],[employeeID]],employees[employeeID],employees[employeeName])</f>
        <v>Steven Buchanan</v>
      </c>
      <c r="E73" s="1">
        <v>41466</v>
      </c>
      <c r="F73" s="1">
        <v>41494</v>
      </c>
      <c r="G73" s="1">
        <v>41478</v>
      </c>
      <c r="H73">
        <v>2</v>
      </c>
      <c r="I73">
        <v>22.98</v>
      </c>
    </row>
    <row r="74" spans="1:9" x14ac:dyDescent="0.25">
      <c r="A74">
        <v>10256</v>
      </c>
      <c r="B74" t="s">
        <v>382</v>
      </c>
      <c r="C74">
        <v>3</v>
      </c>
      <c r="D74" t="str">
        <f>_xlfn.XLOOKUP(orders[[#This Row],[employeeID]],employees[employeeID],employees[employeeName])</f>
        <v>Janet Leverling</v>
      </c>
      <c r="E74" s="1">
        <v>41470</v>
      </c>
      <c r="F74" s="1">
        <v>41498</v>
      </c>
      <c r="G74" s="1">
        <v>41472</v>
      </c>
      <c r="H74">
        <v>2</v>
      </c>
      <c r="I74">
        <v>13.97</v>
      </c>
    </row>
    <row r="75" spans="1:9" x14ac:dyDescent="0.25">
      <c r="A75">
        <v>10271</v>
      </c>
      <c r="B75" t="s">
        <v>332</v>
      </c>
      <c r="C75">
        <v>6</v>
      </c>
      <c r="D75" t="str">
        <f>_xlfn.XLOOKUP(orders[[#This Row],[employeeID]],employees[employeeID],employees[employeeName])</f>
        <v>Michael Suyama</v>
      </c>
      <c r="E75" s="1">
        <v>41487</v>
      </c>
      <c r="F75" s="1">
        <v>41515</v>
      </c>
      <c r="G75" s="1">
        <v>41516</v>
      </c>
      <c r="H75">
        <v>2</v>
      </c>
      <c r="I75">
        <v>4.54</v>
      </c>
    </row>
    <row r="76" spans="1:9" x14ac:dyDescent="0.25">
      <c r="A76">
        <v>10272</v>
      </c>
      <c r="B76" t="s">
        <v>293</v>
      </c>
      <c r="C76">
        <v>6</v>
      </c>
      <c r="D76" t="str">
        <f>_xlfn.XLOOKUP(orders[[#This Row],[employeeID]],employees[employeeID],employees[employeeName])</f>
        <v>Michael Suyama</v>
      </c>
      <c r="E76" s="1">
        <v>41488</v>
      </c>
      <c r="F76" s="1">
        <v>41516</v>
      </c>
      <c r="G76" s="1">
        <v>41492</v>
      </c>
      <c r="H76">
        <v>2</v>
      </c>
      <c r="I76">
        <v>98.03</v>
      </c>
    </row>
    <row r="77" spans="1:9" x14ac:dyDescent="0.25">
      <c r="A77">
        <v>10278</v>
      </c>
      <c r="B77" t="s">
        <v>45</v>
      </c>
      <c r="C77">
        <v>8</v>
      </c>
      <c r="D77" t="str">
        <f>_xlfn.XLOOKUP(orders[[#This Row],[employeeID]],employees[employeeID],employees[employeeName])</f>
        <v>Laura Callahan</v>
      </c>
      <c r="E77" s="1">
        <v>41498</v>
      </c>
      <c r="F77" s="1">
        <v>41526</v>
      </c>
      <c r="G77" s="1">
        <v>41502</v>
      </c>
      <c r="H77">
        <v>2</v>
      </c>
      <c r="I77">
        <v>92.69</v>
      </c>
    </row>
    <row r="78" spans="1:9" x14ac:dyDescent="0.25">
      <c r="A78">
        <v>10279</v>
      </c>
      <c r="B78" t="s">
        <v>215</v>
      </c>
      <c r="C78">
        <v>8</v>
      </c>
      <c r="D78" t="str">
        <f>_xlfn.XLOOKUP(orders[[#This Row],[employeeID]],employees[employeeID],employees[employeeName])</f>
        <v>Laura Callahan</v>
      </c>
      <c r="E78" s="1">
        <v>41499</v>
      </c>
      <c r="F78" s="1">
        <v>41527</v>
      </c>
      <c r="G78" s="1">
        <v>41502</v>
      </c>
      <c r="H78">
        <v>2</v>
      </c>
      <c r="I78">
        <v>25.83</v>
      </c>
    </row>
    <row r="79" spans="1:9" x14ac:dyDescent="0.25">
      <c r="A79">
        <v>10285</v>
      </c>
      <c r="B79" t="s">
        <v>286</v>
      </c>
      <c r="C79">
        <v>1</v>
      </c>
      <c r="D79" t="str">
        <f>_xlfn.XLOOKUP(orders[[#This Row],[employeeID]],employees[employeeID],employees[employeeName])</f>
        <v>Nancy Davolio</v>
      </c>
      <c r="E79" s="1">
        <v>41506</v>
      </c>
      <c r="F79" s="1">
        <v>41534</v>
      </c>
      <c r="G79" s="1">
        <v>41512</v>
      </c>
      <c r="H79">
        <v>2</v>
      </c>
      <c r="I79">
        <v>76.83</v>
      </c>
    </row>
    <row r="80" spans="1:9" x14ac:dyDescent="0.25">
      <c r="A80">
        <v>10291</v>
      </c>
      <c r="B80" t="s">
        <v>280</v>
      </c>
      <c r="C80">
        <v>6</v>
      </c>
      <c r="D80" t="str">
        <f>_xlfn.XLOOKUP(orders[[#This Row],[employeeID]],employees[employeeID],employees[employeeName])</f>
        <v>Michael Suyama</v>
      </c>
      <c r="E80" s="1">
        <v>41513</v>
      </c>
      <c r="F80" s="1">
        <v>41541</v>
      </c>
      <c r="G80" s="1">
        <v>41521</v>
      </c>
      <c r="H80">
        <v>2</v>
      </c>
      <c r="I80">
        <v>6.4</v>
      </c>
    </row>
    <row r="81" spans="1:9" x14ac:dyDescent="0.25">
      <c r="A81">
        <v>10292</v>
      </c>
      <c r="B81" t="s">
        <v>354</v>
      </c>
      <c r="C81">
        <v>1</v>
      </c>
      <c r="D81" t="str">
        <f>_xlfn.XLOOKUP(orders[[#This Row],[employeeID]],employees[employeeID],employees[employeeName])</f>
        <v>Nancy Davolio</v>
      </c>
      <c r="E81" s="1">
        <v>41514</v>
      </c>
      <c r="F81" s="1">
        <v>41542</v>
      </c>
      <c r="G81" s="1">
        <v>41519</v>
      </c>
      <c r="H81">
        <v>2</v>
      </c>
      <c r="I81">
        <v>1.35</v>
      </c>
    </row>
    <row r="82" spans="1:9" x14ac:dyDescent="0.25">
      <c r="A82">
        <v>10295</v>
      </c>
      <c r="B82" t="s">
        <v>369</v>
      </c>
      <c r="C82">
        <v>2</v>
      </c>
      <c r="D82" t="str">
        <f>_xlfn.XLOOKUP(orders[[#This Row],[employeeID]],employees[employeeID],employees[employeeName])</f>
        <v>Andrew Fuller</v>
      </c>
      <c r="E82" s="1">
        <v>41519</v>
      </c>
      <c r="F82" s="1">
        <v>41547</v>
      </c>
      <c r="G82" s="1">
        <v>41527</v>
      </c>
      <c r="H82">
        <v>2</v>
      </c>
      <c r="I82">
        <v>1.1499999999999999</v>
      </c>
    </row>
    <row r="83" spans="1:9" x14ac:dyDescent="0.25">
      <c r="A83">
        <v>10297</v>
      </c>
      <c r="B83" t="s">
        <v>55</v>
      </c>
      <c r="C83">
        <v>5</v>
      </c>
      <c r="D83" t="str">
        <f>_xlfn.XLOOKUP(orders[[#This Row],[employeeID]],employees[employeeID],employees[employeeName])</f>
        <v>Steven Buchanan</v>
      </c>
      <c r="E83" s="1">
        <v>41521</v>
      </c>
      <c r="F83" s="1">
        <v>41563</v>
      </c>
      <c r="G83" s="1">
        <v>41527</v>
      </c>
      <c r="H83">
        <v>2</v>
      </c>
      <c r="I83">
        <v>5.74</v>
      </c>
    </row>
    <row r="84" spans="1:9" x14ac:dyDescent="0.25">
      <c r="A84">
        <v>10298</v>
      </c>
      <c r="B84" t="s">
        <v>186</v>
      </c>
      <c r="C84">
        <v>6</v>
      </c>
      <c r="D84" t="str">
        <f>_xlfn.XLOOKUP(orders[[#This Row],[employeeID]],employees[employeeID],employees[employeeName])</f>
        <v>Michael Suyama</v>
      </c>
      <c r="E84" s="1">
        <v>41522</v>
      </c>
      <c r="F84" s="1">
        <v>41550</v>
      </c>
      <c r="G84" s="1">
        <v>41528</v>
      </c>
      <c r="H84">
        <v>2</v>
      </c>
      <c r="I84">
        <v>168.22</v>
      </c>
    </row>
    <row r="85" spans="1:9" x14ac:dyDescent="0.25">
      <c r="A85">
        <v>10300</v>
      </c>
      <c r="B85" t="s">
        <v>235</v>
      </c>
      <c r="C85">
        <v>2</v>
      </c>
      <c r="D85" t="str">
        <f>_xlfn.XLOOKUP(orders[[#This Row],[employeeID]],employees[employeeID],employees[employeeName])</f>
        <v>Andrew Fuller</v>
      </c>
      <c r="E85" s="1">
        <v>41526</v>
      </c>
      <c r="F85" s="1">
        <v>41554</v>
      </c>
      <c r="G85" s="1">
        <v>41535</v>
      </c>
      <c r="H85">
        <v>2</v>
      </c>
      <c r="I85">
        <v>17.68</v>
      </c>
    </row>
    <row r="86" spans="1:9" x14ac:dyDescent="0.25">
      <c r="A86">
        <v>10301</v>
      </c>
      <c r="B86" t="s">
        <v>373</v>
      </c>
      <c r="C86">
        <v>8</v>
      </c>
      <c r="D86" t="str">
        <f>_xlfn.XLOOKUP(orders[[#This Row],[employeeID]],employees[employeeID],employees[employeeName])</f>
        <v>Laura Callahan</v>
      </c>
      <c r="E86" s="1">
        <v>41526</v>
      </c>
      <c r="F86" s="1">
        <v>41554</v>
      </c>
      <c r="G86" s="1">
        <v>41534</v>
      </c>
      <c r="H86">
        <v>2</v>
      </c>
      <c r="I86">
        <v>45.08</v>
      </c>
    </row>
    <row r="87" spans="1:9" x14ac:dyDescent="0.25">
      <c r="A87">
        <v>10303</v>
      </c>
      <c r="B87" t="s">
        <v>156</v>
      </c>
      <c r="C87">
        <v>7</v>
      </c>
      <c r="D87" t="str">
        <f>_xlfn.XLOOKUP(orders[[#This Row],[employeeID]],employees[employeeID],employees[employeeName])</f>
        <v>Robert King</v>
      </c>
      <c r="E87" s="1">
        <v>41528</v>
      </c>
      <c r="F87" s="1">
        <v>41556</v>
      </c>
      <c r="G87" s="1">
        <v>41535</v>
      </c>
      <c r="H87">
        <v>2</v>
      </c>
      <c r="I87">
        <v>107.83</v>
      </c>
    </row>
    <row r="88" spans="1:9" x14ac:dyDescent="0.25">
      <c r="A88">
        <v>10304</v>
      </c>
      <c r="B88" t="s">
        <v>351</v>
      </c>
      <c r="C88">
        <v>1</v>
      </c>
      <c r="D88" t="str">
        <f>_xlfn.XLOOKUP(orders[[#This Row],[employeeID]],employees[employeeID],employees[employeeName])</f>
        <v>Nancy Davolio</v>
      </c>
      <c r="E88" s="1">
        <v>41529</v>
      </c>
      <c r="F88" s="1">
        <v>41557</v>
      </c>
      <c r="G88" s="1">
        <v>41534</v>
      </c>
      <c r="H88">
        <v>2</v>
      </c>
      <c r="I88">
        <v>63.79</v>
      </c>
    </row>
    <row r="89" spans="1:9" x14ac:dyDescent="0.25">
      <c r="A89">
        <v>10307</v>
      </c>
      <c r="B89" t="s">
        <v>231</v>
      </c>
      <c r="C89">
        <v>2</v>
      </c>
      <c r="D89" t="str">
        <f>_xlfn.XLOOKUP(orders[[#This Row],[employeeID]],employees[employeeID],employees[employeeName])</f>
        <v>Andrew Fuller</v>
      </c>
      <c r="E89" s="1">
        <v>41534</v>
      </c>
      <c r="F89" s="1">
        <v>41562</v>
      </c>
      <c r="G89" s="1">
        <v>41542</v>
      </c>
      <c r="H89">
        <v>2</v>
      </c>
      <c r="I89">
        <v>0.56000000000000005</v>
      </c>
    </row>
    <row r="90" spans="1:9" x14ac:dyDescent="0.25">
      <c r="A90">
        <v>10310</v>
      </c>
      <c r="B90" t="s">
        <v>340</v>
      </c>
      <c r="C90">
        <v>8</v>
      </c>
      <c r="D90" t="str">
        <f>_xlfn.XLOOKUP(orders[[#This Row],[employeeID]],employees[employeeID],employees[employeeName])</f>
        <v>Laura Callahan</v>
      </c>
      <c r="E90" s="1">
        <v>41537</v>
      </c>
      <c r="F90" s="1">
        <v>41565</v>
      </c>
      <c r="G90" s="1">
        <v>41544</v>
      </c>
      <c r="H90">
        <v>2</v>
      </c>
      <c r="I90">
        <v>17.52</v>
      </c>
    </row>
    <row r="91" spans="1:9" x14ac:dyDescent="0.25">
      <c r="A91">
        <v>10312</v>
      </c>
      <c r="B91" t="s">
        <v>373</v>
      </c>
      <c r="C91">
        <v>2</v>
      </c>
      <c r="D91" t="str">
        <f>_xlfn.XLOOKUP(orders[[#This Row],[employeeID]],employees[employeeID],employees[employeeName])</f>
        <v>Andrew Fuller</v>
      </c>
      <c r="E91" s="1">
        <v>41540</v>
      </c>
      <c r="F91" s="1">
        <v>41568</v>
      </c>
      <c r="G91" s="1">
        <v>41550</v>
      </c>
      <c r="H91">
        <v>2</v>
      </c>
      <c r="I91">
        <v>40.26</v>
      </c>
    </row>
    <row r="92" spans="1:9" x14ac:dyDescent="0.25">
      <c r="A92">
        <v>10313</v>
      </c>
      <c r="B92" t="s">
        <v>286</v>
      </c>
      <c r="C92">
        <v>2</v>
      </c>
      <c r="D92" t="str">
        <f>_xlfn.XLOOKUP(orders[[#This Row],[employeeID]],employees[employeeID],employees[employeeName])</f>
        <v>Andrew Fuller</v>
      </c>
      <c r="E92" s="1">
        <v>41541</v>
      </c>
      <c r="F92" s="1">
        <v>41569</v>
      </c>
      <c r="G92" s="1">
        <v>41551</v>
      </c>
      <c r="H92">
        <v>2</v>
      </c>
      <c r="I92">
        <v>1.96</v>
      </c>
    </row>
    <row r="93" spans="1:9" x14ac:dyDescent="0.25">
      <c r="A93">
        <v>10314</v>
      </c>
      <c r="B93" t="s">
        <v>293</v>
      </c>
      <c r="C93">
        <v>1</v>
      </c>
      <c r="D93" t="str">
        <f>_xlfn.XLOOKUP(orders[[#This Row],[employeeID]],employees[employeeID],employees[employeeName])</f>
        <v>Nancy Davolio</v>
      </c>
      <c r="E93" s="1">
        <v>41542</v>
      </c>
      <c r="F93" s="1">
        <v>41570</v>
      </c>
      <c r="G93" s="1">
        <v>41551</v>
      </c>
      <c r="H93">
        <v>2</v>
      </c>
      <c r="I93">
        <v>74.16</v>
      </c>
    </row>
    <row r="94" spans="1:9" x14ac:dyDescent="0.25">
      <c r="A94">
        <v>10318</v>
      </c>
      <c r="B94" t="s">
        <v>191</v>
      </c>
      <c r="C94">
        <v>8</v>
      </c>
      <c r="D94" t="str">
        <f>_xlfn.XLOOKUP(orders[[#This Row],[employeeID]],employees[employeeID],employees[employeeName])</f>
        <v>Laura Callahan</v>
      </c>
      <c r="E94" s="1">
        <v>41548</v>
      </c>
      <c r="F94" s="1">
        <v>41576</v>
      </c>
      <c r="G94" s="1">
        <v>41551</v>
      </c>
      <c r="H94">
        <v>2</v>
      </c>
      <c r="I94">
        <v>4.7300000000000004</v>
      </c>
    </row>
    <row r="95" spans="1:9" x14ac:dyDescent="0.25">
      <c r="A95">
        <v>10321</v>
      </c>
      <c r="B95" t="s">
        <v>191</v>
      </c>
      <c r="C95">
        <v>3</v>
      </c>
      <c r="D95" t="str">
        <f>_xlfn.XLOOKUP(orders[[#This Row],[employeeID]],employees[employeeID],employees[employeeName])</f>
        <v>Janet Leverling</v>
      </c>
      <c r="E95" s="1">
        <v>41550</v>
      </c>
      <c r="F95" s="1">
        <v>41578</v>
      </c>
      <c r="G95" s="1">
        <v>41558</v>
      </c>
      <c r="H95">
        <v>2</v>
      </c>
      <c r="I95">
        <v>3.43</v>
      </c>
    </row>
    <row r="96" spans="1:9" x14ac:dyDescent="0.25">
      <c r="A96">
        <v>10332</v>
      </c>
      <c r="B96" t="s">
        <v>244</v>
      </c>
      <c r="C96">
        <v>3</v>
      </c>
      <c r="D96" t="str">
        <f>_xlfn.XLOOKUP(orders[[#This Row],[employeeID]],employees[employeeID],employees[employeeName])</f>
        <v>Janet Leverling</v>
      </c>
      <c r="E96" s="1">
        <v>41564</v>
      </c>
      <c r="F96" s="1">
        <v>41606</v>
      </c>
      <c r="G96" s="1">
        <v>41568</v>
      </c>
      <c r="H96">
        <v>2</v>
      </c>
      <c r="I96">
        <v>52.84</v>
      </c>
    </row>
    <row r="97" spans="1:9" x14ac:dyDescent="0.25">
      <c r="A97">
        <v>10334</v>
      </c>
      <c r="B97" t="s">
        <v>365</v>
      </c>
      <c r="C97">
        <v>8</v>
      </c>
      <c r="D97" t="str">
        <f>_xlfn.XLOOKUP(orders[[#This Row],[employeeID]],employees[employeeID],employees[employeeName])</f>
        <v>Laura Callahan</v>
      </c>
      <c r="E97" s="1">
        <v>41568</v>
      </c>
      <c r="F97" s="1">
        <v>41596</v>
      </c>
      <c r="G97" s="1">
        <v>41575</v>
      </c>
      <c r="H97">
        <v>2</v>
      </c>
      <c r="I97">
        <v>8.56</v>
      </c>
    </row>
    <row r="98" spans="1:9" x14ac:dyDescent="0.25">
      <c r="A98">
        <v>10335</v>
      </c>
      <c r="B98" t="s">
        <v>186</v>
      </c>
      <c r="C98">
        <v>7</v>
      </c>
      <c r="D98" t="str">
        <f>_xlfn.XLOOKUP(orders[[#This Row],[employeeID]],employees[employeeID],employees[employeeName])</f>
        <v>Robert King</v>
      </c>
      <c r="E98" s="1">
        <v>41569</v>
      </c>
      <c r="F98" s="1">
        <v>41597</v>
      </c>
      <c r="G98" s="1">
        <v>41571</v>
      </c>
      <c r="H98">
        <v>2</v>
      </c>
      <c r="I98">
        <v>42.11</v>
      </c>
    </row>
    <row r="99" spans="1:9" x14ac:dyDescent="0.25">
      <c r="A99">
        <v>10336</v>
      </c>
      <c r="B99" t="s">
        <v>277</v>
      </c>
      <c r="C99">
        <v>7</v>
      </c>
      <c r="D99" t="str">
        <f>_xlfn.XLOOKUP(orders[[#This Row],[employeeID]],employees[employeeID],employees[employeeName])</f>
        <v>Robert King</v>
      </c>
      <c r="E99" s="1">
        <v>41570</v>
      </c>
      <c r="F99" s="1">
        <v>41598</v>
      </c>
      <c r="G99" s="1">
        <v>41572</v>
      </c>
      <c r="H99">
        <v>2</v>
      </c>
      <c r="I99">
        <v>15.51</v>
      </c>
    </row>
    <row r="100" spans="1:9" x14ac:dyDescent="0.25">
      <c r="A100">
        <v>10339</v>
      </c>
      <c r="B100" t="s">
        <v>244</v>
      </c>
      <c r="C100">
        <v>2</v>
      </c>
      <c r="D100" t="str">
        <f>_xlfn.XLOOKUP(orders[[#This Row],[employeeID]],employees[employeeID],employees[employeeName])</f>
        <v>Andrew Fuller</v>
      </c>
      <c r="E100" s="1">
        <v>41575</v>
      </c>
      <c r="F100" s="1">
        <v>41603</v>
      </c>
      <c r="G100" s="1">
        <v>41582</v>
      </c>
      <c r="H100">
        <v>2</v>
      </c>
      <c r="I100">
        <v>15.66</v>
      </c>
    </row>
    <row r="101" spans="1:9" x14ac:dyDescent="0.25">
      <c r="A101">
        <v>10345</v>
      </c>
      <c r="B101" t="s">
        <v>286</v>
      </c>
      <c r="C101">
        <v>2</v>
      </c>
      <c r="D101" t="str">
        <f>_xlfn.XLOOKUP(orders[[#This Row],[employeeID]],employees[employeeID],employees[employeeName])</f>
        <v>Andrew Fuller</v>
      </c>
      <c r="E101" s="1">
        <v>41582</v>
      </c>
      <c r="F101" s="1">
        <v>41610</v>
      </c>
      <c r="G101" s="1">
        <v>41589</v>
      </c>
      <c r="H101">
        <v>2</v>
      </c>
      <c r="I101">
        <v>249.06</v>
      </c>
    </row>
    <row r="102" spans="1:9" x14ac:dyDescent="0.25">
      <c r="A102">
        <v>10350</v>
      </c>
      <c r="B102" t="s">
        <v>203</v>
      </c>
      <c r="C102">
        <v>6</v>
      </c>
      <c r="D102" t="str">
        <f>_xlfn.XLOOKUP(orders[[#This Row],[employeeID]],employees[employeeID],employees[employeeName])</f>
        <v>Michael Suyama</v>
      </c>
      <c r="E102" s="1">
        <v>41589</v>
      </c>
      <c r="F102" s="1">
        <v>41617</v>
      </c>
      <c r="G102" s="1">
        <v>41611</v>
      </c>
      <c r="H102">
        <v>2</v>
      </c>
      <c r="I102">
        <v>64.19</v>
      </c>
    </row>
    <row r="103" spans="1:9" x14ac:dyDescent="0.25">
      <c r="A103">
        <v>10356</v>
      </c>
      <c r="B103" t="s">
        <v>373</v>
      </c>
      <c r="C103">
        <v>6</v>
      </c>
      <c r="D103" t="str">
        <f>_xlfn.XLOOKUP(orders[[#This Row],[employeeID]],employees[employeeID],employees[employeeName])</f>
        <v>Michael Suyama</v>
      </c>
      <c r="E103" s="1">
        <v>41596</v>
      </c>
      <c r="F103" s="1">
        <v>41624</v>
      </c>
      <c r="G103" s="1">
        <v>41605</v>
      </c>
      <c r="H103">
        <v>2</v>
      </c>
      <c r="I103">
        <v>36.71</v>
      </c>
    </row>
    <row r="104" spans="1:9" x14ac:dyDescent="0.25">
      <c r="A104">
        <v>10361</v>
      </c>
      <c r="B104" t="s">
        <v>286</v>
      </c>
      <c r="C104">
        <v>1</v>
      </c>
      <c r="D104" t="str">
        <f>_xlfn.XLOOKUP(orders[[#This Row],[employeeID]],employees[employeeID],employees[employeeName])</f>
        <v>Nancy Davolio</v>
      </c>
      <c r="E104" s="1">
        <v>41600</v>
      </c>
      <c r="F104" s="1">
        <v>41628</v>
      </c>
      <c r="G104" s="1">
        <v>41611</v>
      </c>
      <c r="H104">
        <v>2</v>
      </c>
      <c r="I104">
        <v>183.17</v>
      </c>
    </row>
    <row r="105" spans="1:9" x14ac:dyDescent="0.25">
      <c r="A105">
        <v>10365</v>
      </c>
      <c r="B105" t="s">
        <v>37</v>
      </c>
      <c r="C105">
        <v>3</v>
      </c>
      <c r="D105" t="str">
        <f>_xlfn.XLOOKUP(orders[[#This Row],[employeeID]],employees[employeeID],employees[employeeName])</f>
        <v>Janet Leverling</v>
      </c>
      <c r="E105" s="1">
        <v>41605</v>
      </c>
      <c r="F105" s="1">
        <v>41633</v>
      </c>
      <c r="G105" s="1">
        <v>41610</v>
      </c>
      <c r="H105">
        <v>2</v>
      </c>
      <c r="I105">
        <v>22</v>
      </c>
    </row>
    <row r="106" spans="1:9" x14ac:dyDescent="0.25">
      <c r="A106">
        <v>10366</v>
      </c>
      <c r="B106" t="s">
        <v>152</v>
      </c>
      <c r="C106">
        <v>8</v>
      </c>
      <c r="D106" t="str">
        <f>_xlfn.XLOOKUP(orders[[#This Row],[employeeID]],employees[employeeID],employees[employeeName])</f>
        <v>Laura Callahan</v>
      </c>
      <c r="E106" s="1">
        <v>41606</v>
      </c>
      <c r="F106" s="1">
        <v>41648</v>
      </c>
      <c r="G106" s="1">
        <v>41638</v>
      </c>
      <c r="H106">
        <v>2</v>
      </c>
      <c r="I106">
        <v>10.14</v>
      </c>
    </row>
    <row r="107" spans="1:9" x14ac:dyDescent="0.25">
      <c r="A107">
        <v>10368</v>
      </c>
      <c r="B107" t="s">
        <v>113</v>
      </c>
      <c r="C107">
        <v>2</v>
      </c>
      <c r="D107" t="str">
        <f>_xlfn.XLOOKUP(orders[[#This Row],[employeeID]],employees[employeeID],employees[employeeName])</f>
        <v>Andrew Fuller</v>
      </c>
      <c r="E107" s="1">
        <v>41607</v>
      </c>
      <c r="F107" s="1">
        <v>41635</v>
      </c>
      <c r="G107" s="1">
        <v>41610</v>
      </c>
      <c r="H107">
        <v>2</v>
      </c>
      <c r="I107">
        <v>101.95</v>
      </c>
    </row>
    <row r="108" spans="1:9" x14ac:dyDescent="0.25">
      <c r="A108">
        <v>10369</v>
      </c>
      <c r="B108" t="s">
        <v>332</v>
      </c>
      <c r="C108">
        <v>8</v>
      </c>
      <c r="D108" t="str">
        <f>_xlfn.XLOOKUP(orders[[#This Row],[employeeID]],employees[employeeID],employees[employeeName])</f>
        <v>Laura Callahan</v>
      </c>
      <c r="E108" s="1">
        <v>41610</v>
      </c>
      <c r="F108" s="1">
        <v>41638</v>
      </c>
      <c r="G108" s="1">
        <v>41617</v>
      </c>
      <c r="H108">
        <v>2</v>
      </c>
      <c r="I108">
        <v>195.68</v>
      </c>
    </row>
    <row r="109" spans="1:9" x14ac:dyDescent="0.25">
      <c r="A109">
        <v>10370</v>
      </c>
      <c r="B109" t="s">
        <v>88</v>
      </c>
      <c r="C109">
        <v>6</v>
      </c>
      <c r="D109" t="str">
        <f>_xlfn.XLOOKUP(orders[[#This Row],[employeeID]],employees[employeeID],employees[employeeName])</f>
        <v>Michael Suyama</v>
      </c>
      <c r="E109" s="1">
        <v>41611</v>
      </c>
      <c r="F109" s="1">
        <v>41639</v>
      </c>
      <c r="G109" s="1">
        <v>41635</v>
      </c>
      <c r="H109">
        <v>2</v>
      </c>
      <c r="I109">
        <v>1.17</v>
      </c>
    </row>
    <row r="110" spans="1:9" x14ac:dyDescent="0.25">
      <c r="A110">
        <v>10372</v>
      </c>
      <c r="B110" t="s">
        <v>283</v>
      </c>
      <c r="C110">
        <v>5</v>
      </c>
      <c r="D110" t="str">
        <f>_xlfn.XLOOKUP(orders[[#This Row],[employeeID]],employees[employeeID],employees[employeeName])</f>
        <v>Steven Buchanan</v>
      </c>
      <c r="E110" s="1">
        <v>41612</v>
      </c>
      <c r="F110" s="1">
        <v>41640</v>
      </c>
      <c r="G110" s="1">
        <v>41617</v>
      </c>
      <c r="H110">
        <v>2</v>
      </c>
      <c r="I110">
        <v>890.78</v>
      </c>
    </row>
    <row r="111" spans="1:9" x14ac:dyDescent="0.25">
      <c r="A111">
        <v>10375</v>
      </c>
      <c r="B111" t="s">
        <v>182</v>
      </c>
      <c r="C111">
        <v>3</v>
      </c>
      <c r="D111" t="str">
        <f>_xlfn.XLOOKUP(orders[[#This Row],[employeeID]],employees[employeeID],employees[employeeName])</f>
        <v>Janet Leverling</v>
      </c>
      <c r="E111" s="1">
        <v>41614</v>
      </c>
      <c r="F111" s="1">
        <v>41642</v>
      </c>
      <c r="G111" s="1">
        <v>41617</v>
      </c>
      <c r="H111">
        <v>2</v>
      </c>
      <c r="I111">
        <v>20.12</v>
      </c>
    </row>
    <row r="112" spans="1:9" x14ac:dyDescent="0.25">
      <c r="A112">
        <v>10376</v>
      </c>
      <c r="B112" t="s">
        <v>244</v>
      </c>
      <c r="C112">
        <v>1</v>
      </c>
      <c r="D112" t="str">
        <f>_xlfn.XLOOKUP(orders[[#This Row],[employeeID]],employees[employeeID],employees[employeeName])</f>
        <v>Nancy Davolio</v>
      </c>
      <c r="E112" s="1">
        <v>41617</v>
      </c>
      <c r="F112" s="1">
        <v>41645</v>
      </c>
      <c r="G112" s="1">
        <v>41621</v>
      </c>
      <c r="H112">
        <v>2</v>
      </c>
      <c r="I112">
        <v>20.39</v>
      </c>
    </row>
    <row r="113" spans="1:9" x14ac:dyDescent="0.25">
      <c r="A113">
        <v>10385</v>
      </c>
      <c r="B113" t="s">
        <v>332</v>
      </c>
      <c r="C113">
        <v>1</v>
      </c>
      <c r="D113" t="str">
        <f>_xlfn.XLOOKUP(orders[[#This Row],[employeeID]],employees[employeeID],employees[employeeName])</f>
        <v>Nancy Davolio</v>
      </c>
      <c r="E113" s="1">
        <v>41625</v>
      </c>
      <c r="F113" s="1">
        <v>41653</v>
      </c>
      <c r="G113" s="1">
        <v>41631</v>
      </c>
      <c r="H113">
        <v>2</v>
      </c>
      <c r="I113">
        <v>30.96</v>
      </c>
    </row>
    <row r="114" spans="1:9" x14ac:dyDescent="0.25">
      <c r="A114">
        <v>10387</v>
      </c>
      <c r="B114" t="s">
        <v>312</v>
      </c>
      <c r="C114">
        <v>1</v>
      </c>
      <c r="D114" t="str">
        <f>_xlfn.XLOOKUP(orders[[#This Row],[employeeID]],employees[employeeID],employees[employeeName])</f>
        <v>Nancy Davolio</v>
      </c>
      <c r="E114" s="1">
        <v>41626</v>
      </c>
      <c r="F114" s="1">
        <v>41654</v>
      </c>
      <c r="G114" s="1">
        <v>41628</v>
      </c>
      <c r="H114">
        <v>2</v>
      </c>
      <c r="I114">
        <v>93.63</v>
      </c>
    </row>
    <row r="115" spans="1:9" x14ac:dyDescent="0.25">
      <c r="A115">
        <v>10402</v>
      </c>
      <c r="B115" t="s">
        <v>113</v>
      </c>
      <c r="C115">
        <v>8</v>
      </c>
      <c r="D115" t="str">
        <f>_xlfn.XLOOKUP(orders[[#This Row],[employeeID]],employees[employeeID],employees[employeeName])</f>
        <v>Laura Callahan</v>
      </c>
      <c r="E115" s="1">
        <v>41641</v>
      </c>
      <c r="F115" s="1">
        <v>41683</v>
      </c>
      <c r="G115" s="1">
        <v>41649</v>
      </c>
      <c r="H115">
        <v>2</v>
      </c>
      <c r="I115">
        <v>67.88</v>
      </c>
    </row>
    <row r="116" spans="1:9" x14ac:dyDescent="0.25">
      <c r="A116">
        <v>10407</v>
      </c>
      <c r="B116" t="s">
        <v>262</v>
      </c>
      <c r="C116">
        <v>2</v>
      </c>
      <c r="D116" t="str">
        <f>_xlfn.XLOOKUP(orders[[#This Row],[employeeID]],employees[employeeID],employees[employeeName])</f>
        <v>Andrew Fuller</v>
      </c>
      <c r="E116" s="1">
        <v>41646</v>
      </c>
      <c r="F116" s="1">
        <v>41674</v>
      </c>
      <c r="G116" s="1">
        <v>41669</v>
      </c>
      <c r="H116">
        <v>2</v>
      </c>
      <c r="I116">
        <v>91.48</v>
      </c>
    </row>
    <row r="117" spans="1:9" x14ac:dyDescent="0.25">
      <c r="A117">
        <v>10412</v>
      </c>
      <c r="B117" t="s">
        <v>377</v>
      </c>
      <c r="C117">
        <v>8</v>
      </c>
      <c r="D117" t="str">
        <f>_xlfn.XLOOKUP(orders[[#This Row],[employeeID]],employees[employeeID],employees[employeeName])</f>
        <v>Laura Callahan</v>
      </c>
      <c r="E117" s="1">
        <v>41652</v>
      </c>
      <c r="F117" s="1">
        <v>41680</v>
      </c>
      <c r="G117" s="1">
        <v>41654</v>
      </c>
      <c r="H117">
        <v>2</v>
      </c>
      <c r="I117">
        <v>3.77</v>
      </c>
    </row>
    <row r="118" spans="1:9" x14ac:dyDescent="0.25">
      <c r="A118">
        <v>10413</v>
      </c>
      <c r="B118" t="s">
        <v>203</v>
      </c>
      <c r="C118">
        <v>3</v>
      </c>
      <c r="D118" t="str">
        <f>_xlfn.XLOOKUP(orders[[#This Row],[employeeID]],employees[employeeID],employees[employeeName])</f>
        <v>Janet Leverling</v>
      </c>
      <c r="E118" s="1">
        <v>41653</v>
      </c>
      <c r="F118" s="1">
        <v>41681</v>
      </c>
      <c r="G118" s="1">
        <v>41655</v>
      </c>
      <c r="H118">
        <v>2</v>
      </c>
      <c r="I118">
        <v>95.66</v>
      </c>
    </row>
    <row r="119" spans="1:9" x14ac:dyDescent="0.25">
      <c r="A119">
        <v>10424</v>
      </c>
      <c r="B119" t="s">
        <v>244</v>
      </c>
      <c r="C119">
        <v>7</v>
      </c>
      <c r="D119" t="str">
        <f>_xlfn.XLOOKUP(orders[[#This Row],[employeeID]],employees[employeeID],employees[employeeName])</f>
        <v>Robert King</v>
      </c>
      <c r="E119" s="1">
        <v>41662</v>
      </c>
      <c r="F119" s="1">
        <v>41690</v>
      </c>
      <c r="G119" s="1">
        <v>41666</v>
      </c>
      <c r="H119">
        <v>2</v>
      </c>
      <c r="I119">
        <v>370.61</v>
      </c>
    </row>
    <row r="120" spans="1:9" x14ac:dyDescent="0.25">
      <c r="A120">
        <v>10425</v>
      </c>
      <c r="B120" t="s">
        <v>203</v>
      </c>
      <c r="C120">
        <v>6</v>
      </c>
      <c r="D120" t="str">
        <f>_xlfn.XLOOKUP(orders[[#This Row],[employeeID]],employees[employeeID],employees[employeeName])</f>
        <v>Michael Suyama</v>
      </c>
      <c r="E120" s="1">
        <v>41663</v>
      </c>
      <c r="F120" s="1">
        <v>41691</v>
      </c>
      <c r="G120" s="1">
        <v>41684</v>
      </c>
      <c r="H120">
        <v>2</v>
      </c>
      <c r="I120">
        <v>7.93</v>
      </c>
    </row>
    <row r="121" spans="1:9" x14ac:dyDescent="0.25">
      <c r="A121">
        <v>10429</v>
      </c>
      <c r="B121" t="s">
        <v>186</v>
      </c>
      <c r="C121">
        <v>3</v>
      </c>
      <c r="D121" t="str">
        <f>_xlfn.XLOOKUP(orders[[#This Row],[employeeID]],employees[employeeID],employees[employeeName])</f>
        <v>Janet Leverling</v>
      </c>
      <c r="E121" s="1">
        <v>41668</v>
      </c>
      <c r="F121" s="1">
        <v>41710</v>
      </c>
      <c r="G121" s="1">
        <v>41677</v>
      </c>
      <c r="H121">
        <v>2</v>
      </c>
      <c r="I121">
        <v>56.63</v>
      </c>
    </row>
    <row r="122" spans="1:9" x14ac:dyDescent="0.25">
      <c r="A122">
        <v>10432</v>
      </c>
      <c r="B122" t="s">
        <v>332</v>
      </c>
      <c r="C122">
        <v>3</v>
      </c>
      <c r="D122" t="str">
        <f>_xlfn.XLOOKUP(orders[[#This Row],[employeeID]],employees[employeeID],employees[employeeName])</f>
        <v>Janet Leverling</v>
      </c>
      <c r="E122" s="1">
        <v>41670</v>
      </c>
      <c r="F122" s="1">
        <v>41684</v>
      </c>
      <c r="G122" s="1">
        <v>41677</v>
      </c>
      <c r="H122">
        <v>2</v>
      </c>
      <c r="I122">
        <v>4.34</v>
      </c>
    </row>
    <row r="123" spans="1:9" x14ac:dyDescent="0.25">
      <c r="A123">
        <v>10434</v>
      </c>
      <c r="B123" t="s">
        <v>131</v>
      </c>
      <c r="C123">
        <v>3</v>
      </c>
      <c r="D123" t="str">
        <f>_xlfn.XLOOKUP(orders[[#This Row],[employeeID]],employees[employeeID],employees[employeeName])</f>
        <v>Janet Leverling</v>
      </c>
      <c r="E123" s="1">
        <v>41673</v>
      </c>
      <c r="F123" s="1">
        <v>41701</v>
      </c>
      <c r="G123" s="1">
        <v>41683</v>
      </c>
      <c r="H123">
        <v>2</v>
      </c>
      <c r="I123">
        <v>17.920000000000002</v>
      </c>
    </row>
    <row r="124" spans="1:9" x14ac:dyDescent="0.25">
      <c r="A124">
        <v>10435</v>
      </c>
      <c r="B124" t="s">
        <v>99</v>
      </c>
      <c r="C124">
        <v>8</v>
      </c>
      <c r="D124" t="str">
        <f>_xlfn.XLOOKUP(orders[[#This Row],[employeeID]],employees[employeeID],employees[employeeName])</f>
        <v>Laura Callahan</v>
      </c>
      <c r="E124" s="1">
        <v>41674</v>
      </c>
      <c r="F124" s="1">
        <v>41716</v>
      </c>
      <c r="G124" s="1">
        <v>41677</v>
      </c>
      <c r="H124">
        <v>2</v>
      </c>
      <c r="I124">
        <v>9.2100000000000009</v>
      </c>
    </row>
    <row r="125" spans="1:9" x14ac:dyDescent="0.25">
      <c r="A125">
        <v>10436</v>
      </c>
      <c r="B125" t="s">
        <v>55</v>
      </c>
      <c r="C125">
        <v>3</v>
      </c>
      <c r="D125" t="str">
        <f>_xlfn.XLOOKUP(orders[[#This Row],[employeeID]],employees[employeeID],employees[employeeName])</f>
        <v>Janet Leverling</v>
      </c>
      <c r="E125" s="1">
        <v>41675</v>
      </c>
      <c r="F125" s="1">
        <v>41703</v>
      </c>
      <c r="G125" s="1">
        <v>41681</v>
      </c>
      <c r="H125">
        <v>2</v>
      </c>
      <c r="I125">
        <v>156.66</v>
      </c>
    </row>
    <row r="126" spans="1:9" x14ac:dyDescent="0.25">
      <c r="A126">
        <v>10438</v>
      </c>
      <c r="B126" t="s">
        <v>347</v>
      </c>
      <c r="C126">
        <v>3</v>
      </c>
      <c r="D126" t="str">
        <f>_xlfn.XLOOKUP(orders[[#This Row],[employeeID]],employees[employeeID],employees[employeeName])</f>
        <v>Janet Leverling</v>
      </c>
      <c r="E126" s="1">
        <v>41676</v>
      </c>
      <c r="F126" s="1">
        <v>41704</v>
      </c>
      <c r="G126" s="1">
        <v>41684</v>
      </c>
      <c r="H126">
        <v>2</v>
      </c>
      <c r="I126">
        <v>8.24</v>
      </c>
    </row>
    <row r="127" spans="1:9" x14ac:dyDescent="0.25">
      <c r="A127">
        <v>10441</v>
      </c>
      <c r="B127" t="s">
        <v>258</v>
      </c>
      <c r="C127">
        <v>3</v>
      </c>
      <c r="D127" t="str">
        <f>_xlfn.XLOOKUP(orders[[#This Row],[employeeID]],employees[employeeID],employees[employeeName])</f>
        <v>Janet Leverling</v>
      </c>
      <c r="E127" s="1">
        <v>41680</v>
      </c>
      <c r="F127" s="1">
        <v>41722</v>
      </c>
      <c r="G127" s="1">
        <v>41712</v>
      </c>
      <c r="H127">
        <v>2</v>
      </c>
      <c r="I127">
        <v>73.02</v>
      </c>
    </row>
    <row r="128" spans="1:9" x14ac:dyDescent="0.25">
      <c r="A128">
        <v>10442</v>
      </c>
      <c r="B128" t="s">
        <v>113</v>
      </c>
      <c r="C128">
        <v>3</v>
      </c>
      <c r="D128" t="str">
        <f>_xlfn.XLOOKUP(orders[[#This Row],[employeeID]],employees[employeeID],employees[employeeName])</f>
        <v>Janet Leverling</v>
      </c>
      <c r="E128" s="1">
        <v>41681</v>
      </c>
      <c r="F128" s="1">
        <v>41709</v>
      </c>
      <c r="G128" s="1">
        <v>41688</v>
      </c>
      <c r="H128">
        <v>2</v>
      </c>
      <c r="I128">
        <v>47.94</v>
      </c>
    </row>
    <row r="129" spans="1:9" x14ac:dyDescent="0.25">
      <c r="A129">
        <v>10449</v>
      </c>
      <c r="B129" t="s">
        <v>55</v>
      </c>
      <c r="C129">
        <v>3</v>
      </c>
      <c r="D129" t="str">
        <f>_xlfn.XLOOKUP(orders[[#This Row],[employeeID]],employees[employeeID],employees[employeeName])</f>
        <v>Janet Leverling</v>
      </c>
      <c r="E129" s="1">
        <v>41688</v>
      </c>
      <c r="F129" s="1">
        <v>41716</v>
      </c>
      <c r="G129" s="1">
        <v>41697</v>
      </c>
      <c r="H129">
        <v>2</v>
      </c>
      <c r="I129">
        <v>53.3</v>
      </c>
    </row>
    <row r="130" spans="1:9" x14ac:dyDescent="0.25">
      <c r="A130">
        <v>10450</v>
      </c>
      <c r="B130" t="s">
        <v>365</v>
      </c>
      <c r="C130">
        <v>8</v>
      </c>
      <c r="D130" t="str">
        <f>_xlfn.XLOOKUP(orders[[#This Row],[employeeID]],employees[employeeID],employees[employeeName])</f>
        <v>Laura Callahan</v>
      </c>
      <c r="E130" s="1">
        <v>41689</v>
      </c>
      <c r="F130" s="1">
        <v>41717</v>
      </c>
      <c r="G130" s="1">
        <v>41709</v>
      </c>
      <c r="H130">
        <v>2</v>
      </c>
      <c r="I130">
        <v>7.23</v>
      </c>
    </row>
    <row r="131" spans="1:9" x14ac:dyDescent="0.25">
      <c r="A131">
        <v>10453</v>
      </c>
      <c r="B131" t="s">
        <v>40</v>
      </c>
      <c r="C131">
        <v>1</v>
      </c>
      <c r="D131" t="str">
        <f>_xlfn.XLOOKUP(orders[[#This Row],[employeeID]],employees[employeeID],employees[employeeName])</f>
        <v>Nancy Davolio</v>
      </c>
      <c r="E131" s="1">
        <v>41691</v>
      </c>
      <c r="F131" s="1">
        <v>41719</v>
      </c>
      <c r="G131" s="1">
        <v>41696</v>
      </c>
      <c r="H131">
        <v>2</v>
      </c>
      <c r="I131">
        <v>25.36</v>
      </c>
    </row>
    <row r="132" spans="1:9" x14ac:dyDescent="0.25">
      <c r="A132">
        <v>10455</v>
      </c>
      <c r="B132" t="s">
        <v>377</v>
      </c>
      <c r="C132">
        <v>8</v>
      </c>
      <c r="D132" t="str">
        <f>_xlfn.XLOOKUP(orders[[#This Row],[employeeID]],employees[employeeID],employees[employeeName])</f>
        <v>Laura Callahan</v>
      </c>
      <c r="E132" s="1">
        <v>41694</v>
      </c>
      <c r="F132" s="1">
        <v>41736</v>
      </c>
      <c r="G132" s="1">
        <v>41701</v>
      </c>
      <c r="H132">
        <v>2</v>
      </c>
      <c r="I132">
        <v>180.45</v>
      </c>
    </row>
    <row r="133" spans="1:9" x14ac:dyDescent="0.25">
      <c r="A133">
        <v>10456</v>
      </c>
      <c r="B133" t="s">
        <v>195</v>
      </c>
      <c r="C133">
        <v>8</v>
      </c>
      <c r="D133" t="str">
        <f>_xlfn.XLOOKUP(orders[[#This Row],[employeeID]],employees[employeeID],employees[employeeName])</f>
        <v>Laura Callahan</v>
      </c>
      <c r="E133" s="1">
        <v>41695</v>
      </c>
      <c r="F133" s="1">
        <v>41737</v>
      </c>
      <c r="G133" s="1">
        <v>41698</v>
      </c>
      <c r="H133">
        <v>2</v>
      </c>
      <c r="I133">
        <v>8.1199999999999992</v>
      </c>
    </row>
    <row r="134" spans="1:9" x14ac:dyDescent="0.25">
      <c r="A134">
        <v>10467</v>
      </c>
      <c r="B134" t="s">
        <v>235</v>
      </c>
      <c r="C134">
        <v>8</v>
      </c>
      <c r="D134" t="str">
        <f>_xlfn.XLOOKUP(orders[[#This Row],[employeeID]],employees[employeeID],employees[employeeName])</f>
        <v>Laura Callahan</v>
      </c>
      <c r="E134" s="1">
        <v>41704</v>
      </c>
      <c r="F134" s="1">
        <v>41732</v>
      </c>
      <c r="G134" s="1">
        <v>41709</v>
      </c>
      <c r="H134">
        <v>2</v>
      </c>
      <c r="I134">
        <v>4.93</v>
      </c>
    </row>
    <row r="135" spans="1:9" x14ac:dyDescent="0.25">
      <c r="A135">
        <v>10474</v>
      </c>
      <c r="B135" t="s">
        <v>270</v>
      </c>
      <c r="C135">
        <v>5</v>
      </c>
      <c r="D135" t="str">
        <f>_xlfn.XLOOKUP(orders[[#This Row],[employeeID]],employees[employeeID],employees[employeeName])</f>
        <v>Steven Buchanan</v>
      </c>
      <c r="E135" s="1">
        <v>41711</v>
      </c>
      <c r="F135" s="1">
        <v>41739</v>
      </c>
      <c r="G135" s="1">
        <v>41719</v>
      </c>
      <c r="H135">
        <v>2</v>
      </c>
      <c r="I135">
        <v>83.49</v>
      </c>
    </row>
    <row r="136" spans="1:9" x14ac:dyDescent="0.25">
      <c r="A136">
        <v>10477</v>
      </c>
      <c r="B136" t="s">
        <v>277</v>
      </c>
      <c r="C136">
        <v>5</v>
      </c>
      <c r="D136" t="str">
        <f>_xlfn.XLOOKUP(orders[[#This Row],[employeeID]],employees[employeeID],employees[employeeName])</f>
        <v>Steven Buchanan</v>
      </c>
      <c r="E136" s="1">
        <v>41715</v>
      </c>
      <c r="F136" s="1">
        <v>41743</v>
      </c>
      <c r="G136" s="1">
        <v>41723</v>
      </c>
      <c r="H136">
        <v>2</v>
      </c>
      <c r="I136">
        <v>13.02</v>
      </c>
    </row>
    <row r="137" spans="1:9" x14ac:dyDescent="0.25">
      <c r="A137">
        <v>10480</v>
      </c>
      <c r="B137" t="s">
        <v>126</v>
      </c>
      <c r="C137">
        <v>6</v>
      </c>
      <c r="D137" t="str">
        <f>_xlfn.XLOOKUP(orders[[#This Row],[employeeID]],employees[employeeID],employees[employeeName])</f>
        <v>Michael Suyama</v>
      </c>
      <c r="E137" s="1">
        <v>41718</v>
      </c>
      <c r="F137" s="1">
        <v>41746</v>
      </c>
      <c r="G137" s="1">
        <v>41722</v>
      </c>
      <c r="H137">
        <v>2</v>
      </c>
      <c r="I137">
        <v>1.35</v>
      </c>
    </row>
    <row r="138" spans="1:9" x14ac:dyDescent="0.25">
      <c r="A138">
        <v>10481</v>
      </c>
      <c r="B138" t="s">
        <v>302</v>
      </c>
      <c r="C138">
        <v>8</v>
      </c>
      <c r="D138" t="str">
        <f>_xlfn.XLOOKUP(orders[[#This Row],[employeeID]],employees[employeeID],employees[employeeName])</f>
        <v>Laura Callahan</v>
      </c>
      <c r="E138" s="1">
        <v>41718</v>
      </c>
      <c r="F138" s="1">
        <v>41746</v>
      </c>
      <c r="G138" s="1">
        <v>41723</v>
      </c>
      <c r="H138">
        <v>2</v>
      </c>
      <c r="I138">
        <v>64.33</v>
      </c>
    </row>
    <row r="139" spans="1:9" x14ac:dyDescent="0.25">
      <c r="A139">
        <v>10483</v>
      </c>
      <c r="B139" t="s">
        <v>386</v>
      </c>
      <c r="C139">
        <v>7</v>
      </c>
      <c r="D139" t="str">
        <f>_xlfn.XLOOKUP(orders[[#This Row],[employeeID]],employees[employeeID],employees[employeeName])</f>
        <v>Robert King</v>
      </c>
      <c r="E139" s="1">
        <v>41722</v>
      </c>
      <c r="F139" s="1">
        <v>41750</v>
      </c>
      <c r="G139" s="1">
        <v>41754</v>
      </c>
      <c r="H139">
        <v>2</v>
      </c>
      <c r="I139">
        <v>15.28</v>
      </c>
    </row>
    <row r="140" spans="1:9" x14ac:dyDescent="0.25">
      <c r="A140">
        <v>10486</v>
      </c>
      <c r="B140" t="s">
        <v>178</v>
      </c>
      <c r="C140">
        <v>1</v>
      </c>
      <c r="D140" t="str">
        <f>_xlfn.XLOOKUP(orders[[#This Row],[employeeID]],employees[employeeID],employees[employeeName])</f>
        <v>Nancy Davolio</v>
      </c>
      <c r="E140" s="1">
        <v>41724</v>
      </c>
      <c r="F140" s="1">
        <v>41752</v>
      </c>
      <c r="G140" s="1">
        <v>41731</v>
      </c>
      <c r="H140">
        <v>2</v>
      </c>
      <c r="I140">
        <v>30.53</v>
      </c>
    </row>
    <row r="141" spans="1:9" x14ac:dyDescent="0.25">
      <c r="A141">
        <v>10487</v>
      </c>
      <c r="B141" t="s">
        <v>283</v>
      </c>
      <c r="C141">
        <v>2</v>
      </c>
      <c r="D141" t="str">
        <f>_xlfn.XLOOKUP(orders[[#This Row],[employeeID]],employees[employeeID],employees[employeeName])</f>
        <v>Andrew Fuller</v>
      </c>
      <c r="E141" s="1">
        <v>41724</v>
      </c>
      <c r="F141" s="1">
        <v>41752</v>
      </c>
      <c r="G141" s="1">
        <v>41726</v>
      </c>
      <c r="H141">
        <v>2</v>
      </c>
      <c r="I141">
        <v>71.069999999999993</v>
      </c>
    </row>
    <row r="142" spans="1:9" x14ac:dyDescent="0.25">
      <c r="A142">
        <v>10488</v>
      </c>
      <c r="B142" t="s">
        <v>135</v>
      </c>
      <c r="C142">
        <v>8</v>
      </c>
      <c r="D142" t="str">
        <f>_xlfn.XLOOKUP(orders[[#This Row],[employeeID]],employees[employeeID],employees[employeeName])</f>
        <v>Laura Callahan</v>
      </c>
      <c r="E142" s="1">
        <v>41725</v>
      </c>
      <c r="F142" s="1">
        <v>41753</v>
      </c>
      <c r="G142" s="1">
        <v>41731</v>
      </c>
      <c r="H142">
        <v>2</v>
      </c>
      <c r="I142">
        <v>4.93</v>
      </c>
    </row>
    <row r="143" spans="1:9" x14ac:dyDescent="0.25">
      <c r="A143">
        <v>10489</v>
      </c>
      <c r="B143" t="s">
        <v>273</v>
      </c>
      <c r="C143">
        <v>6</v>
      </c>
      <c r="D143" t="str">
        <f>_xlfn.XLOOKUP(orders[[#This Row],[employeeID]],employees[employeeID],employees[employeeName])</f>
        <v>Michael Suyama</v>
      </c>
      <c r="E143" s="1">
        <v>41726</v>
      </c>
      <c r="F143" s="1">
        <v>41754</v>
      </c>
      <c r="G143" s="1">
        <v>41738</v>
      </c>
      <c r="H143">
        <v>2</v>
      </c>
      <c r="I143">
        <v>5.29</v>
      </c>
    </row>
    <row r="144" spans="1:9" x14ac:dyDescent="0.25">
      <c r="A144">
        <v>10490</v>
      </c>
      <c r="B144" t="s">
        <v>178</v>
      </c>
      <c r="C144">
        <v>7</v>
      </c>
      <c r="D144" t="str">
        <f>_xlfn.XLOOKUP(orders[[#This Row],[employeeID]],employees[employeeID],employees[employeeName])</f>
        <v>Robert King</v>
      </c>
      <c r="E144" s="1">
        <v>41729</v>
      </c>
      <c r="F144" s="1">
        <v>41757</v>
      </c>
      <c r="G144" s="1">
        <v>41732</v>
      </c>
      <c r="H144">
        <v>2</v>
      </c>
      <c r="I144">
        <v>210.19</v>
      </c>
    </row>
    <row r="145" spans="1:9" x14ac:dyDescent="0.25">
      <c r="A145">
        <v>10496</v>
      </c>
      <c r="B145" t="s">
        <v>354</v>
      </c>
      <c r="C145">
        <v>7</v>
      </c>
      <c r="D145" t="str">
        <f>_xlfn.XLOOKUP(orders[[#This Row],[employeeID]],employees[employeeID],employees[employeeName])</f>
        <v>Robert King</v>
      </c>
      <c r="E145" s="1">
        <v>41733</v>
      </c>
      <c r="F145" s="1">
        <v>41761</v>
      </c>
      <c r="G145" s="1">
        <v>41736</v>
      </c>
      <c r="H145">
        <v>2</v>
      </c>
      <c r="I145">
        <v>46.77</v>
      </c>
    </row>
    <row r="146" spans="1:9" x14ac:dyDescent="0.25">
      <c r="A146">
        <v>10498</v>
      </c>
      <c r="B146" t="s">
        <v>178</v>
      </c>
      <c r="C146">
        <v>8</v>
      </c>
      <c r="D146" t="str">
        <f>_xlfn.XLOOKUP(orders[[#This Row],[employeeID]],employees[employeeID],employees[employeeName])</f>
        <v>Laura Callahan</v>
      </c>
      <c r="E146" s="1">
        <v>41736</v>
      </c>
      <c r="F146" s="1">
        <v>41764</v>
      </c>
      <c r="G146" s="1">
        <v>41740</v>
      </c>
      <c r="H146">
        <v>2</v>
      </c>
      <c r="I146">
        <v>29.75</v>
      </c>
    </row>
    <row r="147" spans="1:9" x14ac:dyDescent="0.25">
      <c r="A147">
        <v>10503</v>
      </c>
      <c r="B147" t="s">
        <v>186</v>
      </c>
      <c r="C147">
        <v>6</v>
      </c>
      <c r="D147" t="str">
        <f>_xlfn.XLOOKUP(orders[[#This Row],[employeeID]],employees[employeeID],employees[employeeName])</f>
        <v>Michael Suyama</v>
      </c>
      <c r="E147" s="1">
        <v>41740</v>
      </c>
      <c r="F147" s="1">
        <v>41768</v>
      </c>
      <c r="G147" s="1">
        <v>41745</v>
      </c>
      <c r="H147">
        <v>2</v>
      </c>
      <c r="I147">
        <v>16.739999999999998</v>
      </c>
    </row>
    <row r="148" spans="1:9" x14ac:dyDescent="0.25">
      <c r="A148">
        <v>10506</v>
      </c>
      <c r="B148" t="s">
        <v>195</v>
      </c>
      <c r="C148">
        <v>9</v>
      </c>
      <c r="D148" t="str">
        <f>_xlfn.XLOOKUP(orders[[#This Row],[employeeID]],employees[employeeID],employees[employeeName])</f>
        <v>Anne Dodsworth</v>
      </c>
      <c r="E148" s="1">
        <v>41744</v>
      </c>
      <c r="F148" s="1">
        <v>41772</v>
      </c>
      <c r="G148" s="1">
        <v>41761</v>
      </c>
      <c r="H148">
        <v>2</v>
      </c>
      <c r="I148">
        <v>21.19</v>
      </c>
    </row>
    <row r="149" spans="1:9" x14ac:dyDescent="0.25">
      <c r="A149">
        <v>10508</v>
      </c>
      <c r="B149" t="s">
        <v>262</v>
      </c>
      <c r="C149">
        <v>1</v>
      </c>
      <c r="D149" t="str">
        <f>_xlfn.XLOOKUP(orders[[#This Row],[employeeID]],employees[employeeID],employees[employeeName])</f>
        <v>Nancy Davolio</v>
      </c>
      <c r="E149" s="1">
        <v>41745</v>
      </c>
      <c r="F149" s="1">
        <v>41773</v>
      </c>
      <c r="G149" s="1">
        <v>41772</v>
      </c>
      <c r="H149">
        <v>2</v>
      </c>
      <c r="I149">
        <v>4.99</v>
      </c>
    </row>
    <row r="150" spans="1:9" x14ac:dyDescent="0.25">
      <c r="A150">
        <v>10512</v>
      </c>
      <c r="B150" t="s">
        <v>119</v>
      </c>
      <c r="C150">
        <v>7</v>
      </c>
      <c r="D150" t="str">
        <f>_xlfn.XLOOKUP(orders[[#This Row],[employeeID]],employees[employeeID],employees[employeeName])</f>
        <v>Robert King</v>
      </c>
      <c r="E150" s="1">
        <v>41750</v>
      </c>
      <c r="F150" s="1">
        <v>41778</v>
      </c>
      <c r="G150" s="1">
        <v>41753</v>
      </c>
      <c r="H150">
        <v>2</v>
      </c>
      <c r="I150">
        <v>3.53</v>
      </c>
    </row>
    <row r="151" spans="1:9" x14ac:dyDescent="0.25">
      <c r="A151">
        <v>10514</v>
      </c>
      <c r="B151" t="s">
        <v>113</v>
      </c>
      <c r="C151">
        <v>3</v>
      </c>
      <c r="D151" t="str">
        <f>_xlfn.XLOOKUP(orders[[#This Row],[employeeID]],employees[employeeID],employees[employeeName])</f>
        <v>Janet Leverling</v>
      </c>
      <c r="E151" s="1">
        <v>41751</v>
      </c>
      <c r="F151" s="1">
        <v>41779</v>
      </c>
      <c r="G151" s="1">
        <v>41775</v>
      </c>
      <c r="H151">
        <v>2</v>
      </c>
      <c r="I151">
        <v>789.95</v>
      </c>
    </row>
    <row r="152" spans="1:9" x14ac:dyDescent="0.25">
      <c r="A152">
        <v>10521</v>
      </c>
      <c r="B152" t="s">
        <v>79</v>
      </c>
      <c r="C152">
        <v>8</v>
      </c>
      <c r="D152" t="str">
        <f>_xlfn.XLOOKUP(orders[[#This Row],[employeeID]],employees[employeeID],employees[employeeName])</f>
        <v>Laura Callahan</v>
      </c>
      <c r="E152" s="1">
        <v>41758</v>
      </c>
      <c r="F152" s="1">
        <v>41786</v>
      </c>
      <c r="G152" s="1">
        <v>41761</v>
      </c>
      <c r="H152">
        <v>2</v>
      </c>
      <c r="I152">
        <v>17.22</v>
      </c>
    </row>
    <row r="153" spans="1:9" x14ac:dyDescent="0.25">
      <c r="A153">
        <v>10523</v>
      </c>
      <c r="B153" t="s">
        <v>321</v>
      </c>
      <c r="C153">
        <v>7</v>
      </c>
      <c r="D153" t="str">
        <f>_xlfn.XLOOKUP(orders[[#This Row],[employeeID]],employees[employeeID],employees[employeeName])</f>
        <v>Robert King</v>
      </c>
      <c r="E153" s="1">
        <v>41760</v>
      </c>
      <c r="F153" s="1">
        <v>41788</v>
      </c>
      <c r="G153" s="1">
        <v>41789</v>
      </c>
      <c r="H153">
        <v>2</v>
      </c>
      <c r="I153">
        <v>77.63</v>
      </c>
    </row>
    <row r="154" spans="1:9" x14ac:dyDescent="0.25">
      <c r="A154">
        <v>10524</v>
      </c>
      <c r="B154" t="s">
        <v>45</v>
      </c>
      <c r="C154">
        <v>1</v>
      </c>
      <c r="D154" t="str">
        <f>_xlfn.XLOOKUP(orders[[#This Row],[employeeID]],employees[employeeID],employees[employeeName])</f>
        <v>Nancy Davolio</v>
      </c>
      <c r="E154" s="1">
        <v>41760</v>
      </c>
      <c r="F154" s="1">
        <v>41788</v>
      </c>
      <c r="G154" s="1">
        <v>41766</v>
      </c>
      <c r="H154">
        <v>2</v>
      </c>
      <c r="I154">
        <v>244.79</v>
      </c>
    </row>
    <row r="155" spans="1:9" x14ac:dyDescent="0.25">
      <c r="A155">
        <v>10525</v>
      </c>
      <c r="B155" t="s">
        <v>66</v>
      </c>
      <c r="C155">
        <v>1</v>
      </c>
      <c r="D155" t="str">
        <f>_xlfn.XLOOKUP(orders[[#This Row],[employeeID]],employees[employeeID],employees[employeeName])</f>
        <v>Nancy Davolio</v>
      </c>
      <c r="E155" s="1">
        <v>41761</v>
      </c>
      <c r="F155" s="1">
        <v>41789</v>
      </c>
      <c r="G155" s="1">
        <v>41782</v>
      </c>
      <c r="H155">
        <v>2</v>
      </c>
      <c r="I155">
        <v>11.06</v>
      </c>
    </row>
    <row r="156" spans="1:9" x14ac:dyDescent="0.25">
      <c r="A156">
        <v>10528</v>
      </c>
      <c r="B156" t="s">
        <v>164</v>
      </c>
      <c r="C156">
        <v>6</v>
      </c>
      <c r="D156" t="str">
        <f>_xlfn.XLOOKUP(orders[[#This Row],[employeeID]],employees[employeeID],employees[employeeName])</f>
        <v>Michael Suyama</v>
      </c>
      <c r="E156" s="1">
        <v>41765</v>
      </c>
      <c r="F156" s="1">
        <v>41779</v>
      </c>
      <c r="G156" s="1">
        <v>41768</v>
      </c>
      <c r="H156">
        <v>2</v>
      </c>
      <c r="I156">
        <v>3.35</v>
      </c>
    </row>
    <row r="157" spans="1:9" x14ac:dyDescent="0.25">
      <c r="A157">
        <v>10529</v>
      </c>
      <c r="B157" t="s">
        <v>239</v>
      </c>
      <c r="C157">
        <v>5</v>
      </c>
      <c r="D157" t="str">
        <f>_xlfn.XLOOKUP(orders[[#This Row],[employeeID]],employees[employeeID],employees[employeeName])</f>
        <v>Steven Buchanan</v>
      </c>
      <c r="E157" s="1">
        <v>41766</v>
      </c>
      <c r="F157" s="1">
        <v>41794</v>
      </c>
      <c r="G157" s="1">
        <v>41768</v>
      </c>
      <c r="H157">
        <v>2</v>
      </c>
      <c r="I157">
        <v>66.69</v>
      </c>
    </row>
    <row r="158" spans="1:9" x14ac:dyDescent="0.25">
      <c r="A158">
        <v>10530</v>
      </c>
      <c r="B158" t="s">
        <v>273</v>
      </c>
      <c r="C158">
        <v>3</v>
      </c>
      <c r="D158" t="str">
        <f>_xlfn.XLOOKUP(orders[[#This Row],[employeeID]],employees[employeeID],employees[employeeName])</f>
        <v>Janet Leverling</v>
      </c>
      <c r="E158" s="1">
        <v>41767</v>
      </c>
      <c r="F158" s="1">
        <v>41795</v>
      </c>
      <c r="G158" s="1">
        <v>41771</v>
      </c>
      <c r="H158">
        <v>2</v>
      </c>
      <c r="I158">
        <v>339.22</v>
      </c>
    </row>
    <row r="159" spans="1:9" x14ac:dyDescent="0.25">
      <c r="A159">
        <v>10534</v>
      </c>
      <c r="B159" t="s">
        <v>215</v>
      </c>
      <c r="C159">
        <v>8</v>
      </c>
      <c r="D159" t="str">
        <f>_xlfn.XLOOKUP(orders[[#This Row],[employeeID]],employees[employeeID],employees[employeeName])</f>
        <v>Laura Callahan</v>
      </c>
      <c r="E159" s="1">
        <v>41771</v>
      </c>
      <c r="F159" s="1">
        <v>41799</v>
      </c>
      <c r="G159" s="1">
        <v>41773</v>
      </c>
      <c r="H159">
        <v>2</v>
      </c>
      <c r="I159">
        <v>27.94</v>
      </c>
    </row>
    <row r="160" spans="1:9" x14ac:dyDescent="0.25">
      <c r="A160">
        <v>10536</v>
      </c>
      <c r="B160" t="s">
        <v>215</v>
      </c>
      <c r="C160">
        <v>3</v>
      </c>
      <c r="D160" t="str">
        <f>_xlfn.XLOOKUP(orders[[#This Row],[employeeID]],employees[employeeID],employees[employeeName])</f>
        <v>Janet Leverling</v>
      </c>
      <c r="E160" s="1">
        <v>41773</v>
      </c>
      <c r="F160" s="1">
        <v>41801</v>
      </c>
      <c r="G160" s="1">
        <v>41796</v>
      </c>
      <c r="H160">
        <v>2</v>
      </c>
      <c r="I160">
        <v>58.88</v>
      </c>
    </row>
    <row r="161" spans="1:9" x14ac:dyDescent="0.25">
      <c r="A161">
        <v>10543</v>
      </c>
      <c r="B161" t="s">
        <v>223</v>
      </c>
      <c r="C161">
        <v>8</v>
      </c>
      <c r="D161" t="str">
        <f>_xlfn.XLOOKUP(orders[[#This Row],[employeeID]],employees[employeeID],employees[employeeName])</f>
        <v>Laura Callahan</v>
      </c>
      <c r="E161" s="1">
        <v>41780</v>
      </c>
      <c r="F161" s="1">
        <v>41808</v>
      </c>
      <c r="G161" s="1">
        <v>41782</v>
      </c>
      <c r="H161">
        <v>2</v>
      </c>
      <c r="I161">
        <v>48.17</v>
      </c>
    </row>
    <row r="162" spans="1:9" x14ac:dyDescent="0.25">
      <c r="A162">
        <v>10545</v>
      </c>
      <c r="B162" t="s">
        <v>211</v>
      </c>
      <c r="C162">
        <v>8</v>
      </c>
      <c r="D162" t="str">
        <f>_xlfn.XLOOKUP(orders[[#This Row],[employeeID]],employees[employeeID],employees[employeeName])</f>
        <v>Laura Callahan</v>
      </c>
      <c r="E162" s="1">
        <v>41781</v>
      </c>
      <c r="F162" s="1">
        <v>41809</v>
      </c>
      <c r="G162" s="1">
        <v>41816</v>
      </c>
      <c r="H162">
        <v>2</v>
      </c>
      <c r="I162">
        <v>11.92</v>
      </c>
    </row>
    <row r="163" spans="1:9" x14ac:dyDescent="0.25">
      <c r="A163">
        <v>10547</v>
      </c>
      <c r="B163" t="s">
        <v>321</v>
      </c>
      <c r="C163">
        <v>3</v>
      </c>
      <c r="D163" t="str">
        <f>_xlfn.XLOOKUP(orders[[#This Row],[employeeID]],employees[employeeID],employees[employeeName])</f>
        <v>Janet Leverling</v>
      </c>
      <c r="E163" s="1">
        <v>41782</v>
      </c>
      <c r="F163" s="1">
        <v>41810</v>
      </c>
      <c r="G163" s="1">
        <v>41792</v>
      </c>
      <c r="H163">
        <v>2</v>
      </c>
      <c r="I163">
        <v>178.43</v>
      </c>
    </row>
    <row r="164" spans="1:9" x14ac:dyDescent="0.25">
      <c r="A164">
        <v>10548</v>
      </c>
      <c r="B164" t="s">
        <v>347</v>
      </c>
      <c r="C164">
        <v>3</v>
      </c>
      <c r="D164" t="str">
        <f>_xlfn.XLOOKUP(orders[[#This Row],[employeeID]],employees[employeeID],employees[employeeName])</f>
        <v>Janet Leverling</v>
      </c>
      <c r="E164" s="1">
        <v>41785</v>
      </c>
      <c r="F164" s="1">
        <v>41813</v>
      </c>
      <c r="G164" s="1">
        <v>41792</v>
      </c>
      <c r="H164">
        <v>2</v>
      </c>
      <c r="I164">
        <v>1.43</v>
      </c>
    </row>
    <row r="165" spans="1:9" x14ac:dyDescent="0.25">
      <c r="A165">
        <v>10553</v>
      </c>
      <c r="B165" t="s">
        <v>377</v>
      </c>
      <c r="C165">
        <v>2</v>
      </c>
      <c r="D165" t="str">
        <f>_xlfn.XLOOKUP(orders[[#This Row],[employeeID]],employees[employeeID],employees[employeeName])</f>
        <v>Andrew Fuller</v>
      </c>
      <c r="E165" s="1">
        <v>41789</v>
      </c>
      <c r="F165" s="1">
        <v>41817</v>
      </c>
      <c r="G165" s="1">
        <v>41793</v>
      </c>
      <c r="H165">
        <v>2</v>
      </c>
      <c r="I165">
        <v>149.49</v>
      </c>
    </row>
    <row r="166" spans="1:9" x14ac:dyDescent="0.25">
      <c r="A166">
        <v>10557</v>
      </c>
      <c r="B166" t="s">
        <v>215</v>
      </c>
      <c r="C166">
        <v>9</v>
      </c>
      <c r="D166" t="str">
        <f>_xlfn.XLOOKUP(orders[[#This Row],[employeeID]],employees[employeeID],employees[employeeName])</f>
        <v>Anne Dodsworth</v>
      </c>
      <c r="E166" s="1">
        <v>41793</v>
      </c>
      <c r="F166" s="1">
        <v>41807</v>
      </c>
      <c r="G166" s="1">
        <v>41796</v>
      </c>
      <c r="H166">
        <v>2</v>
      </c>
      <c r="I166">
        <v>96.72</v>
      </c>
    </row>
    <row r="167" spans="1:9" x14ac:dyDescent="0.25">
      <c r="A167">
        <v>10558</v>
      </c>
      <c r="B167" t="s">
        <v>40</v>
      </c>
      <c r="C167">
        <v>1</v>
      </c>
      <c r="D167" t="str">
        <f>_xlfn.XLOOKUP(orders[[#This Row],[employeeID]],employees[employeeID],employees[employeeName])</f>
        <v>Nancy Davolio</v>
      </c>
      <c r="E167" s="1">
        <v>41794</v>
      </c>
      <c r="F167" s="1">
        <v>41822</v>
      </c>
      <c r="G167" s="1">
        <v>41800</v>
      </c>
      <c r="H167">
        <v>2</v>
      </c>
      <c r="I167">
        <v>72.97</v>
      </c>
    </row>
    <row r="168" spans="1:9" x14ac:dyDescent="0.25">
      <c r="A168">
        <v>10561</v>
      </c>
      <c r="B168" t="s">
        <v>131</v>
      </c>
      <c r="C168">
        <v>2</v>
      </c>
      <c r="D168" t="str">
        <f>_xlfn.XLOOKUP(orders[[#This Row],[employeeID]],employees[employeeID],employees[employeeName])</f>
        <v>Andrew Fuller</v>
      </c>
      <c r="E168" s="1">
        <v>41796</v>
      </c>
      <c r="F168" s="1">
        <v>41824</v>
      </c>
      <c r="G168" s="1">
        <v>41799</v>
      </c>
      <c r="H168">
        <v>2</v>
      </c>
      <c r="I168">
        <v>242.21</v>
      </c>
    </row>
    <row r="169" spans="1:9" x14ac:dyDescent="0.25">
      <c r="A169">
        <v>10563</v>
      </c>
      <c r="B169" t="s">
        <v>302</v>
      </c>
      <c r="C169">
        <v>2</v>
      </c>
      <c r="D169" t="str">
        <f>_xlfn.XLOOKUP(orders[[#This Row],[employeeID]],employees[employeeID],employees[employeeName])</f>
        <v>Andrew Fuller</v>
      </c>
      <c r="E169" s="1">
        <v>41800</v>
      </c>
      <c r="F169" s="1">
        <v>41842</v>
      </c>
      <c r="G169" s="1">
        <v>41814</v>
      </c>
      <c r="H169">
        <v>2</v>
      </c>
      <c r="I169">
        <v>60.43</v>
      </c>
    </row>
    <row r="170" spans="1:9" x14ac:dyDescent="0.25">
      <c r="A170">
        <v>10565</v>
      </c>
      <c r="B170" t="s">
        <v>244</v>
      </c>
      <c r="C170">
        <v>8</v>
      </c>
      <c r="D170" t="str">
        <f>_xlfn.XLOOKUP(orders[[#This Row],[employeeID]],employees[employeeID],employees[employeeName])</f>
        <v>Laura Callahan</v>
      </c>
      <c r="E170" s="1">
        <v>41801</v>
      </c>
      <c r="F170" s="1">
        <v>41829</v>
      </c>
      <c r="G170" s="1">
        <v>41808</v>
      </c>
      <c r="H170">
        <v>2</v>
      </c>
      <c r="I170">
        <v>7.15</v>
      </c>
    </row>
    <row r="171" spans="1:9" x14ac:dyDescent="0.25">
      <c r="A171">
        <v>10572</v>
      </c>
      <c r="B171" t="s">
        <v>45</v>
      </c>
      <c r="C171">
        <v>3</v>
      </c>
      <c r="D171" t="str">
        <f>_xlfn.XLOOKUP(orders[[#This Row],[employeeID]],employees[employeeID],employees[employeeName])</f>
        <v>Janet Leverling</v>
      </c>
      <c r="E171" s="1">
        <v>41808</v>
      </c>
      <c r="F171" s="1">
        <v>41836</v>
      </c>
      <c r="G171" s="1">
        <v>41815</v>
      </c>
      <c r="H171">
        <v>2</v>
      </c>
      <c r="I171">
        <v>116.43</v>
      </c>
    </row>
    <row r="172" spans="1:9" x14ac:dyDescent="0.25">
      <c r="A172">
        <v>10577</v>
      </c>
      <c r="B172" t="s">
        <v>357</v>
      </c>
      <c r="C172">
        <v>9</v>
      </c>
      <c r="D172" t="str">
        <f>_xlfn.XLOOKUP(orders[[#This Row],[employeeID]],employees[employeeID],employees[employeeName])</f>
        <v>Anne Dodsworth</v>
      </c>
      <c r="E172" s="1">
        <v>41813</v>
      </c>
      <c r="F172" s="1">
        <v>41855</v>
      </c>
      <c r="G172" s="1">
        <v>41820</v>
      </c>
      <c r="H172">
        <v>2</v>
      </c>
      <c r="I172">
        <v>25.41</v>
      </c>
    </row>
    <row r="173" spans="1:9" x14ac:dyDescent="0.25">
      <c r="A173">
        <v>10579</v>
      </c>
      <c r="B173" t="s">
        <v>219</v>
      </c>
      <c r="C173">
        <v>1</v>
      </c>
      <c r="D173" t="str">
        <f>_xlfn.XLOOKUP(orders[[#This Row],[employeeID]],employees[employeeID],employees[employeeName])</f>
        <v>Nancy Davolio</v>
      </c>
      <c r="E173" s="1">
        <v>41815</v>
      </c>
      <c r="F173" s="1">
        <v>41843</v>
      </c>
      <c r="G173" s="1">
        <v>41824</v>
      </c>
      <c r="H173">
        <v>2</v>
      </c>
      <c r="I173">
        <v>13.73</v>
      </c>
    </row>
    <row r="174" spans="1:9" x14ac:dyDescent="0.25">
      <c r="A174">
        <v>10582</v>
      </c>
      <c r="B174" t="s">
        <v>51</v>
      </c>
      <c r="C174">
        <v>3</v>
      </c>
      <c r="D174" t="str">
        <f>_xlfn.XLOOKUP(orders[[#This Row],[employeeID]],employees[employeeID],employees[employeeName])</f>
        <v>Janet Leverling</v>
      </c>
      <c r="E174" s="1">
        <v>41817</v>
      </c>
      <c r="F174" s="1">
        <v>41845</v>
      </c>
      <c r="G174" s="1">
        <v>41834</v>
      </c>
      <c r="H174">
        <v>2</v>
      </c>
      <c r="I174">
        <v>27.71</v>
      </c>
    </row>
    <row r="175" spans="1:9" x14ac:dyDescent="0.25">
      <c r="A175">
        <v>10583</v>
      </c>
      <c r="B175" t="s">
        <v>377</v>
      </c>
      <c r="C175">
        <v>2</v>
      </c>
      <c r="D175" t="str">
        <f>_xlfn.XLOOKUP(orders[[#This Row],[employeeID]],employees[employeeID],employees[employeeName])</f>
        <v>Andrew Fuller</v>
      </c>
      <c r="E175" s="1">
        <v>41820</v>
      </c>
      <c r="F175" s="1">
        <v>41848</v>
      </c>
      <c r="G175" s="1">
        <v>41824</v>
      </c>
      <c r="H175">
        <v>2</v>
      </c>
      <c r="I175">
        <v>7.28</v>
      </c>
    </row>
    <row r="176" spans="1:9" x14ac:dyDescent="0.25">
      <c r="A176">
        <v>10589</v>
      </c>
      <c r="B176" t="s">
        <v>164</v>
      </c>
      <c r="C176">
        <v>8</v>
      </c>
      <c r="D176" t="str">
        <f>_xlfn.XLOOKUP(orders[[#This Row],[employeeID]],employees[employeeID],employees[employeeName])</f>
        <v>Laura Callahan</v>
      </c>
      <c r="E176" s="1">
        <v>41824</v>
      </c>
      <c r="F176" s="1">
        <v>41852</v>
      </c>
      <c r="G176" s="1">
        <v>41834</v>
      </c>
      <c r="H176">
        <v>2</v>
      </c>
      <c r="I176">
        <v>4.42</v>
      </c>
    </row>
    <row r="177" spans="1:9" x14ac:dyDescent="0.25">
      <c r="A177">
        <v>10593</v>
      </c>
      <c r="B177" t="s">
        <v>215</v>
      </c>
      <c r="C177">
        <v>7</v>
      </c>
      <c r="D177" t="str">
        <f>_xlfn.XLOOKUP(orders[[#This Row],[employeeID]],employees[employeeID],employees[employeeName])</f>
        <v>Robert King</v>
      </c>
      <c r="E177" s="1">
        <v>41829</v>
      </c>
      <c r="F177" s="1">
        <v>41857</v>
      </c>
      <c r="G177" s="1">
        <v>41864</v>
      </c>
      <c r="H177">
        <v>2</v>
      </c>
      <c r="I177">
        <v>174.2</v>
      </c>
    </row>
    <row r="178" spans="1:9" x14ac:dyDescent="0.25">
      <c r="A178">
        <v>10594</v>
      </c>
      <c r="B178" t="s">
        <v>258</v>
      </c>
      <c r="C178">
        <v>3</v>
      </c>
      <c r="D178" t="str">
        <f>_xlfn.XLOOKUP(orders[[#This Row],[employeeID]],employees[employeeID],employees[employeeName])</f>
        <v>Janet Leverling</v>
      </c>
      <c r="E178" s="1">
        <v>41829</v>
      </c>
      <c r="F178" s="1">
        <v>41857</v>
      </c>
      <c r="G178" s="1">
        <v>41836</v>
      </c>
      <c r="H178">
        <v>2</v>
      </c>
      <c r="I178">
        <v>5.24</v>
      </c>
    </row>
    <row r="179" spans="1:9" x14ac:dyDescent="0.25">
      <c r="A179">
        <v>10602</v>
      </c>
      <c r="B179" t="s">
        <v>361</v>
      </c>
      <c r="C179">
        <v>8</v>
      </c>
      <c r="D179" t="str">
        <f>_xlfn.XLOOKUP(orders[[#This Row],[employeeID]],employees[employeeID],employees[employeeName])</f>
        <v>Laura Callahan</v>
      </c>
      <c r="E179" s="1">
        <v>41837</v>
      </c>
      <c r="F179" s="1">
        <v>41865</v>
      </c>
      <c r="G179" s="1">
        <v>41842</v>
      </c>
      <c r="H179">
        <v>2</v>
      </c>
      <c r="I179">
        <v>2.92</v>
      </c>
    </row>
    <row r="180" spans="1:9" x14ac:dyDescent="0.25">
      <c r="A180">
        <v>10603</v>
      </c>
      <c r="B180" t="s">
        <v>317</v>
      </c>
      <c r="C180">
        <v>8</v>
      </c>
      <c r="D180" t="str">
        <f>_xlfn.XLOOKUP(orders[[#This Row],[employeeID]],employees[employeeID],employees[employeeName])</f>
        <v>Laura Callahan</v>
      </c>
      <c r="E180" s="1">
        <v>41838</v>
      </c>
      <c r="F180" s="1">
        <v>41866</v>
      </c>
      <c r="G180" s="1">
        <v>41859</v>
      </c>
      <c r="H180">
        <v>2</v>
      </c>
      <c r="I180">
        <v>48.77</v>
      </c>
    </row>
    <row r="181" spans="1:9" x14ac:dyDescent="0.25">
      <c r="A181">
        <v>10605</v>
      </c>
      <c r="B181" t="s">
        <v>244</v>
      </c>
      <c r="C181">
        <v>1</v>
      </c>
      <c r="D181" t="str">
        <f>_xlfn.XLOOKUP(orders[[#This Row],[employeeID]],employees[employeeID],employees[employeeName])</f>
        <v>Nancy Davolio</v>
      </c>
      <c r="E181" s="1">
        <v>41841</v>
      </c>
      <c r="F181" s="1">
        <v>41869</v>
      </c>
      <c r="G181" s="1">
        <v>41849</v>
      </c>
      <c r="H181">
        <v>2</v>
      </c>
      <c r="I181">
        <v>379.13</v>
      </c>
    </row>
    <row r="182" spans="1:9" x14ac:dyDescent="0.25">
      <c r="A182">
        <v>10609</v>
      </c>
      <c r="B182" t="s">
        <v>106</v>
      </c>
      <c r="C182">
        <v>7</v>
      </c>
      <c r="D182" t="str">
        <f>_xlfn.XLOOKUP(orders[[#This Row],[employeeID]],employees[employeeID],employees[employeeName])</f>
        <v>Robert King</v>
      </c>
      <c r="E182" s="1">
        <v>41844</v>
      </c>
      <c r="F182" s="1">
        <v>41872</v>
      </c>
      <c r="G182" s="1">
        <v>41850</v>
      </c>
      <c r="H182">
        <v>2</v>
      </c>
      <c r="I182">
        <v>1.85</v>
      </c>
    </row>
    <row r="183" spans="1:9" x14ac:dyDescent="0.25">
      <c r="A183">
        <v>10611</v>
      </c>
      <c r="B183" t="s">
        <v>395</v>
      </c>
      <c r="C183">
        <v>6</v>
      </c>
      <c r="D183" t="str">
        <f>_xlfn.XLOOKUP(orders[[#This Row],[employeeID]],employees[employeeID],employees[employeeName])</f>
        <v>Michael Suyama</v>
      </c>
      <c r="E183" s="1">
        <v>41845</v>
      </c>
      <c r="F183" s="1">
        <v>41873</v>
      </c>
      <c r="G183" s="1">
        <v>41852</v>
      </c>
      <c r="H183">
        <v>2</v>
      </c>
      <c r="I183">
        <v>80.650000000000006</v>
      </c>
    </row>
    <row r="184" spans="1:9" x14ac:dyDescent="0.25">
      <c r="A184">
        <v>10612</v>
      </c>
      <c r="B184" t="s">
        <v>317</v>
      </c>
      <c r="C184">
        <v>1</v>
      </c>
      <c r="D184" t="str">
        <f>_xlfn.XLOOKUP(orders[[#This Row],[employeeID]],employees[employeeID],employees[employeeName])</f>
        <v>Nancy Davolio</v>
      </c>
      <c r="E184" s="1">
        <v>41848</v>
      </c>
      <c r="F184" s="1">
        <v>41876</v>
      </c>
      <c r="G184" s="1">
        <v>41852</v>
      </c>
      <c r="H184">
        <v>2</v>
      </c>
      <c r="I184">
        <v>544.08000000000004</v>
      </c>
    </row>
    <row r="185" spans="1:9" x14ac:dyDescent="0.25">
      <c r="A185">
        <v>10616</v>
      </c>
      <c r="B185" t="s">
        <v>164</v>
      </c>
      <c r="C185">
        <v>1</v>
      </c>
      <c r="D185" t="str">
        <f>_xlfn.XLOOKUP(orders[[#This Row],[employeeID]],employees[employeeID],employees[employeeName])</f>
        <v>Nancy Davolio</v>
      </c>
      <c r="E185" s="1">
        <v>41851</v>
      </c>
      <c r="F185" s="1">
        <v>41879</v>
      </c>
      <c r="G185" s="1">
        <v>41856</v>
      </c>
      <c r="H185">
        <v>2</v>
      </c>
      <c r="I185">
        <v>116.53</v>
      </c>
    </row>
    <row r="186" spans="1:9" x14ac:dyDescent="0.25">
      <c r="A186">
        <v>10623</v>
      </c>
      <c r="B186" t="s">
        <v>135</v>
      </c>
      <c r="C186">
        <v>8</v>
      </c>
      <c r="D186" t="str">
        <f>_xlfn.XLOOKUP(orders[[#This Row],[employeeID]],employees[employeeID],employees[employeeName])</f>
        <v>Laura Callahan</v>
      </c>
      <c r="E186" s="1">
        <v>41858</v>
      </c>
      <c r="F186" s="1">
        <v>41886</v>
      </c>
      <c r="G186" s="1">
        <v>41863</v>
      </c>
      <c r="H186">
        <v>2</v>
      </c>
      <c r="I186">
        <v>97.18</v>
      </c>
    </row>
    <row r="187" spans="1:9" x14ac:dyDescent="0.25">
      <c r="A187">
        <v>10626</v>
      </c>
      <c r="B187" t="s">
        <v>45</v>
      </c>
      <c r="C187">
        <v>1</v>
      </c>
      <c r="D187" t="str">
        <f>_xlfn.XLOOKUP(orders[[#This Row],[employeeID]],employees[employeeID],employees[employeeName])</f>
        <v>Nancy Davolio</v>
      </c>
      <c r="E187" s="1">
        <v>41862</v>
      </c>
      <c r="F187" s="1">
        <v>41890</v>
      </c>
      <c r="G187" s="1">
        <v>41871</v>
      </c>
      <c r="H187">
        <v>2</v>
      </c>
      <c r="I187">
        <v>138.69</v>
      </c>
    </row>
    <row r="188" spans="1:9" x14ac:dyDescent="0.25">
      <c r="A188">
        <v>10630</v>
      </c>
      <c r="B188" t="s">
        <v>195</v>
      </c>
      <c r="C188">
        <v>1</v>
      </c>
      <c r="D188" t="str">
        <f>_xlfn.XLOOKUP(orders[[#This Row],[employeeID]],employees[employeeID],employees[employeeName])</f>
        <v>Nancy Davolio</v>
      </c>
      <c r="E188" s="1">
        <v>41864</v>
      </c>
      <c r="F188" s="1">
        <v>41892</v>
      </c>
      <c r="G188" s="1">
        <v>41870</v>
      </c>
      <c r="H188">
        <v>2</v>
      </c>
      <c r="I188">
        <v>32.35</v>
      </c>
    </row>
    <row r="189" spans="1:9" x14ac:dyDescent="0.25">
      <c r="A189">
        <v>10644</v>
      </c>
      <c r="B189" t="s">
        <v>382</v>
      </c>
      <c r="C189">
        <v>3</v>
      </c>
      <c r="D189" t="str">
        <f>_xlfn.XLOOKUP(orders[[#This Row],[employeeID]],employees[employeeID],employees[employeeName])</f>
        <v>Janet Leverling</v>
      </c>
      <c r="E189" s="1">
        <v>41876</v>
      </c>
      <c r="F189" s="1">
        <v>41904</v>
      </c>
      <c r="G189" s="1">
        <v>41883</v>
      </c>
      <c r="H189">
        <v>2</v>
      </c>
      <c r="I189">
        <v>0.14000000000000001</v>
      </c>
    </row>
    <row r="190" spans="1:9" x14ac:dyDescent="0.25">
      <c r="A190">
        <v>10648</v>
      </c>
      <c r="B190" t="s">
        <v>302</v>
      </c>
      <c r="C190">
        <v>5</v>
      </c>
      <c r="D190" t="str">
        <f>_xlfn.XLOOKUP(orders[[#This Row],[employeeID]],employees[employeeID],employees[employeeName])</f>
        <v>Steven Buchanan</v>
      </c>
      <c r="E190" s="1">
        <v>41879</v>
      </c>
      <c r="F190" s="1">
        <v>41921</v>
      </c>
      <c r="G190" s="1">
        <v>41891</v>
      </c>
      <c r="H190">
        <v>2</v>
      </c>
      <c r="I190">
        <v>14.25</v>
      </c>
    </row>
    <row r="191" spans="1:9" x14ac:dyDescent="0.25">
      <c r="A191">
        <v>10651</v>
      </c>
      <c r="B191" t="s">
        <v>373</v>
      </c>
      <c r="C191">
        <v>8</v>
      </c>
      <c r="D191" t="str">
        <f>_xlfn.XLOOKUP(orders[[#This Row],[employeeID]],employees[employeeID],employees[employeeName])</f>
        <v>Laura Callahan</v>
      </c>
      <c r="E191" s="1">
        <v>41883</v>
      </c>
      <c r="F191" s="1">
        <v>41911</v>
      </c>
      <c r="G191" s="1">
        <v>41893</v>
      </c>
      <c r="H191">
        <v>2</v>
      </c>
      <c r="I191">
        <v>20.6</v>
      </c>
    </row>
    <row r="192" spans="1:9" x14ac:dyDescent="0.25">
      <c r="A192">
        <v>10655</v>
      </c>
      <c r="B192" t="s">
        <v>298</v>
      </c>
      <c r="C192">
        <v>1</v>
      </c>
      <c r="D192" t="str">
        <f>_xlfn.XLOOKUP(orders[[#This Row],[employeeID]],employees[employeeID],employees[employeeName])</f>
        <v>Nancy Davolio</v>
      </c>
      <c r="E192" s="1">
        <v>41885</v>
      </c>
      <c r="F192" s="1">
        <v>41913</v>
      </c>
      <c r="G192" s="1">
        <v>41893</v>
      </c>
      <c r="H192">
        <v>2</v>
      </c>
      <c r="I192">
        <v>4.41</v>
      </c>
    </row>
    <row r="193" spans="1:9" x14ac:dyDescent="0.25">
      <c r="A193">
        <v>10657</v>
      </c>
      <c r="B193" t="s">
        <v>317</v>
      </c>
      <c r="C193">
        <v>2</v>
      </c>
      <c r="D193" t="str">
        <f>_xlfn.XLOOKUP(orders[[#This Row],[employeeID]],employees[employeeID],employees[employeeName])</f>
        <v>Andrew Fuller</v>
      </c>
      <c r="E193" s="1">
        <v>41886</v>
      </c>
      <c r="F193" s="1">
        <v>41914</v>
      </c>
      <c r="G193" s="1">
        <v>41897</v>
      </c>
      <c r="H193">
        <v>2</v>
      </c>
      <c r="I193">
        <v>352.69</v>
      </c>
    </row>
    <row r="194" spans="1:9" x14ac:dyDescent="0.25">
      <c r="A194">
        <v>10659</v>
      </c>
      <c r="B194" t="s">
        <v>283</v>
      </c>
      <c r="C194">
        <v>7</v>
      </c>
      <c r="D194" t="str">
        <f>_xlfn.XLOOKUP(orders[[#This Row],[employeeID]],employees[employeeID],employees[employeeName])</f>
        <v>Robert King</v>
      </c>
      <c r="E194" s="1">
        <v>41887</v>
      </c>
      <c r="F194" s="1">
        <v>41915</v>
      </c>
      <c r="G194" s="1">
        <v>41892</v>
      </c>
      <c r="H194">
        <v>2</v>
      </c>
      <c r="I194">
        <v>105.81</v>
      </c>
    </row>
    <row r="195" spans="1:9" x14ac:dyDescent="0.25">
      <c r="A195">
        <v>10662</v>
      </c>
      <c r="B195" t="s">
        <v>231</v>
      </c>
      <c r="C195">
        <v>3</v>
      </c>
      <c r="D195" t="str">
        <f>_xlfn.XLOOKUP(orders[[#This Row],[employeeID]],employees[employeeID],employees[employeeName])</f>
        <v>Janet Leverling</v>
      </c>
      <c r="E195" s="1">
        <v>41891</v>
      </c>
      <c r="F195" s="1">
        <v>41919</v>
      </c>
      <c r="G195" s="1">
        <v>41900</v>
      </c>
      <c r="H195">
        <v>2</v>
      </c>
      <c r="I195">
        <v>1.28</v>
      </c>
    </row>
    <row r="196" spans="1:9" x14ac:dyDescent="0.25">
      <c r="A196">
        <v>10663</v>
      </c>
      <c r="B196" t="s">
        <v>66</v>
      </c>
      <c r="C196">
        <v>2</v>
      </c>
      <c r="D196" t="str">
        <f>_xlfn.XLOOKUP(orders[[#This Row],[employeeID]],employees[employeeID],employees[employeeName])</f>
        <v>Andrew Fuller</v>
      </c>
      <c r="E196" s="1">
        <v>41892</v>
      </c>
      <c r="F196" s="1">
        <v>41906</v>
      </c>
      <c r="G196" s="1">
        <v>41915</v>
      </c>
      <c r="H196">
        <v>2</v>
      </c>
      <c r="I196">
        <v>113.15</v>
      </c>
    </row>
    <row r="197" spans="1:9" x14ac:dyDescent="0.25">
      <c r="A197">
        <v>10665</v>
      </c>
      <c r="B197" t="s">
        <v>231</v>
      </c>
      <c r="C197">
        <v>1</v>
      </c>
      <c r="D197" t="str">
        <f>_xlfn.XLOOKUP(orders[[#This Row],[employeeID]],employees[employeeID],employees[employeeName])</f>
        <v>Nancy Davolio</v>
      </c>
      <c r="E197" s="1">
        <v>41893</v>
      </c>
      <c r="F197" s="1">
        <v>41921</v>
      </c>
      <c r="G197" s="1">
        <v>41899</v>
      </c>
      <c r="H197">
        <v>2</v>
      </c>
      <c r="I197">
        <v>26.31</v>
      </c>
    </row>
    <row r="198" spans="1:9" x14ac:dyDescent="0.25">
      <c r="A198">
        <v>10666</v>
      </c>
      <c r="B198" t="s">
        <v>305</v>
      </c>
      <c r="C198">
        <v>7</v>
      </c>
      <c r="D198" t="str">
        <f>_xlfn.XLOOKUP(orders[[#This Row],[employeeID]],employees[employeeID],employees[employeeName])</f>
        <v>Robert King</v>
      </c>
      <c r="E198" s="1">
        <v>41894</v>
      </c>
      <c r="F198" s="1">
        <v>41922</v>
      </c>
      <c r="G198" s="1">
        <v>41904</v>
      </c>
      <c r="H198">
        <v>2</v>
      </c>
      <c r="I198">
        <v>232.42</v>
      </c>
    </row>
    <row r="199" spans="1:9" x14ac:dyDescent="0.25">
      <c r="A199">
        <v>10668</v>
      </c>
      <c r="B199" t="s">
        <v>373</v>
      </c>
      <c r="C199">
        <v>1</v>
      </c>
      <c r="D199" t="str">
        <f>_xlfn.XLOOKUP(orders[[#This Row],[employeeID]],employees[employeeID],employees[employeeName])</f>
        <v>Nancy Davolio</v>
      </c>
      <c r="E199" s="1">
        <v>41897</v>
      </c>
      <c r="F199" s="1">
        <v>41925</v>
      </c>
      <c r="G199" s="1">
        <v>41905</v>
      </c>
      <c r="H199">
        <v>2</v>
      </c>
      <c r="I199">
        <v>47.22</v>
      </c>
    </row>
    <row r="200" spans="1:9" x14ac:dyDescent="0.25">
      <c r="A200">
        <v>10672</v>
      </c>
      <c r="B200" t="s">
        <v>45</v>
      </c>
      <c r="C200">
        <v>9</v>
      </c>
      <c r="D200" t="str">
        <f>_xlfn.XLOOKUP(orders[[#This Row],[employeeID]],employees[employeeID],employees[employeeName])</f>
        <v>Anne Dodsworth</v>
      </c>
      <c r="E200" s="1">
        <v>41899</v>
      </c>
      <c r="F200" s="1">
        <v>41913</v>
      </c>
      <c r="G200" s="1">
        <v>41908</v>
      </c>
      <c r="H200">
        <v>2</v>
      </c>
      <c r="I200">
        <v>95.75</v>
      </c>
    </row>
    <row r="201" spans="1:9" x14ac:dyDescent="0.25">
      <c r="A201">
        <v>10675</v>
      </c>
      <c r="B201" t="s">
        <v>135</v>
      </c>
      <c r="C201">
        <v>5</v>
      </c>
      <c r="D201" t="str">
        <f>_xlfn.XLOOKUP(orders[[#This Row],[employeeID]],employees[employeeID],employees[employeeName])</f>
        <v>Steven Buchanan</v>
      </c>
      <c r="E201" s="1">
        <v>41901</v>
      </c>
      <c r="F201" s="1">
        <v>41929</v>
      </c>
      <c r="G201" s="1">
        <v>41905</v>
      </c>
      <c r="H201">
        <v>2</v>
      </c>
      <c r="I201">
        <v>31.85</v>
      </c>
    </row>
    <row r="202" spans="1:9" x14ac:dyDescent="0.25">
      <c r="A202">
        <v>10676</v>
      </c>
      <c r="B202" t="s">
        <v>351</v>
      </c>
      <c r="C202">
        <v>2</v>
      </c>
      <c r="D202" t="str">
        <f>_xlfn.XLOOKUP(orders[[#This Row],[employeeID]],employees[employeeID],employees[employeeName])</f>
        <v>Andrew Fuller</v>
      </c>
      <c r="E202" s="1">
        <v>41904</v>
      </c>
      <c r="F202" s="1">
        <v>41932</v>
      </c>
      <c r="G202" s="1">
        <v>41911</v>
      </c>
      <c r="H202">
        <v>2</v>
      </c>
      <c r="I202">
        <v>2.0099999999999998</v>
      </c>
    </row>
    <row r="203" spans="1:9" x14ac:dyDescent="0.25">
      <c r="A203">
        <v>10682</v>
      </c>
      <c r="B203" t="s">
        <v>37</v>
      </c>
      <c r="C203">
        <v>3</v>
      </c>
      <c r="D203" t="str">
        <f>_xlfn.XLOOKUP(orders[[#This Row],[employeeID]],employees[employeeID],employees[employeeName])</f>
        <v>Janet Leverling</v>
      </c>
      <c r="E203" s="1">
        <v>41907</v>
      </c>
      <c r="F203" s="1">
        <v>41935</v>
      </c>
      <c r="G203" s="1">
        <v>41913</v>
      </c>
      <c r="H203">
        <v>2</v>
      </c>
      <c r="I203">
        <v>36.130000000000003</v>
      </c>
    </row>
    <row r="204" spans="1:9" x14ac:dyDescent="0.25">
      <c r="A204">
        <v>10687</v>
      </c>
      <c r="B204" t="s">
        <v>186</v>
      </c>
      <c r="C204">
        <v>9</v>
      </c>
      <c r="D204" t="str">
        <f>_xlfn.XLOOKUP(orders[[#This Row],[employeeID]],employees[employeeID],employees[employeeName])</f>
        <v>Anne Dodsworth</v>
      </c>
      <c r="E204" s="1">
        <v>41912</v>
      </c>
      <c r="F204" s="1">
        <v>41940</v>
      </c>
      <c r="G204" s="1">
        <v>41942</v>
      </c>
      <c r="H204">
        <v>2</v>
      </c>
      <c r="I204">
        <v>296.43</v>
      </c>
    </row>
    <row r="205" spans="1:9" x14ac:dyDescent="0.25">
      <c r="A205">
        <v>10689</v>
      </c>
      <c r="B205" t="s">
        <v>45</v>
      </c>
      <c r="C205">
        <v>1</v>
      </c>
      <c r="D205" t="str">
        <f>_xlfn.XLOOKUP(orders[[#This Row],[employeeID]],employees[employeeID],employees[employeeName])</f>
        <v>Nancy Davolio</v>
      </c>
      <c r="E205" s="1">
        <v>41913</v>
      </c>
      <c r="F205" s="1">
        <v>41941</v>
      </c>
      <c r="G205" s="1">
        <v>41919</v>
      </c>
      <c r="H205">
        <v>2</v>
      </c>
      <c r="I205">
        <v>13.42</v>
      </c>
    </row>
    <row r="206" spans="1:9" x14ac:dyDescent="0.25">
      <c r="A206">
        <v>10691</v>
      </c>
      <c r="B206" t="s">
        <v>286</v>
      </c>
      <c r="C206">
        <v>2</v>
      </c>
      <c r="D206" t="str">
        <f>_xlfn.XLOOKUP(orders[[#This Row],[employeeID]],employees[employeeID],employees[employeeName])</f>
        <v>Andrew Fuller</v>
      </c>
      <c r="E206" s="1">
        <v>41915</v>
      </c>
      <c r="F206" s="1">
        <v>41957</v>
      </c>
      <c r="G206" s="1">
        <v>41934</v>
      </c>
      <c r="H206">
        <v>2</v>
      </c>
      <c r="I206">
        <v>810.05</v>
      </c>
    </row>
    <row r="207" spans="1:9" x14ac:dyDescent="0.25">
      <c r="A207">
        <v>10703</v>
      </c>
      <c r="B207" t="s">
        <v>131</v>
      </c>
      <c r="C207">
        <v>6</v>
      </c>
      <c r="D207" t="str">
        <f>_xlfn.XLOOKUP(orders[[#This Row],[employeeID]],employees[employeeID],employees[employeeName])</f>
        <v>Michael Suyama</v>
      </c>
      <c r="E207" s="1">
        <v>41926</v>
      </c>
      <c r="F207" s="1">
        <v>41954</v>
      </c>
      <c r="G207" s="1">
        <v>41932</v>
      </c>
      <c r="H207">
        <v>2</v>
      </c>
      <c r="I207">
        <v>152.30000000000001</v>
      </c>
    </row>
    <row r="208" spans="1:9" x14ac:dyDescent="0.25">
      <c r="A208">
        <v>10705</v>
      </c>
      <c r="B208" t="s">
        <v>178</v>
      </c>
      <c r="C208">
        <v>9</v>
      </c>
      <c r="D208" t="str">
        <f>_xlfn.XLOOKUP(orders[[#This Row],[employeeID]],employees[employeeID],employees[employeeName])</f>
        <v>Anne Dodsworth</v>
      </c>
      <c r="E208" s="1">
        <v>41927</v>
      </c>
      <c r="F208" s="1">
        <v>41955</v>
      </c>
      <c r="G208" s="1">
        <v>41961</v>
      </c>
      <c r="H208">
        <v>2</v>
      </c>
      <c r="I208">
        <v>3.52</v>
      </c>
    </row>
    <row r="209" spans="1:9" x14ac:dyDescent="0.25">
      <c r="A209">
        <v>10708</v>
      </c>
      <c r="B209" t="s">
        <v>340</v>
      </c>
      <c r="C209">
        <v>6</v>
      </c>
      <c r="D209" t="str">
        <f>_xlfn.XLOOKUP(orders[[#This Row],[employeeID]],employees[employeeID],employees[employeeName])</f>
        <v>Michael Suyama</v>
      </c>
      <c r="E209" s="1">
        <v>41929</v>
      </c>
      <c r="F209" s="1">
        <v>41971</v>
      </c>
      <c r="G209" s="1">
        <v>41948</v>
      </c>
      <c r="H209">
        <v>2</v>
      </c>
      <c r="I209">
        <v>2.96</v>
      </c>
    </row>
    <row r="210" spans="1:9" x14ac:dyDescent="0.25">
      <c r="A210">
        <v>10711</v>
      </c>
      <c r="B210" t="s">
        <v>317</v>
      </c>
      <c r="C210">
        <v>5</v>
      </c>
      <c r="D210" t="str">
        <f>_xlfn.XLOOKUP(orders[[#This Row],[employeeID]],employees[employeeID],employees[employeeName])</f>
        <v>Steven Buchanan</v>
      </c>
      <c r="E210" s="1">
        <v>41933</v>
      </c>
      <c r="F210" s="1">
        <v>41975</v>
      </c>
      <c r="G210" s="1">
        <v>41941</v>
      </c>
      <c r="H210">
        <v>2</v>
      </c>
      <c r="I210">
        <v>52.41</v>
      </c>
    </row>
    <row r="211" spans="1:9" x14ac:dyDescent="0.25">
      <c r="A211">
        <v>10717</v>
      </c>
      <c r="B211" t="s">
        <v>135</v>
      </c>
      <c r="C211">
        <v>1</v>
      </c>
      <c r="D211" t="str">
        <f>_xlfn.XLOOKUP(orders[[#This Row],[employeeID]],employees[employeeID],employees[employeeName])</f>
        <v>Nancy Davolio</v>
      </c>
      <c r="E211" s="1">
        <v>41936</v>
      </c>
      <c r="F211" s="1">
        <v>41964</v>
      </c>
      <c r="G211" s="1">
        <v>41941</v>
      </c>
      <c r="H211">
        <v>2</v>
      </c>
      <c r="I211">
        <v>59.25</v>
      </c>
    </row>
    <row r="212" spans="1:9" x14ac:dyDescent="0.25">
      <c r="A212">
        <v>10719</v>
      </c>
      <c r="B212" t="s">
        <v>219</v>
      </c>
      <c r="C212">
        <v>8</v>
      </c>
      <c r="D212" t="str">
        <f>_xlfn.XLOOKUP(orders[[#This Row],[employeeID]],employees[employeeID],employees[employeeName])</f>
        <v>Laura Callahan</v>
      </c>
      <c r="E212" s="1">
        <v>41939</v>
      </c>
      <c r="F212" s="1">
        <v>41967</v>
      </c>
      <c r="G212" s="1">
        <v>41948</v>
      </c>
      <c r="H212">
        <v>2</v>
      </c>
      <c r="I212">
        <v>51.44</v>
      </c>
    </row>
    <row r="213" spans="1:9" x14ac:dyDescent="0.25">
      <c r="A213">
        <v>10720</v>
      </c>
      <c r="B213" t="s">
        <v>280</v>
      </c>
      <c r="C213">
        <v>8</v>
      </c>
      <c r="D213" t="str">
        <f>_xlfn.XLOOKUP(orders[[#This Row],[employeeID]],employees[employeeID],employees[employeeName])</f>
        <v>Laura Callahan</v>
      </c>
      <c r="E213" s="1">
        <v>41940</v>
      </c>
      <c r="F213" s="1">
        <v>41954</v>
      </c>
      <c r="G213" s="1">
        <v>41948</v>
      </c>
      <c r="H213">
        <v>2</v>
      </c>
      <c r="I213">
        <v>9.5299999999999994</v>
      </c>
    </row>
    <row r="214" spans="1:9" x14ac:dyDescent="0.25">
      <c r="A214">
        <v>10724</v>
      </c>
      <c r="B214" t="s">
        <v>244</v>
      </c>
      <c r="C214">
        <v>8</v>
      </c>
      <c r="D214" t="str">
        <f>_xlfn.XLOOKUP(orders[[#This Row],[employeeID]],employees[employeeID],employees[employeeName])</f>
        <v>Laura Callahan</v>
      </c>
      <c r="E214" s="1">
        <v>41942</v>
      </c>
      <c r="F214" s="1">
        <v>41984</v>
      </c>
      <c r="G214" s="1">
        <v>41948</v>
      </c>
      <c r="H214">
        <v>2</v>
      </c>
      <c r="I214">
        <v>57.75</v>
      </c>
    </row>
    <row r="215" spans="1:9" x14ac:dyDescent="0.25">
      <c r="A215">
        <v>10735</v>
      </c>
      <c r="B215" t="s">
        <v>219</v>
      </c>
      <c r="C215">
        <v>6</v>
      </c>
      <c r="D215" t="str">
        <f>_xlfn.XLOOKUP(orders[[#This Row],[employeeID]],employees[employeeID],employees[employeeName])</f>
        <v>Michael Suyama</v>
      </c>
      <c r="E215" s="1">
        <v>41953</v>
      </c>
      <c r="F215" s="1">
        <v>41981</v>
      </c>
      <c r="G215" s="1">
        <v>41964</v>
      </c>
      <c r="H215">
        <v>2</v>
      </c>
      <c r="I215">
        <v>45.97</v>
      </c>
    </row>
    <row r="216" spans="1:9" x14ac:dyDescent="0.25">
      <c r="A216">
        <v>10736</v>
      </c>
      <c r="B216" t="s">
        <v>186</v>
      </c>
      <c r="C216">
        <v>9</v>
      </c>
      <c r="D216" t="str">
        <f>_xlfn.XLOOKUP(orders[[#This Row],[employeeID]],employees[employeeID],employees[employeeName])</f>
        <v>Anne Dodsworth</v>
      </c>
      <c r="E216" s="1">
        <v>41954</v>
      </c>
      <c r="F216" s="1">
        <v>41982</v>
      </c>
      <c r="G216" s="1">
        <v>41964</v>
      </c>
      <c r="H216">
        <v>2</v>
      </c>
      <c r="I216">
        <v>44.1</v>
      </c>
    </row>
    <row r="217" spans="1:9" x14ac:dyDescent="0.25">
      <c r="A217">
        <v>10737</v>
      </c>
      <c r="B217" t="s">
        <v>369</v>
      </c>
      <c r="C217">
        <v>2</v>
      </c>
      <c r="D217" t="str">
        <f>_xlfn.XLOOKUP(orders[[#This Row],[employeeID]],employees[employeeID],employees[employeeName])</f>
        <v>Andrew Fuller</v>
      </c>
      <c r="E217" s="1">
        <v>41954</v>
      </c>
      <c r="F217" s="1">
        <v>41982</v>
      </c>
      <c r="G217" s="1">
        <v>41961</v>
      </c>
      <c r="H217">
        <v>2</v>
      </c>
      <c r="I217">
        <v>7.79</v>
      </c>
    </row>
    <row r="218" spans="1:9" x14ac:dyDescent="0.25">
      <c r="A218">
        <v>10743</v>
      </c>
      <c r="B218" t="s">
        <v>40</v>
      </c>
      <c r="C218">
        <v>1</v>
      </c>
      <c r="D218" t="str">
        <f>_xlfn.XLOOKUP(orders[[#This Row],[employeeID]],employees[employeeID],employees[employeeName])</f>
        <v>Nancy Davolio</v>
      </c>
      <c r="E218" s="1">
        <v>41960</v>
      </c>
      <c r="F218" s="1">
        <v>41988</v>
      </c>
      <c r="G218" s="1">
        <v>41964</v>
      </c>
      <c r="H218">
        <v>2</v>
      </c>
      <c r="I218">
        <v>23.72</v>
      </c>
    </row>
    <row r="219" spans="1:9" x14ac:dyDescent="0.25">
      <c r="A219">
        <v>10756</v>
      </c>
      <c r="B219" t="s">
        <v>332</v>
      </c>
      <c r="C219">
        <v>8</v>
      </c>
      <c r="D219" t="str">
        <f>_xlfn.XLOOKUP(orders[[#This Row],[employeeID]],employees[employeeID],employees[employeeName])</f>
        <v>Laura Callahan</v>
      </c>
      <c r="E219" s="1">
        <v>41970</v>
      </c>
      <c r="F219" s="1">
        <v>41998</v>
      </c>
      <c r="G219" s="1">
        <v>41975</v>
      </c>
      <c r="H219">
        <v>2</v>
      </c>
      <c r="I219">
        <v>73.209999999999994</v>
      </c>
    </row>
    <row r="220" spans="1:9" x14ac:dyDescent="0.25">
      <c r="A220">
        <v>10761</v>
      </c>
      <c r="B220" t="s">
        <v>293</v>
      </c>
      <c r="C220">
        <v>5</v>
      </c>
      <c r="D220" t="str">
        <f>_xlfn.XLOOKUP(orders[[#This Row],[employeeID]],employees[employeeID],employees[employeeName])</f>
        <v>Steven Buchanan</v>
      </c>
      <c r="E220" s="1">
        <v>41975</v>
      </c>
      <c r="F220" s="1">
        <v>42003</v>
      </c>
      <c r="G220" s="1">
        <v>41981</v>
      </c>
      <c r="H220">
        <v>2</v>
      </c>
      <c r="I220">
        <v>18.66</v>
      </c>
    </row>
    <row r="221" spans="1:9" x14ac:dyDescent="0.25">
      <c r="A221">
        <v>10768</v>
      </c>
      <c r="B221" t="s">
        <v>40</v>
      </c>
      <c r="C221">
        <v>3</v>
      </c>
      <c r="D221" t="str">
        <f>_xlfn.XLOOKUP(orders[[#This Row],[employeeID]],employees[employeeID],employees[employeeName])</f>
        <v>Janet Leverling</v>
      </c>
      <c r="E221" s="1">
        <v>41981</v>
      </c>
      <c r="F221" s="1">
        <v>42009</v>
      </c>
      <c r="G221" s="1">
        <v>41988</v>
      </c>
      <c r="H221">
        <v>2</v>
      </c>
      <c r="I221">
        <v>146.32</v>
      </c>
    </row>
    <row r="222" spans="1:9" x14ac:dyDescent="0.25">
      <c r="A222">
        <v>10771</v>
      </c>
      <c r="B222" t="s">
        <v>113</v>
      </c>
      <c r="C222">
        <v>9</v>
      </c>
      <c r="D222" t="str">
        <f>_xlfn.XLOOKUP(orders[[#This Row],[employeeID]],employees[employeeID],employees[employeeName])</f>
        <v>Anne Dodsworth</v>
      </c>
      <c r="E222" s="1">
        <v>41983</v>
      </c>
      <c r="F222" s="1">
        <v>42011</v>
      </c>
      <c r="G222" s="1">
        <v>42006</v>
      </c>
      <c r="H222">
        <v>2</v>
      </c>
      <c r="I222">
        <v>11.19</v>
      </c>
    </row>
    <row r="223" spans="1:9" x14ac:dyDescent="0.25">
      <c r="A223">
        <v>10772</v>
      </c>
      <c r="B223" t="s">
        <v>215</v>
      </c>
      <c r="C223">
        <v>3</v>
      </c>
      <c r="D223" t="str">
        <f>_xlfn.XLOOKUP(orders[[#This Row],[employeeID]],employees[employeeID],employees[employeeName])</f>
        <v>Janet Leverling</v>
      </c>
      <c r="E223" s="1">
        <v>41983</v>
      </c>
      <c r="F223" s="1">
        <v>42011</v>
      </c>
      <c r="G223" s="1">
        <v>41992</v>
      </c>
      <c r="H223">
        <v>2</v>
      </c>
      <c r="I223">
        <v>91.28</v>
      </c>
    </row>
    <row r="224" spans="1:9" x14ac:dyDescent="0.25">
      <c r="A224">
        <v>10777</v>
      </c>
      <c r="B224" t="s">
        <v>160</v>
      </c>
      <c r="C224">
        <v>7</v>
      </c>
      <c r="D224" t="str">
        <f>_xlfn.XLOOKUP(orders[[#This Row],[employeeID]],employees[employeeID],employees[employeeName])</f>
        <v>Robert King</v>
      </c>
      <c r="E224" s="1">
        <v>41988</v>
      </c>
      <c r="F224" s="1">
        <v>42002</v>
      </c>
      <c r="G224" s="1">
        <v>42025</v>
      </c>
      <c r="H224">
        <v>2</v>
      </c>
      <c r="I224">
        <v>3.01</v>
      </c>
    </row>
    <row r="225" spans="1:9" x14ac:dyDescent="0.25">
      <c r="A225">
        <v>10779</v>
      </c>
      <c r="B225" t="s">
        <v>248</v>
      </c>
      <c r="C225">
        <v>3</v>
      </c>
      <c r="D225" t="str">
        <f>_xlfn.XLOOKUP(orders[[#This Row],[employeeID]],employees[employeeID],employees[employeeName])</f>
        <v>Janet Leverling</v>
      </c>
      <c r="E225" s="1">
        <v>41989</v>
      </c>
      <c r="F225" s="1">
        <v>42017</v>
      </c>
      <c r="G225" s="1">
        <v>42018</v>
      </c>
      <c r="H225">
        <v>2</v>
      </c>
      <c r="I225">
        <v>58.13</v>
      </c>
    </row>
    <row r="226" spans="1:9" x14ac:dyDescent="0.25">
      <c r="A226">
        <v>10788</v>
      </c>
      <c r="B226" t="s">
        <v>286</v>
      </c>
      <c r="C226">
        <v>1</v>
      </c>
      <c r="D226" t="str">
        <f>_xlfn.XLOOKUP(orders[[#This Row],[employeeID]],employees[employeeID],employees[employeeName])</f>
        <v>Nancy Davolio</v>
      </c>
      <c r="E226" s="1">
        <v>41995</v>
      </c>
      <c r="F226" s="1">
        <v>42023</v>
      </c>
      <c r="G226" s="1">
        <v>42023</v>
      </c>
      <c r="H226">
        <v>2</v>
      </c>
      <c r="I226">
        <v>42.7</v>
      </c>
    </row>
    <row r="227" spans="1:9" x14ac:dyDescent="0.25">
      <c r="A227">
        <v>10789</v>
      </c>
      <c r="B227" t="s">
        <v>126</v>
      </c>
      <c r="C227">
        <v>1</v>
      </c>
      <c r="D227" t="str">
        <f>_xlfn.XLOOKUP(orders[[#This Row],[employeeID]],employees[employeeID],employees[employeeName])</f>
        <v>Nancy Davolio</v>
      </c>
      <c r="E227" s="1">
        <v>41995</v>
      </c>
      <c r="F227" s="1">
        <v>42023</v>
      </c>
      <c r="G227" s="1">
        <v>42004</v>
      </c>
      <c r="H227">
        <v>2</v>
      </c>
      <c r="I227">
        <v>100.6</v>
      </c>
    </row>
    <row r="228" spans="1:9" x14ac:dyDescent="0.25">
      <c r="A228">
        <v>10791</v>
      </c>
      <c r="B228" t="s">
        <v>135</v>
      </c>
      <c r="C228">
        <v>6</v>
      </c>
      <c r="D228" t="str">
        <f>_xlfn.XLOOKUP(orders[[#This Row],[employeeID]],employees[employeeID],employees[employeeName])</f>
        <v>Michael Suyama</v>
      </c>
      <c r="E228" s="1">
        <v>41996</v>
      </c>
      <c r="F228" s="1">
        <v>42024</v>
      </c>
      <c r="G228" s="1">
        <v>42005</v>
      </c>
      <c r="H228">
        <v>2</v>
      </c>
      <c r="I228">
        <v>16.850000000000001</v>
      </c>
    </row>
    <row r="229" spans="1:9" x14ac:dyDescent="0.25">
      <c r="A229">
        <v>10795</v>
      </c>
      <c r="B229" t="s">
        <v>113</v>
      </c>
      <c r="C229">
        <v>8</v>
      </c>
      <c r="D229" t="str">
        <f>_xlfn.XLOOKUP(orders[[#This Row],[employeeID]],employees[employeeID],employees[employeeName])</f>
        <v>Laura Callahan</v>
      </c>
      <c r="E229" s="1">
        <v>41997</v>
      </c>
      <c r="F229" s="1">
        <v>42025</v>
      </c>
      <c r="G229" s="1">
        <v>42024</v>
      </c>
      <c r="H229">
        <v>2</v>
      </c>
      <c r="I229">
        <v>126.66</v>
      </c>
    </row>
    <row r="230" spans="1:9" x14ac:dyDescent="0.25">
      <c r="A230">
        <v>10797</v>
      </c>
      <c r="B230" t="s">
        <v>102</v>
      </c>
      <c r="C230">
        <v>7</v>
      </c>
      <c r="D230" t="str">
        <f>_xlfn.XLOOKUP(orders[[#This Row],[employeeID]],employees[employeeID],employees[employeeName])</f>
        <v>Robert King</v>
      </c>
      <c r="E230" s="1">
        <v>41998</v>
      </c>
      <c r="F230" s="1">
        <v>42026</v>
      </c>
      <c r="G230" s="1">
        <v>42009</v>
      </c>
      <c r="H230">
        <v>2</v>
      </c>
      <c r="I230">
        <v>33.35</v>
      </c>
    </row>
    <row r="231" spans="1:9" x14ac:dyDescent="0.25">
      <c r="A231">
        <v>10804</v>
      </c>
      <c r="B231" t="s">
        <v>321</v>
      </c>
      <c r="C231">
        <v>6</v>
      </c>
      <c r="D231" t="str">
        <f>_xlfn.XLOOKUP(orders[[#This Row],[employeeID]],employees[employeeID],employees[employeeName])</f>
        <v>Michael Suyama</v>
      </c>
      <c r="E231" s="1">
        <v>42003</v>
      </c>
      <c r="F231" s="1">
        <v>42031</v>
      </c>
      <c r="G231" s="1">
        <v>42011</v>
      </c>
      <c r="H231">
        <v>2</v>
      </c>
      <c r="I231">
        <v>27.33</v>
      </c>
    </row>
    <row r="232" spans="1:9" x14ac:dyDescent="0.25">
      <c r="A232">
        <v>10806</v>
      </c>
      <c r="B232" t="s">
        <v>365</v>
      </c>
      <c r="C232">
        <v>3</v>
      </c>
      <c r="D232" t="str">
        <f>_xlfn.XLOOKUP(orders[[#This Row],[employeeID]],employees[employeeID],employees[employeeName])</f>
        <v>Janet Leverling</v>
      </c>
      <c r="E232" s="1">
        <v>42004</v>
      </c>
      <c r="F232" s="1">
        <v>42032</v>
      </c>
      <c r="G232" s="1">
        <v>42009</v>
      </c>
      <c r="H232">
        <v>2</v>
      </c>
      <c r="I232">
        <v>22.11</v>
      </c>
    </row>
    <row r="233" spans="1:9" x14ac:dyDescent="0.25">
      <c r="A233">
        <v>10817</v>
      </c>
      <c r="B233" t="s">
        <v>195</v>
      </c>
      <c r="C233">
        <v>3</v>
      </c>
      <c r="D233" t="str">
        <f>_xlfn.XLOOKUP(orders[[#This Row],[employeeID]],employees[employeeID],employees[employeeName])</f>
        <v>Janet Leverling</v>
      </c>
      <c r="E233" s="1">
        <v>42010</v>
      </c>
      <c r="F233" s="1">
        <v>42024</v>
      </c>
      <c r="G233" s="1">
        <v>42017</v>
      </c>
      <c r="H233">
        <v>2</v>
      </c>
      <c r="I233">
        <v>306.07</v>
      </c>
    </row>
    <row r="234" spans="1:9" x14ac:dyDescent="0.25">
      <c r="A234">
        <v>10820</v>
      </c>
      <c r="B234" t="s">
        <v>293</v>
      </c>
      <c r="C234">
        <v>3</v>
      </c>
      <c r="D234" t="str">
        <f>_xlfn.XLOOKUP(orders[[#This Row],[employeeID]],employees[employeeID],employees[employeeName])</f>
        <v>Janet Leverling</v>
      </c>
      <c r="E234" s="1">
        <v>42011</v>
      </c>
      <c r="F234" s="1">
        <v>42039</v>
      </c>
      <c r="G234" s="1">
        <v>42017</v>
      </c>
      <c r="H234">
        <v>2</v>
      </c>
      <c r="I234">
        <v>37.520000000000003</v>
      </c>
    </row>
    <row r="235" spans="1:9" x14ac:dyDescent="0.25">
      <c r="A235">
        <v>10823</v>
      </c>
      <c r="B235" t="s">
        <v>223</v>
      </c>
      <c r="C235">
        <v>5</v>
      </c>
      <c r="D235" t="str">
        <f>_xlfn.XLOOKUP(orders[[#This Row],[employeeID]],employees[employeeID],employees[employeeName])</f>
        <v>Steven Buchanan</v>
      </c>
      <c r="E235" s="1">
        <v>42013</v>
      </c>
      <c r="F235" s="1">
        <v>42041</v>
      </c>
      <c r="G235" s="1">
        <v>42017</v>
      </c>
      <c r="H235">
        <v>2</v>
      </c>
      <c r="I235">
        <v>163.97</v>
      </c>
    </row>
    <row r="236" spans="1:9" x14ac:dyDescent="0.25">
      <c r="A236">
        <v>10827</v>
      </c>
      <c r="B236" t="s">
        <v>66</v>
      </c>
      <c r="C236">
        <v>1</v>
      </c>
      <c r="D236" t="str">
        <f>_xlfn.XLOOKUP(orders[[#This Row],[employeeID]],employees[employeeID],employees[employeeName])</f>
        <v>Nancy Davolio</v>
      </c>
      <c r="E236" s="1">
        <v>42016</v>
      </c>
      <c r="F236" s="1">
        <v>42030</v>
      </c>
      <c r="G236" s="1">
        <v>42041</v>
      </c>
      <c r="H236">
        <v>2</v>
      </c>
      <c r="I236">
        <v>63.54</v>
      </c>
    </row>
    <row r="237" spans="1:9" x14ac:dyDescent="0.25">
      <c r="A237">
        <v>10831</v>
      </c>
      <c r="B237" t="s">
        <v>312</v>
      </c>
      <c r="C237">
        <v>3</v>
      </c>
      <c r="D237" t="str">
        <f>_xlfn.XLOOKUP(orders[[#This Row],[employeeID]],employees[employeeID],employees[employeeName])</f>
        <v>Janet Leverling</v>
      </c>
      <c r="E237" s="1">
        <v>42018</v>
      </c>
      <c r="F237" s="1">
        <v>42046</v>
      </c>
      <c r="G237" s="1">
        <v>42027</v>
      </c>
      <c r="H237">
        <v>2</v>
      </c>
      <c r="I237">
        <v>72.19</v>
      </c>
    </row>
    <row r="238" spans="1:9" x14ac:dyDescent="0.25">
      <c r="A238">
        <v>10832</v>
      </c>
      <c r="B238" t="s">
        <v>203</v>
      </c>
      <c r="C238">
        <v>2</v>
      </c>
      <c r="D238" t="str">
        <f>_xlfn.XLOOKUP(orders[[#This Row],[employeeID]],employees[employeeID],employees[employeeName])</f>
        <v>Andrew Fuller</v>
      </c>
      <c r="E238" s="1">
        <v>42018</v>
      </c>
      <c r="F238" s="1">
        <v>42046</v>
      </c>
      <c r="G238" s="1">
        <v>42023</v>
      </c>
      <c r="H238">
        <v>2</v>
      </c>
      <c r="I238">
        <v>43.26</v>
      </c>
    </row>
    <row r="239" spans="1:9" x14ac:dyDescent="0.25">
      <c r="A239">
        <v>10833</v>
      </c>
      <c r="B239" t="s">
        <v>262</v>
      </c>
      <c r="C239">
        <v>6</v>
      </c>
      <c r="D239" t="str">
        <f>_xlfn.XLOOKUP(orders[[#This Row],[employeeID]],employees[employeeID],employees[employeeName])</f>
        <v>Michael Suyama</v>
      </c>
      <c r="E239" s="1">
        <v>42019</v>
      </c>
      <c r="F239" s="1">
        <v>42047</v>
      </c>
      <c r="G239" s="1">
        <v>42027</v>
      </c>
      <c r="H239">
        <v>2</v>
      </c>
      <c r="I239">
        <v>71.489999999999995</v>
      </c>
    </row>
    <row r="240" spans="1:9" x14ac:dyDescent="0.25">
      <c r="A240">
        <v>10841</v>
      </c>
      <c r="B240" t="s">
        <v>336</v>
      </c>
      <c r="C240">
        <v>5</v>
      </c>
      <c r="D240" t="str">
        <f>_xlfn.XLOOKUP(orders[[#This Row],[employeeID]],employees[employeeID],employees[employeeName])</f>
        <v>Steven Buchanan</v>
      </c>
      <c r="E240" s="1">
        <v>42024</v>
      </c>
      <c r="F240" s="1">
        <v>42052</v>
      </c>
      <c r="G240" s="1">
        <v>42033</v>
      </c>
      <c r="H240">
        <v>2</v>
      </c>
      <c r="I240">
        <v>424.3</v>
      </c>
    </row>
    <row r="241" spans="1:9" x14ac:dyDescent="0.25">
      <c r="A241">
        <v>10844</v>
      </c>
      <c r="B241" t="s">
        <v>273</v>
      </c>
      <c r="C241">
        <v>8</v>
      </c>
      <c r="D241" t="str">
        <f>_xlfn.XLOOKUP(orders[[#This Row],[employeeID]],employees[employeeID],employees[employeeName])</f>
        <v>Laura Callahan</v>
      </c>
      <c r="E241" s="1">
        <v>42025</v>
      </c>
      <c r="F241" s="1">
        <v>42053</v>
      </c>
      <c r="G241" s="1">
        <v>42030</v>
      </c>
      <c r="H241">
        <v>2</v>
      </c>
      <c r="I241">
        <v>25.22</v>
      </c>
    </row>
    <row r="242" spans="1:9" x14ac:dyDescent="0.25">
      <c r="A242">
        <v>10848</v>
      </c>
      <c r="B242" t="s">
        <v>99</v>
      </c>
      <c r="C242">
        <v>7</v>
      </c>
      <c r="D242" t="str">
        <f>_xlfn.XLOOKUP(orders[[#This Row],[employeeID]],employees[employeeID],employees[employeeName])</f>
        <v>Robert King</v>
      </c>
      <c r="E242" s="1">
        <v>42027</v>
      </c>
      <c r="F242" s="1">
        <v>42055</v>
      </c>
      <c r="G242" s="1">
        <v>42033</v>
      </c>
      <c r="H242">
        <v>2</v>
      </c>
      <c r="I242">
        <v>38.24</v>
      </c>
    </row>
    <row r="243" spans="1:9" x14ac:dyDescent="0.25">
      <c r="A243">
        <v>10849</v>
      </c>
      <c r="B243" t="s">
        <v>195</v>
      </c>
      <c r="C243">
        <v>9</v>
      </c>
      <c r="D243" t="str">
        <f>_xlfn.XLOOKUP(orders[[#This Row],[employeeID]],employees[employeeID],employees[employeeName])</f>
        <v>Anne Dodsworth</v>
      </c>
      <c r="E243" s="1">
        <v>42027</v>
      </c>
      <c r="F243" s="1">
        <v>42055</v>
      </c>
      <c r="G243" s="1">
        <v>42034</v>
      </c>
      <c r="H243">
        <v>2</v>
      </c>
      <c r="I243">
        <v>0.56000000000000005</v>
      </c>
    </row>
    <row r="244" spans="1:9" x14ac:dyDescent="0.25">
      <c r="A244">
        <v>10853</v>
      </c>
      <c r="B244" t="s">
        <v>51</v>
      </c>
      <c r="C244">
        <v>9</v>
      </c>
      <c r="D244" t="str">
        <f>_xlfn.XLOOKUP(orders[[#This Row],[employeeID]],employees[employeeID],employees[employeeName])</f>
        <v>Anne Dodsworth</v>
      </c>
      <c r="E244" s="1">
        <v>42031</v>
      </c>
      <c r="F244" s="1">
        <v>42059</v>
      </c>
      <c r="G244" s="1">
        <v>42038</v>
      </c>
      <c r="H244">
        <v>2</v>
      </c>
      <c r="I244">
        <v>53.83</v>
      </c>
    </row>
    <row r="245" spans="1:9" x14ac:dyDescent="0.25">
      <c r="A245">
        <v>10854</v>
      </c>
      <c r="B245" t="s">
        <v>113</v>
      </c>
      <c r="C245">
        <v>3</v>
      </c>
      <c r="D245" t="str">
        <f>_xlfn.XLOOKUP(orders[[#This Row],[employeeID]],employees[employeeID],employees[employeeName])</f>
        <v>Janet Leverling</v>
      </c>
      <c r="E245" s="1">
        <v>42031</v>
      </c>
      <c r="F245" s="1">
        <v>42059</v>
      </c>
      <c r="G245" s="1">
        <v>42040</v>
      </c>
      <c r="H245">
        <v>2</v>
      </c>
      <c r="I245">
        <v>100.22</v>
      </c>
    </row>
    <row r="246" spans="1:9" x14ac:dyDescent="0.25">
      <c r="A246">
        <v>10856</v>
      </c>
      <c r="B246" t="s">
        <v>37</v>
      </c>
      <c r="C246">
        <v>3</v>
      </c>
      <c r="D246" t="str">
        <f>_xlfn.XLOOKUP(orders[[#This Row],[employeeID]],employees[employeeID],employees[employeeName])</f>
        <v>Janet Leverling</v>
      </c>
      <c r="E246" s="1">
        <v>42032</v>
      </c>
      <c r="F246" s="1">
        <v>42060</v>
      </c>
      <c r="G246" s="1">
        <v>42045</v>
      </c>
      <c r="H246">
        <v>2</v>
      </c>
      <c r="I246">
        <v>58.43</v>
      </c>
    </row>
    <row r="247" spans="1:9" x14ac:dyDescent="0.25">
      <c r="A247">
        <v>10857</v>
      </c>
      <c r="B247" t="s">
        <v>45</v>
      </c>
      <c r="C247">
        <v>8</v>
      </c>
      <c r="D247" t="str">
        <f>_xlfn.XLOOKUP(orders[[#This Row],[employeeID]],employees[employeeID],employees[employeeName])</f>
        <v>Laura Callahan</v>
      </c>
      <c r="E247" s="1">
        <v>42032</v>
      </c>
      <c r="F247" s="1">
        <v>42060</v>
      </c>
      <c r="G247" s="1">
        <v>42041</v>
      </c>
      <c r="H247">
        <v>2</v>
      </c>
      <c r="I247">
        <v>188.85</v>
      </c>
    </row>
    <row r="248" spans="1:9" x14ac:dyDescent="0.25">
      <c r="A248">
        <v>10859</v>
      </c>
      <c r="B248" t="s">
        <v>135</v>
      </c>
      <c r="C248">
        <v>1</v>
      </c>
      <c r="D248" t="str">
        <f>_xlfn.XLOOKUP(orders[[#This Row],[employeeID]],employees[employeeID],employees[employeeName])</f>
        <v>Nancy Davolio</v>
      </c>
      <c r="E248" s="1">
        <v>42033</v>
      </c>
      <c r="F248" s="1">
        <v>42061</v>
      </c>
      <c r="G248" s="1">
        <v>42037</v>
      </c>
      <c r="H248">
        <v>2</v>
      </c>
      <c r="I248">
        <v>76.099999999999994</v>
      </c>
    </row>
    <row r="249" spans="1:9" x14ac:dyDescent="0.25">
      <c r="A249">
        <v>10862</v>
      </c>
      <c r="B249" t="s">
        <v>215</v>
      </c>
      <c r="C249">
        <v>8</v>
      </c>
      <c r="D249" t="str">
        <f>_xlfn.XLOOKUP(orders[[#This Row],[employeeID]],employees[employeeID],employees[employeeName])</f>
        <v>Laura Callahan</v>
      </c>
      <c r="E249" s="1">
        <v>42034</v>
      </c>
      <c r="F249" s="1">
        <v>42076</v>
      </c>
      <c r="G249" s="1">
        <v>42037</v>
      </c>
      <c r="H249">
        <v>2</v>
      </c>
      <c r="I249">
        <v>53.23</v>
      </c>
    </row>
    <row r="250" spans="1:9" x14ac:dyDescent="0.25">
      <c r="A250">
        <v>10868</v>
      </c>
      <c r="B250" t="s">
        <v>283</v>
      </c>
      <c r="C250">
        <v>7</v>
      </c>
      <c r="D250" t="str">
        <f>_xlfn.XLOOKUP(orders[[#This Row],[employeeID]],employees[employeeID],employees[employeeName])</f>
        <v>Robert King</v>
      </c>
      <c r="E250" s="1">
        <v>42039</v>
      </c>
      <c r="F250" s="1">
        <v>42067</v>
      </c>
      <c r="G250" s="1">
        <v>42058</v>
      </c>
      <c r="H250">
        <v>2</v>
      </c>
      <c r="I250">
        <v>191.27</v>
      </c>
    </row>
    <row r="251" spans="1:9" x14ac:dyDescent="0.25">
      <c r="A251">
        <v>10871</v>
      </c>
      <c r="B251" t="s">
        <v>66</v>
      </c>
      <c r="C251">
        <v>9</v>
      </c>
      <c r="D251" t="str">
        <f>_xlfn.XLOOKUP(orders[[#This Row],[employeeID]],employees[employeeID],employees[employeeName])</f>
        <v>Anne Dodsworth</v>
      </c>
      <c r="E251" s="1">
        <v>42040</v>
      </c>
      <c r="F251" s="1">
        <v>42068</v>
      </c>
      <c r="G251" s="1">
        <v>42045</v>
      </c>
      <c r="H251">
        <v>2</v>
      </c>
      <c r="I251">
        <v>112.27</v>
      </c>
    </row>
    <row r="252" spans="1:9" x14ac:dyDescent="0.25">
      <c r="A252">
        <v>10872</v>
      </c>
      <c r="B252" t="s">
        <v>156</v>
      </c>
      <c r="C252">
        <v>5</v>
      </c>
      <c r="D252" t="str">
        <f>_xlfn.XLOOKUP(orders[[#This Row],[employeeID]],employees[employeeID],employees[employeeName])</f>
        <v>Steven Buchanan</v>
      </c>
      <c r="E252" s="1">
        <v>42040</v>
      </c>
      <c r="F252" s="1">
        <v>42068</v>
      </c>
      <c r="G252" s="1">
        <v>42044</v>
      </c>
      <c r="H252">
        <v>2</v>
      </c>
      <c r="I252">
        <v>175.32</v>
      </c>
    </row>
    <row r="253" spans="1:9" x14ac:dyDescent="0.25">
      <c r="A253">
        <v>10874</v>
      </c>
      <c r="B253" t="s">
        <v>156</v>
      </c>
      <c r="C253">
        <v>5</v>
      </c>
      <c r="D253" t="str">
        <f>_xlfn.XLOOKUP(orders[[#This Row],[employeeID]],employees[employeeID],employees[employeeName])</f>
        <v>Steven Buchanan</v>
      </c>
      <c r="E253" s="1">
        <v>42041</v>
      </c>
      <c r="F253" s="1">
        <v>42069</v>
      </c>
      <c r="G253" s="1">
        <v>42046</v>
      </c>
      <c r="H253">
        <v>2</v>
      </c>
      <c r="I253">
        <v>19.579999999999998</v>
      </c>
    </row>
    <row r="254" spans="1:9" x14ac:dyDescent="0.25">
      <c r="A254">
        <v>10888</v>
      </c>
      <c r="B254" t="s">
        <v>156</v>
      </c>
      <c r="C254">
        <v>1</v>
      </c>
      <c r="D254" t="str">
        <f>_xlfn.XLOOKUP(orders[[#This Row],[employeeID]],employees[employeeID],employees[employeeName])</f>
        <v>Nancy Davolio</v>
      </c>
      <c r="E254" s="1">
        <v>42051</v>
      </c>
      <c r="F254" s="1">
        <v>42079</v>
      </c>
      <c r="G254" s="1">
        <v>42058</v>
      </c>
      <c r="H254">
        <v>2</v>
      </c>
      <c r="I254">
        <v>51.87</v>
      </c>
    </row>
    <row r="255" spans="1:9" x14ac:dyDescent="0.25">
      <c r="A255">
        <v>10891</v>
      </c>
      <c r="B255" t="s">
        <v>215</v>
      </c>
      <c r="C255">
        <v>7</v>
      </c>
      <c r="D255" t="str">
        <f>_xlfn.XLOOKUP(orders[[#This Row],[employeeID]],employees[employeeID],employees[employeeName])</f>
        <v>Robert King</v>
      </c>
      <c r="E255" s="1">
        <v>42052</v>
      </c>
      <c r="F255" s="1">
        <v>42080</v>
      </c>
      <c r="G255" s="1">
        <v>42054</v>
      </c>
      <c r="H255">
        <v>2</v>
      </c>
      <c r="I255">
        <v>20.37</v>
      </c>
    </row>
    <row r="256" spans="1:9" x14ac:dyDescent="0.25">
      <c r="A256">
        <v>10893</v>
      </c>
      <c r="B256" t="s">
        <v>195</v>
      </c>
      <c r="C256">
        <v>9</v>
      </c>
      <c r="D256" t="str">
        <f>_xlfn.XLOOKUP(orders[[#This Row],[employeeID]],employees[employeeID],employees[employeeName])</f>
        <v>Anne Dodsworth</v>
      </c>
      <c r="E256" s="1">
        <v>42053</v>
      </c>
      <c r="F256" s="1">
        <v>42081</v>
      </c>
      <c r="G256" s="1">
        <v>42055</v>
      </c>
      <c r="H256">
        <v>2</v>
      </c>
      <c r="I256">
        <v>77.78</v>
      </c>
    </row>
    <row r="257" spans="1:9" x14ac:dyDescent="0.25">
      <c r="A257">
        <v>10897</v>
      </c>
      <c r="B257" t="s">
        <v>186</v>
      </c>
      <c r="C257">
        <v>3</v>
      </c>
      <c r="D257" t="str">
        <f>_xlfn.XLOOKUP(orders[[#This Row],[employeeID]],employees[employeeID],employees[employeeName])</f>
        <v>Janet Leverling</v>
      </c>
      <c r="E257" s="1">
        <v>42054</v>
      </c>
      <c r="F257" s="1">
        <v>42082</v>
      </c>
      <c r="G257" s="1">
        <v>42060</v>
      </c>
      <c r="H257">
        <v>2</v>
      </c>
      <c r="I257">
        <v>603.54</v>
      </c>
    </row>
    <row r="258" spans="1:9" x14ac:dyDescent="0.25">
      <c r="A258">
        <v>10900</v>
      </c>
      <c r="B258" t="s">
        <v>382</v>
      </c>
      <c r="C258">
        <v>1</v>
      </c>
      <c r="D258" t="str">
        <f>_xlfn.XLOOKUP(orders[[#This Row],[employeeID]],employees[employeeID],employees[employeeName])</f>
        <v>Nancy Davolio</v>
      </c>
      <c r="E258" s="1">
        <v>42055</v>
      </c>
      <c r="F258" s="1">
        <v>42083</v>
      </c>
      <c r="G258" s="1">
        <v>42067</v>
      </c>
      <c r="H258">
        <v>2</v>
      </c>
      <c r="I258">
        <v>1.66</v>
      </c>
    </row>
    <row r="259" spans="1:9" x14ac:dyDescent="0.25">
      <c r="A259">
        <v>10905</v>
      </c>
      <c r="B259" t="s">
        <v>382</v>
      </c>
      <c r="C259">
        <v>9</v>
      </c>
      <c r="D259" t="str">
        <f>_xlfn.XLOOKUP(orders[[#This Row],[employeeID]],employees[employeeID],employees[employeeName])</f>
        <v>Anne Dodsworth</v>
      </c>
      <c r="E259" s="1">
        <v>42059</v>
      </c>
      <c r="F259" s="1">
        <v>42087</v>
      </c>
      <c r="G259" s="1">
        <v>42069</v>
      </c>
      <c r="H259">
        <v>2</v>
      </c>
      <c r="I259">
        <v>13.72</v>
      </c>
    </row>
    <row r="260" spans="1:9" x14ac:dyDescent="0.25">
      <c r="A260">
        <v>10909</v>
      </c>
      <c r="B260" t="s">
        <v>312</v>
      </c>
      <c r="C260">
        <v>1</v>
      </c>
      <c r="D260" t="str">
        <f>_xlfn.XLOOKUP(orders[[#This Row],[employeeID]],employees[employeeID],employees[employeeName])</f>
        <v>Nancy Davolio</v>
      </c>
      <c r="E260" s="1">
        <v>42061</v>
      </c>
      <c r="F260" s="1">
        <v>42089</v>
      </c>
      <c r="G260" s="1">
        <v>42073</v>
      </c>
      <c r="H260">
        <v>2</v>
      </c>
      <c r="I260">
        <v>53.05</v>
      </c>
    </row>
    <row r="261" spans="1:9" x14ac:dyDescent="0.25">
      <c r="A261">
        <v>10912</v>
      </c>
      <c r="B261" t="s">
        <v>186</v>
      </c>
      <c r="C261">
        <v>2</v>
      </c>
      <c r="D261" t="str">
        <f>_xlfn.XLOOKUP(orders[[#This Row],[employeeID]],employees[employeeID],employees[employeeName])</f>
        <v>Andrew Fuller</v>
      </c>
      <c r="E261" s="1">
        <v>42061</v>
      </c>
      <c r="F261" s="1">
        <v>42089</v>
      </c>
      <c r="G261" s="1">
        <v>42081</v>
      </c>
      <c r="H261">
        <v>2</v>
      </c>
      <c r="I261">
        <v>580.91</v>
      </c>
    </row>
    <row r="262" spans="1:9" x14ac:dyDescent="0.25">
      <c r="A262">
        <v>10915</v>
      </c>
      <c r="B262" t="s">
        <v>351</v>
      </c>
      <c r="C262">
        <v>2</v>
      </c>
      <c r="D262" t="str">
        <f>_xlfn.XLOOKUP(orders[[#This Row],[employeeID]],employees[employeeID],employees[employeeName])</f>
        <v>Andrew Fuller</v>
      </c>
      <c r="E262" s="1">
        <v>42062</v>
      </c>
      <c r="F262" s="1">
        <v>42090</v>
      </c>
      <c r="G262" s="1">
        <v>42065</v>
      </c>
      <c r="H262">
        <v>2</v>
      </c>
      <c r="I262">
        <v>3.51</v>
      </c>
    </row>
    <row r="263" spans="1:9" x14ac:dyDescent="0.25">
      <c r="A263">
        <v>10916</v>
      </c>
      <c r="B263" t="s">
        <v>290</v>
      </c>
      <c r="C263">
        <v>1</v>
      </c>
      <c r="D263" t="str">
        <f>_xlfn.XLOOKUP(orders[[#This Row],[employeeID]],employees[employeeID],employees[employeeName])</f>
        <v>Nancy Davolio</v>
      </c>
      <c r="E263" s="1">
        <v>42062</v>
      </c>
      <c r="F263" s="1">
        <v>42090</v>
      </c>
      <c r="G263" s="1">
        <v>42072</v>
      </c>
      <c r="H263">
        <v>2</v>
      </c>
      <c r="I263">
        <v>63.77</v>
      </c>
    </row>
    <row r="264" spans="1:9" x14ac:dyDescent="0.25">
      <c r="A264">
        <v>10919</v>
      </c>
      <c r="B264" t="s">
        <v>227</v>
      </c>
      <c r="C264">
        <v>2</v>
      </c>
      <c r="D264" t="str">
        <f>_xlfn.XLOOKUP(orders[[#This Row],[employeeID]],employees[employeeID],employees[employeeName])</f>
        <v>Andrew Fuller</v>
      </c>
      <c r="E264" s="1">
        <v>42065</v>
      </c>
      <c r="F264" s="1">
        <v>42093</v>
      </c>
      <c r="G264" s="1">
        <v>42067</v>
      </c>
      <c r="H264">
        <v>2</v>
      </c>
      <c r="I264">
        <v>19.8</v>
      </c>
    </row>
    <row r="265" spans="1:9" x14ac:dyDescent="0.25">
      <c r="A265">
        <v>10924</v>
      </c>
      <c r="B265" t="s">
        <v>45</v>
      </c>
      <c r="C265">
        <v>3</v>
      </c>
      <c r="D265" t="str">
        <f>_xlfn.XLOOKUP(orders[[#This Row],[employeeID]],employees[employeeID],employees[employeeName])</f>
        <v>Janet Leverling</v>
      </c>
      <c r="E265" s="1">
        <v>42067</v>
      </c>
      <c r="F265" s="1">
        <v>42095</v>
      </c>
      <c r="G265" s="1">
        <v>42102</v>
      </c>
      <c r="H265">
        <v>2</v>
      </c>
      <c r="I265">
        <v>151.52000000000001</v>
      </c>
    </row>
    <row r="266" spans="1:9" x14ac:dyDescent="0.25">
      <c r="A266">
        <v>10936</v>
      </c>
      <c r="B266" t="s">
        <v>164</v>
      </c>
      <c r="C266">
        <v>3</v>
      </c>
      <c r="D266" t="str">
        <f>_xlfn.XLOOKUP(orders[[#This Row],[employeeID]],employees[employeeID],employees[employeeName])</f>
        <v>Janet Leverling</v>
      </c>
      <c r="E266" s="1">
        <v>42072</v>
      </c>
      <c r="F266" s="1">
        <v>42100</v>
      </c>
      <c r="G266" s="1">
        <v>42081</v>
      </c>
      <c r="H266">
        <v>2</v>
      </c>
      <c r="I266">
        <v>33.68</v>
      </c>
    </row>
    <row r="267" spans="1:9" x14ac:dyDescent="0.25">
      <c r="A267">
        <v>10938</v>
      </c>
      <c r="B267" t="s">
        <v>286</v>
      </c>
      <c r="C267">
        <v>3</v>
      </c>
      <c r="D267" t="str">
        <f>_xlfn.XLOOKUP(orders[[#This Row],[employeeID]],employees[employeeID],employees[employeeName])</f>
        <v>Janet Leverling</v>
      </c>
      <c r="E267" s="1">
        <v>42073</v>
      </c>
      <c r="F267" s="1">
        <v>42101</v>
      </c>
      <c r="G267" s="1">
        <v>42079</v>
      </c>
      <c r="H267">
        <v>2</v>
      </c>
      <c r="I267">
        <v>31.89</v>
      </c>
    </row>
    <row r="268" spans="1:9" x14ac:dyDescent="0.25">
      <c r="A268">
        <v>10939</v>
      </c>
      <c r="B268" t="s">
        <v>235</v>
      </c>
      <c r="C268">
        <v>2</v>
      </c>
      <c r="D268" t="str">
        <f>_xlfn.XLOOKUP(orders[[#This Row],[employeeID]],employees[employeeID],employees[employeeName])</f>
        <v>Andrew Fuller</v>
      </c>
      <c r="E268" s="1">
        <v>42073</v>
      </c>
      <c r="F268" s="1">
        <v>42101</v>
      </c>
      <c r="G268" s="1">
        <v>42076</v>
      </c>
      <c r="H268">
        <v>2</v>
      </c>
      <c r="I268">
        <v>76.33</v>
      </c>
    </row>
    <row r="269" spans="1:9" x14ac:dyDescent="0.25">
      <c r="A269">
        <v>10941</v>
      </c>
      <c r="B269" t="s">
        <v>317</v>
      </c>
      <c r="C269">
        <v>7</v>
      </c>
      <c r="D269" t="str">
        <f>_xlfn.XLOOKUP(orders[[#This Row],[employeeID]],employees[employeeID],employees[employeeName])</f>
        <v>Robert King</v>
      </c>
      <c r="E269" s="1">
        <v>42074</v>
      </c>
      <c r="F269" s="1">
        <v>42102</v>
      </c>
      <c r="G269" s="1">
        <v>42083</v>
      </c>
      <c r="H269">
        <v>2</v>
      </c>
      <c r="I269">
        <v>400.81</v>
      </c>
    </row>
    <row r="270" spans="1:9" x14ac:dyDescent="0.25">
      <c r="A270">
        <v>10946</v>
      </c>
      <c r="B270" t="s">
        <v>361</v>
      </c>
      <c r="C270">
        <v>1</v>
      </c>
      <c r="D270" t="str">
        <f>_xlfn.XLOOKUP(orders[[#This Row],[employeeID]],employees[employeeID],employees[employeeName])</f>
        <v>Nancy Davolio</v>
      </c>
      <c r="E270" s="1">
        <v>42075</v>
      </c>
      <c r="F270" s="1">
        <v>42103</v>
      </c>
      <c r="G270" s="1">
        <v>42082</v>
      </c>
      <c r="H270">
        <v>2</v>
      </c>
      <c r="I270">
        <v>27.2</v>
      </c>
    </row>
    <row r="271" spans="1:9" x14ac:dyDescent="0.25">
      <c r="A271">
        <v>10947</v>
      </c>
      <c r="B271" t="s">
        <v>76</v>
      </c>
      <c r="C271">
        <v>3</v>
      </c>
      <c r="D271" t="str">
        <f>_xlfn.XLOOKUP(orders[[#This Row],[employeeID]],employees[employeeID],employees[employeeName])</f>
        <v>Janet Leverling</v>
      </c>
      <c r="E271" s="1">
        <v>42076</v>
      </c>
      <c r="F271" s="1">
        <v>42104</v>
      </c>
      <c r="G271" s="1">
        <v>42079</v>
      </c>
      <c r="H271">
        <v>2</v>
      </c>
      <c r="I271">
        <v>3.26</v>
      </c>
    </row>
    <row r="272" spans="1:9" x14ac:dyDescent="0.25">
      <c r="A272">
        <v>10950</v>
      </c>
      <c r="B272" t="s">
        <v>235</v>
      </c>
      <c r="C272">
        <v>1</v>
      </c>
      <c r="D272" t="str">
        <f>_xlfn.XLOOKUP(orders[[#This Row],[employeeID]],employees[employeeID],employees[employeeName])</f>
        <v>Nancy Davolio</v>
      </c>
      <c r="E272" s="1">
        <v>42079</v>
      </c>
      <c r="F272" s="1">
        <v>42107</v>
      </c>
      <c r="G272" s="1">
        <v>42086</v>
      </c>
      <c r="H272">
        <v>2</v>
      </c>
      <c r="I272">
        <v>2.5</v>
      </c>
    </row>
    <row r="273" spans="1:9" x14ac:dyDescent="0.25">
      <c r="A273">
        <v>10951</v>
      </c>
      <c r="B273" t="s">
        <v>305</v>
      </c>
      <c r="C273">
        <v>9</v>
      </c>
      <c r="D273" t="str">
        <f>_xlfn.XLOOKUP(orders[[#This Row],[employeeID]],employees[employeeID],employees[employeeName])</f>
        <v>Anne Dodsworth</v>
      </c>
      <c r="E273" s="1">
        <v>42079</v>
      </c>
      <c r="F273" s="1">
        <v>42121</v>
      </c>
      <c r="G273" s="1">
        <v>42101</v>
      </c>
      <c r="H273">
        <v>2</v>
      </c>
      <c r="I273">
        <v>30.85</v>
      </c>
    </row>
    <row r="274" spans="1:9" x14ac:dyDescent="0.25">
      <c r="A274">
        <v>10953</v>
      </c>
      <c r="B274" t="s">
        <v>40</v>
      </c>
      <c r="C274">
        <v>9</v>
      </c>
      <c r="D274" t="str">
        <f>_xlfn.XLOOKUP(orders[[#This Row],[employeeID]],employees[employeeID],employees[employeeName])</f>
        <v>Anne Dodsworth</v>
      </c>
      <c r="E274" s="1">
        <v>42079</v>
      </c>
      <c r="F274" s="1">
        <v>42093</v>
      </c>
      <c r="G274" s="1">
        <v>42088</v>
      </c>
      <c r="H274">
        <v>2</v>
      </c>
      <c r="I274">
        <v>23.72</v>
      </c>
    </row>
    <row r="275" spans="1:9" x14ac:dyDescent="0.25">
      <c r="A275">
        <v>10955</v>
      </c>
      <c r="B275" t="s">
        <v>131</v>
      </c>
      <c r="C275">
        <v>8</v>
      </c>
      <c r="D275" t="str">
        <f>_xlfn.XLOOKUP(orders[[#This Row],[employeeID]],employees[employeeID],employees[employeeName])</f>
        <v>Laura Callahan</v>
      </c>
      <c r="E275" s="1">
        <v>42080</v>
      </c>
      <c r="F275" s="1">
        <v>42108</v>
      </c>
      <c r="G275" s="1">
        <v>42083</v>
      </c>
      <c r="H275">
        <v>2</v>
      </c>
      <c r="I275">
        <v>3.26</v>
      </c>
    </row>
    <row r="276" spans="1:9" x14ac:dyDescent="0.25">
      <c r="A276">
        <v>10956</v>
      </c>
      <c r="B276" t="s">
        <v>51</v>
      </c>
      <c r="C276">
        <v>6</v>
      </c>
      <c r="D276" t="str">
        <f>_xlfn.XLOOKUP(orders[[#This Row],[employeeID]],employees[employeeID],employees[employeeName])</f>
        <v>Michael Suyama</v>
      </c>
      <c r="E276" s="1">
        <v>42080</v>
      </c>
      <c r="F276" s="1">
        <v>42122</v>
      </c>
      <c r="G276" s="1">
        <v>42083</v>
      </c>
      <c r="H276">
        <v>2</v>
      </c>
      <c r="I276">
        <v>44.65</v>
      </c>
    </row>
    <row r="277" spans="1:9" x14ac:dyDescent="0.25">
      <c r="A277">
        <v>10958</v>
      </c>
      <c r="B277" t="s">
        <v>255</v>
      </c>
      <c r="C277">
        <v>7</v>
      </c>
      <c r="D277" t="str">
        <f>_xlfn.XLOOKUP(orders[[#This Row],[employeeID]],employees[employeeID],employees[employeeName])</f>
        <v>Robert King</v>
      </c>
      <c r="E277" s="1">
        <v>42081</v>
      </c>
      <c r="F277" s="1">
        <v>42109</v>
      </c>
      <c r="G277" s="1">
        <v>42090</v>
      </c>
      <c r="H277">
        <v>2</v>
      </c>
      <c r="I277">
        <v>49.56</v>
      </c>
    </row>
    <row r="278" spans="1:9" x14ac:dyDescent="0.25">
      <c r="A278">
        <v>10959</v>
      </c>
      <c r="B278" t="s">
        <v>160</v>
      </c>
      <c r="C278">
        <v>6</v>
      </c>
      <c r="D278" t="str">
        <f>_xlfn.XLOOKUP(orders[[#This Row],[employeeID]],employees[employeeID],employees[employeeName])</f>
        <v>Michael Suyama</v>
      </c>
      <c r="E278" s="1">
        <v>42081</v>
      </c>
      <c r="F278" s="1">
        <v>42123</v>
      </c>
      <c r="G278" s="1">
        <v>42086</v>
      </c>
      <c r="H278">
        <v>2</v>
      </c>
      <c r="I278">
        <v>4.9800000000000004</v>
      </c>
    </row>
    <row r="279" spans="1:9" x14ac:dyDescent="0.25">
      <c r="A279">
        <v>10962</v>
      </c>
      <c r="B279" t="s">
        <v>286</v>
      </c>
      <c r="C279">
        <v>8</v>
      </c>
      <c r="D279" t="str">
        <f>_xlfn.XLOOKUP(orders[[#This Row],[employeeID]],employees[employeeID],employees[employeeName])</f>
        <v>Laura Callahan</v>
      </c>
      <c r="E279" s="1">
        <v>42082</v>
      </c>
      <c r="F279" s="1">
        <v>42110</v>
      </c>
      <c r="G279" s="1">
        <v>42086</v>
      </c>
      <c r="H279">
        <v>2</v>
      </c>
      <c r="I279">
        <v>275.79000000000002</v>
      </c>
    </row>
    <row r="280" spans="1:9" x14ac:dyDescent="0.25">
      <c r="A280">
        <v>10964</v>
      </c>
      <c r="B280" t="s">
        <v>329</v>
      </c>
      <c r="C280">
        <v>3</v>
      </c>
      <c r="D280" t="str">
        <f>_xlfn.XLOOKUP(orders[[#This Row],[employeeID]],employees[employeeID],employees[employeeName])</f>
        <v>Janet Leverling</v>
      </c>
      <c r="E280" s="1">
        <v>42083</v>
      </c>
      <c r="F280" s="1">
        <v>42111</v>
      </c>
      <c r="G280" s="1">
        <v>42087</v>
      </c>
      <c r="H280">
        <v>2</v>
      </c>
      <c r="I280">
        <v>87.38</v>
      </c>
    </row>
    <row r="281" spans="1:9" x14ac:dyDescent="0.25">
      <c r="A281">
        <v>10967</v>
      </c>
      <c r="B281" t="s">
        <v>347</v>
      </c>
      <c r="C281">
        <v>2</v>
      </c>
      <c r="D281" t="str">
        <f>_xlfn.XLOOKUP(orders[[#This Row],[employeeID]],employees[employeeID],employees[employeeName])</f>
        <v>Andrew Fuller</v>
      </c>
      <c r="E281" s="1">
        <v>42086</v>
      </c>
      <c r="F281" s="1">
        <v>42114</v>
      </c>
      <c r="G281" s="1">
        <v>42096</v>
      </c>
      <c r="H281">
        <v>2</v>
      </c>
      <c r="I281">
        <v>62.22</v>
      </c>
    </row>
    <row r="282" spans="1:9" x14ac:dyDescent="0.25">
      <c r="A282">
        <v>10969</v>
      </c>
      <c r="B282" t="s">
        <v>93</v>
      </c>
      <c r="C282">
        <v>1</v>
      </c>
      <c r="D282" t="str">
        <f>_xlfn.XLOOKUP(orders[[#This Row],[employeeID]],employees[employeeID],employees[employeeName])</f>
        <v>Nancy Davolio</v>
      </c>
      <c r="E282" s="1">
        <v>42086</v>
      </c>
      <c r="F282" s="1">
        <v>42114</v>
      </c>
      <c r="G282" s="1">
        <v>42093</v>
      </c>
      <c r="H282">
        <v>2</v>
      </c>
      <c r="I282">
        <v>0.21</v>
      </c>
    </row>
    <row r="283" spans="1:9" x14ac:dyDescent="0.25">
      <c r="A283">
        <v>10971</v>
      </c>
      <c r="B283" t="s">
        <v>139</v>
      </c>
      <c r="C283">
        <v>2</v>
      </c>
      <c r="D283" t="str">
        <f>_xlfn.XLOOKUP(orders[[#This Row],[employeeID]],employees[employeeID],employees[employeeName])</f>
        <v>Andrew Fuller</v>
      </c>
      <c r="E283" s="1">
        <v>42087</v>
      </c>
      <c r="F283" s="1">
        <v>42115</v>
      </c>
      <c r="G283" s="1">
        <v>42096</v>
      </c>
      <c r="H283">
        <v>2</v>
      </c>
      <c r="I283">
        <v>121.82</v>
      </c>
    </row>
    <row r="284" spans="1:9" x14ac:dyDescent="0.25">
      <c r="A284">
        <v>10973</v>
      </c>
      <c r="B284" t="s">
        <v>199</v>
      </c>
      <c r="C284">
        <v>6</v>
      </c>
      <c r="D284" t="str">
        <f>_xlfn.XLOOKUP(orders[[#This Row],[employeeID]],employees[employeeID],employees[employeeName])</f>
        <v>Michael Suyama</v>
      </c>
      <c r="E284" s="1">
        <v>42087</v>
      </c>
      <c r="F284" s="1">
        <v>42115</v>
      </c>
      <c r="G284" s="1">
        <v>42090</v>
      </c>
      <c r="H284">
        <v>2</v>
      </c>
      <c r="I284">
        <v>15.17</v>
      </c>
    </row>
    <row r="285" spans="1:9" x14ac:dyDescent="0.25">
      <c r="A285">
        <v>10978</v>
      </c>
      <c r="B285" t="s">
        <v>239</v>
      </c>
      <c r="C285">
        <v>9</v>
      </c>
      <c r="D285" t="str">
        <f>_xlfn.XLOOKUP(orders[[#This Row],[employeeID]],employees[employeeID],employees[employeeName])</f>
        <v>Anne Dodsworth</v>
      </c>
      <c r="E285" s="1">
        <v>42089</v>
      </c>
      <c r="F285" s="1">
        <v>42117</v>
      </c>
      <c r="G285" s="1">
        <v>42117</v>
      </c>
      <c r="H285">
        <v>2</v>
      </c>
      <c r="I285">
        <v>32.82</v>
      </c>
    </row>
    <row r="286" spans="1:9" x14ac:dyDescent="0.25">
      <c r="A286">
        <v>10979</v>
      </c>
      <c r="B286" t="s">
        <v>113</v>
      </c>
      <c r="C286">
        <v>8</v>
      </c>
      <c r="D286" t="str">
        <f>_xlfn.XLOOKUP(orders[[#This Row],[employeeID]],employees[employeeID],employees[employeeName])</f>
        <v>Laura Callahan</v>
      </c>
      <c r="E286" s="1">
        <v>42089</v>
      </c>
      <c r="F286" s="1">
        <v>42117</v>
      </c>
      <c r="G286" s="1">
        <v>42094</v>
      </c>
      <c r="H286">
        <v>2</v>
      </c>
      <c r="I286">
        <v>353.07</v>
      </c>
    </row>
    <row r="287" spans="1:9" x14ac:dyDescent="0.25">
      <c r="A287">
        <v>10981</v>
      </c>
      <c r="B287" t="s">
        <v>174</v>
      </c>
      <c r="C287">
        <v>1</v>
      </c>
      <c r="D287" t="str">
        <f>_xlfn.XLOOKUP(orders[[#This Row],[employeeID]],employees[employeeID],employees[employeeName])</f>
        <v>Nancy Davolio</v>
      </c>
      <c r="E287" s="1">
        <v>42090</v>
      </c>
      <c r="F287" s="1">
        <v>42118</v>
      </c>
      <c r="G287" s="1">
        <v>42096</v>
      </c>
      <c r="H287">
        <v>2</v>
      </c>
      <c r="I287">
        <v>193.37</v>
      </c>
    </row>
    <row r="288" spans="1:9" x14ac:dyDescent="0.25">
      <c r="A288">
        <v>10983</v>
      </c>
      <c r="B288" t="s">
        <v>317</v>
      </c>
      <c r="C288">
        <v>2</v>
      </c>
      <c r="D288" t="str">
        <f>_xlfn.XLOOKUP(orders[[#This Row],[employeeID]],employees[employeeID],employees[employeeName])</f>
        <v>Andrew Fuller</v>
      </c>
      <c r="E288" s="1">
        <v>42090</v>
      </c>
      <c r="F288" s="1">
        <v>42118</v>
      </c>
      <c r="G288" s="1">
        <v>42100</v>
      </c>
      <c r="H288">
        <v>2</v>
      </c>
      <c r="I288">
        <v>657.54</v>
      </c>
    </row>
    <row r="289" spans="1:9" x14ac:dyDescent="0.25">
      <c r="A289">
        <v>10986</v>
      </c>
      <c r="B289" t="s">
        <v>255</v>
      </c>
      <c r="C289">
        <v>8</v>
      </c>
      <c r="D289" t="str">
        <f>_xlfn.XLOOKUP(orders[[#This Row],[employeeID]],employees[employeeID],employees[employeeName])</f>
        <v>Laura Callahan</v>
      </c>
      <c r="E289" s="1">
        <v>42093</v>
      </c>
      <c r="F289" s="1">
        <v>42121</v>
      </c>
      <c r="G289" s="1">
        <v>42115</v>
      </c>
      <c r="H289">
        <v>2</v>
      </c>
      <c r="I289">
        <v>217.86</v>
      </c>
    </row>
    <row r="290" spans="1:9" x14ac:dyDescent="0.25">
      <c r="A290">
        <v>10988</v>
      </c>
      <c r="B290" t="s">
        <v>293</v>
      </c>
      <c r="C290">
        <v>3</v>
      </c>
      <c r="D290" t="str">
        <f>_xlfn.XLOOKUP(orders[[#This Row],[employeeID]],employees[employeeID],employees[employeeName])</f>
        <v>Janet Leverling</v>
      </c>
      <c r="E290" s="1">
        <v>42094</v>
      </c>
      <c r="F290" s="1">
        <v>42122</v>
      </c>
      <c r="G290" s="1">
        <v>42104</v>
      </c>
      <c r="H290">
        <v>2</v>
      </c>
      <c r="I290">
        <v>61.14</v>
      </c>
    </row>
    <row r="291" spans="1:9" x14ac:dyDescent="0.25">
      <c r="A291">
        <v>10997</v>
      </c>
      <c r="B291" t="s">
        <v>223</v>
      </c>
      <c r="C291">
        <v>8</v>
      </c>
      <c r="D291" t="str">
        <f>_xlfn.XLOOKUP(orders[[#This Row],[employeeID]],employees[employeeID],employees[employeeName])</f>
        <v>Laura Callahan</v>
      </c>
      <c r="E291" s="1">
        <v>42097</v>
      </c>
      <c r="F291" s="1">
        <v>42139</v>
      </c>
      <c r="G291" s="1">
        <v>42107</v>
      </c>
      <c r="H291">
        <v>2</v>
      </c>
      <c r="I291">
        <v>73.91</v>
      </c>
    </row>
    <row r="292" spans="1:9" x14ac:dyDescent="0.25">
      <c r="A292">
        <v>10998</v>
      </c>
      <c r="B292" t="s">
        <v>395</v>
      </c>
      <c r="C292">
        <v>8</v>
      </c>
      <c r="D292" t="str">
        <f>_xlfn.XLOOKUP(orders[[#This Row],[employeeID]],employees[employeeID],employees[employeeName])</f>
        <v>Laura Callahan</v>
      </c>
      <c r="E292" s="1">
        <v>42097</v>
      </c>
      <c r="F292" s="1">
        <v>42111</v>
      </c>
      <c r="G292" s="1">
        <v>42111</v>
      </c>
      <c r="H292">
        <v>2</v>
      </c>
      <c r="I292">
        <v>20.309999999999999</v>
      </c>
    </row>
    <row r="293" spans="1:9" x14ac:dyDescent="0.25">
      <c r="A293">
        <v>10999</v>
      </c>
      <c r="B293" t="s">
        <v>262</v>
      </c>
      <c r="C293">
        <v>6</v>
      </c>
      <c r="D293" t="str">
        <f>_xlfn.XLOOKUP(orders[[#This Row],[employeeID]],employees[employeeID],employees[employeeName])</f>
        <v>Michael Suyama</v>
      </c>
      <c r="E293" s="1">
        <v>42097</v>
      </c>
      <c r="F293" s="1">
        <v>42125</v>
      </c>
      <c r="G293" s="1">
        <v>42104</v>
      </c>
      <c r="H293">
        <v>2</v>
      </c>
      <c r="I293">
        <v>96.35</v>
      </c>
    </row>
    <row r="294" spans="1:9" x14ac:dyDescent="0.25">
      <c r="A294">
        <v>11001</v>
      </c>
      <c r="B294" t="s">
        <v>131</v>
      </c>
      <c r="C294">
        <v>2</v>
      </c>
      <c r="D294" t="str">
        <f>_xlfn.XLOOKUP(orders[[#This Row],[employeeID]],employees[employeeID],employees[employeeName])</f>
        <v>Andrew Fuller</v>
      </c>
      <c r="E294" s="1">
        <v>42100</v>
      </c>
      <c r="F294" s="1">
        <v>42128</v>
      </c>
      <c r="G294" s="1">
        <v>42108</v>
      </c>
      <c r="H294">
        <v>2</v>
      </c>
      <c r="I294">
        <v>197.3</v>
      </c>
    </row>
    <row r="295" spans="1:9" x14ac:dyDescent="0.25">
      <c r="A295">
        <v>11006</v>
      </c>
      <c r="B295" t="s">
        <v>164</v>
      </c>
      <c r="C295">
        <v>3</v>
      </c>
      <c r="D295" t="str">
        <f>_xlfn.XLOOKUP(orders[[#This Row],[employeeID]],employees[employeeID],employees[employeeName])</f>
        <v>Janet Leverling</v>
      </c>
      <c r="E295" s="1">
        <v>42101</v>
      </c>
      <c r="F295" s="1">
        <v>42129</v>
      </c>
      <c r="G295" s="1">
        <v>42109</v>
      </c>
      <c r="H295">
        <v>2</v>
      </c>
      <c r="I295">
        <v>25.19</v>
      </c>
    </row>
    <row r="296" spans="1:9" x14ac:dyDescent="0.25">
      <c r="A296">
        <v>11007</v>
      </c>
      <c r="B296" t="s">
        <v>277</v>
      </c>
      <c r="C296">
        <v>8</v>
      </c>
      <c r="D296" t="str">
        <f>_xlfn.XLOOKUP(orders[[#This Row],[employeeID]],employees[employeeID],employees[employeeName])</f>
        <v>Laura Callahan</v>
      </c>
      <c r="E296" s="1">
        <v>42102</v>
      </c>
      <c r="F296" s="1">
        <v>42130</v>
      </c>
      <c r="G296" s="1">
        <v>42107</v>
      </c>
      <c r="H296">
        <v>2</v>
      </c>
      <c r="I296">
        <v>202.24</v>
      </c>
    </row>
    <row r="297" spans="1:9" x14ac:dyDescent="0.25">
      <c r="A297">
        <v>11010</v>
      </c>
      <c r="B297" t="s">
        <v>298</v>
      </c>
      <c r="C297">
        <v>2</v>
      </c>
      <c r="D297" t="str">
        <f>_xlfn.XLOOKUP(orders[[#This Row],[employeeID]],employees[employeeID],employees[employeeName])</f>
        <v>Andrew Fuller</v>
      </c>
      <c r="E297" s="1">
        <v>42103</v>
      </c>
      <c r="F297" s="1">
        <v>42131</v>
      </c>
      <c r="G297" s="1">
        <v>42115</v>
      </c>
      <c r="H297">
        <v>2</v>
      </c>
      <c r="I297">
        <v>28.71</v>
      </c>
    </row>
    <row r="298" spans="1:9" x14ac:dyDescent="0.25">
      <c r="A298">
        <v>11015</v>
      </c>
      <c r="B298" t="s">
        <v>312</v>
      </c>
      <c r="C298">
        <v>2</v>
      </c>
      <c r="D298" t="str">
        <f>_xlfn.XLOOKUP(orders[[#This Row],[employeeID]],employees[employeeID],employees[employeeName])</f>
        <v>Andrew Fuller</v>
      </c>
      <c r="E298" s="1">
        <v>42104</v>
      </c>
      <c r="F298" s="1">
        <v>42118</v>
      </c>
      <c r="G298" s="1">
        <v>42114</v>
      </c>
      <c r="H298">
        <v>2</v>
      </c>
      <c r="I298">
        <v>4.62</v>
      </c>
    </row>
    <row r="299" spans="1:9" x14ac:dyDescent="0.25">
      <c r="A299">
        <v>11016</v>
      </c>
      <c r="B299" t="s">
        <v>40</v>
      </c>
      <c r="C299">
        <v>9</v>
      </c>
      <c r="D299" t="str">
        <f>_xlfn.XLOOKUP(orders[[#This Row],[employeeID]],employees[employeeID],employees[employeeName])</f>
        <v>Anne Dodsworth</v>
      </c>
      <c r="E299" s="1">
        <v>42104</v>
      </c>
      <c r="F299" s="1">
        <v>42132</v>
      </c>
      <c r="G299" s="1">
        <v>42107</v>
      </c>
      <c r="H299">
        <v>2</v>
      </c>
      <c r="I299">
        <v>33.799999999999997</v>
      </c>
    </row>
    <row r="300" spans="1:9" x14ac:dyDescent="0.25">
      <c r="A300">
        <v>11017</v>
      </c>
      <c r="B300" t="s">
        <v>113</v>
      </c>
      <c r="C300">
        <v>9</v>
      </c>
      <c r="D300" t="str">
        <f>_xlfn.XLOOKUP(orders[[#This Row],[employeeID]],employees[employeeID],employees[employeeName])</f>
        <v>Anne Dodsworth</v>
      </c>
      <c r="E300" s="1">
        <v>42107</v>
      </c>
      <c r="F300" s="1">
        <v>42135</v>
      </c>
      <c r="G300" s="1">
        <v>42114</v>
      </c>
      <c r="H300">
        <v>2</v>
      </c>
      <c r="I300">
        <v>754.26</v>
      </c>
    </row>
    <row r="301" spans="1:9" x14ac:dyDescent="0.25">
      <c r="A301">
        <v>11020</v>
      </c>
      <c r="B301" t="s">
        <v>262</v>
      </c>
      <c r="C301">
        <v>2</v>
      </c>
      <c r="D301" t="str">
        <f>_xlfn.XLOOKUP(orders[[#This Row],[employeeID]],employees[employeeID],employees[employeeName])</f>
        <v>Andrew Fuller</v>
      </c>
      <c r="E301" s="1">
        <v>42108</v>
      </c>
      <c r="F301" s="1">
        <v>42136</v>
      </c>
      <c r="G301" s="1">
        <v>42110</v>
      </c>
      <c r="H301">
        <v>2</v>
      </c>
      <c r="I301">
        <v>43.3</v>
      </c>
    </row>
    <row r="302" spans="1:9" x14ac:dyDescent="0.25">
      <c r="A302">
        <v>11022</v>
      </c>
      <c r="B302" t="s">
        <v>174</v>
      </c>
      <c r="C302">
        <v>9</v>
      </c>
      <c r="D302" t="str">
        <f>_xlfn.XLOOKUP(orders[[#This Row],[employeeID]],employees[employeeID],employees[employeeName])</f>
        <v>Anne Dodsworth</v>
      </c>
      <c r="E302" s="1">
        <v>42108</v>
      </c>
      <c r="F302" s="1">
        <v>42136</v>
      </c>
      <c r="G302" s="1">
        <v>42128</v>
      </c>
      <c r="H302">
        <v>2</v>
      </c>
      <c r="I302">
        <v>6.27</v>
      </c>
    </row>
    <row r="303" spans="1:9" x14ac:dyDescent="0.25">
      <c r="A303">
        <v>11023</v>
      </c>
      <c r="B303" t="s">
        <v>76</v>
      </c>
      <c r="C303">
        <v>1</v>
      </c>
      <c r="D303" t="str">
        <f>_xlfn.XLOOKUP(orders[[#This Row],[employeeID]],employees[employeeID],employees[employeeName])</f>
        <v>Nancy Davolio</v>
      </c>
      <c r="E303" s="1">
        <v>42108</v>
      </c>
      <c r="F303" s="1">
        <v>42122</v>
      </c>
      <c r="G303" s="1">
        <v>42118</v>
      </c>
      <c r="H303">
        <v>2</v>
      </c>
      <c r="I303">
        <v>123.83</v>
      </c>
    </row>
    <row r="304" spans="1:9" x14ac:dyDescent="0.25">
      <c r="A304">
        <v>11030</v>
      </c>
      <c r="B304" t="s">
        <v>317</v>
      </c>
      <c r="C304">
        <v>7</v>
      </c>
      <c r="D304" t="str">
        <f>_xlfn.XLOOKUP(orders[[#This Row],[employeeID]],employees[employeeID],employees[employeeName])</f>
        <v>Robert King</v>
      </c>
      <c r="E304" s="1">
        <v>42111</v>
      </c>
      <c r="F304" s="1">
        <v>42139</v>
      </c>
      <c r="G304" s="1">
        <v>42121</v>
      </c>
      <c r="H304">
        <v>2</v>
      </c>
      <c r="I304">
        <v>830.75</v>
      </c>
    </row>
    <row r="305" spans="1:9" x14ac:dyDescent="0.25">
      <c r="A305">
        <v>11031</v>
      </c>
      <c r="B305" t="s">
        <v>317</v>
      </c>
      <c r="C305">
        <v>6</v>
      </c>
      <c r="D305" t="str">
        <f>_xlfn.XLOOKUP(orders[[#This Row],[employeeID]],employees[employeeID],employees[employeeName])</f>
        <v>Michael Suyama</v>
      </c>
      <c r="E305" s="1">
        <v>42111</v>
      </c>
      <c r="F305" s="1">
        <v>42139</v>
      </c>
      <c r="G305" s="1">
        <v>42118</v>
      </c>
      <c r="H305">
        <v>2</v>
      </c>
      <c r="I305">
        <v>227.22</v>
      </c>
    </row>
    <row r="306" spans="1:9" x14ac:dyDescent="0.25">
      <c r="A306">
        <v>11035</v>
      </c>
      <c r="B306" t="s">
        <v>336</v>
      </c>
      <c r="C306">
        <v>2</v>
      </c>
      <c r="D306" t="str">
        <f>_xlfn.XLOOKUP(orders[[#This Row],[employeeID]],employees[employeeID],employees[employeeName])</f>
        <v>Andrew Fuller</v>
      </c>
      <c r="E306" s="1">
        <v>42114</v>
      </c>
      <c r="F306" s="1">
        <v>42142</v>
      </c>
      <c r="G306" s="1">
        <v>42118</v>
      </c>
      <c r="H306">
        <v>2</v>
      </c>
      <c r="I306">
        <v>0.17</v>
      </c>
    </row>
    <row r="307" spans="1:9" x14ac:dyDescent="0.25">
      <c r="A307">
        <v>11038</v>
      </c>
      <c r="B307" t="s">
        <v>336</v>
      </c>
      <c r="C307">
        <v>1</v>
      </c>
      <c r="D307" t="str">
        <f>_xlfn.XLOOKUP(orders[[#This Row],[employeeID]],employees[employeeID],employees[employeeName])</f>
        <v>Nancy Davolio</v>
      </c>
      <c r="E307" s="1">
        <v>42115</v>
      </c>
      <c r="F307" s="1">
        <v>42143</v>
      </c>
      <c r="G307" s="1">
        <v>42124</v>
      </c>
      <c r="H307">
        <v>2</v>
      </c>
      <c r="I307">
        <v>29.59</v>
      </c>
    </row>
    <row r="308" spans="1:9" x14ac:dyDescent="0.25">
      <c r="A308">
        <v>11039</v>
      </c>
      <c r="B308" t="s">
        <v>227</v>
      </c>
      <c r="C308">
        <v>1</v>
      </c>
      <c r="D308" t="str">
        <f>_xlfn.XLOOKUP(orders[[#This Row],[employeeID]],employees[employeeID],employees[employeeName])</f>
        <v>Nancy Davolio</v>
      </c>
      <c r="E308" s="1">
        <v>42115</v>
      </c>
      <c r="F308" s="1">
        <v>42143</v>
      </c>
      <c r="G308" s="1"/>
      <c r="H308">
        <v>2</v>
      </c>
      <c r="I308">
        <v>65</v>
      </c>
    </row>
    <row r="309" spans="1:9" x14ac:dyDescent="0.25">
      <c r="A309">
        <v>11041</v>
      </c>
      <c r="B309" t="s">
        <v>88</v>
      </c>
      <c r="C309">
        <v>3</v>
      </c>
      <c r="D309" t="str">
        <f>_xlfn.XLOOKUP(orders[[#This Row],[employeeID]],employees[employeeID],employees[employeeName])</f>
        <v>Janet Leverling</v>
      </c>
      <c r="E309" s="1">
        <v>42116</v>
      </c>
      <c r="F309" s="1">
        <v>42144</v>
      </c>
      <c r="G309" s="1">
        <v>42122</v>
      </c>
      <c r="H309">
        <v>2</v>
      </c>
      <c r="I309">
        <v>48.22</v>
      </c>
    </row>
    <row r="310" spans="1:9" x14ac:dyDescent="0.25">
      <c r="A310">
        <v>11043</v>
      </c>
      <c r="B310" t="s">
        <v>329</v>
      </c>
      <c r="C310">
        <v>5</v>
      </c>
      <c r="D310" t="str">
        <f>_xlfn.XLOOKUP(orders[[#This Row],[employeeID]],employees[employeeID],employees[employeeName])</f>
        <v>Steven Buchanan</v>
      </c>
      <c r="E310" s="1">
        <v>42116</v>
      </c>
      <c r="F310" s="1">
        <v>42144</v>
      </c>
      <c r="G310" s="1">
        <v>42123</v>
      </c>
      <c r="H310">
        <v>2</v>
      </c>
      <c r="I310">
        <v>8.8000000000000007</v>
      </c>
    </row>
    <row r="311" spans="1:9" x14ac:dyDescent="0.25">
      <c r="A311">
        <v>11045</v>
      </c>
      <c r="B311" t="s">
        <v>70</v>
      </c>
      <c r="C311">
        <v>6</v>
      </c>
      <c r="D311" t="str">
        <f>_xlfn.XLOOKUP(orders[[#This Row],[employeeID]],employees[employeeID],employees[employeeName])</f>
        <v>Michael Suyama</v>
      </c>
      <c r="E311" s="1">
        <v>42117</v>
      </c>
      <c r="F311" s="1">
        <v>42145</v>
      </c>
      <c r="G311" s="1"/>
      <c r="H311">
        <v>2</v>
      </c>
      <c r="I311">
        <v>70.58</v>
      </c>
    </row>
    <row r="312" spans="1:9" x14ac:dyDescent="0.25">
      <c r="A312">
        <v>11046</v>
      </c>
      <c r="B312" t="s">
        <v>373</v>
      </c>
      <c r="C312">
        <v>8</v>
      </c>
      <c r="D312" t="str">
        <f>_xlfn.XLOOKUP(orders[[#This Row],[employeeID]],employees[employeeID],employees[employeeName])</f>
        <v>Laura Callahan</v>
      </c>
      <c r="E312" s="1">
        <v>42117</v>
      </c>
      <c r="F312" s="1">
        <v>42145</v>
      </c>
      <c r="G312" s="1">
        <v>42118</v>
      </c>
      <c r="H312">
        <v>2</v>
      </c>
      <c r="I312">
        <v>71.64</v>
      </c>
    </row>
    <row r="313" spans="1:9" x14ac:dyDescent="0.25">
      <c r="A313">
        <v>11050</v>
      </c>
      <c r="B313" t="s">
        <v>131</v>
      </c>
      <c r="C313">
        <v>8</v>
      </c>
      <c r="D313" t="str">
        <f>_xlfn.XLOOKUP(orders[[#This Row],[employeeID]],employees[employeeID],employees[employeeName])</f>
        <v>Laura Callahan</v>
      </c>
      <c r="E313" s="1">
        <v>42121</v>
      </c>
      <c r="F313" s="1">
        <v>42149</v>
      </c>
      <c r="G313" s="1">
        <v>42129</v>
      </c>
      <c r="H313">
        <v>2</v>
      </c>
      <c r="I313">
        <v>59.41</v>
      </c>
    </row>
    <row r="314" spans="1:9" x14ac:dyDescent="0.25">
      <c r="A314">
        <v>11053</v>
      </c>
      <c r="B314" t="s">
        <v>273</v>
      </c>
      <c r="C314">
        <v>2</v>
      </c>
      <c r="D314" t="str">
        <f>_xlfn.XLOOKUP(orders[[#This Row],[employeeID]],employees[employeeID],employees[employeeName])</f>
        <v>Andrew Fuller</v>
      </c>
      <c r="E314" s="1">
        <v>42121</v>
      </c>
      <c r="F314" s="1">
        <v>42149</v>
      </c>
      <c r="G314" s="1">
        <v>42123</v>
      </c>
      <c r="H314">
        <v>2</v>
      </c>
      <c r="I314">
        <v>53.05</v>
      </c>
    </row>
    <row r="315" spans="1:9" x14ac:dyDescent="0.25">
      <c r="A315">
        <v>11055</v>
      </c>
      <c r="B315" t="s">
        <v>178</v>
      </c>
      <c r="C315">
        <v>7</v>
      </c>
      <c r="D315" t="str">
        <f>_xlfn.XLOOKUP(orders[[#This Row],[employeeID]],employees[employeeID],employees[employeeName])</f>
        <v>Robert King</v>
      </c>
      <c r="E315" s="1">
        <v>42122</v>
      </c>
      <c r="F315" s="1">
        <v>42150</v>
      </c>
      <c r="G315" s="1">
        <v>42129</v>
      </c>
      <c r="H315">
        <v>2</v>
      </c>
      <c r="I315">
        <v>120.92</v>
      </c>
    </row>
    <row r="316" spans="1:9" x14ac:dyDescent="0.25">
      <c r="A316">
        <v>11056</v>
      </c>
      <c r="B316" t="s">
        <v>110</v>
      </c>
      <c r="C316">
        <v>8</v>
      </c>
      <c r="D316" t="str">
        <f>_xlfn.XLOOKUP(orders[[#This Row],[employeeID]],employees[employeeID],employees[employeeName])</f>
        <v>Laura Callahan</v>
      </c>
      <c r="E316" s="1">
        <v>42122</v>
      </c>
      <c r="F316" s="1">
        <v>42136</v>
      </c>
      <c r="G316" s="1">
        <v>42125</v>
      </c>
      <c r="H316">
        <v>2</v>
      </c>
      <c r="I316">
        <v>278.95999999999998</v>
      </c>
    </row>
    <row r="317" spans="1:9" x14ac:dyDescent="0.25">
      <c r="A317">
        <v>11059</v>
      </c>
      <c r="B317" t="s">
        <v>302</v>
      </c>
      <c r="C317">
        <v>2</v>
      </c>
      <c r="D317" t="str">
        <f>_xlfn.XLOOKUP(orders[[#This Row],[employeeID]],employees[employeeID],employees[employeeName])</f>
        <v>Andrew Fuller</v>
      </c>
      <c r="E317" s="1">
        <v>42123</v>
      </c>
      <c r="F317" s="1">
        <v>42165</v>
      </c>
      <c r="G317" s="1"/>
      <c r="H317">
        <v>2</v>
      </c>
      <c r="I317">
        <v>85.8</v>
      </c>
    </row>
    <row r="318" spans="1:9" x14ac:dyDescent="0.25">
      <c r="A318">
        <v>11060</v>
      </c>
      <c r="B318" t="s">
        <v>142</v>
      </c>
      <c r="C318">
        <v>2</v>
      </c>
      <c r="D318" t="str">
        <f>_xlfn.XLOOKUP(orders[[#This Row],[employeeID]],employees[employeeID],employees[employeeName])</f>
        <v>Andrew Fuller</v>
      </c>
      <c r="E318" s="1">
        <v>42124</v>
      </c>
      <c r="F318" s="1">
        <v>42152</v>
      </c>
      <c r="G318" s="1">
        <v>42128</v>
      </c>
      <c r="H318">
        <v>2</v>
      </c>
      <c r="I318">
        <v>10.98</v>
      </c>
    </row>
    <row r="319" spans="1:9" x14ac:dyDescent="0.25">
      <c r="A319">
        <v>11063</v>
      </c>
      <c r="B319" t="s">
        <v>186</v>
      </c>
      <c r="C319">
        <v>3</v>
      </c>
      <c r="D319" t="str">
        <f>_xlfn.XLOOKUP(orders[[#This Row],[employeeID]],employees[employeeID],employees[employeeName])</f>
        <v>Janet Leverling</v>
      </c>
      <c r="E319" s="1">
        <v>42124</v>
      </c>
      <c r="F319" s="1">
        <v>42152</v>
      </c>
      <c r="G319" s="1">
        <v>42130</v>
      </c>
      <c r="H319">
        <v>2</v>
      </c>
      <c r="I319">
        <v>81.73</v>
      </c>
    </row>
    <row r="320" spans="1:9" x14ac:dyDescent="0.25">
      <c r="A320">
        <v>11066</v>
      </c>
      <c r="B320" t="s">
        <v>386</v>
      </c>
      <c r="C320">
        <v>7</v>
      </c>
      <c r="D320" t="str">
        <f>_xlfn.XLOOKUP(orders[[#This Row],[employeeID]],employees[employeeID],employees[employeeName])</f>
        <v>Robert King</v>
      </c>
      <c r="E320" s="1">
        <v>42125</v>
      </c>
      <c r="F320" s="1">
        <v>42153</v>
      </c>
      <c r="G320" s="1">
        <v>42128</v>
      </c>
      <c r="H320">
        <v>2</v>
      </c>
      <c r="I320">
        <v>44.72</v>
      </c>
    </row>
    <row r="321" spans="1:9" x14ac:dyDescent="0.25">
      <c r="A321">
        <v>11067</v>
      </c>
      <c r="B321" t="s">
        <v>102</v>
      </c>
      <c r="C321">
        <v>1</v>
      </c>
      <c r="D321" t="str">
        <f>_xlfn.XLOOKUP(orders[[#This Row],[employeeID]],employees[employeeID],employees[employeeName])</f>
        <v>Nancy Davolio</v>
      </c>
      <c r="E321" s="1">
        <v>42128</v>
      </c>
      <c r="F321" s="1">
        <v>42142</v>
      </c>
      <c r="G321" s="1">
        <v>42130</v>
      </c>
      <c r="H321">
        <v>2</v>
      </c>
      <c r="I321">
        <v>7.98</v>
      </c>
    </row>
    <row r="322" spans="1:9" x14ac:dyDescent="0.25">
      <c r="A322">
        <v>11068</v>
      </c>
      <c r="B322" t="s">
        <v>283</v>
      </c>
      <c r="C322">
        <v>8</v>
      </c>
      <c r="D322" t="str">
        <f>_xlfn.XLOOKUP(orders[[#This Row],[employeeID]],employees[employeeID],employees[employeeName])</f>
        <v>Laura Callahan</v>
      </c>
      <c r="E322" s="1">
        <v>42128</v>
      </c>
      <c r="F322" s="1">
        <v>42156</v>
      </c>
      <c r="G322" s="1"/>
      <c r="H322">
        <v>2</v>
      </c>
      <c r="I322">
        <v>81.75</v>
      </c>
    </row>
    <row r="323" spans="1:9" x14ac:dyDescent="0.25">
      <c r="A323">
        <v>11069</v>
      </c>
      <c r="B323" t="s">
        <v>351</v>
      </c>
      <c r="C323">
        <v>1</v>
      </c>
      <c r="D323" t="str">
        <f>_xlfn.XLOOKUP(orders[[#This Row],[employeeID]],employees[employeeID],employees[employeeName])</f>
        <v>Nancy Davolio</v>
      </c>
      <c r="E323" s="1">
        <v>42128</v>
      </c>
      <c r="F323" s="1">
        <v>42156</v>
      </c>
      <c r="G323" s="1">
        <v>42130</v>
      </c>
      <c r="H323">
        <v>2</v>
      </c>
      <c r="I323">
        <v>15.67</v>
      </c>
    </row>
    <row r="324" spans="1:9" x14ac:dyDescent="0.25">
      <c r="A324">
        <v>11073</v>
      </c>
      <c r="B324" t="s">
        <v>270</v>
      </c>
      <c r="C324">
        <v>2</v>
      </c>
      <c r="D324" t="str">
        <f>_xlfn.XLOOKUP(orders[[#This Row],[employeeID]],employees[employeeID],employees[employeeName])</f>
        <v>Andrew Fuller</v>
      </c>
      <c r="E324" s="1">
        <v>42129</v>
      </c>
      <c r="F324" s="1">
        <v>42157</v>
      </c>
      <c r="G324" s="1"/>
      <c r="H324">
        <v>2</v>
      </c>
      <c r="I324">
        <v>24.95</v>
      </c>
    </row>
    <row r="325" spans="1:9" x14ac:dyDescent="0.25">
      <c r="A325">
        <v>11074</v>
      </c>
      <c r="B325" t="s">
        <v>324</v>
      </c>
      <c r="C325">
        <v>7</v>
      </c>
      <c r="D325" t="str">
        <f>_xlfn.XLOOKUP(orders[[#This Row],[employeeID]],employees[employeeID],employees[employeeName])</f>
        <v>Robert King</v>
      </c>
      <c r="E325" s="1">
        <v>42130</v>
      </c>
      <c r="F325" s="1">
        <v>42158</v>
      </c>
      <c r="G325" s="1"/>
      <c r="H325">
        <v>2</v>
      </c>
      <c r="I325">
        <v>18.440000000000001</v>
      </c>
    </row>
    <row r="326" spans="1:9" x14ac:dyDescent="0.25">
      <c r="A326">
        <v>11075</v>
      </c>
      <c r="B326" t="s">
        <v>305</v>
      </c>
      <c r="C326">
        <v>8</v>
      </c>
      <c r="D326" t="str">
        <f>_xlfn.XLOOKUP(orders[[#This Row],[employeeID]],employees[employeeID],employees[employeeName])</f>
        <v>Laura Callahan</v>
      </c>
      <c r="E326" s="1">
        <v>42130</v>
      </c>
      <c r="F326" s="1">
        <v>42158</v>
      </c>
      <c r="G326" s="1"/>
      <c r="H326">
        <v>2</v>
      </c>
      <c r="I326">
        <v>6.19</v>
      </c>
    </row>
    <row r="327" spans="1:9" x14ac:dyDescent="0.25">
      <c r="A327">
        <v>11077</v>
      </c>
      <c r="B327" t="s">
        <v>293</v>
      </c>
      <c r="C327">
        <v>1</v>
      </c>
      <c r="D327" t="str">
        <f>_xlfn.XLOOKUP(orders[[#This Row],[employeeID]],employees[employeeID],employees[employeeName])</f>
        <v>Nancy Davolio</v>
      </c>
      <c r="E327" s="1">
        <v>42130</v>
      </c>
      <c r="F327" s="1">
        <v>42158</v>
      </c>
      <c r="G327" s="1"/>
      <c r="H327">
        <v>2</v>
      </c>
      <c r="I327">
        <v>8.5299999999999994</v>
      </c>
    </row>
    <row r="328" spans="1:9" x14ac:dyDescent="0.25">
      <c r="A328">
        <v>10248</v>
      </c>
      <c r="B328" t="s">
        <v>369</v>
      </c>
      <c r="C328">
        <v>5</v>
      </c>
      <c r="D328" t="str">
        <f>_xlfn.XLOOKUP(orders[[#This Row],[employeeID]],employees[employeeID],employees[employeeName])</f>
        <v>Steven Buchanan</v>
      </c>
      <c r="E328" s="1">
        <v>41459</v>
      </c>
      <c r="F328" s="1">
        <v>41487</v>
      </c>
      <c r="G328" s="1">
        <v>41471</v>
      </c>
      <c r="H328">
        <v>3</v>
      </c>
      <c r="I328">
        <v>32.380000000000003</v>
      </c>
    </row>
    <row r="329" spans="1:9" x14ac:dyDescent="0.25">
      <c r="A329">
        <v>10255</v>
      </c>
      <c r="B329" t="s">
        <v>305</v>
      </c>
      <c r="C329">
        <v>9</v>
      </c>
      <c r="D329" t="str">
        <f>_xlfn.XLOOKUP(orders[[#This Row],[employeeID]],employees[employeeID],employees[employeeName])</f>
        <v>Anne Dodsworth</v>
      </c>
      <c r="E329" s="1">
        <v>41467</v>
      </c>
      <c r="F329" s="1">
        <v>41495</v>
      </c>
      <c r="G329" s="1">
        <v>41470</v>
      </c>
      <c r="H329">
        <v>3</v>
      </c>
      <c r="I329">
        <v>148.33000000000001</v>
      </c>
    </row>
    <row r="330" spans="1:9" x14ac:dyDescent="0.25">
      <c r="A330">
        <v>10257</v>
      </c>
      <c r="B330" t="s">
        <v>178</v>
      </c>
      <c r="C330">
        <v>4</v>
      </c>
      <c r="D330" t="str">
        <f>_xlfn.XLOOKUP(orders[[#This Row],[employeeID]],employees[employeeID],employees[employeeName])</f>
        <v>Margaret Peacock</v>
      </c>
      <c r="E330" s="1">
        <v>41471</v>
      </c>
      <c r="F330" s="1">
        <v>41499</v>
      </c>
      <c r="G330" s="1">
        <v>41477</v>
      </c>
      <c r="H330">
        <v>3</v>
      </c>
      <c r="I330">
        <v>81.91</v>
      </c>
    </row>
    <row r="331" spans="1:9" x14ac:dyDescent="0.25">
      <c r="A331">
        <v>10259</v>
      </c>
      <c r="B331" t="s">
        <v>85</v>
      </c>
      <c r="C331">
        <v>4</v>
      </c>
      <c r="D331" t="str">
        <f>_xlfn.XLOOKUP(orders[[#This Row],[employeeID]],employees[employeeID],employees[employeeName])</f>
        <v>Margaret Peacock</v>
      </c>
      <c r="E331" s="1">
        <v>41473</v>
      </c>
      <c r="F331" s="1">
        <v>41501</v>
      </c>
      <c r="G331" s="1">
        <v>41480</v>
      </c>
      <c r="H331">
        <v>3</v>
      </c>
      <c r="I331">
        <v>3.25</v>
      </c>
    </row>
    <row r="332" spans="1:9" x14ac:dyDescent="0.25">
      <c r="A332">
        <v>10262</v>
      </c>
      <c r="B332" t="s">
        <v>293</v>
      </c>
      <c r="C332">
        <v>8</v>
      </c>
      <c r="D332" t="str">
        <f>_xlfn.XLOOKUP(orders[[#This Row],[employeeID]],employees[employeeID],employees[employeeName])</f>
        <v>Laura Callahan</v>
      </c>
      <c r="E332" s="1">
        <v>41477</v>
      </c>
      <c r="F332" s="1">
        <v>41505</v>
      </c>
      <c r="G332" s="1">
        <v>41480</v>
      </c>
      <c r="H332">
        <v>3</v>
      </c>
      <c r="I332">
        <v>48.29</v>
      </c>
    </row>
    <row r="333" spans="1:9" x14ac:dyDescent="0.25">
      <c r="A333">
        <v>10263</v>
      </c>
      <c r="B333" t="s">
        <v>113</v>
      </c>
      <c r="C333">
        <v>9</v>
      </c>
      <c r="D333" t="str">
        <f>_xlfn.XLOOKUP(orders[[#This Row],[employeeID]],employees[employeeID],employees[employeeName])</f>
        <v>Anne Dodsworth</v>
      </c>
      <c r="E333" s="1">
        <v>41478</v>
      </c>
      <c r="F333" s="1">
        <v>41506</v>
      </c>
      <c r="G333" s="1">
        <v>41486</v>
      </c>
      <c r="H333">
        <v>3</v>
      </c>
      <c r="I333">
        <v>146.06</v>
      </c>
    </row>
    <row r="334" spans="1:9" x14ac:dyDescent="0.25">
      <c r="A334">
        <v>10264</v>
      </c>
      <c r="B334" t="s">
        <v>131</v>
      </c>
      <c r="C334">
        <v>6</v>
      </c>
      <c r="D334" t="str">
        <f>_xlfn.XLOOKUP(orders[[#This Row],[employeeID]],employees[employeeID],employees[employeeName])</f>
        <v>Michael Suyama</v>
      </c>
      <c r="E334" s="1">
        <v>41479</v>
      </c>
      <c r="F334" s="1">
        <v>41507</v>
      </c>
      <c r="G334" s="1">
        <v>41509</v>
      </c>
      <c r="H334">
        <v>3</v>
      </c>
      <c r="I334">
        <v>3.67</v>
      </c>
    </row>
    <row r="335" spans="1:9" x14ac:dyDescent="0.25">
      <c r="A335">
        <v>10266</v>
      </c>
      <c r="B335" t="s">
        <v>377</v>
      </c>
      <c r="C335">
        <v>3</v>
      </c>
      <c r="D335" t="str">
        <f>_xlfn.XLOOKUP(orders[[#This Row],[employeeID]],employees[employeeID],employees[employeeName])</f>
        <v>Janet Leverling</v>
      </c>
      <c r="E335" s="1">
        <v>41481</v>
      </c>
      <c r="F335" s="1">
        <v>41523</v>
      </c>
      <c r="G335" s="1">
        <v>41486</v>
      </c>
      <c r="H335">
        <v>3</v>
      </c>
      <c r="I335">
        <v>25.73</v>
      </c>
    </row>
    <row r="336" spans="1:9" x14ac:dyDescent="0.25">
      <c r="A336">
        <v>10268</v>
      </c>
      <c r="B336" t="s">
        <v>169</v>
      </c>
      <c r="C336">
        <v>8</v>
      </c>
      <c r="D336" t="str">
        <f>_xlfn.XLOOKUP(orders[[#This Row],[employeeID]],employees[employeeID],employees[employeeName])</f>
        <v>Laura Callahan</v>
      </c>
      <c r="E336" s="1">
        <v>41485</v>
      </c>
      <c r="F336" s="1">
        <v>41513</v>
      </c>
      <c r="G336" s="1">
        <v>41488</v>
      </c>
      <c r="H336">
        <v>3</v>
      </c>
      <c r="I336">
        <v>66.290000000000006</v>
      </c>
    </row>
    <row r="337" spans="1:9" x14ac:dyDescent="0.25">
      <c r="A337">
        <v>10273</v>
      </c>
      <c r="B337" t="s">
        <v>286</v>
      </c>
      <c r="C337">
        <v>3</v>
      </c>
      <c r="D337" t="str">
        <f>_xlfn.XLOOKUP(orders[[#This Row],[employeeID]],employees[employeeID],employees[employeeName])</f>
        <v>Janet Leverling</v>
      </c>
      <c r="E337" s="1">
        <v>41491</v>
      </c>
      <c r="F337" s="1">
        <v>41519</v>
      </c>
      <c r="G337" s="1">
        <v>41498</v>
      </c>
      <c r="H337">
        <v>3</v>
      </c>
      <c r="I337">
        <v>76.069999999999993</v>
      </c>
    </row>
    <row r="338" spans="1:9" x14ac:dyDescent="0.25">
      <c r="A338">
        <v>10276</v>
      </c>
      <c r="B338" t="s">
        <v>351</v>
      </c>
      <c r="C338">
        <v>8</v>
      </c>
      <c r="D338" t="str">
        <f>_xlfn.XLOOKUP(orders[[#This Row],[employeeID]],employees[employeeID],employees[employeeName])</f>
        <v>Laura Callahan</v>
      </c>
      <c r="E338" s="1">
        <v>41494</v>
      </c>
      <c r="F338" s="1">
        <v>41508</v>
      </c>
      <c r="G338" s="1">
        <v>41500</v>
      </c>
      <c r="H338">
        <v>3</v>
      </c>
      <c r="I338">
        <v>13.84</v>
      </c>
    </row>
    <row r="339" spans="1:9" x14ac:dyDescent="0.25">
      <c r="A339">
        <v>10277</v>
      </c>
      <c r="B339" t="s">
        <v>248</v>
      </c>
      <c r="C339">
        <v>2</v>
      </c>
      <c r="D339" t="str">
        <f>_xlfn.XLOOKUP(orders[[#This Row],[employeeID]],employees[employeeID],employees[employeeName])</f>
        <v>Andrew Fuller</v>
      </c>
      <c r="E339" s="1">
        <v>41495</v>
      </c>
      <c r="F339" s="1">
        <v>41523</v>
      </c>
      <c r="G339" s="1">
        <v>41499</v>
      </c>
      <c r="H339">
        <v>3</v>
      </c>
      <c r="I339">
        <v>125.77</v>
      </c>
    </row>
    <row r="340" spans="1:9" x14ac:dyDescent="0.25">
      <c r="A340">
        <v>10283</v>
      </c>
      <c r="B340" t="s">
        <v>223</v>
      </c>
      <c r="C340">
        <v>3</v>
      </c>
      <c r="D340" t="str">
        <f>_xlfn.XLOOKUP(orders[[#This Row],[employeeID]],employees[employeeID],employees[employeeName])</f>
        <v>Janet Leverling</v>
      </c>
      <c r="E340" s="1">
        <v>41502</v>
      </c>
      <c r="F340" s="1">
        <v>41530</v>
      </c>
      <c r="G340" s="1">
        <v>41509</v>
      </c>
      <c r="H340">
        <v>3</v>
      </c>
      <c r="I340">
        <v>84.81</v>
      </c>
    </row>
    <row r="341" spans="1:9" x14ac:dyDescent="0.25">
      <c r="A341">
        <v>10286</v>
      </c>
      <c r="B341" t="s">
        <v>286</v>
      </c>
      <c r="C341">
        <v>8</v>
      </c>
      <c r="D341" t="str">
        <f>_xlfn.XLOOKUP(orders[[#This Row],[employeeID]],employees[employeeID],employees[employeeName])</f>
        <v>Laura Callahan</v>
      </c>
      <c r="E341" s="1">
        <v>41507</v>
      </c>
      <c r="F341" s="1">
        <v>41535</v>
      </c>
      <c r="G341" s="1">
        <v>41516</v>
      </c>
      <c r="H341">
        <v>3</v>
      </c>
      <c r="I341">
        <v>229.24</v>
      </c>
    </row>
    <row r="342" spans="1:9" x14ac:dyDescent="0.25">
      <c r="A342">
        <v>10287</v>
      </c>
      <c r="B342" t="s">
        <v>302</v>
      </c>
      <c r="C342">
        <v>8</v>
      </c>
      <c r="D342" t="str">
        <f>_xlfn.XLOOKUP(orders[[#This Row],[employeeID]],employees[employeeID],employees[employeeName])</f>
        <v>Laura Callahan</v>
      </c>
      <c r="E342" s="1">
        <v>41508</v>
      </c>
      <c r="F342" s="1">
        <v>41536</v>
      </c>
      <c r="G342" s="1">
        <v>41514</v>
      </c>
      <c r="H342">
        <v>3</v>
      </c>
      <c r="I342">
        <v>12.76</v>
      </c>
    </row>
    <row r="343" spans="1:9" x14ac:dyDescent="0.25">
      <c r="A343">
        <v>10289</v>
      </c>
      <c r="B343" t="s">
        <v>76</v>
      </c>
      <c r="C343">
        <v>7</v>
      </c>
      <c r="D343" t="str">
        <f>_xlfn.XLOOKUP(orders[[#This Row],[employeeID]],employees[employeeID],employees[employeeName])</f>
        <v>Robert King</v>
      </c>
      <c r="E343" s="1">
        <v>41512</v>
      </c>
      <c r="F343" s="1">
        <v>41540</v>
      </c>
      <c r="G343" s="1">
        <v>41514</v>
      </c>
      <c r="H343">
        <v>3</v>
      </c>
      <c r="I343">
        <v>22.77</v>
      </c>
    </row>
    <row r="344" spans="1:9" x14ac:dyDescent="0.25">
      <c r="A344">
        <v>10293</v>
      </c>
      <c r="B344" t="s">
        <v>351</v>
      </c>
      <c r="C344">
        <v>1</v>
      </c>
      <c r="D344" t="str">
        <f>_xlfn.XLOOKUP(orders[[#This Row],[employeeID]],employees[employeeID],employees[employeeName])</f>
        <v>Nancy Davolio</v>
      </c>
      <c r="E344" s="1">
        <v>41515</v>
      </c>
      <c r="F344" s="1">
        <v>41543</v>
      </c>
      <c r="G344" s="1">
        <v>41528</v>
      </c>
      <c r="H344">
        <v>3</v>
      </c>
      <c r="I344">
        <v>21.18</v>
      </c>
    </row>
    <row r="345" spans="1:9" x14ac:dyDescent="0.25">
      <c r="A345">
        <v>10305</v>
      </c>
      <c r="B345" t="s">
        <v>258</v>
      </c>
      <c r="C345">
        <v>8</v>
      </c>
      <c r="D345" t="str">
        <f>_xlfn.XLOOKUP(orders[[#This Row],[employeeID]],employees[employeeID],employees[employeeName])</f>
        <v>Laura Callahan</v>
      </c>
      <c r="E345" s="1">
        <v>41530</v>
      </c>
      <c r="F345" s="1">
        <v>41558</v>
      </c>
      <c r="G345" s="1">
        <v>41556</v>
      </c>
      <c r="H345">
        <v>3</v>
      </c>
      <c r="I345">
        <v>257.62</v>
      </c>
    </row>
    <row r="346" spans="1:9" x14ac:dyDescent="0.25">
      <c r="A346">
        <v>10306</v>
      </c>
      <c r="B346" t="s">
        <v>309</v>
      </c>
      <c r="C346">
        <v>1</v>
      </c>
      <c r="D346" t="str">
        <f>_xlfn.XLOOKUP(orders[[#This Row],[employeeID]],employees[employeeID],employees[employeeName])</f>
        <v>Nancy Davolio</v>
      </c>
      <c r="E346" s="1">
        <v>41533</v>
      </c>
      <c r="F346" s="1">
        <v>41561</v>
      </c>
      <c r="G346" s="1">
        <v>41540</v>
      </c>
      <c r="H346">
        <v>3</v>
      </c>
      <c r="I346">
        <v>7.56</v>
      </c>
    </row>
    <row r="347" spans="1:9" x14ac:dyDescent="0.25">
      <c r="A347">
        <v>10308</v>
      </c>
      <c r="B347" t="s">
        <v>31</v>
      </c>
      <c r="C347">
        <v>7</v>
      </c>
      <c r="D347" t="str">
        <f>_xlfn.XLOOKUP(orders[[#This Row],[employeeID]],employees[employeeID],employees[employeeName])</f>
        <v>Robert King</v>
      </c>
      <c r="E347" s="1">
        <v>41535</v>
      </c>
      <c r="F347" s="1">
        <v>41563</v>
      </c>
      <c r="G347" s="1">
        <v>41541</v>
      </c>
      <c r="H347">
        <v>3</v>
      </c>
      <c r="I347">
        <v>1.61</v>
      </c>
    </row>
    <row r="348" spans="1:9" x14ac:dyDescent="0.25">
      <c r="A348">
        <v>10311</v>
      </c>
      <c r="B348" t="s">
        <v>106</v>
      </c>
      <c r="C348">
        <v>1</v>
      </c>
      <c r="D348" t="str">
        <f>_xlfn.XLOOKUP(orders[[#This Row],[employeeID]],employees[employeeID],employees[employeeName])</f>
        <v>Nancy Davolio</v>
      </c>
      <c r="E348" s="1">
        <v>41537</v>
      </c>
      <c r="F348" s="1">
        <v>41551</v>
      </c>
      <c r="G348" s="1">
        <v>41543</v>
      </c>
      <c r="H348">
        <v>3</v>
      </c>
      <c r="I348">
        <v>24.69</v>
      </c>
    </row>
    <row r="349" spans="1:9" x14ac:dyDescent="0.25">
      <c r="A349">
        <v>10316</v>
      </c>
      <c r="B349" t="s">
        <v>293</v>
      </c>
      <c r="C349">
        <v>1</v>
      </c>
      <c r="D349" t="str">
        <f>_xlfn.XLOOKUP(orders[[#This Row],[employeeID]],employees[employeeID],employees[employeeName])</f>
        <v>Nancy Davolio</v>
      </c>
      <c r="E349" s="1">
        <v>41544</v>
      </c>
      <c r="F349" s="1">
        <v>41572</v>
      </c>
      <c r="G349" s="1">
        <v>41555</v>
      </c>
      <c r="H349">
        <v>3</v>
      </c>
      <c r="I349">
        <v>150.15</v>
      </c>
    </row>
    <row r="350" spans="1:9" x14ac:dyDescent="0.25">
      <c r="A350">
        <v>10319</v>
      </c>
      <c r="B350" t="s">
        <v>351</v>
      </c>
      <c r="C350">
        <v>7</v>
      </c>
      <c r="D350" t="str">
        <f>_xlfn.XLOOKUP(orders[[#This Row],[employeeID]],employees[employeeID],employees[employeeName])</f>
        <v>Robert King</v>
      </c>
      <c r="E350" s="1">
        <v>41549</v>
      </c>
      <c r="F350" s="1">
        <v>41577</v>
      </c>
      <c r="G350" s="1">
        <v>41558</v>
      </c>
      <c r="H350">
        <v>3</v>
      </c>
      <c r="I350">
        <v>64.5</v>
      </c>
    </row>
    <row r="351" spans="1:9" x14ac:dyDescent="0.25">
      <c r="A351">
        <v>10320</v>
      </c>
      <c r="B351" t="s">
        <v>377</v>
      </c>
      <c r="C351">
        <v>5</v>
      </c>
      <c r="D351" t="str">
        <f>_xlfn.XLOOKUP(orders[[#This Row],[employeeID]],employees[employeeID],employees[employeeName])</f>
        <v>Steven Buchanan</v>
      </c>
      <c r="E351" s="1">
        <v>41550</v>
      </c>
      <c r="F351" s="1">
        <v>41564</v>
      </c>
      <c r="G351" s="1">
        <v>41565</v>
      </c>
      <c r="H351">
        <v>3</v>
      </c>
      <c r="I351">
        <v>34.57</v>
      </c>
    </row>
    <row r="352" spans="1:9" x14ac:dyDescent="0.25">
      <c r="A352">
        <v>10322</v>
      </c>
      <c r="B352" t="s">
        <v>270</v>
      </c>
      <c r="C352">
        <v>7</v>
      </c>
      <c r="D352" t="str">
        <f>_xlfn.XLOOKUP(orders[[#This Row],[employeeID]],employees[employeeID],employees[employeeName])</f>
        <v>Robert King</v>
      </c>
      <c r="E352" s="1">
        <v>41551</v>
      </c>
      <c r="F352" s="1">
        <v>41579</v>
      </c>
      <c r="G352" s="1">
        <v>41570</v>
      </c>
      <c r="H352">
        <v>3</v>
      </c>
      <c r="I352">
        <v>0.4</v>
      </c>
    </row>
    <row r="353" spans="1:9" x14ac:dyDescent="0.25">
      <c r="A353">
        <v>10325</v>
      </c>
      <c r="B353" t="s">
        <v>195</v>
      </c>
      <c r="C353">
        <v>1</v>
      </c>
      <c r="D353" t="str">
        <f>_xlfn.XLOOKUP(orders[[#This Row],[employeeID]],employees[employeeID],employees[employeeName])</f>
        <v>Nancy Davolio</v>
      </c>
      <c r="E353" s="1">
        <v>41556</v>
      </c>
      <c r="F353" s="1">
        <v>41570</v>
      </c>
      <c r="G353" s="1">
        <v>41561</v>
      </c>
      <c r="H353">
        <v>3</v>
      </c>
      <c r="I353">
        <v>64.86</v>
      </c>
    </row>
    <row r="354" spans="1:9" x14ac:dyDescent="0.25">
      <c r="A354">
        <v>10328</v>
      </c>
      <c r="B354" t="s">
        <v>147</v>
      </c>
      <c r="C354">
        <v>4</v>
      </c>
      <c r="D354" t="str">
        <f>_xlfn.XLOOKUP(orders[[#This Row],[employeeID]],employees[employeeID],employees[employeeName])</f>
        <v>Margaret Peacock</v>
      </c>
      <c r="E354" s="1">
        <v>41561</v>
      </c>
      <c r="F354" s="1">
        <v>41589</v>
      </c>
      <c r="G354" s="1">
        <v>41564</v>
      </c>
      <c r="H354">
        <v>3</v>
      </c>
      <c r="I354">
        <v>87.03</v>
      </c>
    </row>
    <row r="355" spans="1:9" x14ac:dyDescent="0.25">
      <c r="A355">
        <v>10333</v>
      </c>
      <c r="B355" t="s">
        <v>377</v>
      </c>
      <c r="C355">
        <v>5</v>
      </c>
      <c r="D355" t="str">
        <f>_xlfn.XLOOKUP(orders[[#This Row],[employeeID]],employees[employeeID],employees[employeeName])</f>
        <v>Steven Buchanan</v>
      </c>
      <c r="E355" s="1">
        <v>41565</v>
      </c>
      <c r="F355" s="1">
        <v>41593</v>
      </c>
      <c r="G355" s="1">
        <v>41572</v>
      </c>
      <c r="H355">
        <v>3</v>
      </c>
      <c r="I355">
        <v>0.59</v>
      </c>
    </row>
    <row r="356" spans="1:9" x14ac:dyDescent="0.25">
      <c r="A356">
        <v>10337</v>
      </c>
      <c r="B356" t="s">
        <v>135</v>
      </c>
      <c r="C356">
        <v>4</v>
      </c>
      <c r="D356" t="str">
        <f>_xlfn.XLOOKUP(orders[[#This Row],[employeeID]],employees[employeeID],employees[employeeName])</f>
        <v>Margaret Peacock</v>
      </c>
      <c r="E356" s="1">
        <v>41571</v>
      </c>
      <c r="F356" s="1">
        <v>41599</v>
      </c>
      <c r="G356" s="1">
        <v>41576</v>
      </c>
      <c r="H356">
        <v>3</v>
      </c>
      <c r="I356">
        <v>108.26</v>
      </c>
    </row>
    <row r="357" spans="1:9" x14ac:dyDescent="0.25">
      <c r="A357">
        <v>10338</v>
      </c>
      <c r="B357" t="s">
        <v>258</v>
      </c>
      <c r="C357">
        <v>4</v>
      </c>
      <c r="D357" t="str">
        <f>_xlfn.XLOOKUP(orders[[#This Row],[employeeID]],employees[employeeID],employees[employeeName])</f>
        <v>Margaret Peacock</v>
      </c>
      <c r="E357" s="1">
        <v>41572</v>
      </c>
      <c r="F357" s="1">
        <v>41600</v>
      </c>
      <c r="G357" s="1">
        <v>41576</v>
      </c>
      <c r="H357">
        <v>3</v>
      </c>
      <c r="I357">
        <v>84.21</v>
      </c>
    </row>
    <row r="358" spans="1:9" x14ac:dyDescent="0.25">
      <c r="A358">
        <v>10340</v>
      </c>
      <c r="B358" t="s">
        <v>66</v>
      </c>
      <c r="C358">
        <v>1</v>
      </c>
      <c r="D358" t="str">
        <f>_xlfn.XLOOKUP(orders[[#This Row],[employeeID]],employees[employeeID],employees[employeeName])</f>
        <v>Nancy Davolio</v>
      </c>
      <c r="E358" s="1">
        <v>41576</v>
      </c>
      <c r="F358" s="1">
        <v>41604</v>
      </c>
      <c r="G358" s="1">
        <v>41586</v>
      </c>
      <c r="H358">
        <v>3</v>
      </c>
      <c r="I358">
        <v>166.31</v>
      </c>
    </row>
    <row r="359" spans="1:9" x14ac:dyDescent="0.25">
      <c r="A359">
        <v>10341</v>
      </c>
      <c r="B359" t="s">
        <v>324</v>
      </c>
      <c r="C359">
        <v>7</v>
      </c>
      <c r="D359" t="str">
        <f>_xlfn.XLOOKUP(orders[[#This Row],[employeeID]],employees[employeeID],employees[employeeName])</f>
        <v>Robert King</v>
      </c>
      <c r="E359" s="1">
        <v>41576</v>
      </c>
      <c r="F359" s="1">
        <v>41604</v>
      </c>
      <c r="G359" s="1">
        <v>41583</v>
      </c>
      <c r="H359">
        <v>3</v>
      </c>
      <c r="I359">
        <v>26.78</v>
      </c>
    </row>
    <row r="360" spans="1:9" x14ac:dyDescent="0.25">
      <c r="A360">
        <v>10346</v>
      </c>
      <c r="B360" t="s">
        <v>293</v>
      </c>
      <c r="C360">
        <v>3</v>
      </c>
      <c r="D360" t="str">
        <f>_xlfn.XLOOKUP(orders[[#This Row],[employeeID]],employees[employeeID],employees[employeeName])</f>
        <v>Janet Leverling</v>
      </c>
      <c r="E360" s="1">
        <v>41583</v>
      </c>
      <c r="F360" s="1">
        <v>41625</v>
      </c>
      <c r="G360" s="1">
        <v>41586</v>
      </c>
      <c r="H360">
        <v>3</v>
      </c>
      <c r="I360">
        <v>142.08000000000001</v>
      </c>
    </row>
    <row r="361" spans="1:9" x14ac:dyDescent="0.25">
      <c r="A361">
        <v>10347</v>
      </c>
      <c r="B361" t="s">
        <v>119</v>
      </c>
      <c r="C361">
        <v>4</v>
      </c>
      <c r="D361" t="str">
        <f>_xlfn.XLOOKUP(orders[[#This Row],[employeeID]],employees[employeeID],employees[employeeName])</f>
        <v>Margaret Peacock</v>
      </c>
      <c r="E361" s="1">
        <v>41584</v>
      </c>
      <c r="F361" s="1">
        <v>41612</v>
      </c>
      <c r="G361" s="1">
        <v>41586</v>
      </c>
      <c r="H361">
        <v>3</v>
      </c>
      <c r="I361">
        <v>3.1</v>
      </c>
    </row>
    <row r="362" spans="1:9" x14ac:dyDescent="0.25">
      <c r="A362">
        <v>10352</v>
      </c>
      <c r="B362" t="s">
        <v>147</v>
      </c>
      <c r="C362">
        <v>3</v>
      </c>
      <c r="D362" t="str">
        <f>_xlfn.XLOOKUP(orders[[#This Row],[employeeID]],employees[employeeID],employees[employeeName])</f>
        <v>Janet Leverling</v>
      </c>
      <c r="E362" s="1">
        <v>41590</v>
      </c>
      <c r="F362" s="1">
        <v>41604</v>
      </c>
      <c r="G362" s="1">
        <v>41596</v>
      </c>
      <c r="H362">
        <v>3</v>
      </c>
      <c r="I362">
        <v>1.3</v>
      </c>
    </row>
    <row r="363" spans="1:9" x14ac:dyDescent="0.25">
      <c r="A363">
        <v>10353</v>
      </c>
      <c r="B363" t="s">
        <v>273</v>
      </c>
      <c r="C363">
        <v>7</v>
      </c>
      <c r="D363" t="str">
        <f>_xlfn.XLOOKUP(orders[[#This Row],[employeeID]],employees[employeeID],employees[employeeName])</f>
        <v>Robert King</v>
      </c>
      <c r="E363" s="1">
        <v>41591</v>
      </c>
      <c r="F363" s="1">
        <v>41619</v>
      </c>
      <c r="G363" s="1">
        <v>41603</v>
      </c>
      <c r="H363">
        <v>3</v>
      </c>
      <c r="I363">
        <v>360.63</v>
      </c>
    </row>
    <row r="364" spans="1:9" x14ac:dyDescent="0.25">
      <c r="A364">
        <v>10354</v>
      </c>
      <c r="B364" t="s">
        <v>270</v>
      </c>
      <c r="C364">
        <v>8</v>
      </c>
      <c r="D364" t="str">
        <f>_xlfn.XLOOKUP(orders[[#This Row],[employeeID]],employees[employeeID],employees[employeeName])</f>
        <v>Laura Callahan</v>
      </c>
      <c r="E364" s="1">
        <v>41592</v>
      </c>
      <c r="F364" s="1">
        <v>41620</v>
      </c>
      <c r="G364" s="1">
        <v>41598</v>
      </c>
      <c r="H364">
        <v>3</v>
      </c>
      <c r="I364">
        <v>53.8</v>
      </c>
    </row>
    <row r="365" spans="1:9" x14ac:dyDescent="0.25">
      <c r="A365">
        <v>10357</v>
      </c>
      <c r="B365" t="s">
        <v>223</v>
      </c>
      <c r="C365">
        <v>1</v>
      </c>
      <c r="D365" t="str">
        <f>_xlfn.XLOOKUP(orders[[#This Row],[employeeID]],employees[employeeID],employees[employeeName])</f>
        <v>Nancy Davolio</v>
      </c>
      <c r="E365" s="1">
        <v>41597</v>
      </c>
      <c r="F365" s="1">
        <v>41625</v>
      </c>
      <c r="G365" s="1">
        <v>41610</v>
      </c>
      <c r="H365">
        <v>3</v>
      </c>
      <c r="I365">
        <v>34.880000000000003</v>
      </c>
    </row>
    <row r="366" spans="1:9" x14ac:dyDescent="0.25">
      <c r="A366">
        <v>10359</v>
      </c>
      <c r="B366" t="s">
        <v>321</v>
      </c>
      <c r="C366">
        <v>5</v>
      </c>
      <c r="D366" t="str">
        <f>_xlfn.XLOOKUP(orders[[#This Row],[employeeID]],employees[employeeID],employees[employeeName])</f>
        <v>Steven Buchanan</v>
      </c>
      <c r="E366" s="1">
        <v>41599</v>
      </c>
      <c r="F366" s="1">
        <v>41627</v>
      </c>
      <c r="G366" s="1">
        <v>41604</v>
      </c>
      <c r="H366">
        <v>3</v>
      </c>
      <c r="I366">
        <v>288.43</v>
      </c>
    </row>
    <row r="367" spans="1:9" x14ac:dyDescent="0.25">
      <c r="A367">
        <v>10360</v>
      </c>
      <c r="B367" t="s">
        <v>55</v>
      </c>
      <c r="C367">
        <v>4</v>
      </c>
      <c r="D367" t="str">
        <f>_xlfn.XLOOKUP(orders[[#This Row],[employeeID]],employees[employeeID],employees[employeeName])</f>
        <v>Margaret Peacock</v>
      </c>
      <c r="E367" s="1">
        <v>41600</v>
      </c>
      <c r="F367" s="1">
        <v>41628</v>
      </c>
      <c r="G367" s="1">
        <v>41610</v>
      </c>
      <c r="H367">
        <v>3</v>
      </c>
      <c r="I367">
        <v>131.69999999999999</v>
      </c>
    </row>
    <row r="368" spans="1:9" x14ac:dyDescent="0.25">
      <c r="A368">
        <v>10363</v>
      </c>
      <c r="B368" t="s">
        <v>102</v>
      </c>
      <c r="C368">
        <v>4</v>
      </c>
      <c r="D368" t="str">
        <f>_xlfn.XLOOKUP(orders[[#This Row],[employeeID]],employees[employeeID],employees[employeeName])</f>
        <v>Margaret Peacock</v>
      </c>
      <c r="E368" s="1">
        <v>41604</v>
      </c>
      <c r="F368" s="1">
        <v>41632</v>
      </c>
      <c r="G368" s="1">
        <v>41612</v>
      </c>
      <c r="H368">
        <v>3</v>
      </c>
      <c r="I368">
        <v>30.54</v>
      </c>
    </row>
    <row r="369" spans="1:9" x14ac:dyDescent="0.25">
      <c r="A369">
        <v>10367</v>
      </c>
      <c r="B369" t="s">
        <v>361</v>
      </c>
      <c r="C369">
        <v>7</v>
      </c>
      <c r="D369" t="str">
        <f>_xlfn.XLOOKUP(orders[[#This Row],[employeeID]],employees[employeeID],employees[employeeName])</f>
        <v>Robert King</v>
      </c>
      <c r="E369" s="1">
        <v>41606</v>
      </c>
      <c r="F369" s="1">
        <v>41634</v>
      </c>
      <c r="G369" s="1">
        <v>41610</v>
      </c>
      <c r="H369">
        <v>3</v>
      </c>
      <c r="I369">
        <v>13.55</v>
      </c>
    </row>
    <row r="370" spans="1:9" x14ac:dyDescent="0.25">
      <c r="A370">
        <v>10373</v>
      </c>
      <c r="B370" t="s">
        <v>186</v>
      </c>
      <c r="C370">
        <v>4</v>
      </c>
      <c r="D370" t="str">
        <f>_xlfn.XLOOKUP(orders[[#This Row],[employeeID]],employees[employeeID],employees[employeeName])</f>
        <v>Margaret Peacock</v>
      </c>
      <c r="E370" s="1">
        <v>41613</v>
      </c>
      <c r="F370" s="1">
        <v>41641</v>
      </c>
      <c r="G370" s="1">
        <v>41619</v>
      </c>
      <c r="H370">
        <v>3</v>
      </c>
      <c r="I370">
        <v>124.12</v>
      </c>
    </row>
    <row r="371" spans="1:9" x14ac:dyDescent="0.25">
      <c r="A371">
        <v>10374</v>
      </c>
      <c r="B371" t="s">
        <v>395</v>
      </c>
      <c r="C371">
        <v>1</v>
      </c>
      <c r="D371" t="str">
        <f>_xlfn.XLOOKUP(orders[[#This Row],[employeeID]],employees[employeeID],employees[employeeName])</f>
        <v>Nancy Davolio</v>
      </c>
      <c r="E371" s="1">
        <v>41613</v>
      </c>
      <c r="F371" s="1">
        <v>41641</v>
      </c>
      <c r="G371" s="1">
        <v>41617</v>
      </c>
      <c r="H371">
        <v>3</v>
      </c>
      <c r="I371">
        <v>3.94</v>
      </c>
    </row>
    <row r="372" spans="1:9" x14ac:dyDescent="0.25">
      <c r="A372">
        <v>10377</v>
      </c>
      <c r="B372" t="s">
        <v>321</v>
      </c>
      <c r="C372">
        <v>1</v>
      </c>
      <c r="D372" t="str">
        <f>_xlfn.XLOOKUP(orders[[#This Row],[employeeID]],employees[employeeID],employees[employeeName])</f>
        <v>Nancy Davolio</v>
      </c>
      <c r="E372" s="1">
        <v>41617</v>
      </c>
      <c r="F372" s="1">
        <v>41645</v>
      </c>
      <c r="G372" s="1">
        <v>41621</v>
      </c>
      <c r="H372">
        <v>3</v>
      </c>
      <c r="I372">
        <v>22.21</v>
      </c>
    </row>
    <row r="373" spans="1:9" x14ac:dyDescent="0.25">
      <c r="A373">
        <v>10378</v>
      </c>
      <c r="B373" t="s">
        <v>131</v>
      </c>
      <c r="C373">
        <v>5</v>
      </c>
      <c r="D373" t="str">
        <f>_xlfn.XLOOKUP(orders[[#This Row],[employeeID]],employees[employeeID],employees[employeeName])</f>
        <v>Steven Buchanan</v>
      </c>
      <c r="E373" s="1">
        <v>41618</v>
      </c>
      <c r="F373" s="1">
        <v>41646</v>
      </c>
      <c r="G373" s="1">
        <v>41627</v>
      </c>
      <c r="H373">
        <v>3</v>
      </c>
      <c r="I373">
        <v>5.44</v>
      </c>
    </row>
    <row r="374" spans="1:9" x14ac:dyDescent="0.25">
      <c r="A374">
        <v>10380</v>
      </c>
      <c r="B374" t="s">
        <v>186</v>
      </c>
      <c r="C374">
        <v>8</v>
      </c>
      <c r="D374" t="str">
        <f>_xlfn.XLOOKUP(orders[[#This Row],[employeeID]],employees[employeeID],employees[employeeName])</f>
        <v>Laura Callahan</v>
      </c>
      <c r="E374" s="1">
        <v>41620</v>
      </c>
      <c r="F374" s="1">
        <v>41648</v>
      </c>
      <c r="G374" s="1">
        <v>41655</v>
      </c>
      <c r="H374">
        <v>3</v>
      </c>
      <c r="I374">
        <v>35.03</v>
      </c>
    </row>
    <row r="375" spans="1:9" x14ac:dyDescent="0.25">
      <c r="A375">
        <v>10381</v>
      </c>
      <c r="B375" t="s">
        <v>223</v>
      </c>
      <c r="C375">
        <v>3</v>
      </c>
      <c r="D375" t="str">
        <f>_xlfn.XLOOKUP(orders[[#This Row],[employeeID]],employees[employeeID],employees[employeeName])</f>
        <v>Janet Leverling</v>
      </c>
      <c r="E375" s="1">
        <v>41620</v>
      </c>
      <c r="F375" s="1">
        <v>41648</v>
      </c>
      <c r="G375" s="1">
        <v>41621</v>
      </c>
      <c r="H375">
        <v>3</v>
      </c>
      <c r="I375">
        <v>7.99</v>
      </c>
    </row>
    <row r="376" spans="1:9" x14ac:dyDescent="0.25">
      <c r="A376">
        <v>10383</v>
      </c>
      <c r="B376" t="s">
        <v>40</v>
      </c>
      <c r="C376">
        <v>8</v>
      </c>
      <c r="D376" t="str">
        <f>_xlfn.XLOOKUP(orders[[#This Row],[employeeID]],employees[employeeID],employees[employeeName])</f>
        <v>Laura Callahan</v>
      </c>
      <c r="E376" s="1">
        <v>41624</v>
      </c>
      <c r="F376" s="1">
        <v>41652</v>
      </c>
      <c r="G376" s="1">
        <v>41626</v>
      </c>
      <c r="H376">
        <v>3</v>
      </c>
      <c r="I376">
        <v>34.24</v>
      </c>
    </row>
    <row r="377" spans="1:9" x14ac:dyDescent="0.25">
      <c r="A377">
        <v>10384</v>
      </c>
      <c r="B377" t="s">
        <v>45</v>
      </c>
      <c r="C377">
        <v>3</v>
      </c>
      <c r="D377" t="str">
        <f>_xlfn.XLOOKUP(orders[[#This Row],[employeeID]],employees[employeeID],employees[employeeName])</f>
        <v>Janet Leverling</v>
      </c>
      <c r="E377" s="1">
        <v>41624</v>
      </c>
      <c r="F377" s="1">
        <v>41652</v>
      </c>
      <c r="G377" s="1">
        <v>41628</v>
      </c>
      <c r="H377">
        <v>3</v>
      </c>
      <c r="I377">
        <v>168.64</v>
      </c>
    </row>
    <row r="378" spans="1:9" x14ac:dyDescent="0.25">
      <c r="A378">
        <v>10386</v>
      </c>
      <c r="B378" t="s">
        <v>119</v>
      </c>
      <c r="C378">
        <v>9</v>
      </c>
      <c r="D378" t="str">
        <f>_xlfn.XLOOKUP(orders[[#This Row],[employeeID]],employees[employeeID],employees[employeeName])</f>
        <v>Anne Dodsworth</v>
      </c>
      <c r="E378" s="1">
        <v>41626</v>
      </c>
      <c r="F378" s="1">
        <v>41640</v>
      </c>
      <c r="G378" s="1">
        <v>41633</v>
      </c>
      <c r="H378">
        <v>3</v>
      </c>
      <c r="I378">
        <v>13.99</v>
      </c>
    </row>
    <row r="379" spans="1:9" x14ac:dyDescent="0.25">
      <c r="A379">
        <v>10391</v>
      </c>
      <c r="B379" t="s">
        <v>102</v>
      </c>
      <c r="C379">
        <v>3</v>
      </c>
      <c r="D379" t="str">
        <f>_xlfn.XLOOKUP(orders[[#This Row],[employeeID]],employees[employeeID],employees[employeeName])</f>
        <v>Janet Leverling</v>
      </c>
      <c r="E379" s="1">
        <v>41631</v>
      </c>
      <c r="F379" s="1">
        <v>41659</v>
      </c>
      <c r="G379" s="1">
        <v>41639</v>
      </c>
      <c r="H379">
        <v>3</v>
      </c>
      <c r="I379">
        <v>5.45</v>
      </c>
    </row>
    <row r="380" spans="1:9" x14ac:dyDescent="0.25">
      <c r="A380">
        <v>10392</v>
      </c>
      <c r="B380" t="s">
        <v>273</v>
      </c>
      <c r="C380">
        <v>2</v>
      </c>
      <c r="D380" t="str">
        <f>_xlfn.XLOOKUP(orders[[#This Row],[employeeID]],employees[employeeID],employees[employeeName])</f>
        <v>Andrew Fuller</v>
      </c>
      <c r="E380" s="1">
        <v>41632</v>
      </c>
      <c r="F380" s="1">
        <v>41660</v>
      </c>
      <c r="G380" s="1">
        <v>41640</v>
      </c>
      <c r="H380">
        <v>3</v>
      </c>
      <c r="I380">
        <v>122.46</v>
      </c>
    </row>
    <row r="381" spans="1:9" x14ac:dyDescent="0.25">
      <c r="A381">
        <v>10393</v>
      </c>
      <c r="B381" t="s">
        <v>317</v>
      </c>
      <c r="C381">
        <v>1</v>
      </c>
      <c r="D381" t="str">
        <f>_xlfn.XLOOKUP(orders[[#This Row],[employeeID]],employees[employeeID],employees[employeeName])</f>
        <v>Nancy Davolio</v>
      </c>
      <c r="E381" s="1">
        <v>41633</v>
      </c>
      <c r="F381" s="1">
        <v>41661</v>
      </c>
      <c r="G381" s="1">
        <v>41642</v>
      </c>
      <c r="H381">
        <v>3</v>
      </c>
      <c r="I381">
        <v>126.56</v>
      </c>
    </row>
    <row r="382" spans="1:9" x14ac:dyDescent="0.25">
      <c r="A382">
        <v>10394</v>
      </c>
      <c r="B382" t="s">
        <v>182</v>
      </c>
      <c r="C382">
        <v>1</v>
      </c>
      <c r="D382" t="str">
        <f>_xlfn.XLOOKUP(orders[[#This Row],[employeeID]],employees[employeeID],employees[employeeName])</f>
        <v>Nancy Davolio</v>
      </c>
      <c r="E382" s="1">
        <v>41633</v>
      </c>
      <c r="F382" s="1">
        <v>41661</v>
      </c>
      <c r="G382" s="1">
        <v>41642</v>
      </c>
      <c r="H382">
        <v>3</v>
      </c>
      <c r="I382">
        <v>30.34</v>
      </c>
    </row>
    <row r="383" spans="1:9" x14ac:dyDescent="0.25">
      <c r="A383">
        <v>10396</v>
      </c>
      <c r="B383" t="s">
        <v>135</v>
      </c>
      <c r="C383">
        <v>1</v>
      </c>
      <c r="D383" t="str">
        <f>_xlfn.XLOOKUP(orders[[#This Row],[employeeID]],employees[employeeID],employees[employeeName])</f>
        <v>Nancy Davolio</v>
      </c>
      <c r="E383" s="1">
        <v>41635</v>
      </c>
      <c r="F383" s="1">
        <v>41649</v>
      </c>
      <c r="G383" s="1">
        <v>41645</v>
      </c>
      <c r="H383">
        <v>3</v>
      </c>
      <c r="I383">
        <v>135.35</v>
      </c>
    </row>
    <row r="384" spans="1:9" x14ac:dyDescent="0.25">
      <c r="A384">
        <v>10398</v>
      </c>
      <c r="B384" t="s">
        <v>317</v>
      </c>
      <c r="C384">
        <v>2</v>
      </c>
      <c r="D384" t="str">
        <f>_xlfn.XLOOKUP(orders[[#This Row],[employeeID]],employees[employeeID],employees[employeeName])</f>
        <v>Andrew Fuller</v>
      </c>
      <c r="E384" s="1">
        <v>41638</v>
      </c>
      <c r="F384" s="1">
        <v>41666</v>
      </c>
      <c r="G384" s="1">
        <v>41648</v>
      </c>
      <c r="H384">
        <v>3</v>
      </c>
      <c r="I384">
        <v>89.16</v>
      </c>
    </row>
    <row r="385" spans="1:9" x14ac:dyDescent="0.25">
      <c r="A385">
        <v>10399</v>
      </c>
      <c r="B385" t="s">
        <v>361</v>
      </c>
      <c r="C385">
        <v>8</v>
      </c>
      <c r="D385" t="str">
        <f>_xlfn.XLOOKUP(orders[[#This Row],[employeeID]],employees[employeeID],employees[employeeName])</f>
        <v>Laura Callahan</v>
      </c>
      <c r="E385" s="1">
        <v>41639</v>
      </c>
      <c r="F385" s="1">
        <v>41653</v>
      </c>
      <c r="G385" s="1">
        <v>41647</v>
      </c>
      <c r="H385">
        <v>3</v>
      </c>
      <c r="I385">
        <v>27.36</v>
      </c>
    </row>
    <row r="386" spans="1:9" x14ac:dyDescent="0.25">
      <c r="A386">
        <v>10400</v>
      </c>
      <c r="B386" t="s">
        <v>110</v>
      </c>
      <c r="C386">
        <v>1</v>
      </c>
      <c r="D386" t="str">
        <f>_xlfn.XLOOKUP(orders[[#This Row],[employeeID]],employees[employeeID],employees[employeeName])</f>
        <v>Nancy Davolio</v>
      </c>
      <c r="E386" s="1">
        <v>41640</v>
      </c>
      <c r="F386" s="1">
        <v>41668</v>
      </c>
      <c r="G386" s="1">
        <v>41655</v>
      </c>
      <c r="H386">
        <v>3</v>
      </c>
      <c r="I386">
        <v>83.93</v>
      </c>
    </row>
    <row r="387" spans="1:9" x14ac:dyDescent="0.25">
      <c r="A387">
        <v>10403</v>
      </c>
      <c r="B387" t="s">
        <v>113</v>
      </c>
      <c r="C387">
        <v>4</v>
      </c>
      <c r="D387" t="str">
        <f>_xlfn.XLOOKUP(orders[[#This Row],[employeeID]],employees[employeeID],employees[employeeName])</f>
        <v>Margaret Peacock</v>
      </c>
      <c r="E387" s="1">
        <v>41642</v>
      </c>
      <c r="F387" s="1">
        <v>41670</v>
      </c>
      <c r="G387" s="1">
        <v>41648</v>
      </c>
      <c r="H387">
        <v>3</v>
      </c>
      <c r="I387">
        <v>73.790000000000006</v>
      </c>
    </row>
    <row r="388" spans="1:9" x14ac:dyDescent="0.25">
      <c r="A388">
        <v>10410</v>
      </c>
      <c r="B388" t="s">
        <v>70</v>
      </c>
      <c r="C388">
        <v>3</v>
      </c>
      <c r="D388" t="str">
        <f>_xlfn.XLOOKUP(orders[[#This Row],[employeeID]],employees[employeeID],employees[employeeName])</f>
        <v>Janet Leverling</v>
      </c>
      <c r="E388" s="1">
        <v>41649</v>
      </c>
      <c r="F388" s="1">
        <v>41677</v>
      </c>
      <c r="G388" s="1">
        <v>41654</v>
      </c>
      <c r="H388">
        <v>3</v>
      </c>
      <c r="I388">
        <v>2.4</v>
      </c>
    </row>
    <row r="389" spans="1:9" x14ac:dyDescent="0.25">
      <c r="A389">
        <v>10411</v>
      </c>
      <c r="B389" t="s">
        <v>70</v>
      </c>
      <c r="C389">
        <v>9</v>
      </c>
      <c r="D389" t="str">
        <f>_xlfn.XLOOKUP(orders[[#This Row],[employeeID]],employees[employeeID],employees[employeeName])</f>
        <v>Anne Dodsworth</v>
      </c>
      <c r="E389" s="1">
        <v>41649</v>
      </c>
      <c r="F389" s="1">
        <v>41677</v>
      </c>
      <c r="G389" s="1">
        <v>41660</v>
      </c>
      <c r="H389">
        <v>3</v>
      </c>
      <c r="I389">
        <v>23.65</v>
      </c>
    </row>
    <row r="390" spans="1:9" x14ac:dyDescent="0.25">
      <c r="A390">
        <v>10414</v>
      </c>
      <c r="B390" t="s">
        <v>119</v>
      </c>
      <c r="C390">
        <v>2</v>
      </c>
      <c r="D390" t="str">
        <f>_xlfn.XLOOKUP(orders[[#This Row],[employeeID]],employees[employeeID],employees[employeeName])</f>
        <v>Andrew Fuller</v>
      </c>
      <c r="E390" s="1">
        <v>41653</v>
      </c>
      <c r="F390" s="1">
        <v>41681</v>
      </c>
      <c r="G390" s="1">
        <v>41656</v>
      </c>
      <c r="H390">
        <v>3</v>
      </c>
      <c r="I390">
        <v>21.48</v>
      </c>
    </row>
    <row r="391" spans="1:9" x14ac:dyDescent="0.25">
      <c r="A391">
        <v>10416</v>
      </c>
      <c r="B391" t="s">
        <v>377</v>
      </c>
      <c r="C391">
        <v>8</v>
      </c>
      <c r="D391" t="str">
        <f>_xlfn.XLOOKUP(orders[[#This Row],[employeeID]],employees[employeeID],employees[employeeName])</f>
        <v>Laura Callahan</v>
      </c>
      <c r="E391" s="1">
        <v>41655</v>
      </c>
      <c r="F391" s="1">
        <v>41683</v>
      </c>
      <c r="G391" s="1">
        <v>41666</v>
      </c>
      <c r="H391">
        <v>3</v>
      </c>
      <c r="I391">
        <v>22.72</v>
      </c>
    </row>
    <row r="392" spans="1:9" x14ac:dyDescent="0.25">
      <c r="A392">
        <v>10417</v>
      </c>
      <c r="B392" t="s">
        <v>324</v>
      </c>
      <c r="C392">
        <v>4</v>
      </c>
      <c r="D392" t="str">
        <f>_xlfn.XLOOKUP(orders[[#This Row],[employeeID]],employees[employeeID],employees[employeeName])</f>
        <v>Margaret Peacock</v>
      </c>
      <c r="E392" s="1">
        <v>41655</v>
      </c>
      <c r="F392" s="1">
        <v>41683</v>
      </c>
      <c r="G392" s="1">
        <v>41667</v>
      </c>
      <c r="H392">
        <v>3</v>
      </c>
      <c r="I392">
        <v>70.290000000000006</v>
      </c>
    </row>
    <row r="393" spans="1:9" x14ac:dyDescent="0.25">
      <c r="A393">
        <v>10423</v>
      </c>
      <c r="B393" t="s">
        <v>160</v>
      </c>
      <c r="C393">
        <v>6</v>
      </c>
      <c r="D393" t="str">
        <f>_xlfn.XLOOKUP(orders[[#This Row],[employeeID]],employees[employeeID],employees[employeeName])</f>
        <v>Michael Suyama</v>
      </c>
      <c r="E393" s="1">
        <v>41662</v>
      </c>
      <c r="F393" s="1">
        <v>41676</v>
      </c>
      <c r="G393" s="1">
        <v>41694</v>
      </c>
      <c r="H393">
        <v>3</v>
      </c>
      <c r="I393">
        <v>24.5</v>
      </c>
    </row>
    <row r="394" spans="1:9" x14ac:dyDescent="0.25">
      <c r="A394">
        <v>10433</v>
      </c>
      <c r="B394" t="s">
        <v>277</v>
      </c>
      <c r="C394">
        <v>3</v>
      </c>
      <c r="D394" t="str">
        <f>_xlfn.XLOOKUP(orders[[#This Row],[employeeID]],employees[employeeID],employees[employeeName])</f>
        <v>Janet Leverling</v>
      </c>
      <c r="E394" s="1">
        <v>41673</v>
      </c>
      <c r="F394" s="1">
        <v>41701</v>
      </c>
      <c r="G394" s="1">
        <v>41702</v>
      </c>
      <c r="H394">
        <v>3</v>
      </c>
      <c r="I394">
        <v>73.83</v>
      </c>
    </row>
    <row r="395" spans="1:9" x14ac:dyDescent="0.25">
      <c r="A395">
        <v>10439</v>
      </c>
      <c r="B395" t="s">
        <v>244</v>
      </c>
      <c r="C395">
        <v>6</v>
      </c>
      <c r="D395" t="str">
        <f>_xlfn.XLOOKUP(orders[[#This Row],[employeeID]],employees[employeeID],employees[employeeName])</f>
        <v>Michael Suyama</v>
      </c>
      <c r="E395" s="1">
        <v>41677</v>
      </c>
      <c r="F395" s="1">
        <v>41705</v>
      </c>
      <c r="G395" s="1">
        <v>41680</v>
      </c>
      <c r="H395">
        <v>3</v>
      </c>
      <c r="I395">
        <v>4.07</v>
      </c>
    </row>
    <row r="396" spans="1:9" x14ac:dyDescent="0.25">
      <c r="A396">
        <v>10444</v>
      </c>
      <c r="B396" t="s">
        <v>45</v>
      </c>
      <c r="C396">
        <v>3</v>
      </c>
      <c r="D396" t="str">
        <f>_xlfn.XLOOKUP(orders[[#This Row],[employeeID]],employees[employeeID],employees[employeeName])</f>
        <v>Janet Leverling</v>
      </c>
      <c r="E396" s="1">
        <v>41682</v>
      </c>
      <c r="F396" s="1">
        <v>41710</v>
      </c>
      <c r="G396" s="1">
        <v>41691</v>
      </c>
      <c r="H396">
        <v>3</v>
      </c>
      <c r="I396">
        <v>3.5</v>
      </c>
    </row>
    <row r="397" spans="1:9" x14ac:dyDescent="0.25">
      <c r="A397">
        <v>10451</v>
      </c>
      <c r="B397" t="s">
        <v>286</v>
      </c>
      <c r="C397">
        <v>4</v>
      </c>
      <c r="D397" t="str">
        <f>_xlfn.XLOOKUP(orders[[#This Row],[employeeID]],employees[employeeID],employees[employeeName])</f>
        <v>Margaret Peacock</v>
      </c>
      <c r="E397" s="1">
        <v>41689</v>
      </c>
      <c r="F397" s="1">
        <v>41703</v>
      </c>
      <c r="G397" s="1">
        <v>41710</v>
      </c>
      <c r="H397">
        <v>3</v>
      </c>
      <c r="I397">
        <v>189.09</v>
      </c>
    </row>
    <row r="398" spans="1:9" x14ac:dyDescent="0.25">
      <c r="A398">
        <v>10454</v>
      </c>
      <c r="B398" t="s">
        <v>203</v>
      </c>
      <c r="C398">
        <v>4</v>
      </c>
      <c r="D398" t="str">
        <f>_xlfn.XLOOKUP(orders[[#This Row],[employeeID]],employees[employeeID],employees[employeeName])</f>
        <v>Margaret Peacock</v>
      </c>
      <c r="E398" s="1">
        <v>41691</v>
      </c>
      <c r="F398" s="1">
        <v>41719</v>
      </c>
      <c r="G398" s="1">
        <v>41695</v>
      </c>
      <c r="H398">
        <v>3</v>
      </c>
      <c r="I398">
        <v>2.74</v>
      </c>
    </row>
    <row r="399" spans="1:9" x14ac:dyDescent="0.25">
      <c r="A399">
        <v>10458</v>
      </c>
      <c r="B399" t="s">
        <v>336</v>
      </c>
      <c r="C399">
        <v>7</v>
      </c>
      <c r="D399" t="str">
        <f>_xlfn.XLOOKUP(orders[[#This Row],[employeeID]],employees[employeeID],employees[employeeName])</f>
        <v>Robert King</v>
      </c>
      <c r="E399" s="1">
        <v>41696</v>
      </c>
      <c r="F399" s="1">
        <v>41724</v>
      </c>
      <c r="G399" s="1">
        <v>41702</v>
      </c>
      <c r="H399">
        <v>3</v>
      </c>
      <c r="I399">
        <v>147.06</v>
      </c>
    </row>
    <row r="400" spans="1:9" x14ac:dyDescent="0.25">
      <c r="A400">
        <v>10461</v>
      </c>
      <c r="B400" t="s">
        <v>223</v>
      </c>
      <c r="C400">
        <v>1</v>
      </c>
      <c r="D400" t="str">
        <f>_xlfn.XLOOKUP(orders[[#This Row],[employeeID]],employees[employeeID],employees[employeeName])</f>
        <v>Nancy Davolio</v>
      </c>
      <c r="E400" s="1">
        <v>41698</v>
      </c>
      <c r="F400" s="1">
        <v>41726</v>
      </c>
      <c r="G400" s="1">
        <v>41703</v>
      </c>
      <c r="H400">
        <v>3</v>
      </c>
      <c r="I400">
        <v>148.61000000000001</v>
      </c>
    </row>
    <row r="401" spans="1:9" x14ac:dyDescent="0.25">
      <c r="A401">
        <v>10463</v>
      </c>
      <c r="B401" t="s">
        <v>336</v>
      </c>
      <c r="C401">
        <v>5</v>
      </c>
      <c r="D401" t="str">
        <f>_xlfn.XLOOKUP(orders[[#This Row],[employeeID]],employees[employeeID],employees[employeeName])</f>
        <v>Steven Buchanan</v>
      </c>
      <c r="E401" s="1">
        <v>41702</v>
      </c>
      <c r="F401" s="1">
        <v>41730</v>
      </c>
      <c r="G401" s="1">
        <v>41704</v>
      </c>
      <c r="H401">
        <v>3</v>
      </c>
      <c r="I401">
        <v>14.78</v>
      </c>
    </row>
    <row r="402" spans="1:9" x14ac:dyDescent="0.25">
      <c r="A402">
        <v>10465</v>
      </c>
      <c r="B402" t="s">
        <v>361</v>
      </c>
      <c r="C402">
        <v>1</v>
      </c>
      <c r="D402" t="str">
        <f>_xlfn.XLOOKUP(orders[[#This Row],[employeeID]],employees[employeeID],employees[employeeName])</f>
        <v>Nancy Davolio</v>
      </c>
      <c r="E402" s="1">
        <v>41703</v>
      </c>
      <c r="F402" s="1">
        <v>41731</v>
      </c>
      <c r="G402" s="1">
        <v>41712</v>
      </c>
      <c r="H402">
        <v>3</v>
      </c>
      <c r="I402">
        <v>145.04</v>
      </c>
    </row>
    <row r="403" spans="1:9" x14ac:dyDescent="0.25">
      <c r="A403">
        <v>10468</v>
      </c>
      <c r="B403" t="s">
        <v>195</v>
      </c>
      <c r="C403">
        <v>3</v>
      </c>
      <c r="D403" t="str">
        <f>_xlfn.XLOOKUP(orders[[#This Row],[employeeID]],employees[employeeID],employees[employeeName])</f>
        <v>Janet Leverling</v>
      </c>
      <c r="E403" s="1">
        <v>41705</v>
      </c>
      <c r="F403" s="1">
        <v>41733</v>
      </c>
      <c r="G403" s="1">
        <v>41710</v>
      </c>
      <c r="H403">
        <v>3</v>
      </c>
      <c r="I403">
        <v>44.12</v>
      </c>
    </row>
    <row r="404" spans="1:9" x14ac:dyDescent="0.25">
      <c r="A404">
        <v>10471</v>
      </c>
      <c r="B404" t="s">
        <v>76</v>
      </c>
      <c r="C404">
        <v>2</v>
      </c>
      <c r="D404" t="str">
        <f>_xlfn.XLOOKUP(orders[[#This Row],[employeeID]],employees[employeeID],employees[employeeName])</f>
        <v>Andrew Fuller</v>
      </c>
      <c r="E404" s="1">
        <v>41709</v>
      </c>
      <c r="F404" s="1">
        <v>41737</v>
      </c>
      <c r="G404" s="1">
        <v>41716</v>
      </c>
      <c r="H404">
        <v>3</v>
      </c>
      <c r="I404">
        <v>45.59</v>
      </c>
    </row>
    <row r="405" spans="1:9" x14ac:dyDescent="0.25">
      <c r="A405">
        <v>10473</v>
      </c>
      <c r="B405" t="s">
        <v>191</v>
      </c>
      <c r="C405">
        <v>1</v>
      </c>
      <c r="D405" t="str">
        <f>_xlfn.XLOOKUP(orders[[#This Row],[employeeID]],employees[employeeID],employees[employeeName])</f>
        <v>Nancy Davolio</v>
      </c>
      <c r="E405" s="1">
        <v>41711</v>
      </c>
      <c r="F405" s="1">
        <v>41725</v>
      </c>
      <c r="G405" s="1">
        <v>41719</v>
      </c>
      <c r="H405">
        <v>3</v>
      </c>
      <c r="I405">
        <v>16.37</v>
      </c>
    </row>
    <row r="406" spans="1:9" x14ac:dyDescent="0.25">
      <c r="A406">
        <v>10476</v>
      </c>
      <c r="B406" t="s">
        <v>178</v>
      </c>
      <c r="C406">
        <v>8</v>
      </c>
      <c r="D406" t="str">
        <f>_xlfn.XLOOKUP(orders[[#This Row],[employeeID]],employees[employeeID],employees[employeeName])</f>
        <v>Laura Callahan</v>
      </c>
      <c r="E406" s="1">
        <v>41715</v>
      </c>
      <c r="F406" s="1">
        <v>41743</v>
      </c>
      <c r="G406" s="1">
        <v>41722</v>
      </c>
      <c r="H406">
        <v>3</v>
      </c>
      <c r="I406">
        <v>4.41</v>
      </c>
    </row>
    <row r="407" spans="1:9" x14ac:dyDescent="0.25">
      <c r="A407">
        <v>10478</v>
      </c>
      <c r="B407" t="s">
        <v>365</v>
      </c>
      <c r="C407">
        <v>2</v>
      </c>
      <c r="D407" t="str">
        <f>_xlfn.XLOOKUP(orders[[#This Row],[employeeID]],employees[employeeID],employees[employeeName])</f>
        <v>Andrew Fuller</v>
      </c>
      <c r="E407" s="1">
        <v>41716</v>
      </c>
      <c r="F407" s="1">
        <v>41730</v>
      </c>
      <c r="G407" s="1">
        <v>41724</v>
      </c>
      <c r="H407">
        <v>3</v>
      </c>
      <c r="I407">
        <v>4.8099999999999996</v>
      </c>
    </row>
    <row r="408" spans="1:9" x14ac:dyDescent="0.25">
      <c r="A408">
        <v>10479</v>
      </c>
      <c r="B408" t="s">
        <v>293</v>
      </c>
      <c r="C408">
        <v>3</v>
      </c>
      <c r="D408" t="str">
        <f>_xlfn.XLOOKUP(orders[[#This Row],[employeeID]],employees[employeeID],employees[employeeName])</f>
        <v>Janet Leverling</v>
      </c>
      <c r="E408" s="1">
        <v>41717</v>
      </c>
      <c r="F408" s="1">
        <v>41745</v>
      </c>
      <c r="G408" s="1">
        <v>41719</v>
      </c>
      <c r="H408">
        <v>3</v>
      </c>
      <c r="I408">
        <v>708.95</v>
      </c>
    </row>
    <row r="409" spans="1:9" x14ac:dyDescent="0.25">
      <c r="A409">
        <v>10482</v>
      </c>
      <c r="B409" t="s">
        <v>211</v>
      </c>
      <c r="C409">
        <v>1</v>
      </c>
      <c r="D409" t="str">
        <f>_xlfn.XLOOKUP(orders[[#This Row],[employeeID]],employees[employeeID],employees[employeeName])</f>
        <v>Nancy Davolio</v>
      </c>
      <c r="E409" s="1">
        <v>41719</v>
      </c>
      <c r="F409" s="1">
        <v>41747</v>
      </c>
      <c r="G409" s="1">
        <v>41739</v>
      </c>
      <c r="H409">
        <v>3</v>
      </c>
      <c r="I409">
        <v>7.48</v>
      </c>
    </row>
    <row r="410" spans="1:9" x14ac:dyDescent="0.25">
      <c r="A410">
        <v>10484</v>
      </c>
      <c r="B410" t="s">
        <v>76</v>
      </c>
      <c r="C410">
        <v>3</v>
      </c>
      <c r="D410" t="str">
        <f>_xlfn.XLOOKUP(orders[[#This Row],[employeeID]],employees[employeeID],employees[employeeName])</f>
        <v>Janet Leverling</v>
      </c>
      <c r="E410" s="1">
        <v>41722</v>
      </c>
      <c r="F410" s="1">
        <v>41750</v>
      </c>
      <c r="G410" s="1">
        <v>41730</v>
      </c>
      <c r="H410">
        <v>3</v>
      </c>
      <c r="I410">
        <v>6.88</v>
      </c>
    </row>
    <row r="411" spans="1:9" x14ac:dyDescent="0.25">
      <c r="A411">
        <v>10491</v>
      </c>
      <c r="B411" t="s">
        <v>147</v>
      </c>
      <c r="C411">
        <v>8</v>
      </c>
      <c r="D411" t="str">
        <f>_xlfn.XLOOKUP(orders[[#This Row],[employeeID]],employees[employeeID],employees[employeeName])</f>
        <v>Laura Callahan</v>
      </c>
      <c r="E411" s="1">
        <v>41729</v>
      </c>
      <c r="F411" s="1">
        <v>41757</v>
      </c>
      <c r="G411" s="1">
        <v>41737</v>
      </c>
      <c r="H411">
        <v>3</v>
      </c>
      <c r="I411">
        <v>16.96</v>
      </c>
    </row>
    <row r="412" spans="1:9" x14ac:dyDescent="0.25">
      <c r="A412">
        <v>10493</v>
      </c>
      <c r="B412" t="s">
        <v>203</v>
      </c>
      <c r="C412">
        <v>4</v>
      </c>
      <c r="D412" t="str">
        <f>_xlfn.XLOOKUP(orders[[#This Row],[employeeID]],employees[employeeID],employees[employeeName])</f>
        <v>Margaret Peacock</v>
      </c>
      <c r="E412" s="1">
        <v>41731</v>
      </c>
      <c r="F412" s="1">
        <v>41759</v>
      </c>
      <c r="G412" s="1">
        <v>41739</v>
      </c>
      <c r="H412">
        <v>3</v>
      </c>
      <c r="I412">
        <v>10.64</v>
      </c>
    </row>
    <row r="413" spans="1:9" x14ac:dyDescent="0.25">
      <c r="A413">
        <v>10495</v>
      </c>
      <c r="B413" t="s">
        <v>207</v>
      </c>
      <c r="C413">
        <v>3</v>
      </c>
      <c r="D413" t="str">
        <f>_xlfn.XLOOKUP(orders[[#This Row],[employeeID]],employees[employeeID],employees[employeeName])</f>
        <v>Janet Leverling</v>
      </c>
      <c r="E413" s="1">
        <v>41732</v>
      </c>
      <c r="F413" s="1">
        <v>41760</v>
      </c>
      <c r="G413" s="1">
        <v>41740</v>
      </c>
      <c r="H413">
        <v>3</v>
      </c>
      <c r="I413">
        <v>4.6500000000000004</v>
      </c>
    </row>
    <row r="414" spans="1:9" x14ac:dyDescent="0.25">
      <c r="A414">
        <v>10501</v>
      </c>
      <c r="B414" t="s">
        <v>51</v>
      </c>
      <c r="C414">
        <v>9</v>
      </c>
      <c r="D414" t="str">
        <f>_xlfn.XLOOKUP(orders[[#This Row],[employeeID]],employees[employeeID],employees[employeeName])</f>
        <v>Anne Dodsworth</v>
      </c>
      <c r="E414" s="1">
        <v>41738</v>
      </c>
      <c r="F414" s="1">
        <v>41766</v>
      </c>
      <c r="G414" s="1">
        <v>41745</v>
      </c>
      <c r="H414">
        <v>3</v>
      </c>
      <c r="I414">
        <v>8.85</v>
      </c>
    </row>
    <row r="415" spans="1:9" x14ac:dyDescent="0.25">
      <c r="A415">
        <v>10504</v>
      </c>
      <c r="B415" t="s">
        <v>386</v>
      </c>
      <c r="C415">
        <v>4</v>
      </c>
      <c r="D415" t="str">
        <f>_xlfn.XLOOKUP(orders[[#This Row],[employeeID]],employees[employeeID],employees[employeeName])</f>
        <v>Margaret Peacock</v>
      </c>
      <c r="E415" s="1">
        <v>41740</v>
      </c>
      <c r="F415" s="1">
        <v>41768</v>
      </c>
      <c r="G415" s="1">
        <v>41747</v>
      </c>
      <c r="H415">
        <v>3</v>
      </c>
      <c r="I415">
        <v>59.13</v>
      </c>
    </row>
    <row r="416" spans="1:9" x14ac:dyDescent="0.25">
      <c r="A416">
        <v>10505</v>
      </c>
      <c r="B416" t="s">
        <v>244</v>
      </c>
      <c r="C416">
        <v>3</v>
      </c>
      <c r="D416" t="str">
        <f>_xlfn.XLOOKUP(orders[[#This Row],[employeeID]],employees[employeeID],employees[employeeName])</f>
        <v>Janet Leverling</v>
      </c>
      <c r="E416" s="1">
        <v>41743</v>
      </c>
      <c r="F416" s="1">
        <v>41771</v>
      </c>
      <c r="G416" s="1">
        <v>41750</v>
      </c>
      <c r="H416">
        <v>3</v>
      </c>
      <c r="I416">
        <v>7.13</v>
      </c>
    </row>
    <row r="417" spans="1:9" x14ac:dyDescent="0.25">
      <c r="A417">
        <v>10510</v>
      </c>
      <c r="B417" t="s">
        <v>317</v>
      </c>
      <c r="C417">
        <v>6</v>
      </c>
      <c r="D417" t="str">
        <f>_xlfn.XLOOKUP(orders[[#This Row],[employeeID]],employees[employeeID],employees[employeeName])</f>
        <v>Michael Suyama</v>
      </c>
      <c r="E417" s="1">
        <v>41747</v>
      </c>
      <c r="F417" s="1">
        <v>41775</v>
      </c>
      <c r="G417" s="1">
        <v>41757</v>
      </c>
      <c r="H417">
        <v>3</v>
      </c>
      <c r="I417">
        <v>367.63</v>
      </c>
    </row>
    <row r="418" spans="1:9" x14ac:dyDescent="0.25">
      <c r="A418">
        <v>10511</v>
      </c>
      <c r="B418" t="s">
        <v>66</v>
      </c>
      <c r="C418">
        <v>4</v>
      </c>
      <c r="D418" t="str">
        <f>_xlfn.XLOOKUP(orders[[#This Row],[employeeID]],employees[employeeID],employees[employeeName])</f>
        <v>Margaret Peacock</v>
      </c>
      <c r="E418" s="1">
        <v>41747</v>
      </c>
      <c r="F418" s="1">
        <v>41775</v>
      </c>
      <c r="G418" s="1">
        <v>41750</v>
      </c>
      <c r="H418">
        <v>3</v>
      </c>
      <c r="I418">
        <v>350.64</v>
      </c>
    </row>
    <row r="419" spans="1:9" x14ac:dyDescent="0.25">
      <c r="A419">
        <v>10516</v>
      </c>
      <c r="B419" t="s">
        <v>186</v>
      </c>
      <c r="C419">
        <v>2</v>
      </c>
      <c r="D419" t="str">
        <f>_xlfn.XLOOKUP(orders[[#This Row],[employeeID]],employees[employeeID],employees[employeeName])</f>
        <v>Andrew Fuller</v>
      </c>
      <c r="E419" s="1">
        <v>41753</v>
      </c>
      <c r="F419" s="1">
        <v>41781</v>
      </c>
      <c r="G419" s="1">
        <v>41760</v>
      </c>
      <c r="H419">
        <v>3</v>
      </c>
      <c r="I419">
        <v>62.78</v>
      </c>
    </row>
    <row r="420" spans="1:9" x14ac:dyDescent="0.25">
      <c r="A420">
        <v>10517</v>
      </c>
      <c r="B420" t="s">
        <v>252</v>
      </c>
      <c r="C420">
        <v>3</v>
      </c>
      <c r="D420" t="str">
        <f>_xlfn.XLOOKUP(orders[[#This Row],[employeeID]],employees[employeeID],employees[employeeName])</f>
        <v>Janet Leverling</v>
      </c>
      <c r="E420" s="1">
        <v>41753</v>
      </c>
      <c r="F420" s="1">
        <v>41781</v>
      </c>
      <c r="G420" s="1">
        <v>41758</v>
      </c>
      <c r="H420">
        <v>3</v>
      </c>
      <c r="I420">
        <v>32.07</v>
      </c>
    </row>
    <row r="421" spans="1:9" x14ac:dyDescent="0.25">
      <c r="A421">
        <v>10519</v>
      </c>
      <c r="B421" t="s">
        <v>88</v>
      </c>
      <c r="C421">
        <v>6</v>
      </c>
      <c r="D421" t="str">
        <f>_xlfn.XLOOKUP(orders[[#This Row],[employeeID]],employees[employeeID],employees[employeeName])</f>
        <v>Michael Suyama</v>
      </c>
      <c r="E421" s="1">
        <v>41757</v>
      </c>
      <c r="F421" s="1">
        <v>41785</v>
      </c>
      <c r="G421" s="1">
        <v>41760</v>
      </c>
      <c r="H421">
        <v>3</v>
      </c>
      <c r="I421">
        <v>91.76</v>
      </c>
    </row>
    <row r="422" spans="1:9" x14ac:dyDescent="0.25">
      <c r="A422">
        <v>10532</v>
      </c>
      <c r="B422" t="s">
        <v>110</v>
      </c>
      <c r="C422">
        <v>7</v>
      </c>
      <c r="D422" t="str">
        <f>_xlfn.XLOOKUP(orders[[#This Row],[employeeID]],employees[employeeID],employees[employeeName])</f>
        <v>Robert King</v>
      </c>
      <c r="E422" s="1">
        <v>41768</v>
      </c>
      <c r="F422" s="1">
        <v>41796</v>
      </c>
      <c r="G422" s="1">
        <v>41771</v>
      </c>
      <c r="H422">
        <v>3</v>
      </c>
      <c r="I422">
        <v>74.459999999999994</v>
      </c>
    </row>
    <row r="423" spans="1:9" x14ac:dyDescent="0.25">
      <c r="A423">
        <v>10538</v>
      </c>
      <c r="B423" t="s">
        <v>76</v>
      </c>
      <c r="C423">
        <v>9</v>
      </c>
      <c r="D423" t="str">
        <f>_xlfn.XLOOKUP(orders[[#This Row],[employeeID]],employees[employeeID],employees[employeeName])</f>
        <v>Anne Dodsworth</v>
      </c>
      <c r="E423" s="1">
        <v>41774</v>
      </c>
      <c r="F423" s="1">
        <v>41802</v>
      </c>
      <c r="G423" s="1">
        <v>41775</v>
      </c>
      <c r="H423">
        <v>3</v>
      </c>
      <c r="I423">
        <v>4.87</v>
      </c>
    </row>
    <row r="424" spans="1:9" x14ac:dyDescent="0.25">
      <c r="A424">
        <v>10539</v>
      </c>
      <c r="B424" t="s">
        <v>76</v>
      </c>
      <c r="C424">
        <v>6</v>
      </c>
      <c r="D424" t="str">
        <f>_xlfn.XLOOKUP(orders[[#This Row],[employeeID]],employees[employeeID],employees[employeeName])</f>
        <v>Michael Suyama</v>
      </c>
      <c r="E424" s="1">
        <v>41775</v>
      </c>
      <c r="F424" s="1">
        <v>41803</v>
      </c>
      <c r="G424" s="1">
        <v>41782</v>
      </c>
      <c r="H424">
        <v>3</v>
      </c>
      <c r="I424">
        <v>12.36</v>
      </c>
    </row>
    <row r="425" spans="1:9" x14ac:dyDescent="0.25">
      <c r="A425">
        <v>10540</v>
      </c>
      <c r="B425" t="s">
        <v>286</v>
      </c>
      <c r="C425">
        <v>3</v>
      </c>
      <c r="D425" t="str">
        <f>_xlfn.XLOOKUP(orders[[#This Row],[employeeID]],employees[employeeID],employees[employeeName])</f>
        <v>Janet Leverling</v>
      </c>
      <c r="E425" s="1">
        <v>41778</v>
      </c>
      <c r="F425" s="1">
        <v>41806</v>
      </c>
      <c r="G425" s="1">
        <v>41803</v>
      </c>
      <c r="H425">
        <v>3</v>
      </c>
      <c r="I425">
        <v>1007.64</v>
      </c>
    </row>
    <row r="426" spans="1:9" x14ac:dyDescent="0.25">
      <c r="A426">
        <v>10542</v>
      </c>
      <c r="B426" t="s">
        <v>195</v>
      </c>
      <c r="C426">
        <v>1</v>
      </c>
      <c r="D426" t="str">
        <f>_xlfn.XLOOKUP(orders[[#This Row],[employeeID]],employees[employeeID],employees[employeeName])</f>
        <v>Nancy Davolio</v>
      </c>
      <c r="E426" s="1">
        <v>41779</v>
      </c>
      <c r="F426" s="1">
        <v>41807</v>
      </c>
      <c r="G426" s="1">
        <v>41785</v>
      </c>
      <c r="H426">
        <v>3</v>
      </c>
      <c r="I426">
        <v>10.95</v>
      </c>
    </row>
    <row r="427" spans="1:9" x14ac:dyDescent="0.25">
      <c r="A427">
        <v>10546</v>
      </c>
      <c r="B427" t="s">
        <v>365</v>
      </c>
      <c r="C427">
        <v>1</v>
      </c>
      <c r="D427" t="str">
        <f>_xlfn.XLOOKUP(orders[[#This Row],[employeeID]],employees[employeeID],employees[employeeName])</f>
        <v>Nancy Davolio</v>
      </c>
      <c r="E427" s="1">
        <v>41782</v>
      </c>
      <c r="F427" s="1">
        <v>41810</v>
      </c>
      <c r="G427" s="1">
        <v>41786</v>
      </c>
      <c r="H427">
        <v>3</v>
      </c>
      <c r="I427">
        <v>194.72</v>
      </c>
    </row>
    <row r="428" spans="1:9" x14ac:dyDescent="0.25">
      <c r="A428">
        <v>10550</v>
      </c>
      <c r="B428" t="s">
        <v>156</v>
      </c>
      <c r="C428">
        <v>7</v>
      </c>
      <c r="D428" t="str">
        <f>_xlfn.XLOOKUP(orders[[#This Row],[employeeID]],employees[employeeID],employees[employeeName])</f>
        <v>Robert King</v>
      </c>
      <c r="E428" s="1">
        <v>41787</v>
      </c>
      <c r="F428" s="1">
        <v>41815</v>
      </c>
      <c r="G428" s="1">
        <v>41796</v>
      </c>
      <c r="H428">
        <v>3</v>
      </c>
      <c r="I428">
        <v>4.32</v>
      </c>
    </row>
    <row r="429" spans="1:9" x14ac:dyDescent="0.25">
      <c r="A429">
        <v>10551</v>
      </c>
      <c r="B429" t="s">
        <v>147</v>
      </c>
      <c r="C429">
        <v>4</v>
      </c>
      <c r="D429" t="str">
        <f>_xlfn.XLOOKUP(orders[[#This Row],[employeeID]],employees[employeeID],employees[employeeName])</f>
        <v>Margaret Peacock</v>
      </c>
      <c r="E429" s="1">
        <v>41787</v>
      </c>
      <c r="F429" s="1">
        <v>41829</v>
      </c>
      <c r="G429" s="1">
        <v>41796</v>
      </c>
      <c r="H429">
        <v>3</v>
      </c>
      <c r="I429">
        <v>72.95</v>
      </c>
    </row>
    <row r="430" spans="1:9" x14ac:dyDescent="0.25">
      <c r="A430">
        <v>10554</v>
      </c>
      <c r="B430" t="s">
        <v>262</v>
      </c>
      <c r="C430">
        <v>4</v>
      </c>
      <c r="D430" t="str">
        <f>_xlfn.XLOOKUP(orders[[#This Row],[employeeID]],employees[employeeID],employees[employeeName])</f>
        <v>Margaret Peacock</v>
      </c>
      <c r="E430" s="1">
        <v>41789</v>
      </c>
      <c r="F430" s="1">
        <v>41817</v>
      </c>
      <c r="G430" s="1">
        <v>41795</v>
      </c>
      <c r="H430">
        <v>3</v>
      </c>
      <c r="I430">
        <v>120.97</v>
      </c>
    </row>
    <row r="431" spans="1:9" x14ac:dyDescent="0.25">
      <c r="A431">
        <v>10555</v>
      </c>
      <c r="B431" t="s">
        <v>317</v>
      </c>
      <c r="C431">
        <v>6</v>
      </c>
      <c r="D431" t="str">
        <f>_xlfn.XLOOKUP(orders[[#This Row],[employeeID]],employees[employeeID],employees[employeeName])</f>
        <v>Michael Suyama</v>
      </c>
      <c r="E431" s="1">
        <v>41792</v>
      </c>
      <c r="F431" s="1">
        <v>41820</v>
      </c>
      <c r="G431" s="1">
        <v>41794</v>
      </c>
      <c r="H431">
        <v>3</v>
      </c>
      <c r="I431">
        <v>252.49</v>
      </c>
    </row>
    <row r="432" spans="1:9" x14ac:dyDescent="0.25">
      <c r="A432">
        <v>10564</v>
      </c>
      <c r="B432" t="s">
        <v>293</v>
      </c>
      <c r="C432">
        <v>4</v>
      </c>
      <c r="D432" t="str">
        <f>_xlfn.XLOOKUP(orders[[#This Row],[employeeID]],employees[employeeID],employees[employeeName])</f>
        <v>Margaret Peacock</v>
      </c>
      <c r="E432" s="1">
        <v>41800</v>
      </c>
      <c r="F432" s="1">
        <v>41828</v>
      </c>
      <c r="G432" s="1">
        <v>41806</v>
      </c>
      <c r="H432">
        <v>3</v>
      </c>
      <c r="I432">
        <v>13.75</v>
      </c>
    </row>
    <row r="433" spans="1:9" x14ac:dyDescent="0.25">
      <c r="A433">
        <v>10568</v>
      </c>
      <c r="B433" t="s">
        <v>152</v>
      </c>
      <c r="C433">
        <v>3</v>
      </c>
      <c r="D433" t="str">
        <f>_xlfn.XLOOKUP(orders[[#This Row],[employeeID]],employees[employeeID],employees[employeeName])</f>
        <v>Janet Leverling</v>
      </c>
      <c r="E433" s="1">
        <v>41803</v>
      </c>
      <c r="F433" s="1">
        <v>41831</v>
      </c>
      <c r="G433" s="1">
        <v>41829</v>
      </c>
      <c r="H433">
        <v>3</v>
      </c>
      <c r="I433">
        <v>6.54</v>
      </c>
    </row>
    <row r="434" spans="1:9" x14ac:dyDescent="0.25">
      <c r="A434">
        <v>10570</v>
      </c>
      <c r="B434" t="s">
        <v>244</v>
      </c>
      <c r="C434">
        <v>3</v>
      </c>
      <c r="D434" t="str">
        <f>_xlfn.XLOOKUP(orders[[#This Row],[employeeID]],employees[employeeID],employees[employeeName])</f>
        <v>Janet Leverling</v>
      </c>
      <c r="E434" s="1">
        <v>41807</v>
      </c>
      <c r="F434" s="1">
        <v>41835</v>
      </c>
      <c r="G434" s="1">
        <v>41809</v>
      </c>
      <c r="H434">
        <v>3</v>
      </c>
      <c r="I434">
        <v>188.99</v>
      </c>
    </row>
    <row r="435" spans="1:9" x14ac:dyDescent="0.25">
      <c r="A435">
        <v>10571</v>
      </c>
      <c r="B435" t="s">
        <v>113</v>
      </c>
      <c r="C435">
        <v>8</v>
      </c>
      <c r="D435" t="str">
        <f>_xlfn.XLOOKUP(orders[[#This Row],[employeeID]],employees[employeeID],employees[employeeName])</f>
        <v>Laura Callahan</v>
      </c>
      <c r="E435" s="1">
        <v>41807</v>
      </c>
      <c r="F435" s="1">
        <v>41849</v>
      </c>
      <c r="G435" s="1">
        <v>41824</v>
      </c>
      <c r="H435">
        <v>3</v>
      </c>
      <c r="I435">
        <v>26.06</v>
      </c>
    </row>
    <row r="436" spans="1:9" x14ac:dyDescent="0.25">
      <c r="A436">
        <v>10573</v>
      </c>
      <c r="B436" t="s">
        <v>37</v>
      </c>
      <c r="C436">
        <v>7</v>
      </c>
      <c r="D436" t="str">
        <f>_xlfn.XLOOKUP(orders[[#This Row],[employeeID]],employees[employeeID],employees[employeeName])</f>
        <v>Robert King</v>
      </c>
      <c r="E436" s="1">
        <v>41809</v>
      </c>
      <c r="F436" s="1">
        <v>41837</v>
      </c>
      <c r="G436" s="1">
        <v>41810</v>
      </c>
      <c r="H436">
        <v>3</v>
      </c>
      <c r="I436">
        <v>84.84</v>
      </c>
    </row>
    <row r="437" spans="1:9" x14ac:dyDescent="0.25">
      <c r="A437">
        <v>10576</v>
      </c>
      <c r="B437" t="s">
        <v>351</v>
      </c>
      <c r="C437">
        <v>3</v>
      </c>
      <c r="D437" t="str">
        <f>_xlfn.XLOOKUP(orders[[#This Row],[employeeID]],employees[employeeID],employees[employeeName])</f>
        <v>Janet Leverling</v>
      </c>
      <c r="E437" s="1">
        <v>41813</v>
      </c>
      <c r="F437" s="1">
        <v>41827</v>
      </c>
      <c r="G437" s="1">
        <v>41820</v>
      </c>
      <c r="H437">
        <v>3</v>
      </c>
      <c r="I437">
        <v>18.559999999999999</v>
      </c>
    </row>
    <row r="438" spans="1:9" x14ac:dyDescent="0.25">
      <c r="A438">
        <v>10578</v>
      </c>
      <c r="B438" t="s">
        <v>76</v>
      </c>
      <c r="C438">
        <v>4</v>
      </c>
      <c r="D438" t="str">
        <f>_xlfn.XLOOKUP(orders[[#This Row],[employeeID]],employees[employeeID],employees[employeeName])</f>
        <v>Margaret Peacock</v>
      </c>
      <c r="E438" s="1">
        <v>41814</v>
      </c>
      <c r="F438" s="1">
        <v>41842</v>
      </c>
      <c r="G438" s="1">
        <v>41845</v>
      </c>
      <c r="H438">
        <v>3</v>
      </c>
      <c r="I438">
        <v>29.6</v>
      </c>
    </row>
    <row r="439" spans="1:9" x14ac:dyDescent="0.25">
      <c r="A439">
        <v>10580</v>
      </c>
      <c r="B439" t="s">
        <v>262</v>
      </c>
      <c r="C439">
        <v>4</v>
      </c>
      <c r="D439" t="str">
        <f>_xlfn.XLOOKUP(orders[[#This Row],[employeeID]],employees[employeeID],employees[employeeName])</f>
        <v>Margaret Peacock</v>
      </c>
      <c r="E439" s="1">
        <v>41816</v>
      </c>
      <c r="F439" s="1">
        <v>41844</v>
      </c>
      <c r="G439" s="1">
        <v>41821</v>
      </c>
      <c r="H439">
        <v>3</v>
      </c>
      <c r="I439">
        <v>75.89</v>
      </c>
    </row>
    <row r="440" spans="1:9" x14ac:dyDescent="0.25">
      <c r="A440">
        <v>10588</v>
      </c>
      <c r="B440" t="s">
        <v>286</v>
      </c>
      <c r="C440">
        <v>2</v>
      </c>
      <c r="D440" t="str">
        <f>_xlfn.XLOOKUP(orders[[#This Row],[employeeID]],employees[employeeID],employees[employeeName])</f>
        <v>Andrew Fuller</v>
      </c>
      <c r="E440" s="1">
        <v>41823</v>
      </c>
      <c r="F440" s="1">
        <v>41851</v>
      </c>
      <c r="G440" s="1">
        <v>41830</v>
      </c>
      <c r="H440">
        <v>3</v>
      </c>
      <c r="I440">
        <v>194.67</v>
      </c>
    </row>
    <row r="441" spans="1:9" x14ac:dyDescent="0.25">
      <c r="A441">
        <v>10590</v>
      </c>
      <c r="B441" t="s">
        <v>244</v>
      </c>
      <c r="C441">
        <v>4</v>
      </c>
      <c r="D441" t="str">
        <f>_xlfn.XLOOKUP(orders[[#This Row],[employeeID]],employees[employeeID],employees[employeeName])</f>
        <v>Margaret Peacock</v>
      </c>
      <c r="E441" s="1">
        <v>41827</v>
      </c>
      <c r="F441" s="1">
        <v>41855</v>
      </c>
      <c r="G441" s="1">
        <v>41834</v>
      </c>
      <c r="H441">
        <v>3</v>
      </c>
      <c r="I441">
        <v>44.77</v>
      </c>
    </row>
    <row r="442" spans="1:9" x14ac:dyDescent="0.25">
      <c r="A442">
        <v>10597</v>
      </c>
      <c r="B442" t="s">
        <v>273</v>
      </c>
      <c r="C442">
        <v>7</v>
      </c>
      <c r="D442" t="str">
        <f>_xlfn.XLOOKUP(orders[[#This Row],[employeeID]],employees[employeeID],employees[employeeName])</f>
        <v>Robert King</v>
      </c>
      <c r="E442" s="1">
        <v>41831</v>
      </c>
      <c r="F442" s="1">
        <v>41859</v>
      </c>
      <c r="G442" s="1">
        <v>41838</v>
      </c>
      <c r="H442">
        <v>3</v>
      </c>
      <c r="I442">
        <v>35.119999999999997</v>
      </c>
    </row>
    <row r="443" spans="1:9" x14ac:dyDescent="0.25">
      <c r="A443">
        <v>10598</v>
      </c>
      <c r="B443" t="s">
        <v>293</v>
      </c>
      <c r="C443">
        <v>1</v>
      </c>
      <c r="D443" t="str">
        <f>_xlfn.XLOOKUP(orders[[#This Row],[employeeID]],employees[employeeID],employees[employeeName])</f>
        <v>Nancy Davolio</v>
      </c>
      <c r="E443" s="1">
        <v>41834</v>
      </c>
      <c r="F443" s="1">
        <v>41862</v>
      </c>
      <c r="G443" s="1">
        <v>41838</v>
      </c>
      <c r="H443">
        <v>3</v>
      </c>
      <c r="I443">
        <v>44.42</v>
      </c>
    </row>
    <row r="444" spans="1:9" x14ac:dyDescent="0.25">
      <c r="A444">
        <v>10599</v>
      </c>
      <c r="B444" t="s">
        <v>76</v>
      </c>
      <c r="C444">
        <v>6</v>
      </c>
      <c r="D444" t="str">
        <f>_xlfn.XLOOKUP(orders[[#This Row],[employeeID]],employees[employeeID],employees[employeeName])</f>
        <v>Michael Suyama</v>
      </c>
      <c r="E444" s="1">
        <v>41835</v>
      </c>
      <c r="F444" s="1">
        <v>41877</v>
      </c>
      <c r="G444" s="1">
        <v>41841</v>
      </c>
      <c r="H444">
        <v>3</v>
      </c>
      <c r="I444">
        <v>29.98</v>
      </c>
    </row>
    <row r="445" spans="1:9" x14ac:dyDescent="0.25">
      <c r="A445">
        <v>10606</v>
      </c>
      <c r="B445" t="s">
        <v>354</v>
      </c>
      <c r="C445">
        <v>4</v>
      </c>
      <c r="D445" t="str">
        <f>_xlfn.XLOOKUP(orders[[#This Row],[employeeID]],employees[employeeID],employees[employeeName])</f>
        <v>Margaret Peacock</v>
      </c>
      <c r="E445" s="1">
        <v>41842</v>
      </c>
      <c r="F445" s="1">
        <v>41870</v>
      </c>
      <c r="G445" s="1">
        <v>41851</v>
      </c>
      <c r="H445">
        <v>3</v>
      </c>
      <c r="I445">
        <v>79.400000000000006</v>
      </c>
    </row>
    <row r="446" spans="1:9" x14ac:dyDescent="0.25">
      <c r="A446">
        <v>10614</v>
      </c>
      <c r="B446" t="s">
        <v>51</v>
      </c>
      <c r="C446">
        <v>8</v>
      </c>
      <c r="D446" t="str">
        <f>_xlfn.XLOOKUP(orders[[#This Row],[employeeID]],employees[employeeID],employees[employeeName])</f>
        <v>Laura Callahan</v>
      </c>
      <c r="E446" s="1">
        <v>41849</v>
      </c>
      <c r="F446" s="1">
        <v>41877</v>
      </c>
      <c r="G446" s="1">
        <v>41852</v>
      </c>
      <c r="H446">
        <v>3</v>
      </c>
      <c r="I446">
        <v>1.93</v>
      </c>
    </row>
    <row r="447" spans="1:9" x14ac:dyDescent="0.25">
      <c r="A447">
        <v>10615</v>
      </c>
      <c r="B447" t="s">
        <v>390</v>
      </c>
      <c r="C447">
        <v>2</v>
      </c>
      <c r="D447" t="str">
        <f>_xlfn.XLOOKUP(orders[[#This Row],[employeeID]],employees[employeeID],employees[employeeName])</f>
        <v>Andrew Fuller</v>
      </c>
      <c r="E447" s="1">
        <v>41850</v>
      </c>
      <c r="F447" s="1">
        <v>41878</v>
      </c>
      <c r="G447" s="1">
        <v>41857</v>
      </c>
      <c r="H447">
        <v>3</v>
      </c>
      <c r="I447">
        <v>0.75</v>
      </c>
    </row>
    <row r="448" spans="1:9" x14ac:dyDescent="0.25">
      <c r="A448">
        <v>10619</v>
      </c>
      <c r="B448" t="s">
        <v>244</v>
      </c>
      <c r="C448">
        <v>3</v>
      </c>
      <c r="D448" t="str">
        <f>_xlfn.XLOOKUP(orders[[#This Row],[employeeID]],employees[employeeID],employees[employeeName])</f>
        <v>Janet Leverling</v>
      </c>
      <c r="E448" s="1">
        <v>41855</v>
      </c>
      <c r="F448" s="1">
        <v>41883</v>
      </c>
      <c r="G448" s="1">
        <v>41858</v>
      </c>
      <c r="H448">
        <v>3</v>
      </c>
      <c r="I448">
        <v>91.05</v>
      </c>
    </row>
    <row r="449" spans="1:9" x14ac:dyDescent="0.25">
      <c r="A449">
        <v>10620</v>
      </c>
      <c r="B449" t="s">
        <v>207</v>
      </c>
      <c r="C449">
        <v>2</v>
      </c>
      <c r="D449" t="str">
        <f>_xlfn.XLOOKUP(orders[[#This Row],[employeeID]],employees[employeeID],employees[employeeName])</f>
        <v>Andrew Fuller</v>
      </c>
      <c r="E449" s="1">
        <v>41856</v>
      </c>
      <c r="F449" s="1">
        <v>41884</v>
      </c>
      <c r="G449" s="1">
        <v>41865</v>
      </c>
      <c r="H449">
        <v>3</v>
      </c>
      <c r="I449">
        <v>0.94</v>
      </c>
    </row>
    <row r="450" spans="1:9" x14ac:dyDescent="0.25">
      <c r="A450">
        <v>10622</v>
      </c>
      <c r="B450" t="s">
        <v>302</v>
      </c>
      <c r="C450">
        <v>4</v>
      </c>
      <c r="D450" t="str">
        <f>_xlfn.XLOOKUP(orders[[#This Row],[employeeID]],employees[employeeID],employees[employeeName])</f>
        <v>Margaret Peacock</v>
      </c>
      <c r="E450" s="1">
        <v>41857</v>
      </c>
      <c r="F450" s="1">
        <v>41885</v>
      </c>
      <c r="G450" s="1">
        <v>41862</v>
      </c>
      <c r="H450">
        <v>3</v>
      </c>
      <c r="I450">
        <v>50.97</v>
      </c>
    </row>
    <row r="451" spans="1:9" x14ac:dyDescent="0.25">
      <c r="A451">
        <v>10627</v>
      </c>
      <c r="B451" t="s">
        <v>317</v>
      </c>
      <c r="C451">
        <v>8</v>
      </c>
      <c r="D451" t="str">
        <f>_xlfn.XLOOKUP(orders[[#This Row],[employeeID]],employees[employeeID],employees[employeeName])</f>
        <v>Laura Callahan</v>
      </c>
      <c r="E451" s="1">
        <v>41862</v>
      </c>
      <c r="F451" s="1">
        <v>41904</v>
      </c>
      <c r="G451" s="1">
        <v>41872</v>
      </c>
      <c r="H451">
        <v>3</v>
      </c>
      <c r="I451">
        <v>107.46</v>
      </c>
    </row>
    <row r="452" spans="1:9" x14ac:dyDescent="0.25">
      <c r="A452">
        <v>10628</v>
      </c>
      <c r="B452" t="s">
        <v>55</v>
      </c>
      <c r="C452">
        <v>4</v>
      </c>
      <c r="D452" t="str">
        <f>_xlfn.XLOOKUP(orders[[#This Row],[employeeID]],employees[employeeID],employees[employeeName])</f>
        <v>Margaret Peacock</v>
      </c>
      <c r="E452" s="1">
        <v>41863</v>
      </c>
      <c r="F452" s="1">
        <v>41891</v>
      </c>
      <c r="G452" s="1">
        <v>41871</v>
      </c>
      <c r="H452">
        <v>3</v>
      </c>
      <c r="I452">
        <v>30.36</v>
      </c>
    </row>
    <row r="453" spans="1:9" x14ac:dyDescent="0.25">
      <c r="A453">
        <v>10629</v>
      </c>
      <c r="B453" t="s">
        <v>156</v>
      </c>
      <c r="C453">
        <v>4</v>
      </c>
      <c r="D453" t="str">
        <f>_xlfn.XLOOKUP(orders[[#This Row],[employeeID]],employees[employeeID],employees[employeeName])</f>
        <v>Margaret Peacock</v>
      </c>
      <c r="E453" s="1">
        <v>41863</v>
      </c>
      <c r="F453" s="1">
        <v>41891</v>
      </c>
      <c r="G453" s="1">
        <v>41871</v>
      </c>
      <c r="H453">
        <v>3</v>
      </c>
      <c r="I453">
        <v>85.46</v>
      </c>
    </row>
    <row r="454" spans="1:9" x14ac:dyDescent="0.25">
      <c r="A454">
        <v>10633</v>
      </c>
      <c r="B454" t="s">
        <v>113</v>
      </c>
      <c r="C454">
        <v>7</v>
      </c>
      <c r="D454" t="str">
        <f>_xlfn.XLOOKUP(orders[[#This Row],[employeeID]],employees[employeeID],employees[employeeName])</f>
        <v>Robert King</v>
      </c>
      <c r="E454" s="1">
        <v>41866</v>
      </c>
      <c r="F454" s="1">
        <v>41894</v>
      </c>
      <c r="G454" s="1">
        <v>41869</v>
      </c>
      <c r="H454">
        <v>3</v>
      </c>
      <c r="I454">
        <v>477.9</v>
      </c>
    </row>
    <row r="455" spans="1:9" x14ac:dyDescent="0.25">
      <c r="A455">
        <v>10634</v>
      </c>
      <c r="B455" t="s">
        <v>126</v>
      </c>
      <c r="C455">
        <v>4</v>
      </c>
      <c r="D455" t="str">
        <f>_xlfn.XLOOKUP(orders[[#This Row],[employeeID]],employees[employeeID],employees[employeeName])</f>
        <v>Margaret Peacock</v>
      </c>
      <c r="E455" s="1">
        <v>41866</v>
      </c>
      <c r="F455" s="1">
        <v>41894</v>
      </c>
      <c r="G455" s="1">
        <v>41872</v>
      </c>
      <c r="H455">
        <v>3</v>
      </c>
      <c r="I455">
        <v>487.38</v>
      </c>
    </row>
    <row r="456" spans="1:9" x14ac:dyDescent="0.25">
      <c r="A456">
        <v>10635</v>
      </c>
      <c r="B456" t="s">
        <v>235</v>
      </c>
      <c r="C456">
        <v>8</v>
      </c>
      <c r="D456" t="str">
        <f>_xlfn.XLOOKUP(orders[[#This Row],[employeeID]],employees[employeeID],employees[employeeName])</f>
        <v>Laura Callahan</v>
      </c>
      <c r="E456" s="1">
        <v>41869</v>
      </c>
      <c r="F456" s="1">
        <v>41897</v>
      </c>
      <c r="G456" s="1">
        <v>41872</v>
      </c>
      <c r="H456">
        <v>3</v>
      </c>
      <c r="I456">
        <v>47.46</v>
      </c>
    </row>
    <row r="457" spans="1:9" x14ac:dyDescent="0.25">
      <c r="A457">
        <v>10639</v>
      </c>
      <c r="B457" t="s">
        <v>312</v>
      </c>
      <c r="C457">
        <v>7</v>
      </c>
      <c r="D457" t="str">
        <f>_xlfn.XLOOKUP(orders[[#This Row],[employeeID]],employees[employeeID],employees[employeeName])</f>
        <v>Robert King</v>
      </c>
      <c r="E457" s="1">
        <v>41871</v>
      </c>
      <c r="F457" s="1">
        <v>41899</v>
      </c>
      <c r="G457" s="1">
        <v>41878</v>
      </c>
      <c r="H457">
        <v>3</v>
      </c>
      <c r="I457">
        <v>38.64</v>
      </c>
    </row>
    <row r="458" spans="1:9" x14ac:dyDescent="0.25">
      <c r="A458">
        <v>10642</v>
      </c>
      <c r="B458" t="s">
        <v>324</v>
      </c>
      <c r="C458">
        <v>7</v>
      </c>
      <c r="D458" t="str">
        <f>_xlfn.XLOOKUP(orders[[#This Row],[employeeID]],employees[employeeID],employees[employeeName])</f>
        <v>Robert King</v>
      </c>
      <c r="E458" s="1">
        <v>41873</v>
      </c>
      <c r="F458" s="1">
        <v>41901</v>
      </c>
      <c r="G458" s="1">
        <v>41887</v>
      </c>
      <c r="H458">
        <v>3</v>
      </c>
      <c r="I458">
        <v>41.89</v>
      </c>
    </row>
    <row r="459" spans="1:9" x14ac:dyDescent="0.25">
      <c r="A459">
        <v>10646</v>
      </c>
      <c r="B459" t="s">
        <v>186</v>
      </c>
      <c r="C459">
        <v>9</v>
      </c>
      <c r="D459" t="str">
        <f>_xlfn.XLOOKUP(orders[[#This Row],[employeeID]],employees[employeeID],employees[employeeName])</f>
        <v>Anne Dodsworth</v>
      </c>
      <c r="E459" s="1">
        <v>41878</v>
      </c>
      <c r="F459" s="1">
        <v>41920</v>
      </c>
      <c r="G459" s="1">
        <v>41885</v>
      </c>
      <c r="H459">
        <v>3</v>
      </c>
      <c r="I459">
        <v>142.33000000000001</v>
      </c>
    </row>
    <row r="460" spans="1:9" x14ac:dyDescent="0.25">
      <c r="A460">
        <v>10649</v>
      </c>
      <c r="B460" t="s">
        <v>239</v>
      </c>
      <c r="C460">
        <v>5</v>
      </c>
      <c r="D460" t="str">
        <f>_xlfn.XLOOKUP(orders[[#This Row],[employeeID]],employees[employeeID],employees[employeeName])</f>
        <v>Steven Buchanan</v>
      </c>
      <c r="E460" s="1">
        <v>41879</v>
      </c>
      <c r="F460" s="1">
        <v>41907</v>
      </c>
      <c r="G460" s="1">
        <v>41880</v>
      </c>
      <c r="H460">
        <v>3</v>
      </c>
      <c r="I460">
        <v>6.2</v>
      </c>
    </row>
    <row r="461" spans="1:9" x14ac:dyDescent="0.25">
      <c r="A461">
        <v>10650</v>
      </c>
      <c r="B461" t="s">
        <v>119</v>
      </c>
      <c r="C461">
        <v>5</v>
      </c>
      <c r="D461" t="str">
        <f>_xlfn.XLOOKUP(orders[[#This Row],[employeeID]],employees[employeeID],employees[employeeName])</f>
        <v>Steven Buchanan</v>
      </c>
      <c r="E461" s="1">
        <v>41880</v>
      </c>
      <c r="F461" s="1">
        <v>41908</v>
      </c>
      <c r="G461" s="1">
        <v>41885</v>
      </c>
      <c r="H461">
        <v>3</v>
      </c>
      <c r="I461">
        <v>176.81</v>
      </c>
    </row>
    <row r="462" spans="1:9" x14ac:dyDescent="0.25">
      <c r="A462">
        <v>10661</v>
      </c>
      <c r="B462" t="s">
        <v>186</v>
      </c>
      <c r="C462">
        <v>7</v>
      </c>
      <c r="D462" t="str">
        <f>_xlfn.XLOOKUP(orders[[#This Row],[employeeID]],employees[employeeID],employees[employeeName])</f>
        <v>Robert King</v>
      </c>
      <c r="E462" s="1">
        <v>41891</v>
      </c>
      <c r="F462" s="1">
        <v>41919</v>
      </c>
      <c r="G462" s="1">
        <v>41897</v>
      </c>
      <c r="H462">
        <v>3</v>
      </c>
      <c r="I462">
        <v>17.55</v>
      </c>
    </row>
    <row r="463" spans="1:9" x14ac:dyDescent="0.25">
      <c r="A463">
        <v>10664</v>
      </c>
      <c r="B463" t="s">
        <v>147</v>
      </c>
      <c r="C463">
        <v>1</v>
      </c>
      <c r="D463" t="str">
        <f>_xlfn.XLOOKUP(orders[[#This Row],[employeeID]],employees[employeeID],employees[employeeName])</f>
        <v>Nancy Davolio</v>
      </c>
      <c r="E463" s="1">
        <v>41892</v>
      </c>
      <c r="F463" s="1">
        <v>41920</v>
      </c>
      <c r="G463" s="1">
        <v>41901</v>
      </c>
      <c r="H463">
        <v>3</v>
      </c>
      <c r="I463">
        <v>1.27</v>
      </c>
    </row>
    <row r="464" spans="1:9" x14ac:dyDescent="0.25">
      <c r="A464">
        <v>10677</v>
      </c>
      <c r="B464" t="s">
        <v>37</v>
      </c>
      <c r="C464">
        <v>1</v>
      </c>
      <c r="D464" t="str">
        <f>_xlfn.XLOOKUP(orders[[#This Row],[employeeID]],employees[employeeID],employees[employeeName])</f>
        <v>Nancy Davolio</v>
      </c>
      <c r="E464" s="1">
        <v>41904</v>
      </c>
      <c r="F464" s="1">
        <v>41932</v>
      </c>
      <c r="G464" s="1">
        <v>41908</v>
      </c>
      <c r="H464">
        <v>3</v>
      </c>
      <c r="I464">
        <v>4.03</v>
      </c>
    </row>
    <row r="465" spans="1:9" x14ac:dyDescent="0.25">
      <c r="A465">
        <v>10678</v>
      </c>
      <c r="B465" t="s">
        <v>317</v>
      </c>
      <c r="C465">
        <v>7</v>
      </c>
      <c r="D465" t="str">
        <f>_xlfn.XLOOKUP(orders[[#This Row],[employeeID]],employees[employeeID],employees[employeeName])</f>
        <v>Robert King</v>
      </c>
      <c r="E465" s="1">
        <v>41905</v>
      </c>
      <c r="F465" s="1">
        <v>41933</v>
      </c>
      <c r="G465" s="1">
        <v>41928</v>
      </c>
      <c r="H465">
        <v>3</v>
      </c>
      <c r="I465">
        <v>388.98</v>
      </c>
    </row>
    <row r="466" spans="1:9" x14ac:dyDescent="0.25">
      <c r="A466">
        <v>10679</v>
      </c>
      <c r="B466" t="s">
        <v>55</v>
      </c>
      <c r="C466">
        <v>8</v>
      </c>
      <c r="D466" t="str">
        <f>_xlfn.XLOOKUP(orders[[#This Row],[employeeID]],employees[employeeID],employees[employeeName])</f>
        <v>Laura Callahan</v>
      </c>
      <c r="E466" s="1">
        <v>41905</v>
      </c>
      <c r="F466" s="1">
        <v>41933</v>
      </c>
      <c r="G466" s="1">
        <v>41912</v>
      </c>
      <c r="H466">
        <v>3</v>
      </c>
      <c r="I466">
        <v>27.94</v>
      </c>
    </row>
    <row r="467" spans="1:9" x14ac:dyDescent="0.25">
      <c r="A467">
        <v>10681</v>
      </c>
      <c r="B467" t="s">
        <v>164</v>
      </c>
      <c r="C467">
        <v>3</v>
      </c>
      <c r="D467" t="str">
        <f>_xlfn.XLOOKUP(orders[[#This Row],[employeeID]],employees[employeeID],employees[employeeName])</f>
        <v>Janet Leverling</v>
      </c>
      <c r="E467" s="1">
        <v>41907</v>
      </c>
      <c r="F467" s="1">
        <v>41935</v>
      </c>
      <c r="G467" s="1">
        <v>41912</v>
      </c>
      <c r="H467">
        <v>3</v>
      </c>
      <c r="I467">
        <v>76.13</v>
      </c>
    </row>
    <row r="468" spans="1:9" x14ac:dyDescent="0.25">
      <c r="A468">
        <v>10693</v>
      </c>
      <c r="B468" t="s">
        <v>386</v>
      </c>
      <c r="C468">
        <v>3</v>
      </c>
      <c r="D468" t="str">
        <f>_xlfn.XLOOKUP(orders[[#This Row],[employeeID]],employees[employeeID],employees[employeeName])</f>
        <v>Janet Leverling</v>
      </c>
      <c r="E468" s="1">
        <v>41918</v>
      </c>
      <c r="F468" s="1">
        <v>41932</v>
      </c>
      <c r="G468" s="1">
        <v>41922</v>
      </c>
      <c r="H468">
        <v>3</v>
      </c>
      <c r="I468">
        <v>139.34</v>
      </c>
    </row>
    <row r="469" spans="1:9" x14ac:dyDescent="0.25">
      <c r="A469">
        <v>10694</v>
      </c>
      <c r="B469" t="s">
        <v>286</v>
      </c>
      <c r="C469">
        <v>8</v>
      </c>
      <c r="D469" t="str">
        <f>_xlfn.XLOOKUP(orders[[#This Row],[employeeID]],employees[employeeID],employees[employeeName])</f>
        <v>Laura Callahan</v>
      </c>
      <c r="E469" s="1">
        <v>41918</v>
      </c>
      <c r="F469" s="1">
        <v>41946</v>
      </c>
      <c r="G469" s="1">
        <v>41921</v>
      </c>
      <c r="H469">
        <v>3</v>
      </c>
      <c r="I469">
        <v>398.36</v>
      </c>
    </row>
    <row r="470" spans="1:9" x14ac:dyDescent="0.25">
      <c r="A470">
        <v>10696</v>
      </c>
      <c r="B470" t="s">
        <v>386</v>
      </c>
      <c r="C470">
        <v>8</v>
      </c>
      <c r="D470" t="str">
        <f>_xlfn.XLOOKUP(orders[[#This Row],[employeeID]],employees[employeeID],employees[employeeName])</f>
        <v>Laura Callahan</v>
      </c>
      <c r="E470" s="1">
        <v>41920</v>
      </c>
      <c r="F470" s="1">
        <v>41962</v>
      </c>
      <c r="G470" s="1">
        <v>41926</v>
      </c>
      <c r="H470">
        <v>3</v>
      </c>
      <c r="I470">
        <v>102.55</v>
      </c>
    </row>
    <row r="471" spans="1:9" x14ac:dyDescent="0.25">
      <c r="A471">
        <v>10699</v>
      </c>
      <c r="B471" t="s">
        <v>248</v>
      </c>
      <c r="C471">
        <v>3</v>
      </c>
      <c r="D471" t="str">
        <f>_xlfn.XLOOKUP(orders[[#This Row],[employeeID]],employees[employeeID],employees[employeeName])</f>
        <v>Janet Leverling</v>
      </c>
      <c r="E471" s="1">
        <v>41921</v>
      </c>
      <c r="F471" s="1">
        <v>41949</v>
      </c>
      <c r="G471" s="1">
        <v>41925</v>
      </c>
      <c r="H471">
        <v>3</v>
      </c>
      <c r="I471">
        <v>0.57999999999999996</v>
      </c>
    </row>
    <row r="472" spans="1:9" x14ac:dyDescent="0.25">
      <c r="A472">
        <v>10701</v>
      </c>
      <c r="B472" t="s">
        <v>186</v>
      </c>
      <c r="C472">
        <v>6</v>
      </c>
      <c r="D472" t="str">
        <f>_xlfn.XLOOKUP(orders[[#This Row],[employeeID]],employees[employeeID],employees[employeeName])</f>
        <v>Michael Suyama</v>
      </c>
      <c r="E472" s="1">
        <v>41925</v>
      </c>
      <c r="F472" s="1">
        <v>41939</v>
      </c>
      <c r="G472" s="1">
        <v>41927</v>
      </c>
      <c r="H472">
        <v>3</v>
      </c>
      <c r="I472">
        <v>220.31</v>
      </c>
    </row>
    <row r="473" spans="1:9" x14ac:dyDescent="0.25">
      <c r="A473">
        <v>10706</v>
      </c>
      <c r="B473" t="s">
        <v>258</v>
      </c>
      <c r="C473">
        <v>8</v>
      </c>
      <c r="D473" t="str">
        <f>_xlfn.XLOOKUP(orders[[#This Row],[employeeID]],employees[employeeID],employees[employeeName])</f>
        <v>Laura Callahan</v>
      </c>
      <c r="E473" s="1">
        <v>41928</v>
      </c>
      <c r="F473" s="1">
        <v>41956</v>
      </c>
      <c r="G473" s="1">
        <v>41933</v>
      </c>
      <c r="H473">
        <v>3</v>
      </c>
      <c r="I473">
        <v>135.63</v>
      </c>
    </row>
    <row r="474" spans="1:9" x14ac:dyDescent="0.25">
      <c r="A474">
        <v>10707</v>
      </c>
      <c r="B474" t="s">
        <v>40</v>
      </c>
      <c r="C474">
        <v>4</v>
      </c>
      <c r="D474" t="str">
        <f>_xlfn.XLOOKUP(orders[[#This Row],[employeeID]],employees[employeeID],employees[employeeName])</f>
        <v>Margaret Peacock</v>
      </c>
      <c r="E474" s="1">
        <v>41928</v>
      </c>
      <c r="F474" s="1">
        <v>41942</v>
      </c>
      <c r="G474" s="1">
        <v>41935</v>
      </c>
      <c r="H474">
        <v>3</v>
      </c>
      <c r="I474">
        <v>21.74</v>
      </c>
    </row>
    <row r="475" spans="1:9" x14ac:dyDescent="0.25">
      <c r="A475">
        <v>10709</v>
      </c>
      <c r="B475" t="s">
        <v>160</v>
      </c>
      <c r="C475">
        <v>1</v>
      </c>
      <c r="D475" t="str">
        <f>_xlfn.XLOOKUP(orders[[#This Row],[employeeID]],employees[employeeID],employees[employeeName])</f>
        <v>Nancy Davolio</v>
      </c>
      <c r="E475" s="1">
        <v>41929</v>
      </c>
      <c r="F475" s="1">
        <v>41957</v>
      </c>
      <c r="G475" s="1">
        <v>41963</v>
      </c>
      <c r="H475">
        <v>3</v>
      </c>
      <c r="I475">
        <v>210.8</v>
      </c>
    </row>
    <row r="476" spans="1:9" x14ac:dyDescent="0.25">
      <c r="A476">
        <v>10714</v>
      </c>
      <c r="B476" t="s">
        <v>317</v>
      </c>
      <c r="C476">
        <v>5</v>
      </c>
      <c r="D476" t="str">
        <f>_xlfn.XLOOKUP(orders[[#This Row],[employeeID]],employees[employeeID],employees[employeeName])</f>
        <v>Steven Buchanan</v>
      </c>
      <c r="E476" s="1">
        <v>41934</v>
      </c>
      <c r="F476" s="1">
        <v>41962</v>
      </c>
      <c r="G476" s="1">
        <v>41939</v>
      </c>
      <c r="H476">
        <v>3</v>
      </c>
      <c r="I476">
        <v>24.49</v>
      </c>
    </row>
    <row r="477" spans="1:9" x14ac:dyDescent="0.25">
      <c r="A477">
        <v>10718</v>
      </c>
      <c r="B477" t="s">
        <v>195</v>
      </c>
      <c r="C477">
        <v>1</v>
      </c>
      <c r="D477" t="str">
        <f>_xlfn.XLOOKUP(orders[[#This Row],[employeeID]],employees[employeeID],employees[employeeName])</f>
        <v>Nancy Davolio</v>
      </c>
      <c r="E477" s="1">
        <v>41939</v>
      </c>
      <c r="F477" s="1">
        <v>41967</v>
      </c>
      <c r="G477" s="1">
        <v>41941</v>
      </c>
      <c r="H477">
        <v>3</v>
      </c>
      <c r="I477">
        <v>170.88</v>
      </c>
    </row>
    <row r="478" spans="1:9" x14ac:dyDescent="0.25">
      <c r="A478">
        <v>10721</v>
      </c>
      <c r="B478" t="s">
        <v>286</v>
      </c>
      <c r="C478">
        <v>5</v>
      </c>
      <c r="D478" t="str">
        <f>_xlfn.XLOOKUP(orders[[#This Row],[employeeID]],employees[employeeID],employees[employeeName])</f>
        <v>Steven Buchanan</v>
      </c>
      <c r="E478" s="1">
        <v>41941</v>
      </c>
      <c r="F478" s="1">
        <v>41969</v>
      </c>
      <c r="G478" s="1">
        <v>41943</v>
      </c>
      <c r="H478">
        <v>3</v>
      </c>
      <c r="I478">
        <v>48.92</v>
      </c>
    </row>
    <row r="479" spans="1:9" x14ac:dyDescent="0.25">
      <c r="A479">
        <v>10725</v>
      </c>
      <c r="B479" t="s">
        <v>119</v>
      </c>
      <c r="C479">
        <v>4</v>
      </c>
      <c r="D479" t="str">
        <f>_xlfn.XLOOKUP(orders[[#This Row],[employeeID]],employees[employeeID],employees[employeeName])</f>
        <v>Margaret Peacock</v>
      </c>
      <c r="E479" s="1">
        <v>41943</v>
      </c>
      <c r="F479" s="1">
        <v>41971</v>
      </c>
      <c r="G479" s="1">
        <v>41948</v>
      </c>
      <c r="H479">
        <v>3</v>
      </c>
      <c r="I479">
        <v>10.83</v>
      </c>
    </row>
    <row r="480" spans="1:9" x14ac:dyDescent="0.25">
      <c r="A480">
        <v>10729</v>
      </c>
      <c r="B480" t="s">
        <v>227</v>
      </c>
      <c r="C480">
        <v>8</v>
      </c>
      <c r="D480" t="str">
        <f>_xlfn.XLOOKUP(orders[[#This Row],[employeeID]],employees[employeeID],employees[employeeName])</f>
        <v>Laura Callahan</v>
      </c>
      <c r="E480" s="1">
        <v>41947</v>
      </c>
      <c r="F480" s="1">
        <v>41989</v>
      </c>
      <c r="G480" s="1">
        <v>41957</v>
      </c>
      <c r="H480">
        <v>3</v>
      </c>
      <c r="I480">
        <v>141.06</v>
      </c>
    </row>
    <row r="481" spans="1:9" x14ac:dyDescent="0.25">
      <c r="A481">
        <v>10733</v>
      </c>
      <c r="B481" t="s">
        <v>45</v>
      </c>
      <c r="C481">
        <v>1</v>
      </c>
      <c r="D481" t="str">
        <f>_xlfn.XLOOKUP(orders[[#This Row],[employeeID]],employees[employeeID],employees[employeeName])</f>
        <v>Nancy Davolio</v>
      </c>
      <c r="E481" s="1">
        <v>41950</v>
      </c>
      <c r="F481" s="1">
        <v>41978</v>
      </c>
      <c r="G481" s="1">
        <v>41953</v>
      </c>
      <c r="H481">
        <v>3</v>
      </c>
      <c r="I481">
        <v>110.11</v>
      </c>
    </row>
    <row r="482" spans="1:9" x14ac:dyDescent="0.25">
      <c r="A482">
        <v>10734</v>
      </c>
      <c r="B482" t="s">
        <v>160</v>
      </c>
      <c r="C482">
        <v>2</v>
      </c>
      <c r="D482" t="str">
        <f>_xlfn.XLOOKUP(orders[[#This Row],[employeeID]],employees[employeeID],employees[employeeName])</f>
        <v>Andrew Fuller</v>
      </c>
      <c r="E482" s="1">
        <v>41950</v>
      </c>
      <c r="F482" s="1">
        <v>41978</v>
      </c>
      <c r="G482" s="1">
        <v>41955</v>
      </c>
      <c r="H482">
        <v>3</v>
      </c>
      <c r="I482">
        <v>1.63</v>
      </c>
    </row>
    <row r="483" spans="1:9" x14ac:dyDescent="0.25">
      <c r="A483">
        <v>10739</v>
      </c>
      <c r="B483" t="s">
        <v>369</v>
      </c>
      <c r="C483">
        <v>3</v>
      </c>
      <c r="D483" t="str">
        <f>_xlfn.XLOOKUP(orders[[#This Row],[employeeID]],employees[employeeID],employees[employeeName])</f>
        <v>Janet Leverling</v>
      </c>
      <c r="E483" s="1">
        <v>41955</v>
      </c>
      <c r="F483" s="1">
        <v>41983</v>
      </c>
      <c r="G483" s="1">
        <v>41960</v>
      </c>
      <c r="H483">
        <v>3</v>
      </c>
      <c r="I483">
        <v>11.08</v>
      </c>
    </row>
    <row r="484" spans="1:9" x14ac:dyDescent="0.25">
      <c r="A484">
        <v>10741</v>
      </c>
      <c r="B484" t="s">
        <v>40</v>
      </c>
      <c r="C484">
        <v>4</v>
      </c>
      <c r="D484" t="str">
        <f>_xlfn.XLOOKUP(orders[[#This Row],[employeeID]],employees[employeeID],employees[employeeName])</f>
        <v>Margaret Peacock</v>
      </c>
      <c r="E484" s="1">
        <v>41957</v>
      </c>
      <c r="F484" s="1">
        <v>41971</v>
      </c>
      <c r="G484" s="1">
        <v>41961</v>
      </c>
      <c r="H484">
        <v>3</v>
      </c>
      <c r="I484">
        <v>10.96</v>
      </c>
    </row>
    <row r="485" spans="1:9" x14ac:dyDescent="0.25">
      <c r="A485">
        <v>10742</v>
      </c>
      <c r="B485" t="s">
        <v>70</v>
      </c>
      <c r="C485">
        <v>3</v>
      </c>
      <c r="D485" t="str">
        <f>_xlfn.XLOOKUP(orders[[#This Row],[employeeID]],employees[employeeID],employees[employeeName])</f>
        <v>Janet Leverling</v>
      </c>
      <c r="E485" s="1">
        <v>41957</v>
      </c>
      <c r="F485" s="1">
        <v>41985</v>
      </c>
      <c r="G485" s="1">
        <v>41961</v>
      </c>
      <c r="H485">
        <v>3</v>
      </c>
      <c r="I485">
        <v>243.73</v>
      </c>
    </row>
    <row r="486" spans="1:9" x14ac:dyDescent="0.25">
      <c r="A486">
        <v>10746</v>
      </c>
      <c r="B486" t="s">
        <v>88</v>
      </c>
      <c r="C486">
        <v>1</v>
      </c>
      <c r="D486" t="str">
        <f>_xlfn.XLOOKUP(orders[[#This Row],[employeeID]],employees[employeeID],employees[employeeName])</f>
        <v>Nancy Davolio</v>
      </c>
      <c r="E486" s="1">
        <v>41962</v>
      </c>
      <c r="F486" s="1">
        <v>41990</v>
      </c>
      <c r="G486" s="1">
        <v>41964</v>
      </c>
      <c r="H486">
        <v>3</v>
      </c>
      <c r="I486">
        <v>31.43</v>
      </c>
    </row>
    <row r="487" spans="1:9" x14ac:dyDescent="0.25">
      <c r="A487">
        <v>10751</v>
      </c>
      <c r="B487" t="s">
        <v>305</v>
      </c>
      <c r="C487">
        <v>3</v>
      </c>
      <c r="D487" t="str">
        <f>_xlfn.XLOOKUP(orders[[#This Row],[employeeID]],employees[employeeID],employees[employeeName])</f>
        <v>Janet Leverling</v>
      </c>
      <c r="E487" s="1">
        <v>41967</v>
      </c>
      <c r="F487" s="1">
        <v>41995</v>
      </c>
      <c r="G487" s="1">
        <v>41976</v>
      </c>
      <c r="H487">
        <v>3</v>
      </c>
      <c r="I487">
        <v>130.79</v>
      </c>
    </row>
    <row r="488" spans="1:9" x14ac:dyDescent="0.25">
      <c r="A488">
        <v>10752</v>
      </c>
      <c r="B488" t="s">
        <v>252</v>
      </c>
      <c r="C488">
        <v>2</v>
      </c>
      <c r="D488" t="str">
        <f>_xlfn.XLOOKUP(orders[[#This Row],[employeeID]],employees[employeeID],employees[employeeName])</f>
        <v>Andrew Fuller</v>
      </c>
      <c r="E488" s="1">
        <v>41967</v>
      </c>
      <c r="F488" s="1">
        <v>41995</v>
      </c>
      <c r="G488" s="1">
        <v>41971</v>
      </c>
      <c r="H488">
        <v>3</v>
      </c>
      <c r="I488">
        <v>1.39</v>
      </c>
    </row>
    <row r="489" spans="1:9" x14ac:dyDescent="0.25">
      <c r="A489">
        <v>10754</v>
      </c>
      <c r="B489" t="s">
        <v>235</v>
      </c>
      <c r="C489">
        <v>6</v>
      </c>
      <c r="D489" t="str">
        <f>_xlfn.XLOOKUP(orders[[#This Row],[employeeID]],employees[employeeID],employees[employeeName])</f>
        <v>Michael Suyama</v>
      </c>
      <c r="E489" s="1">
        <v>41968</v>
      </c>
      <c r="F489" s="1">
        <v>41996</v>
      </c>
      <c r="G489" s="1">
        <v>41970</v>
      </c>
      <c r="H489">
        <v>3</v>
      </c>
      <c r="I489">
        <v>2.38</v>
      </c>
    </row>
    <row r="490" spans="1:9" x14ac:dyDescent="0.25">
      <c r="A490">
        <v>10758</v>
      </c>
      <c r="B490" t="s">
        <v>305</v>
      </c>
      <c r="C490">
        <v>3</v>
      </c>
      <c r="D490" t="str">
        <f>_xlfn.XLOOKUP(orders[[#This Row],[employeeID]],employees[employeeID],employees[employeeName])</f>
        <v>Janet Leverling</v>
      </c>
      <c r="E490" s="1">
        <v>41971</v>
      </c>
      <c r="F490" s="1">
        <v>41999</v>
      </c>
      <c r="G490" s="1">
        <v>41977</v>
      </c>
      <c r="H490">
        <v>3</v>
      </c>
      <c r="I490">
        <v>138.16999999999999</v>
      </c>
    </row>
    <row r="491" spans="1:9" x14ac:dyDescent="0.25">
      <c r="A491">
        <v>10759</v>
      </c>
      <c r="B491" t="s">
        <v>31</v>
      </c>
      <c r="C491">
        <v>3</v>
      </c>
      <c r="D491" t="str">
        <f>_xlfn.XLOOKUP(orders[[#This Row],[employeeID]],employees[employeeID],employees[employeeName])</f>
        <v>Janet Leverling</v>
      </c>
      <c r="E491" s="1">
        <v>41971</v>
      </c>
      <c r="F491" s="1">
        <v>41999</v>
      </c>
      <c r="G491" s="1">
        <v>41985</v>
      </c>
      <c r="H491">
        <v>3</v>
      </c>
      <c r="I491">
        <v>11.99</v>
      </c>
    </row>
    <row r="492" spans="1:9" x14ac:dyDescent="0.25">
      <c r="A492">
        <v>10763</v>
      </c>
      <c r="B492" t="s">
        <v>126</v>
      </c>
      <c r="C492">
        <v>3</v>
      </c>
      <c r="D492" t="str">
        <f>_xlfn.XLOOKUP(orders[[#This Row],[employeeID]],employees[employeeID],employees[employeeName])</f>
        <v>Janet Leverling</v>
      </c>
      <c r="E492" s="1">
        <v>41976</v>
      </c>
      <c r="F492" s="1">
        <v>42004</v>
      </c>
      <c r="G492" s="1">
        <v>41981</v>
      </c>
      <c r="H492">
        <v>3</v>
      </c>
      <c r="I492">
        <v>37.35</v>
      </c>
    </row>
    <row r="493" spans="1:9" x14ac:dyDescent="0.25">
      <c r="A493">
        <v>10764</v>
      </c>
      <c r="B493" t="s">
        <v>113</v>
      </c>
      <c r="C493">
        <v>6</v>
      </c>
      <c r="D493" t="str">
        <f>_xlfn.XLOOKUP(orders[[#This Row],[employeeID]],employees[employeeID],employees[employeeName])</f>
        <v>Michael Suyama</v>
      </c>
      <c r="E493" s="1">
        <v>41976</v>
      </c>
      <c r="F493" s="1">
        <v>42004</v>
      </c>
      <c r="G493" s="1">
        <v>41981</v>
      </c>
      <c r="H493">
        <v>3</v>
      </c>
      <c r="I493">
        <v>145.44999999999999</v>
      </c>
    </row>
    <row r="494" spans="1:9" x14ac:dyDescent="0.25">
      <c r="A494">
        <v>10765</v>
      </c>
      <c r="B494" t="s">
        <v>286</v>
      </c>
      <c r="C494">
        <v>3</v>
      </c>
      <c r="D494" t="str">
        <f>_xlfn.XLOOKUP(orders[[#This Row],[employeeID]],employees[employeeID],employees[employeeName])</f>
        <v>Janet Leverling</v>
      </c>
      <c r="E494" s="1">
        <v>41977</v>
      </c>
      <c r="F494" s="1">
        <v>42005</v>
      </c>
      <c r="G494" s="1">
        <v>41982</v>
      </c>
      <c r="H494">
        <v>3</v>
      </c>
      <c r="I494">
        <v>42.74</v>
      </c>
    </row>
    <row r="495" spans="1:9" x14ac:dyDescent="0.25">
      <c r="A495">
        <v>10767</v>
      </c>
      <c r="B495" t="s">
        <v>336</v>
      </c>
      <c r="C495">
        <v>4</v>
      </c>
      <c r="D495" t="str">
        <f>_xlfn.XLOOKUP(orders[[#This Row],[employeeID]],employees[employeeID],employees[employeeName])</f>
        <v>Margaret Peacock</v>
      </c>
      <c r="E495" s="1">
        <v>41978</v>
      </c>
      <c r="F495" s="1">
        <v>42006</v>
      </c>
      <c r="G495" s="1">
        <v>41988</v>
      </c>
      <c r="H495">
        <v>3</v>
      </c>
      <c r="I495">
        <v>1.59</v>
      </c>
    </row>
    <row r="496" spans="1:9" x14ac:dyDescent="0.25">
      <c r="A496">
        <v>10770</v>
      </c>
      <c r="B496" t="s">
        <v>174</v>
      </c>
      <c r="C496">
        <v>8</v>
      </c>
      <c r="D496" t="str">
        <f>_xlfn.XLOOKUP(orders[[#This Row],[employeeID]],employees[employeeID],employees[employeeName])</f>
        <v>Laura Callahan</v>
      </c>
      <c r="E496" s="1">
        <v>41982</v>
      </c>
      <c r="F496" s="1">
        <v>42010</v>
      </c>
      <c r="G496" s="1">
        <v>41990</v>
      </c>
      <c r="H496">
        <v>3</v>
      </c>
      <c r="I496">
        <v>5.32</v>
      </c>
    </row>
    <row r="497" spans="1:9" x14ac:dyDescent="0.25">
      <c r="A497">
        <v>10773</v>
      </c>
      <c r="B497" t="s">
        <v>113</v>
      </c>
      <c r="C497">
        <v>1</v>
      </c>
      <c r="D497" t="str">
        <f>_xlfn.XLOOKUP(orders[[#This Row],[employeeID]],employees[employeeID],employees[employeeName])</f>
        <v>Nancy Davolio</v>
      </c>
      <c r="E497" s="1">
        <v>41984</v>
      </c>
      <c r="F497" s="1">
        <v>42012</v>
      </c>
      <c r="G497" s="1">
        <v>41989</v>
      </c>
      <c r="H497">
        <v>3</v>
      </c>
      <c r="I497">
        <v>96.43</v>
      </c>
    </row>
    <row r="498" spans="1:9" x14ac:dyDescent="0.25">
      <c r="A498">
        <v>10776</v>
      </c>
      <c r="B498" t="s">
        <v>113</v>
      </c>
      <c r="C498">
        <v>1</v>
      </c>
      <c r="D498" t="str">
        <f>_xlfn.XLOOKUP(orders[[#This Row],[employeeID]],employees[employeeID],employees[employeeName])</f>
        <v>Nancy Davolio</v>
      </c>
      <c r="E498" s="1">
        <v>41988</v>
      </c>
      <c r="F498" s="1">
        <v>42016</v>
      </c>
      <c r="G498" s="1">
        <v>41991</v>
      </c>
      <c r="H498">
        <v>3</v>
      </c>
      <c r="I498">
        <v>351.53</v>
      </c>
    </row>
    <row r="499" spans="1:9" x14ac:dyDescent="0.25">
      <c r="A499">
        <v>10781</v>
      </c>
      <c r="B499" t="s">
        <v>377</v>
      </c>
      <c r="C499">
        <v>2</v>
      </c>
      <c r="D499" t="str">
        <f>_xlfn.XLOOKUP(orders[[#This Row],[employeeID]],employees[employeeID],employees[employeeName])</f>
        <v>Andrew Fuller</v>
      </c>
      <c r="E499" s="1">
        <v>41990</v>
      </c>
      <c r="F499" s="1">
        <v>42018</v>
      </c>
      <c r="G499" s="1">
        <v>41992</v>
      </c>
      <c r="H499">
        <v>3</v>
      </c>
      <c r="I499">
        <v>73.16</v>
      </c>
    </row>
    <row r="500" spans="1:9" x14ac:dyDescent="0.25">
      <c r="A500">
        <v>10782</v>
      </c>
      <c r="B500" t="s">
        <v>79</v>
      </c>
      <c r="C500">
        <v>9</v>
      </c>
      <c r="D500" t="str">
        <f>_xlfn.XLOOKUP(orders[[#This Row],[employeeID]],employees[employeeID],employees[employeeName])</f>
        <v>Anne Dodsworth</v>
      </c>
      <c r="E500" s="1">
        <v>41990</v>
      </c>
      <c r="F500" s="1">
        <v>42018</v>
      </c>
      <c r="G500" s="1">
        <v>41995</v>
      </c>
      <c r="H500">
        <v>3</v>
      </c>
      <c r="I500">
        <v>1.1000000000000001</v>
      </c>
    </row>
    <row r="501" spans="1:9" x14ac:dyDescent="0.25">
      <c r="A501">
        <v>10784</v>
      </c>
      <c r="B501" t="s">
        <v>235</v>
      </c>
      <c r="C501">
        <v>4</v>
      </c>
      <c r="D501" t="str">
        <f>_xlfn.XLOOKUP(orders[[#This Row],[employeeID]],employees[employeeID],employees[employeeName])</f>
        <v>Margaret Peacock</v>
      </c>
      <c r="E501" s="1">
        <v>41991</v>
      </c>
      <c r="F501" s="1">
        <v>42019</v>
      </c>
      <c r="G501" s="1">
        <v>41995</v>
      </c>
      <c r="H501">
        <v>3</v>
      </c>
      <c r="I501">
        <v>70.09</v>
      </c>
    </row>
    <row r="502" spans="1:9" x14ac:dyDescent="0.25">
      <c r="A502">
        <v>10785</v>
      </c>
      <c r="B502" t="s">
        <v>169</v>
      </c>
      <c r="C502">
        <v>1</v>
      </c>
      <c r="D502" t="str">
        <f>_xlfn.XLOOKUP(orders[[#This Row],[employeeID]],employees[employeeID],employees[employeeName])</f>
        <v>Nancy Davolio</v>
      </c>
      <c r="E502" s="1">
        <v>41991</v>
      </c>
      <c r="F502" s="1">
        <v>42019</v>
      </c>
      <c r="G502" s="1">
        <v>41997</v>
      </c>
      <c r="H502">
        <v>3</v>
      </c>
      <c r="I502">
        <v>1.51</v>
      </c>
    </row>
    <row r="503" spans="1:9" x14ac:dyDescent="0.25">
      <c r="A503">
        <v>10792</v>
      </c>
      <c r="B503" t="s">
        <v>395</v>
      </c>
      <c r="C503">
        <v>1</v>
      </c>
      <c r="D503" t="str">
        <f>_xlfn.XLOOKUP(orders[[#This Row],[employeeID]],employees[employeeID],employees[employeeName])</f>
        <v>Nancy Davolio</v>
      </c>
      <c r="E503" s="1">
        <v>41996</v>
      </c>
      <c r="F503" s="1">
        <v>42024</v>
      </c>
      <c r="G503" s="1">
        <v>42004</v>
      </c>
      <c r="H503">
        <v>3</v>
      </c>
      <c r="I503">
        <v>23.79</v>
      </c>
    </row>
    <row r="504" spans="1:9" x14ac:dyDescent="0.25">
      <c r="A504">
        <v>10793</v>
      </c>
      <c r="B504" t="s">
        <v>40</v>
      </c>
      <c r="C504">
        <v>3</v>
      </c>
      <c r="D504" t="str">
        <f>_xlfn.XLOOKUP(orders[[#This Row],[employeeID]],employees[employeeID],employees[employeeName])</f>
        <v>Janet Leverling</v>
      </c>
      <c r="E504" s="1">
        <v>41997</v>
      </c>
      <c r="F504" s="1">
        <v>42025</v>
      </c>
      <c r="G504" s="1">
        <v>42012</v>
      </c>
      <c r="H504">
        <v>3</v>
      </c>
      <c r="I504">
        <v>4.5199999999999996</v>
      </c>
    </row>
    <row r="505" spans="1:9" x14ac:dyDescent="0.25">
      <c r="A505">
        <v>10799</v>
      </c>
      <c r="B505" t="s">
        <v>195</v>
      </c>
      <c r="C505">
        <v>9</v>
      </c>
      <c r="D505" t="str">
        <f>_xlfn.XLOOKUP(orders[[#This Row],[employeeID]],employees[employeeID],employees[employeeName])</f>
        <v>Anne Dodsworth</v>
      </c>
      <c r="E505" s="1">
        <v>41999</v>
      </c>
      <c r="F505" s="1">
        <v>42041</v>
      </c>
      <c r="G505" s="1">
        <v>42009</v>
      </c>
      <c r="H505">
        <v>3</v>
      </c>
      <c r="I505">
        <v>30.76</v>
      </c>
    </row>
    <row r="506" spans="1:9" x14ac:dyDescent="0.25">
      <c r="A506">
        <v>10800</v>
      </c>
      <c r="B506" t="s">
        <v>321</v>
      </c>
      <c r="C506">
        <v>1</v>
      </c>
      <c r="D506" t="str">
        <f>_xlfn.XLOOKUP(orders[[#This Row],[employeeID]],employees[employeeID],employees[employeeName])</f>
        <v>Nancy Davolio</v>
      </c>
      <c r="E506" s="1">
        <v>41999</v>
      </c>
      <c r="F506" s="1">
        <v>42027</v>
      </c>
      <c r="G506" s="1">
        <v>42009</v>
      </c>
      <c r="H506">
        <v>3</v>
      </c>
      <c r="I506">
        <v>137.44</v>
      </c>
    </row>
    <row r="507" spans="1:9" x14ac:dyDescent="0.25">
      <c r="A507">
        <v>10805</v>
      </c>
      <c r="B507" t="s">
        <v>340</v>
      </c>
      <c r="C507">
        <v>2</v>
      </c>
      <c r="D507" t="str">
        <f>_xlfn.XLOOKUP(orders[[#This Row],[employeeID]],employees[employeeID],employees[employeeName])</f>
        <v>Andrew Fuller</v>
      </c>
      <c r="E507" s="1">
        <v>42003</v>
      </c>
      <c r="F507" s="1">
        <v>42031</v>
      </c>
      <c r="G507" s="1">
        <v>42013</v>
      </c>
      <c r="H507">
        <v>3</v>
      </c>
      <c r="I507">
        <v>237.34</v>
      </c>
    </row>
    <row r="508" spans="1:9" x14ac:dyDescent="0.25">
      <c r="A508">
        <v>10808</v>
      </c>
      <c r="B508" t="s">
        <v>258</v>
      </c>
      <c r="C508">
        <v>2</v>
      </c>
      <c r="D508" t="str">
        <f>_xlfn.XLOOKUP(orders[[#This Row],[employeeID]],employees[employeeID],employees[employeeName])</f>
        <v>Andrew Fuller</v>
      </c>
      <c r="E508" s="1">
        <v>42005</v>
      </c>
      <c r="F508" s="1">
        <v>42033</v>
      </c>
      <c r="G508" s="1">
        <v>42013</v>
      </c>
      <c r="H508">
        <v>3</v>
      </c>
      <c r="I508">
        <v>45.53</v>
      </c>
    </row>
    <row r="509" spans="1:9" x14ac:dyDescent="0.25">
      <c r="A509">
        <v>10810</v>
      </c>
      <c r="B509" t="s">
        <v>207</v>
      </c>
      <c r="C509">
        <v>2</v>
      </c>
      <c r="D509" t="str">
        <f>_xlfn.XLOOKUP(orders[[#This Row],[employeeID]],employees[employeeID],employees[employeeName])</f>
        <v>Andrew Fuller</v>
      </c>
      <c r="E509" s="1">
        <v>42005</v>
      </c>
      <c r="F509" s="1">
        <v>42033</v>
      </c>
      <c r="G509" s="1">
        <v>42011</v>
      </c>
      <c r="H509">
        <v>3</v>
      </c>
      <c r="I509">
        <v>4.33</v>
      </c>
    </row>
    <row r="510" spans="1:9" x14ac:dyDescent="0.25">
      <c r="A510">
        <v>10814</v>
      </c>
      <c r="B510" t="s">
        <v>365</v>
      </c>
      <c r="C510">
        <v>3</v>
      </c>
      <c r="D510" t="str">
        <f>_xlfn.XLOOKUP(orders[[#This Row],[employeeID]],employees[employeeID],employees[employeeName])</f>
        <v>Janet Leverling</v>
      </c>
      <c r="E510" s="1">
        <v>42009</v>
      </c>
      <c r="F510" s="1">
        <v>42037</v>
      </c>
      <c r="G510" s="1">
        <v>42018</v>
      </c>
      <c r="H510">
        <v>3</v>
      </c>
      <c r="I510">
        <v>130.94</v>
      </c>
    </row>
    <row r="511" spans="1:9" x14ac:dyDescent="0.25">
      <c r="A511">
        <v>10815</v>
      </c>
      <c r="B511" t="s">
        <v>317</v>
      </c>
      <c r="C511">
        <v>2</v>
      </c>
      <c r="D511" t="str">
        <f>_xlfn.XLOOKUP(orders[[#This Row],[employeeID]],employees[employeeID],employees[employeeName])</f>
        <v>Andrew Fuller</v>
      </c>
      <c r="E511" s="1">
        <v>42009</v>
      </c>
      <c r="F511" s="1">
        <v>42037</v>
      </c>
      <c r="G511" s="1">
        <v>42018</v>
      </c>
      <c r="H511">
        <v>3</v>
      </c>
      <c r="I511">
        <v>14.62</v>
      </c>
    </row>
    <row r="512" spans="1:9" x14ac:dyDescent="0.25">
      <c r="A512">
        <v>10818</v>
      </c>
      <c r="B512" t="s">
        <v>235</v>
      </c>
      <c r="C512">
        <v>7</v>
      </c>
      <c r="D512" t="str">
        <f>_xlfn.XLOOKUP(orders[[#This Row],[employeeID]],employees[employeeID],employees[employeeName])</f>
        <v>Robert King</v>
      </c>
      <c r="E512" s="1">
        <v>42011</v>
      </c>
      <c r="F512" s="1">
        <v>42039</v>
      </c>
      <c r="G512" s="1">
        <v>42016</v>
      </c>
      <c r="H512">
        <v>3</v>
      </c>
      <c r="I512">
        <v>65.48</v>
      </c>
    </row>
    <row r="513" spans="1:9" x14ac:dyDescent="0.25">
      <c r="A513">
        <v>10819</v>
      </c>
      <c r="B513" t="s">
        <v>79</v>
      </c>
      <c r="C513">
        <v>2</v>
      </c>
      <c r="D513" t="str">
        <f>_xlfn.XLOOKUP(orders[[#This Row],[employeeID]],employees[employeeID],employees[employeeName])</f>
        <v>Andrew Fuller</v>
      </c>
      <c r="E513" s="1">
        <v>42011</v>
      </c>
      <c r="F513" s="1">
        <v>42039</v>
      </c>
      <c r="G513" s="1">
        <v>42020</v>
      </c>
      <c r="H513">
        <v>3</v>
      </c>
      <c r="I513">
        <v>19.760000000000002</v>
      </c>
    </row>
    <row r="514" spans="1:9" x14ac:dyDescent="0.25">
      <c r="A514">
        <v>10822</v>
      </c>
      <c r="B514" t="s">
        <v>357</v>
      </c>
      <c r="C514">
        <v>6</v>
      </c>
      <c r="D514" t="str">
        <f>_xlfn.XLOOKUP(orders[[#This Row],[employeeID]],employees[employeeID],employees[employeeName])</f>
        <v>Michael Suyama</v>
      </c>
      <c r="E514" s="1">
        <v>42012</v>
      </c>
      <c r="F514" s="1">
        <v>42040</v>
      </c>
      <c r="G514" s="1">
        <v>42020</v>
      </c>
      <c r="H514">
        <v>3</v>
      </c>
      <c r="I514">
        <v>7</v>
      </c>
    </row>
    <row r="515" spans="1:9" x14ac:dyDescent="0.25">
      <c r="A515">
        <v>10834</v>
      </c>
      <c r="B515" t="s">
        <v>354</v>
      </c>
      <c r="C515">
        <v>1</v>
      </c>
      <c r="D515" t="str">
        <f>_xlfn.XLOOKUP(orders[[#This Row],[employeeID]],employees[employeeID],employees[employeeName])</f>
        <v>Nancy Davolio</v>
      </c>
      <c r="E515" s="1">
        <v>42019</v>
      </c>
      <c r="F515" s="1">
        <v>42047</v>
      </c>
      <c r="G515" s="1">
        <v>42023</v>
      </c>
      <c r="H515">
        <v>3</v>
      </c>
      <c r="I515">
        <v>29.78</v>
      </c>
    </row>
    <row r="516" spans="1:9" x14ac:dyDescent="0.25">
      <c r="A516">
        <v>10835</v>
      </c>
      <c r="B516" t="s">
        <v>25</v>
      </c>
      <c r="C516">
        <v>1</v>
      </c>
      <c r="D516" t="str">
        <f>_xlfn.XLOOKUP(orders[[#This Row],[employeeID]],employees[employeeID],employees[employeeName])</f>
        <v>Nancy Davolio</v>
      </c>
      <c r="E516" s="1">
        <v>42019</v>
      </c>
      <c r="F516" s="1">
        <v>42047</v>
      </c>
      <c r="G516" s="1">
        <v>42025</v>
      </c>
      <c r="H516">
        <v>3</v>
      </c>
      <c r="I516">
        <v>69.53</v>
      </c>
    </row>
    <row r="517" spans="1:9" x14ac:dyDescent="0.25">
      <c r="A517">
        <v>10837</v>
      </c>
      <c r="B517" t="s">
        <v>45</v>
      </c>
      <c r="C517">
        <v>9</v>
      </c>
      <c r="D517" t="str">
        <f>_xlfn.XLOOKUP(orders[[#This Row],[employeeID]],employees[employeeID],employees[employeeName])</f>
        <v>Anne Dodsworth</v>
      </c>
      <c r="E517" s="1">
        <v>42020</v>
      </c>
      <c r="F517" s="1">
        <v>42048</v>
      </c>
      <c r="G517" s="1">
        <v>42027</v>
      </c>
      <c r="H517">
        <v>3</v>
      </c>
      <c r="I517">
        <v>13.32</v>
      </c>
    </row>
    <row r="518" spans="1:9" x14ac:dyDescent="0.25">
      <c r="A518">
        <v>10838</v>
      </c>
      <c r="B518" t="s">
        <v>227</v>
      </c>
      <c r="C518">
        <v>3</v>
      </c>
      <c r="D518" t="str">
        <f>_xlfn.XLOOKUP(orders[[#This Row],[employeeID]],employees[employeeID],employees[employeeName])</f>
        <v>Janet Leverling</v>
      </c>
      <c r="E518" s="1">
        <v>42023</v>
      </c>
      <c r="F518" s="1">
        <v>42051</v>
      </c>
      <c r="G518" s="1">
        <v>42027</v>
      </c>
      <c r="H518">
        <v>3</v>
      </c>
      <c r="I518">
        <v>59.28</v>
      </c>
    </row>
    <row r="519" spans="1:9" x14ac:dyDescent="0.25">
      <c r="A519">
        <v>10839</v>
      </c>
      <c r="B519" t="s">
        <v>354</v>
      </c>
      <c r="C519">
        <v>3</v>
      </c>
      <c r="D519" t="str">
        <f>_xlfn.XLOOKUP(orders[[#This Row],[employeeID]],employees[employeeID],employees[employeeName])</f>
        <v>Janet Leverling</v>
      </c>
      <c r="E519" s="1">
        <v>42023</v>
      </c>
      <c r="F519" s="1">
        <v>42051</v>
      </c>
      <c r="G519" s="1">
        <v>42026</v>
      </c>
      <c r="H519">
        <v>3</v>
      </c>
      <c r="I519">
        <v>35.43</v>
      </c>
    </row>
    <row r="520" spans="1:9" x14ac:dyDescent="0.25">
      <c r="A520">
        <v>10842</v>
      </c>
      <c r="B520" t="s">
        <v>351</v>
      </c>
      <c r="C520">
        <v>1</v>
      </c>
      <c r="D520" t="str">
        <f>_xlfn.XLOOKUP(orders[[#This Row],[employeeID]],employees[employeeID],employees[employeeName])</f>
        <v>Nancy Davolio</v>
      </c>
      <c r="E520" s="1">
        <v>42024</v>
      </c>
      <c r="F520" s="1">
        <v>42052</v>
      </c>
      <c r="G520" s="1">
        <v>42033</v>
      </c>
      <c r="H520">
        <v>3</v>
      </c>
      <c r="I520">
        <v>54.42</v>
      </c>
    </row>
    <row r="521" spans="1:9" x14ac:dyDescent="0.25">
      <c r="A521">
        <v>10846</v>
      </c>
      <c r="B521" t="s">
        <v>336</v>
      </c>
      <c r="C521">
        <v>2</v>
      </c>
      <c r="D521" t="str">
        <f>_xlfn.XLOOKUP(orders[[#This Row],[employeeID]],employees[employeeID],employees[employeeName])</f>
        <v>Andrew Fuller</v>
      </c>
      <c r="E521" s="1">
        <v>42026</v>
      </c>
      <c r="F521" s="1">
        <v>42068</v>
      </c>
      <c r="G521" s="1">
        <v>42027</v>
      </c>
      <c r="H521">
        <v>3</v>
      </c>
      <c r="I521">
        <v>56.46</v>
      </c>
    </row>
    <row r="522" spans="1:9" x14ac:dyDescent="0.25">
      <c r="A522">
        <v>10847</v>
      </c>
      <c r="B522" t="s">
        <v>317</v>
      </c>
      <c r="C522">
        <v>4</v>
      </c>
      <c r="D522" t="str">
        <f>_xlfn.XLOOKUP(orders[[#This Row],[employeeID]],employees[employeeID],employees[employeeName])</f>
        <v>Margaret Peacock</v>
      </c>
      <c r="E522" s="1">
        <v>42026</v>
      </c>
      <c r="F522" s="1">
        <v>42040</v>
      </c>
      <c r="G522" s="1">
        <v>42045</v>
      </c>
      <c r="H522">
        <v>3</v>
      </c>
      <c r="I522">
        <v>487.57</v>
      </c>
    </row>
    <row r="523" spans="1:9" x14ac:dyDescent="0.25">
      <c r="A523">
        <v>10860</v>
      </c>
      <c r="B523" t="s">
        <v>139</v>
      </c>
      <c r="C523">
        <v>3</v>
      </c>
      <c r="D523" t="str">
        <f>_xlfn.XLOOKUP(orders[[#This Row],[employeeID]],employees[employeeID],employees[employeeName])</f>
        <v>Janet Leverling</v>
      </c>
      <c r="E523" s="1">
        <v>42033</v>
      </c>
      <c r="F523" s="1">
        <v>42061</v>
      </c>
      <c r="G523" s="1">
        <v>42039</v>
      </c>
      <c r="H523">
        <v>3</v>
      </c>
      <c r="I523">
        <v>19.260000000000002</v>
      </c>
    </row>
    <row r="524" spans="1:9" x14ac:dyDescent="0.25">
      <c r="A524">
        <v>10870</v>
      </c>
      <c r="B524" t="s">
        <v>395</v>
      </c>
      <c r="C524">
        <v>5</v>
      </c>
      <c r="D524" t="str">
        <f>_xlfn.XLOOKUP(orders[[#This Row],[employeeID]],employees[employeeID],employees[employeeName])</f>
        <v>Steven Buchanan</v>
      </c>
      <c r="E524" s="1">
        <v>42039</v>
      </c>
      <c r="F524" s="1">
        <v>42067</v>
      </c>
      <c r="G524" s="1">
        <v>42048</v>
      </c>
      <c r="H524">
        <v>3</v>
      </c>
      <c r="I524">
        <v>12.04</v>
      </c>
    </row>
    <row r="525" spans="1:9" x14ac:dyDescent="0.25">
      <c r="A525">
        <v>10876</v>
      </c>
      <c r="B525" t="s">
        <v>66</v>
      </c>
      <c r="C525">
        <v>7</v>
      </c>
      <c r="D525" t="str">
        <f>_xlfn.XLOOKUP(orders[[#This Row],[employeeID]],employees[employeeID],employees[employeeName])</f>
        <v>Robert King</v>
      </c>
      <c r="E525" s="1">
        <v>42044</v>
      </c>
      <c r="F525" s="1">
        <v>42072</v>
      </c>
      <c r="G525" s="1">
        <v>42047</v>
      </c>
      <c r="H525">
        <v>3</v>
      </c>
      <c r="I525">
        <v>60.42</v>
      </c>
    </row>
    <row r="526" spans="1:9" x14ac:dyDescent="0.25">
      <c r="A526">
        <v>10879</v>
      </c>
      <c r="B526" t="s">
        <v>390</v>
      </c>
      <c r="C526">
        <v>3</v>
      </c>
      <c r="D526" t="str">
        <f>_xlfn.XLOOKUP(orders[[#This Row],[employeeID]],employees[employeeID],employees[employeeName])</f>
        <v>Janet Leverling</v>
      </c>
      <c r="E526" s="1">
        <v>42045</v>
      </c>
      <c r="F526" s="1">
        <v>42073</v>
      </c>
      <c r="G526" s="1">
        <v>42047</v>
      </c>
      <c r="H526">
        <v>3</v>
      </c>
      <c r="I526">
        <v>8.5</v>
      </c>
    </row>
    <row r="527" spans="1:9" x14ac:dyDescent="0.25">
      <c r="A527">
        <v>10882</v>
      </c>
      <c r="B527" t="s">
        <v>317</v>
      </c>
      <c r="C527">
        <v>4</v>
      </c>
      <c r="D527" t="str">
        <f>_xlfn.XLOOKUP(orders[[#This Row],[employeeID]],employees[employeeID],employees[employeeName])</f>
        <v>Margaret Peacock</v>
      </c>
      <c r="E527" s="1">
        <v>42046</v>
      </c>
      <c r="F527" s="1">
        <v>42074</v>
      </c>
      <c r="G527" s="1">
        <v>42055</v>
      </c>
      <c r="H527">
        <v>3</v>
      </c>
      <c r="I527">
        <v>23.1</v>
      </c>
    </row>
    <row r="528" spans="1:9" x14ac:dyDescent="0.25">
      <c r="A528">
        <v>10883</v>
      </c>
      <c r="B528" t="s">
        <v>231</v>
      </c>
      <c r="C528">
        <v>8</v>
      </c>
      <c r="D528" t="str">
        <f>_xlfn.XLOOKUP(orders[[#This Row],[employeeID]],employees[employeeID],employees[employeeName])</f>
        <v>Laura Callahan</v>
      </c>
      <c r="E528" s="1">
        <v>42047</v>
      </c>
      <c r="F528" s="1">
        <v>42075</v>
      </c>
      <c r="G528" s="1">
        <v>42055</v>
      </c>
      <c r="H528">
        <v>3</v>
      </c>
      <c r="I528">
        <v>0.53</v>
      </c>
    </row>
    <row r="529" spans="1:9" x14ac:dyDescent="0.25">
      <c r="A529">
        <v>10885</v>
      </c>
      <c r="B529" t="s">
        <v>336</v>
      </c>
      <c r="C529">
        <v>6</v>
      </c>
      <c r="D529" t="str">
        <f>_xlfn.XLOOKUP(orders[[#This Row],[employeeID]],employees[employeeID],employees[employeeName])</f>
        <v>Michael Suyama</v>
      </c>
      <c r="E529" s="1">
        <v>42047</v>
      </c>
      <c r="F529" s="1">
        <v>42075</v>
      </c>
      <c r="G529" s="1">
        <v>42053</v>
      </c>
      <c r="H529">
        <v>3</v>
      </c>
      <c r="I529">
        <v>5.64</v>
      </c>
    </row>
    <row r="530" spans="1:9" x14ac:dyDescent="0.25">
      <c r="A530">
        <v>10887</v>
      </c>
      <c r="B530" t="s">
        <v>152</v>
      </c>
      <c r="C530">
        <v>8</v>
      </c>
      <c r="D530" t="str">
        <f>_xlfn.XLOOKUP(orders[[#This Row],[employeeID]],employees[employeeID],employees[employeeName])</f>
        <v>Laura Callahan</v>
      </c>
      <c r="E530" s="1">
        <v>42048</v>
      </c>
      <c r="F530" s="1">
        <v>42076</v>
      </c>
      <c r="G530" s="1">
        <v>42051</v>
      </c>
      <c r="H530">
        <v>3</v>
      </c>
      <c r="I530">
        <v>1.25</v>
      </c>
    </row>
    <row r="531" spans="1:9" x14ac:dyDescent="0.25">
      <c r="A531">
        <v>10889</v>
      </c>
      <c r="B531" t="s">
        <v>293</v>
      </c>
      <c r="C531">
        <v>9</v>
      </c>
      <c r="D531" t="str">
        <f>_xlfn.XLOOKUP(orders[[#This Row],[employeeID]],employees[employeeID],employees[employeeName])</f>
        <v>Anne Dodsworth</v>
      </c>
      <c r="E531" s="1">
        <v>42051</v>
      </c>
      <c r="F531" s="1">
        <v>42079</v>
      </c>
      <c r="G531" s="1">
        <v>42058</v>
      </c>
      <c r="H531">
        <v>3</v>
      </c>
      <c r="I531">
        <v>280.61</v>
      </c>
    </row>
    <row r="532" spans="1:9" x14ac:dyDescent="0.25">
      <c r="A532">
        <v>10896</v>
      </c>
      <c r="B532" t="s">
        <v>239</v>
      </c>
      <c r="C532">
        <v>7</v>
      </c>
      <c r="D532" t="str">
        <f>_xlfn.XLOOKUP(orders[[#This Row],[employeeID]],employees[employeeID],employees[employeeName])</f>
        <v>Robert King</v>
      </c>
      <c r="E532" s="1">
        <v>42054</v>
      </c>
      <c r="F532" s="1">
        <v>42082</v>
      </c>
      <c r="G532" s="1">
        <v>42062</v>
      </c>
      <c r="H532">
        <v>3</v>
      </c>
      <c r="I532">
        <v>32.450000000000003</v>
      </c>
    </row>
    <row r="533" spans="1:9" x14ac:dyDescent="0.25">
      <c r="A533">
        <v>10899</v>
      </c>
      <c r="B533" t="s">
        <v>223</v>
      </c>
      <c r="C533">
        <v>5</v>
      </c>
      <c r="D533" t="str">
        <f>_xlfn.XLOOKUP(orders[[#This Row],[employeeID]],employees[employeeID],employees[employeeName])</f>
        <v>Steven Buchanan</v>
      </c>
      <c r="E533" s="1">
        <v>42055</v>
      </c>
      <c r="F533" s="1">
        <v>42083</v>
      </c>
      <c r="G533" s="1">
        <v>42061</v>
      </c>
      <c r="H533">
        <v>3</v>
      </c>
      <c r="I533">
        <v>1.21</v>
      </c>
    </row>
    <row r="534" spans="1:9" x14ac:dyDescent="0.25">
      <c r="A534">
        <v>10903</v>
      </c>
      <c r="B534" t="s">
        <v>174</v>
      </c>
      <c r="C534">
        <v>3</v>
      </c>
      <c r="D534" t="str">
        <f>_xlfn.XLOOKUP(orders[[#This Row],[employeeID]],employees[employeeID],employees[employeeName])</f>
        <v>Janet Leverling</v>
      </c>
      <c r="E534" s="1">
        <v>42059</v>
      </c>
      <c r="F534" s="1">
        <v>42087</v>
      </c>
      <c r="G534" s="1">
        <v>42067</v>
      </c>
      <c r="H534">
        <v>3</v>
      </c>
      <c r="I534">
        <v>36.71</v>
      </c>
    </row>
    <row r="535" spans="1:9" x14ac:dyDescent="0.25">
      <c r="A535">
        <v>10904</v>
      </c>
      <c r="B535" t="s">
        <v>386</v>
      </c>
      <c r="C535">
        <v>3</v>
      </c>
      <c r="D535" t="str">
        <f>_xlfn.XLOOKUP(orders[[#This Row],[employeeID]],employees[employeeID],employees[employeeName])</f>
        <v>Janet Leverling</v>
      </c>
      <c r="E535" s="1">
        <v>42059</v>
      </c>
      <c r="F535" s="1">
        <v>42087</v>
      </c>
      <c r="G535" s="1">
        <v>42062</v>
      </c>
      <c r="H535">
        <v>3</v>
      </c>
      <c r="I535">
        <v>162.94999999999999</v>
      </c>
    </row>
    <row r="536" spans="1:9" x14ac:dyDescent="0.25">
      <c r="A536">
        <v>10906</v>
      </c>
      <c r="B536" t="s">
        <v>395</v>
      </c>
      <c r="C536">
        <v>4</v>
      </c>
      <c r="D536" t="str">
        <f>_xlfn.XLOOKUP(orders[[#This Row],[employeeID]],employees[employeeID],employees[employeeName])</f>
        <v>Margaret Peacock</v>
      </c>
      <c r="E536" s="1">
        <v>42060</v>
      </c>
      <c r="F536" s="1">
        <v>42074</v>
      </c>
      <c r="G536" s="1">
        <v>42066</v>
      </c>
      <c r="H536">
        <v>3</v>
      </c>
      <c r="I536">
        <v>26.29</v>
      </c>
    </row>
    <row r="537" spans="1:9" x14ac:dyDescent="0.25">
      <c r="A537">
        <v>10907</v>
      </c>
      <c r="B537" t="s">
        <v>329</v>
      </c>
      <c r="C537">
        <v>6</v>
      </c>
      <c r="D537" t="str">
        <f>_xlfn.XLOOKUP(orders[[#This Row],[employeeID]],employees[employeeID],employees[employeeName])</f>
        <v>Michael Suyama</v>
      </c>
      <c r="E537" s="1">
        <v>42060</v>
      </c>
      <c r="F537" s="1">
        <v>42088</v>
      </c>
      <c r="G537" s="1">
        <v>42062</v>
      </c>
      <c r="H537">
        <v>3</v>
      </c>
      <c r="I537">
        <v>9.19</v>
      </c>
    </row>
    <row r="538" spans="1:9" x14ac:dyDescent="0.25">
      <c r="A538">
        <v>10910</v>
      </c>
      <c r="B538" t="s">
        <v>390</v>
      </c>
      <c r="C538">
        <v>1</v>
      </c>
      <c r="D538" t="str">
        <f>_xlfn.XLOOKUP(orders[[#This Row],[employeeID]],employees[employeeID],employees[employeeName])</f>
        <v>Nancy Davolio</v>
      </c>
      <c r="E538" s="1">
        <v>42061</v>
      </c>
      <c r="F538" s="1">
        <v>42089</v>
      </c>
      <c r="G538" s="1">
        <v>42067</v>
      </c>
      <c r="H538">
        <v>3</v>
      </c>
      <c r="I538">
        <v>38.11</v>
      </c>
    </row>
    <row r="539" spans="1:9" x14ac:dyDescent="0.25">
      <c r="A539">
        <v>10918</v>
      </c>
      <c r="B539" t="s">
        <v>70</v>
      </c>
      <c r="C539">
        <v>3</v>
      </c>
      <c r="D539" t="str">
        <f>_xlfn.XLOOKUP(orders[[#This Row],[employeeID]],employees[employeeID],employees[employeeName])</f>
        <v>Janet Leverling</v>
      </c>
      <c r="E539" s="1">
        <v>42065</v>
      </c>
      <c r="F539" s="1">
        <v>42093</v>
      </c>
      <c r="G539" s="1">
        <v>42074</v>
      </c>
      <c r="H539">
        <v>3</v>
      </c>
      <c r="I539">
        <v>48.83</v>
      </c>
    </row>
    <row r="540" spans="1:9" x14ac:dyDescent="0.25">
      <c r="A540">
        <v>10922</v>
      </c>
      <c r="B540" t="s">
        <v>174</v>
      </c>
      <c r="C540">
        <v>5</v>
      </c>
      <c r="D540" t="str">
        <f>_xlfn.XLOOKUP(orders[[#This Row],[employeeID]],employees[employeeID],employees[employeeName])</f>
        <v>Steven Buchanan</v>
      </c>
      <c r="E540" s="1">
        <v>42066</v>
      </c>
      <c r="F540" s="1">
        <v>42094</v>
      </c>
      <c r="G540" s="1">
        <v>42068</v>
      </c>
      <c r="H540">
        <v>3</v>
      </c>
      <c r="I540">
        <v>62.74</v>
      </c>
    </row>
    <row r="541" spans="1:9" x14ac:dyDescent="0.25">
      <c r="A541">
        <v>10923</v>
      </c>
      <c r="B541" t="s">
        <v>203</v>
      </c>
      <c r="C541">
        <v>7</v>
      </c>
      <c r="D541" t="str">
        <f>_xlfn.XLOOKUP(orders[[#This Row],[employeeID]],employees[employeeID],employees[employeeName])</f>
        <v>Robert King</v>
      </c>
      <c r="E541" s="1">
        <v>42066</v>
      </c>
      <c r="F541" s="1">
        <v>42108</v>
      </c>
      <c r="G541" s="1">
        <v>42076</v>
      </c>
      <c r="H541">
        <v>3</v>
      </c>
      <c r="I541">
        <v>68.260000000000005</v>
      </c>
    </row>
    <row r="542" spans="1:9" x14ac:dyDescent="0.25">
      <c r="A542">
        <v>10926</v>
      </c>
      <c r="B542" t="s">
        <v>31</v>
      </c>
      <c r="C542">
        <v>4</v>
      </c>
      <c r="D542" t="str">
        <f>_xlfn.XLOOKUP(orders[[#This Row],[employeeID]],employees[employeeID],employees[employeeName])</f>
        <v>Margaret Peacock</v>
      </c>
      <c r="E542" s="1">
        <v>42067</v>
      </c>
      <c r="F542" s="1">
        <v>42095</v>
      </c>
      <c r="G542" s="1">
        <v>42074</v>
      </c>
      <c r="H542">
        <v>3</v>
      </c>
      <c r="I542">
        <v>39.92</v>
      </c>
    </row>
    <row r="543" spans="1:9" x14ac:dyDescent="0.25">
      <c r="A543">
        <v>10930</v>
      </c>
      <c r="B543" t="s">
        <v>336</v>
      </c>
      <c r="C543">
        <v>4</v>
      </c>
      <c r="D543" t="str">
        <f>_xlfn.XLOOKUP(orders[[#This Row],[employeeID]],employees[employeeID],employees[employeeName])</f>
        <v>Margaret Peacock</v>
      </c>
      <c r="E543" s="1">
        <v>42069</v>
      </c>
      <c r="F543" s="1">
        <v>42111</v>
      </c>
      <c r="G543" s="1">
        <v>42081</v>
      </c>
      <c r="H543">
        <v>3</v>
      </c>
      <c r="I543">
        <v>15.55</v>
      </c>
    </row>
    <row r="544" spans="1:9" x14ac:dyDescent="0.25">
      <c r="A544">
        <v>10933</v>
      </c>
      <c r="B544" t="s">
        <v>191</v>
      </c>
      <c r="C544">
        <v>6</v>
      </c>
      <c r="D544" t="str">
        <f>_xlfn.XLOOKUP(orders[[#This Row],[employeeID]],employees[employeeID],employees[employeeName])</f>
        <v>Michael Suyama</v>
      </c>
      <c r="E544" s="1">
        <v>42069</v>
      </c>
      <c r="F544" s="1">
        <v>42097</v>
      </c>
      <c r="G544" s="1">
        <v>42079</v>
      </c>
      <c r="H544">
        <v>3</v>
      </c>
      <c r="I544">
        <v>54.15</v>
      </c>
    </row>
    <row r="545" spans="1:9" x14ac:dyDescent="0.25">
      <c r="A545">
        <v>10934</v>
      </c>
      <c r="B545" t="s">
        <v>215</v>
      </c>
      <c r="C545">
        <v>3</v>
      </c>
      <c r="D545" t="str">
        <f>_xlfn.XLOOKUP(orders[[#This Row],[employeeID]],employees[employeeID],employees[employeeName])</f>
        <v>Janet Leverling</v>
      </c>
      <c r="E545" s="1">
        <v>42072</v>
      </c>
      <c r="F545" s="1">
        <v>42100</v>
      </c>
      <c r="G545" s="1">
        <v>42075</v>
      </c>
      <c r="H545">
        <v>3</v>
      </c>
      <c r="I545">
        <v>32.01</v>
      </c>
    </row>
    <row r="546" spans="1:9" x14ac:dyDescent="0.25">
      <c r="A546">
        <v>10935</v>
      </c>
      <c r="B546" t="s">
        <v>382</v>
      </c>
      <c r="C546">
        <v>4</v>
      </c>
      <c r="D546" t="str">
        <f>_xlfn.XLOOKUP(orders[[#This Row],[employeeID]],employees[employeeID],employees[employeeName])</f>
        <v>Margaret Peacock</v>
      </c>
      <c r="E546" s="1">
        <v>42072</v>
      </c>
      <c r="F546" s="1">
        <v>42100</v>
      </c>
      <c r="G546" s="1">
        <v>42081</v>
      </c>
      <c r="H546">
        <v>3</v>
      </c>
      <c r="I546">
        <v>47.59</v>
      </c>
    </row>
    <row r="547" spans="1:9" x14ac:dyDescent="0.25">
      <c r="A547">
        <v>10937</v>
      </c>
      <c r="B547" t="s">
        <v>79</v>
      </c>
      <c r="C547">
        <v>7</v>
      </c>
      <c r="D547" t="str">
        <f>_xlfn.XLOOKUP(orders[[#This Row],[employeeID]],employees[employeeID],employees[employeeName])</f>
        <v>Robert King</v>
      </c>
      <c r="E547" s="1">
        <v>42073</v>
      </c>
      <c r="F547" s="1">
        <v>42087</v>
      </c>
      <c r="G547" s="1">
        <v>42076</v>
      </c>
      <c r="H547">
        <v>3</v>
      </c>
      <c r="I547">
        <v>31.51</v>
      </c>
    </row>
    <row r="548" spans="1:9" x14ac:dyDescent="0.25">
      <c r="A548">
        <v>10940</v>
      </c>
      <c r="B548" t="s">
        <v>66</v>
      </c>
      <c r="C548">
        <v>8</v>
      </c>
      <c r="D548" t="str">
        <f>_xlfn.XLOOKUP(orders[[#This Row],[employeeID]],employees[employeeID],employees[employeeName])</f>
        <v>Laura Callahan</v>
      </c>
      <c r="E548" s="1">
        <v>42074</v>
      </c>
      <c r="F548" s="1">
        <v>42102</v>
      </c>
      <c r="G548" s="1">
        <v>42086</v>
      </c>
      <c r="H548">
        <v>3</v>
      </c>
      <c r="I548">
        <v>19.77</v>
      </c>
    </row>
    <row r="549" spans="1:9" x14ac:dyDescent="0.25">
      <c r="A549">
        <v>10942</v>
      </c>
      <c r="B549" t="s">
        <v>298</v>
      </c>
      <c r="C549">
        <v>9</v>
      </c>
      <c r="D549" t="str">
        <f>_xlfn.XLOOKUP(orders[[#This Row],[employeeID]],employees[employeeID],employees[employeeName])</f>
        <v>Anne Dodsworth</v>
      </c>
      <c r="E549" s="1">
        <v>42074</v>
      </c>
      <c r="F549" s="1">
        <v>42102</v>
      </c>
      <c r="G549" s="1">
        <v>42081</v>
      </c>
      <c r="H549">
        <v>3</v>
      </c>
      <c r="I549">
        <v>17.95</v>
      </c>
    </row>
    <row r="550" spans="1:9" x14ac:dyDescent="0.25">
      <c r="A550">
        <v>10944</v>
      </c>
      <c r="B550" t="s">
        <v>70</v>
      </c>
      <c r="C550">
        <v>6</v>
      </c>
      <c r="D550" t="str">
        <f>_xlfn.XLOOKUP(orders[[#This Row],[employeeID]],employees[employeeID],employees[employeeName])</f>
        <v>Michael Suyama</v>
      </c>
      <c r="E550" s="1">
        <v>42075</v>
      </c>
      <c r="F550" s="1">
        <v>42089</v>
      </c>
      <c r="G550" s="1">
        <v>42076</v>
      </c>
      <c r="H550">
        <v>3</v>
      </c>
      <c r="I550">
        <v>52.92</v>
      </c>
    </row>
    <row r="551" spans="1:9" x14ac:dyDescent="0.25">
      <c r="A551">
        <v>10948</v>
      </c>
      <c r="B551" t="s">
        <v>156</v>
      </c>
      <c r="C551">
        <v>3</v>
      </c>
      <c r="D551" t="str">
        <f>_xlfn.XLOOKUP(orders[[#This Row],[employeeID]],employees[employeeID],employees[employeeName])</f>
        <v>Janet Leverling</v>
      </c>
      <c r="E551" s="1">
        <v>42076</v>
      </c>
      <c r="F551" s="1">
        <v>42104</v>
      </c>
      <c r="G551" s="1">
        <v>42082</v>
      </c>
      <c r="H551">
        <v>3</v>
      </c>
      <c r="I551">
        <v>23.39</v>
      </c>
    </row>
    <row r="552" spans="1:9" x14ac:dyDescent="0.25">
      <c r="A552">
        <v>10949</v>
      </c>
      <c r="B552" t="s">
        <v>70</v>
      </c>
      <c r="C552">
        <v>2</v>
      </c>
      <c r="D552" t="str">
        <f>_xlfn.XLOOKUP(orders[[#This Row],[employeeID]],employees[employeeID],employees[employeeName])</f>
        <v>Andrew Fuller</v>
      </c>
      <c r="E552" s="1">
        <v>42076</v>
      </c>
      <c r="F552" s="1">
        <v>42104</v>
      </c>
      <c r="G552" s="1">
        <v>42080</v>
      </c>
      <c r="H552">
        <v>3</v>
      </c>
      <c r="I552">
        <v>74.44</v>
      </c>
    </row>
    <row r="553" spans="1:9" x14ac:dyDescent="0.25">
      <c r="A553">
        <v>10957</v>
      </c>
      <c r="B553" t="s">
        <v>178</v>
      </c>
      <c r="C553">
        <v>8</v>
      </c>
      <c r="D553" t="str">
        <f>_xlfn.XLOOKUP(orders[[#This Row],[employeeID]],employees[employeeID],employees[employeeName])</f>
        <v>Laura Callahan</v>
      </c>
      <c r="E553" s="1">
        <v>42081</v>
      </c>
      <c r="F553" s="1">
        <v>42109</v>
      </c>
      <c r="G553" s="1">
        <v>42090</v>
      </c>
      <c r="H553">
        <v>3</v>
      </c>
      <c r="I553">
        <v>105.36</v>
      </c>
    </row>
    <row r="554" spans="1:9" x14ac:dyDescent="0.25">
      <c r="A554">
        <v>10963</v>
      </c>
      <c r="B554" t="s">
        <v>147</v>
      </c>
      <c r="C554">
        <v>9</v>
      </c>
      <c r="D554" t="str">
        <f>_xlfn.XLOOKUP(orders[[#This Row],[employeeID]],employees[employeeID],employees[employeeName])</f>
        <v>Anne Dodsworth</v>
      </c>
      <c r="E554" s="1">
        <v>42082</v>
      </c>
      <c r="F554" s="1">
        <v>42110</v>
      </c>
      <c r="G554" s="1">
        <v>42089</v>
      </c>
      <c r="H554">
        <v>3</v>
      </c>
      <c r="I554">
        <v>2.7</v>
      </c>
    </row>
    <row r="555" spans="1:9" x14ac:dyDescent="0.25">
      <c r="A555">
        <v>10965</v>
      </c>
      <c r="B555" t="s">
        <v>258</v>
      </c>
      <c r="C555">
        <v>6</v>
      </c>
      <c r="D555" t="str">
        <f>_xlfn.XLOOKUP(orders[[#This Row],[employeeID]],employees[employeeID],employees[employeeName])</f>
        <v>Michael Suyama</v>
      </c>
      <c r="E555" s="1">
        <v>42083</v>
      </c>
      <c r="F555" s="1">
        <v>42111</v>
      </c>
      <c r="G555" s="1">
        <v>42093</v>
      </c>
      <c r="H555">
        <v>3</v>
      </c>
      <c r="I555">
        <v>144.38</v>
      </c>
    </row>
    <row r="556" spans="1:9" x14ac:dyDescent="0.25">
      <c r="A556">
        <v>10968</v>
      </c>
      <c r="B556" t="s">
        <v>113</v>
      </c>
      <c r="C556">
        <v>1</v>
      </c>
      <c r="D556" t="str">
        <f>_xlfn.XLOOKUP(orders[[#This Row],[employeeID]],employees[employeeID],employees[employeeName])</f>
        <v>Nancy Davolio</v>
      </c>
      <c r="E556" s="1">
        <v>42086</v>
      </c>
      <c r="F556" s="1">
        <v>42114</v>
      </c>
      <c r="G556" s="1">
        <v>42095</v>
      </c>
      <c r="H556">
        <v>3</v>
      </c>
      <c r="I556">
        <v>74.599999999999994</v>
      </c>
    </row>
    <row r="557" spans="1:9" x14ac:dyDescent="0.25">
      <c r="A557">
        <v>10974</v>
      </c>
      <c r="B557" t="s">
        <v>332</v>
      </c>
      <c r="C557">
        <v>3</v>
      </c>
      <c r="D557" t="str">
        <f>_xlfn.XLOOKUP(orders[[#This Row],[employeeID]],employees[employeeID],employees[employeeName])</f>
        <v>Janet Leverling</v>
      </c>
      <c r="E557" s="1">
        <v>42088</v>
      </c>
      <c r="F557" s="1">
        <v>42102</v>
      </c>
      <c r="G557" s="1">
        <v>42097</v>
      </c>
      <c r="H557">
        <v>3</v>
      </c>
      <c r="I557">
        <v>12.96</v>
      </c>
    </row>
    <row r="558" spans="1:9" x14ac:dyDescent="0.25">
      <c r="A558">
        <v>10975</v>
      </c>
      <c r="B558" t="s">
        <v>70</v>
      </c>
      <c r="C558">
        <v>1</v>
      </c>
      <c r="D558" t="str">
        <f>_xlfn.XLOOKUP(orders[[#This Row],[employeeID]],employees[employeeID],employees[employeeName])</f>
        <v>Nancy Davolio</v>
      </c>
      <c r="E558" s="1">
        <v>42088</v>
      </c>
      <c r="F558" s="1">
        <v>42116</v>
      </c>
      <c r="G558" s="1">
        <v>42090</v>
      </c>
      <c r="H558">
        <v>3</v>
      </c>
      <c r="I558">
        <v>32.270000000000003</v>
      </c>
    </row>
    <row r="559" spans="1:9" x14ac:dyDescent="0.25">
      <c r="A559">
        <v>10977</v>
      </c>
      <c r="B559" t="s">
        <v>131</v>
      </c>
      <c r="C559">
        <v>8</v>
      </c>
      <c r="D559" t="str">
        <f>_xlfn.XLOOKUP(orders[[#This Row],[employeeID]],employees[employeeID],employees[employeeName])</f>
        <v>Laura Callahan</v>
      </c>
      <c r="E559" s="1">
        <v>42089</v>
      </c>
      <c r="F559" s="1">
        <v>42117</v>
      </c>
      <c r="G559" s="1">
        <v>42104</v>
      </c>
      <c r="H559">
        <v>3</v>
      </c>
      <c r="I559">
        <v>208.5</v>
      </c>
    </row>
    <row r="560" spans="1:9" x14ac:dyDescent="0.25">
      <c r="A560">
        <v>10984</v>
      </c>
      <c r="B560" t="s">
        <v>317</v>
      </c>
      <c r="C560">
        <v>1</v>
      </c>
      <c r="D560" t="str">
        <f>_xlfn.XLOOKUP(orders[[#This Row],[employeeID]],employees[employeeID],employees[employeeName])</f>
        <v>Nancy Davolio</v>
      </c>
      <c r="E560" s="1">
        <v>42093</v>
      </c>
      <c r="F560" s="1">
        <v>42121</v>
      </c>
      <c r="G560" s="1">
        <v>42097</v>
      </c>
      <c r="H560">
        <v>3</v>
      </c>
      <c r="I560">
        <v>211.22</v>
      </c>
    </row>
    <row r="561" spans="1:9" x14ac:dyDescent="0.25">
      <c r="A561">
        <v>10990</v>
      </c>
      <c r="B561" t="s">
        <v>113</v>
      </c>
      <c r="C561">
        <v>2</v>
      </c>
      <c r="D561" t="str">
        <f>_xlfn.XLOOKUP(orders[[#This Row],[employeeID]],employees[employeeID],employees[employeeName])</f>
        <v>Andrew Fuller</v>
      </c>
      <c r="E561" s="1">
        <v>42095</v>
      </c>
      <c r="F561" s="1">
        <v>42137</v>
      </c>
      <c r="G561" s="1">
        <v>42101</v>
      </c>
      <c r="H561">
        <v>3</v>
      </c>
      <c r="I561">
        <v>117.61</v>
      </c>
    </row>
    <row r="562" spans="1:9" x14ac:dyDescent="0.25">
      <c r="A562">
        <v>10992</v>
      </c>
      <c r="B562" t="s">
        <v>340</v>
      </c>
      <c r="C562">
        <v>1</v>
      </c>
      <c r="D562" t="str">
        <f>_xlfn.XLOOKUP(orders[[#This Row],[employeeID]],employees[employeeID],employees[employeeName])</f>
        <v>Nancy Davolio</v>
      </c>
      <c r="E562" s="1">
        <v>42095</v>
      </c>
      <c r="F562" s="1">
        <v>42123</v>
      </c>
      <c r="G562" s="1">
        <v>42097</v>
      </c>
      <c r="H562">
        <v>3</v>
      </c>
      <c r="I562">
        <v>4.2699999999999996</v>
      </c>
    </row>
    <row r="563" spans="1:9" x14ac:dyDescent="0.25">
      <c r="A563">
        <v>10993</v>
      </c>
      <c r="B563" t="s">
        <v>131</v>
      </c>
      <c r="C563">
        <v>7</v>
      </c>
      <c r="D563" t="str">
        <f>_xlfn.XLOOKUP(orders[[#This Row],[employeeID]],employees[employeeID],employees[employeeName])</f>
        <v>Robert King</v>
      </c>
      <c r="E563" s="1">
        <v>42095</v>
      </c>
      <c r="F563" s="1">
        <v>42123</v>
      </c>
      <c r="G563" s="1">
        <v>42104</v>
      </c>
      <c r="H563">
        <v>3</v>
      </c>
      <c r="I563">
        <v>8.81</v>
      </c>
    </row>
    <row r="564" spans="1:9" x14ac:dyDescent="0.25">
      <c r="A564">
        <v>10994</v>
      </c>
      <c r="B564" t="s">
        <v>361</v>
      </c>
      <c r="C564">
        <v>2</v>
      </c>
      <c r="D564" t="str">
        <f>_xlfn.XLOOKUP(orders[[#This Row],[employeeID]],employees[employeeID],employees[employeeName])</f>
        <v>Andrew Fuller</v>
      </c>
      <c r="E564" s="1">
        <v>42096</v>
      </c>
      <c r="F564" s="1">
        <v>42110</v>
      </c>
      <c r="G564" s="1">
        <v>42103</v>
      </c>
      <c r="H564">
        <v>3</v>
      </c>
      <c r="I564">
        <v>65.53</v>
      </c>
    </row>
    <row r="565" spans="1:9" x14ac:dyDescent="0.25">
      <c r="A565">
        <v>10995</v>
      </c>
      <c r="B565" t="s">
        <v>270</v>
      </c>
      <c r="C565">
        <v>1</v>
      </c>
      <c r="D565" t="str">
        <f>_xlfn.XLOOKUP(orders[[#This Row],[employeeID]],employees[employeeID],employees[employeeName])</f>
        <v>Nancy Davolio</v>
      </c>
      <c r="E565" s="1">
        <v>42096</v>
      </c>
      <c r="F565" s="1">
        <v>42124</v>
      </c>
      <c r="G565" s="1">
        <v>42100</v>
      </c>
      <c r="H565">
        <v>3</v>
      </c>
      <c r="I565">
        <v>46</v>
      </c>
    </row>
    <row r="566" spans="1:9" x14ac:dyDescent="0.25">
      <c r="A566">
        <v>11000</v>
      </c>
      <c r="B566" t="s">
        <v>293</v>
      </c>
      <c r="C566">
        <v>2</v>
      </c>
      <c r="D566" t="str">
        <f>_xlfn.XLOOKUP(orders[[#This Row],[employeeID]],employees[employeeID],employees[employeeName])</f>
        <v>Andrew Fuller</v>
      </c>
      <c r="E566" s="1">
        <v>42100</v>
      </c>
      <c r="F566" s="1">
        <v>42128</v>
      </c>
      <c r="G566" s="1">
        <v>42108</v>
      </c>
      <c r="H566">
        <v>3</v>
      </c>
      <c r="I566">
        <v>55.12</v>
      </c>
    </row>
    <row r="567" spans="1:9" x14ac:dyDescent="0.25">
      <c r="A567">
        <v>11003</v>
      </c>
      <c r="B567" t="s">
        <v>343</v>
      </c>
      <c r="C567">
        <v>3</v>
      </c>
      <c r="D567" t="str">
        <f>_xlfn.XLOOKUP(orders[[#This Row],[employeeID]],employees[employeeID],employees[employeeName])</f>
        <v>Janet Leverling</v>
      </c>
      <c r="E567" s="1">
        <v>42100</v>
      </c>
      <c r="F567" s="1">
        <v>42128</v>
      </c>
      <c r="G567" s="1">
        <v>42102</v>
      </c>
      <c r="H567">
        <v>3</v>
      </c>
      <c r="I567">
        <v>14.91</v>
      </c>
    </row>
    <row r="568" spans="1:9" x14ac:dyDescent="0.25">
      <c r="A568">
        <v>11008</v>
      </c>
      <c r="B568" t="s">
        <v>113</v>
      </c>
      <c r="C568">
        <v>7</v>
      </c>
      <c r="D568" t="str">
        <f>_xlfn.XLOOKUP(orders[[#This Row],[employeeID]],employees[employeeID],employees[employeeName])</f>
        <v>Robert King</v>
      </c>
      <c r="E568" s="1">
        <v>42102</v>
      </c>
      <c r="F568" s="1">
        <v>42130</v>
      </c>
      <c r="G568" s="1"/>
      <c r="H568">
        <v>3</v>
      </c>
      <c r="I568">
        <v>79.459999999999994</v>
      </c>
    </row>
    <row r="569" spans="1:9" x14ac:dyDescent="0.25">
      <c r="A569">
        <v>11012</v>
      </c>
      <c r="B569" t="s">
        <v>135</v>
      </c>
      <c r="C569">
        <v>1</v>
      </c>
      <c r="D569" t="str">
        <f>_xlfn.XLOOKUP(orders[[#This Row],[employeeID]],employees[employeeID],employees[employeeName])</f>
        <v>Nancy Davolio</v>
      </c>
      <c r="E569" s="1">
        <v>42103</v>
      </c>
      <c r="F569" s="1">
        <v>42117</v>
      </c>
      <c r="G569" s="1">
        <v>42111</v>
      </c>
      <c r="H569">
        <v>3</v>
      </c>
      <c r="I569">
        <v>242.95</v>
      </c>
    </row>
    <row r="570" spans="1:9" x14ac:dyDescent="0.25">
      <c r="A570">
        <v>11014</v>
      </c>
      <c r="B570" t="s">
        <v>227</v>
      </c>
      <c r="C570">
        <v>2</v>
      </c>
      <c r="D570" t="str">
        <f>_xlfn.XLOOKUP(orders[[#This Row],[employeeID]],employees[employeeID],employees[employeeName])</f>
        <v>Andrew Fuller</v>
      </c>
      <c r="E570" s="1">
        <v>42104</v>
      </c>
      <c r="F570" s="1">
        <v>42132</v>
      </c>
      <c r="G570" s="1">
        <v>42109</v>
      </c>
      <c r="H570">
        <v>3</v>
      </c>
      <c r="I570">
        <v>23.6</v>
      </c>
    </row>
    <row r="571" spans="1:9" x14ac:dyDescent="0.25">
      <c r="A571">
        <v>11019</v>
      </c>
      <c r="B571" t="s">
        <v>290</v>
      </c>
      <c r="C571">
        <v>6</v>
      </c>
      <c r="D571" t="str">
        <f>_xlfn.XLOOKUP(orders[[#This Row],[employeeID]],employees[employeeID],employees[employeeName])</f>
        <v>Michael Suyama</v>
      </c>
      <c r="E571" s="1">
        <v>42107</v>
      </c>
      <c r="F571" s="1">
        <v>42135</v>
      </c>
      <c r="G571" s="1"/>
      <c r="H571">
        <v>3</v>
      </c>
      <c r="I571">
        <v>3.17</v>
      </c>
    </row>
    <row r="572" spans="1:9" x14ac:dyDescent="0.25">
      <c r="A572">
        <v>11025</v>
      </c>
      <c r="B572" t="s">
        <v>377</v>
      </c>
      <c r="C572">
        <v>6</v>
      </c>
      <c r="D572" t="str">
        <f>_xlfn.XLOOKUP(orders[[#This Row],[employeeID]],employees[employeeID],employees[employeeName])</f>
        <v>Michael Suyama</v>
      </c>
      <c r="E572" s="1">
        <v>42109</v>
      </c>
      <c r="F572" s="1">
        <v>42137</v>
      </c>
      <c r="G572" s="1">
        <v>42118</v>
      </c>
      <c r="H572">
        <v>3</v>
      </c>
      <c r="I572">
        <v>29.17</v>
      </c>
    </row>
    <row r="573" spans="1:9" x14ac:dyDescent="0.25">
      <c r="A573">
        <v>11032</v>
      </c>
      <c r="B573" t="s">
        <v>386</v>
      </c>
      <c r="C573">
        <v>2</v>
      </c>
      <c r="D573" t="str">
        <f>_xlfn.XLOOKUP(orders[[#This Row],[employeeID]],employees[employeeID],employees[employeeName])</f>
        <v>Andrew Fuller</v>
      </c>
      <c r="E573" s="1">
        <v>42111</v>
      </c>
      <c r="F573" s="1">
        <v>42139</v>
      </c>
      <c r="G573" s="1">
        <v>42117</v>
      </c>
      <c r="H573">
        <v>3</v>
      </c>
      <c r="I573">
        <v>606.19000000000005</v>
      </c>
    </row>
    <row r="574" spans="1:9" x14ac:dyDescent="0.25">
      <c r="A574">
        <v>11033</v>
      </c>
      <c r="B574" t="s">
        <v>305</v>
      </c>
      <c r="C574">
        <v>7</v>
      </c>
      <c r="D574" t="str">
        <f>_xlfn.XLOOKUP(orders[[#This Row],[employeeID]],employees[employeeID],employees[employeeName])</f>
        <v>Robert King</v>
      </c>
      <c r="E574" s="1">
        <v>42111</v>
      </c>
      <c r="F574" s="1">
        <v>42139</v>
      </c>
      <c r="G574" s="1">
        <v>42117</v>
      </c>
      <c r="H574">
        <v>3</v>
      </c>
      <c r="I574">
        <v>84.74</v>
      </c>
    </row>
    <row r="575" spans="1:9" x14ac:dyDescent="0.25">
      <c r="A575">
        <v>11036</v>
      </c>
      <c r="B575" t="s">
        <v>102</v>
      </c>
      <c r="C575">
        <v>8</v>
      </c>
      <c r="D575" t="str">
        <f>_xlfn.XLOOKUP(orders[[#This Row],[employeeID]],employees[employeeID],employees[employeeName])</f>
        <v>Laura Callahan</v>
      </c>
      <c r="E575" s="1">
        <v>42114</v>
      </c>
      <c r="F575" s="1">
        <v>42142</v>
      </c>
      <c r="G575" s="1">
        <v>42116</v>
      </c>
      <c r="H575">
        <v>3</v>
      </c>
      <c r="I575">
        <v>149.47</v>
      </c>
    </row>
    <row r="576" spans="1:9" x14ac:dyDescent="0.25">
      <c r="A576">
        <v>11040</v>
      </c>
      <c r="B576" t="s">
        <v>164</v>
      </c>
      <c r="C576">
        <v>4</v>
      </c>
      <c r="D576" t="str">
        <f>_xlfn.XLOOKUP(orders[[#This Row],[employeeID]],employees[employeeID],employees[employeeName])</f>
        <v>Margaret Peacock</v>
      </c>
      <c r="E576" s="1">
        <v>42116</v>
      </c>
      <c r="F576" s="1">
        <v>42144</v>
      </c>
      <c r="G576" s="1"/>
      <c r="H576">
        <v>3</v>
      </c>
      <c r="I576">
        <v>18.84</v>
      </c>
    </row>
    <row r="577" spans="1:9" x14ac:dyDescent="0.25">
      <c r="A577">
        <v>11047</v>
      </c>
      <c r="B577" t="s">
        <v>110</v>
      </c>
      <c r="C577">
        <v>7</v>
      </c>
      <c r="D577" t="str">
        <f>_xlfn.XLOOKUP(orders[[#This Row],[employeeID]],employees[employeeID],employees[employeeName])</f>
        <v>Robert King</v>
      </c>
      <c r="E577" s="1">
        <v>42118</v>
      </c>
      <c r="F577" s="1">
        <v>42146</v>
      </c>
      <c r="G577" s="1">
        <v>42125</v>
      </c>
      <c r="H577">
        <v>3</v>
      </c>
      <c r="I577">
        <v>46.62</v>
      </c>
    </row>
    <row r="578" spans="1:9" x14ac:dyDescent="0.25">
      <c r="A578">
        <v>11048</v>
      </c>
      <c r="B578" t="s">
        <v>70</v>
      </c>
      <c r="C578">
        <v>7</v>
      </c>
      <c r="D578" t="str">
        <f>_xlfn.XLOOKUP(orders[[#This Row],[employeeID]],employees[employeeID],employees[employeeName])</f>
        <v>Robert King</v>
      </c>
      <c r="E578" s="1">
        <v>42118</v>
      </c>
      <c r="F578" s="1">
        <v>42146</v>
      </c>
      <c r="G578" s="1">
        <v>42124</v>
      </c>
      <c r="H578">
        <v>3</v>
      </c>
      <c r="I578">
        <v>24.12</v>
      </c>
    </row>
    <row r="579" spans="1:9" x14ac:dyDescent="0.25">
      <c r="A579">
        <v>11051</v>
      </c>
      <c r="B579" t="s">
        <v>203</v>
      </c>
      <c r="C579">
        <v>7</v>
      </c>
      <c r="D579" t="str">
        <f>_xlfn.XLOOKUP(orders[[#This Row],[employeeID]],employees[employeeID],employees[employeeName])</f>
        <v>Robert King</v>
      </c>
      <c r="E579" s="1">
        <v>42121</v>
      </c>
      <c r="F579" s="1">
        <v>42149</v>
      </c>
      <c r="G579" s="1"/>
      <c r="H579">
        <v>3</v>
      </c>
      <c r="I579">
        <v>2.79</v>
      </c>
    </row>
    <row r="580" spans="1:9" x14ac:dyDescent="0.25">
      <c r="A580">
        <v>11057</v>
      </c>
      <c r="B580" t="s">
        <v>252</v>
      </c>
      <c r="C580">
        <v>3</v>
      </c>
      <c r="D580" t="str">
        <f>_xlfn.XLOOKUP(orders[[#This Row],[employeeID]],employees[employeeID],employees[employeeName])</f>
        <v>Janet Leverling</v>
      </c>
      <c r="E580" s="1">
        <v>42123</v>
      </c>
      <c r="F580" s="1">
        <v>42151</v>
      </c>
      <c r="G580" s="1">
        <v>42125</v>
      </c>
      <c r="H580">
        <v>3</v>
      </c>
      <c r="I580">
        <v>4.13</v>
      </c>
    </row>
    <row r="581" spans="1:9" x14ac:dyDescent="0.25">
      <c r="A581">
        <v>11058</v>
      </c>
      <c r="B581" t="s">
        <v>51</v>
      </c>
      <c r="C581">
        <v>9</v>
      </c>
      <c r="D581" t="str">
        <f>_xlfn.XLOOKUP(orders[[#This Row],[employeeID]],employees[employeeID],employees[employeeName])</f>
        <v>Anne Dodsworth</v>
      </c>
      <c r="E581" s="1">
        <v>42123</v>
      </c>
      <c r="F581" s="1">
        <v>42151</v>
      </c>
      <c r="G581" s="1"/>
      <c r="H581">
        <v>3</v>
      </c>
      <c r="I581">
        <v>31.14</v>
      </c>
    </row>
    <row r="582" spans="1:9" x14ac:dyDescent="0.25">
      <c r="A582">
        <v>11061</v>
      </c>
      <c r="B582" t="s">
        <v>164</v>
      </c>
      <c r="C582">
        <v>4</v>
      </c>
      <c r="D582" t="str">
        <f>_xlfn.XLOOKUP(orders[[#This Row],[employeeID]],employees[employeeID],employees[employeeName])</f>
        <v>Margaret Peacock</v>
      </c>
      <c r="E582" s="1">
        <v>42124</v>
      </c>
      <c r="F582" s="1">
        <v>42166</v>
      </c>
      <c r="G582" s="1"/>
      <c r="H582">
        <v>3</v>
      </c>
      <c r="I582">
        <v>14.01</v>
      </c>
    </row>
    <row r="583" spans="1:9" x14ac:dyDescent="0.25">
      <c r="A583">
        <v>10249</v>
      </c>
      <c r="B583" t="s">
        <v>347</v>
      </c>
      <c r="C583">
        <v>6</v>
      </c>
      <c r="D583" t="str">
        <f>_xlfn.XLOOKUP(orders[[#This Row],[employeeID]],employees[employeeID],employees[employeeName])</f>
        <v>Michael Suyama</v>
      </c>
      <c r="E583" s="1">
        <v>41460</v>
      </c>
      <c r="F583" s="1">
        <v>41502</v>
      </c>
      <c r="G583" s="1">
        <v>41465</v>
      </c>
      <c r="H583">
        <v>1</v>
      </c>
      <c r="I583">
        <v>11.61</v>
      </c>
    </row>
    <row r="584" spans="1:9" x14ac:dyDescent="0.25">
      <c r="A584">
        <v>10251</v>
      </c>
      <c r="B584" t="s">
        <v>365</v>
      </c>
      <c r="C584">
        <v>3</v>
      </c>
      <c r="D584" t="str">
        <f>_xlfn.XLOOKUP(orders[[#This Row],[employeeID]],employees[employeeID],employees[employeeName])</f>
        <v>Janet Leverling</v>
      </c>
      <c r="E584" s="1">
        <v>41463</v>
      </c>
      <c r="F584" s="1">
        <v>41491</v>
      </c>
      <c r="G584" s="1">
        <v>41470</v>
      </c>
      <c r="H584">
        <v>1</v>
      </c>
      <c r="I584">
        <v>41.34</v>
      </c>
    </row>
    <row r="585" spans="1:9" x14ac:dyDescent="0.25">
      <c r="A585">
        <v>10258</v>
      </c>
      <c r="B585" t="s">
        <v>113</v>
      </c>
      <c r="C585">
        <v>1</v>
      </c>
      <c r="D585" t="str">
        <f>_xlfn.XLOOKUP(orders[[#This Row],[employeeID]],employees[employeeID],employees[employeeName])</f>
        <v>Nancy Davolio</v>
      </c>
      <c r="E585" s="1">
        <v>41472</v>
      </c>
      <c r="F585" s="1">
        <v>41500</v>
      </c>
      <c r="G585" s="1">
        <v>41478</v>
      </c>
      <c r="H585">
        <v>1</v>
      </c>
      <c r="I585">
        <v>140.51</v>
      </c>
    </row>
    <row r="586" spans="1:9" x14ac:dyDescent="0.25">
      <c r="A586">
        <v>10260</v>
      </c>
      <c r="B586" t="s">
        <v>262</v>
      </c>
      <c r="C586">
        <v>4</v>
      </c>
      <c r="D586" t="str">
        <f>_xlfn.XLOOKUP(orders[[#This Row],[employeeID]],employees[employeeID],employees[employeeName])</f>
        <v>Margaret Peacock</v>
      </c>
      <c r="E586" s="1">
        <v>41474</v>
      </c>
      <c r="F586" s="1">
        <v>41502</v>
      </c>
      <c r="G586" s="1">
        <v>41484</v>
      </c>
      <c r="H586">
        <v>1</v>
      </c>
      <c r="I586">
        <v>55.09</v>
      </c>
    </row>
    <row r="587" spans="1:9" x14ac:dyDescent="0.25">
      <c r="A587">
        <v>10265</v>
      </c>
      <c r="B587" t="s">
        <v>55</v>
      </c>
      <c r="C587">
        <v>2</v>
      </c>
      <c r="D587" t="str">
        <f>_xlfn.XLOOKUP(orders[[#This Row],[employeeID]],employees[employeeID],employees[employeeName])</f>
        <v>Andrew Fuller</v>
      </c>
      <c r="E587" s="1">
        <v>41480</v>
      </c>
      <c r="F587" s="1">
        <v>41508</v>
      </c>
      <c r="G587" s="1">
        <v>41498</v>
      </c>
      <c r="H587">
        <v>1</v>
      </c>
      <c r="I587">
        <v>55.28</v>
      </c>
    </row>
    <row r="588" spans="1:9" x14ac:dyDescent="0.25">
      <c r="A588">
        <v>10267</v>
      </c>
      <c r="B588" t="s">
        <v>135</v>
      </c>
      <c r="C588">
        <v>4</v>
      </c>
      <c r="D588" t="str">
        <f>_xlfn.XLOOKUP(orders[[#This Row],[employeeID]],employees[employeeID],employees[employeeName])</f>
        <v>Margaret Peacock</v>
      </c>
      <c r="E588" s="1">
        <v>41484</v>
      </c>
      <c r="F588" s="1">
        <v>41512</v>
      </c>
      <c r="G588" s="1">
        <v>41492</v>
      </c>
      <c r="H588">
        <v>1</v>
      </c>
      <c r="I588">
        <v>208.58</v>
      </c>
    </row>
    <row r="589" spans="1:9" x14ac:dyDescent="0.25">
      <c r="A589">
        <v>10269</v>
      </c>
      <c r="B589" t="s">
        <v>386</v>
      </c>
      <c r="C589">
        <v>5</v>
      </c>
      <c r="D589" t="str">
        <f>_xlfn.XLOOKUP(orders[[#This Row],[employeeID]],employees[employeeID],employees[employeeName])</f>
        <v>Steven Buchanan</v>
      </c>
      <c r="E589" s="1">
        <v>41486</v>
      </c>
      <c r="F589" s="1">
        <v>41500</v>
      </c>
      <c r="G589" s="1">
        <v>41495</v>
      </c>
      <c r="H589">
        <v>1</v>
      </c>
      <c r="I589">
        <v>4.5599999999999996</v>
      </c>
    </row>
    <row r="590" spans="1:9" x14ac:dyDescent="0.25">
      <c r="A590">
        <v>10270</v>
      </c>
      <c r="B590" t="s">
        <v>377</v>
      </c>
      <c r="C590">
        <v>1</v>
      </c>
      <c r="D590" t="str">
        <f>_xlfn.XLOOKUP(orders[[#This Row],[employeeID]],employees[employeeID],employees[employeeName])</f>
        <v>Nancy Davolio</v>
      </c>
      <c r="E590" s="1">
        <v>41487</v>
      </c>
      <c r="F590" s="1">
        <v>41515</v>
      </c>
      <c r="G590" s="1">
        <v>41488</v>
      </c>
      <c r="H590">
        <v>1</v>
      </c>
      <c r="I590">
        <v>136.54</v>
      </c>
    </row>
    <row r="591" spans="1:9" x14ac:dyDescent="0.25">
      <c r="A591">
        <v>10274</v>
      </c>
      <c r="B591" t="s">
        <v>369</v>
      </c>
      <c r="C591">
        <v>6</v>
      </c>
      <c r="D591" t="str">
        <f>_xlfn.XLOOKUP(orders[[#This Row],[employeeID]],employees[employeeID],employees[employeeName])</f>
        <v>Michael Suyama</v>
      </c>
      <c r="E591" s="1">
        <v>41492</v>
      </c>
      <c r="F591" s="1">
        <v>41520</v>
      </c>
      <c r="G591" s="1">
        <v>41502</v>
      </c>
      <c r="H591">
        <v>1</v>
      </c>
      <c r="I591">
        <v>6.01</v>
      </c>
    </row>
    <row r="592" spans="1:9" x14ac:dyDescent="0.25">
      <c r="A592">
        <v>10275</v>
      </c>
      <c r="B592" t="s">
        <v>235</v>
      </c>
      <c r="C592">
        <v>1</v>
      </c>
      <c r="D592" t="str">
        <f>_xlfn.XLOOKUP(orders[[#This Row],[employeeID]],employees[employeeID],employees[employeeName])</f>
        <v>Nancy Davolio</v>
      </c>
      <c r="E592" s="1">
        <v>41493</v>
      </c>
      <c r="F592" s="1">
        <v>41521</v>
      </c>
      <c r="G592" s="1">
        <v>41495</v>
      </c>
      <c r="H592">
        <v>1</v>
      </c>
      <c r="I592">
        <v>26.93</v>
      </c>
    </row>
    <row r="593" spans="1:9" x14ac:dyDescent="0.25">
      <c r="A593">
        <v>10280</v>
      </c>
      <c r="B593" t="s">
        <v>45</v>
      </c>
      <c r="C593">
        <v>2</v>
      </c>
      <c r="D593" t="str">
        <f>_xlfn.XLOOKUP(orders[[#This Row],[employeeID]],employees[employeeID],employees[employeeName])</f>
        <v>Andrew Fuller</v>
      </c>
      <c r="E593" s="1">
        <v>41500</v>
      </c>
      <c r="F593" s="1">
        <v>41528</v>
      </c>
      <c r="G593" s="1">
        <v>41529</v>
      </c>
      <c r="H593">
        <v>1</v>
      </c>
      <c r="I593">
        <v>8.98</v>
      </c>
    </row>
    <row r="594" spans="1:9" x14ac:dyDescent="0.25">
      <c r="A594">
        <v>10281</v>
      </c>
      <c r="B594" t="s">
        <v>309</v>
      </c>
      <c r="C594">
        <v>4</v>
      </c>
      <c r="D594" t="str">
        <f>_xlfn.XLOOKUP(orders[[#This Row],[employeeID]],employees[employeeID],employees[employeeName])</f>
        <v>Margaret Peacock</v>
      </c>
      <c r="E594" s="1">
        <v>41500</v>
      </c>
      <c r="F594" s="1">
        <v>41514</v>
      </c>
      <c r="G594" s="1">
        <v>41507</v>
      </c>
      <c r="H594">
        <v>1</v>
      </c>
      <c r="I594">
        <v>2.94</v>
      </c>
    </row>
    <row r="595" spans="1:9" x14ac:dyDescent="0.25">
      <c r="A595">
        <v>10282</v>
      </c>
      <c r="B595" t="s">
        <v>309</v>
      </c>
      <c r="C595">
        <v>4</v>
      </c>
      <c r="D595" t="str">
        <f>_xlfn.XLOOKUP(orders[[#This Row],[employeeID]],employees[employeeID],employees[employeeName])</f>
        <v>Margaret Peacock</v>
      </c>
      <c r="E595" s="1">
        <v>41501</v>
      </c>
      <c r="F595" s="1">
        <v>41529</v>
      </c>
      <c r="G595" s="1">
        <v>41507</v>
      </c>
      <c r="H595">
        <v>1</v>
      </c>
      <c r="I595">
        <v>12.69</v>
      </c>
    </row>
    <row r="596" spans="1:9" x14ac:dyDescent="0.25">
      <c r="A596">
        <v>10284</v>
      </c>
      <c r="B596" t="s">
        <v>215</v>
      </c>
      <c r="C596">
        <v>4</v>
      </c>
      <c r="D596" t="str">
        <f>_xlfn.XLOOKUP(orders[[#This Row],[employeeID]],employees[employeeID],employees[employeeName])</f>
        <v>Margaret Peacock</v>
      </c>
      <c r="E596" s="1">
        <v>41505</v>
      </c>
      <c r="F596" s="1">
        <v>41533</v>
      </c>
      <c r="G596" s="1">
        <v>41513</v>
      </c>
      <c r="H596">
        <v>1</v>
      </c>
      <c r="I596">
        <v>76.56</v>
      </c>
    </row>
    <row r="597" spans="1:9" x14ac:dyDescent="0.25">
      <c r="A597">
        <v>10288</v>
      </c>
      <c r="B597" t="s">
        <v>298</v>
      </c>
      <c r="C597">
        <v>4</v>
      </c>
      <c r="D597" t="str">
        <f>_xlfn.XLOOKUP(orders[[#This Row],[employeeID]],employees[employeeID],employees[employeeName])</f>
        <v>Margaret Peacock</v>
      </c>
      <c r="E597" s="1">
        <v>41509</v>
      </c>
      <c r="F597" s="1">
        <v>41537</v>
      </c>
      <c r="G597" s="1">
        <v>41520</v>
      </c>
      <c r="H597">
        <v>1</v>
      </c>
      <c r="I597">
        <v>7.45</v>
      </c>
    </row>
    <row r="598" spans="1:9" x14ac:dyDescent="0.25">
      <c r="A598">
        <v>10290</v>
      </c>
      <c r="B598" t="s">
        <v>93</v>
      </c>
      <c r="C598">
        <v>8</v>
      </c>
      <c r="D598" t="str">
        <f>_xlfn.XLOOKUP(orders[[#This Row],[employeeID]],employees[employeeID],employees[employeeName])</f>
        <v>Laura Callahan</v>
      </c>
      <c r="E598" s="1">
        <v>41513</v>
      </c>
      <c r="F598" s="1">
        <v>41541</v>
      </c>
      <c r="G598" s="1">
        <v>41520</v>
      </c>
      <c r="H598">
        <v>1</v>
      </c>
      <c r="I598">
        <v>79.7</v>
      </c>
    </row>
    <row r="599" spans="1:9" x14ac:dyDescent="0.25">
      <c r="A599">
        <v>10296</v>
      </c>
      <c r="B599" t="s">
        <v>223</v>
      </c>
      <c r="C599">
        <v>6</v>
      </c>
      <c r="D599" t="str">
        <f>_xlfn.XLOOKUP(orders[[#This Row],[employeeID]],employees[employeeID],employees[employeeName])</f>
        <v>Michael Suyama</v>
      </c>
      <c r="E599" s="1">
        <v>41520</v>
      </c>
      <c r="F599" s="1">
        <v>41548</v>
      </c>
      <c r="G599" s="1">
        <v>41528</v>
      </c>
      <c r="H599">
        <v>1</v>
      </c>
      <c r="I599">
        <v>0.12</v>
      </c>
    </row>
    <row r="600" spans="1:9" x14ac:dyDescent="0.25">
      <c r="A600">
        <v>10309</v>
      </c>
      <c r="B600" t="s">
        <v>186</v>
      </c>
      <c r="C600">
        <v>3</v>
      </c>
      <c r="D600" t="str">
        <f>_xlfn.XLOOKUP(orders[[#This Row],[employeeID]],employees[employeeID],employees[employeeName])</f>
        <v>Janet Leverling</v>
      </c>
      <c r="E600" s="1">
        <v>41536</v>
      </c>
      <c r="F600" s="1">
        <v>41564</v>
      </c>
      <c r="G600" s="1">
        <v>41570</v>
      </c>
      <c r="H600">
        <v>1</v>
      </c>
      <c r="I600">
        <v>47.3</v>
      </c>
    </row>
    <row r="601" spans="1:9" x14ac:dyDescent="0.25">
      <c r="A601">
        <v>10317</v>
      </c>
      <c r="B601" t="s">
        <v>231</v>
      </c>
      <c r="C601">
        <v>6</v>
      </c>
      <c r="D601" t="str">
        <f>_xlfn.XLOOKUP(orders[[#This Row],[employeeID]],employees[employeeID],employees[employeeName])</f>
        <v>Michael Suyama</v>
      </c>
      <c r="E601" s="1">
        <v>41547</v>
      </c>
      <c r="F601" s="1">
        <v>41575</v>
      </c>
      <c r="G601" s="1">
        <v>41557</v>
      </c>
      <c r="H601">
        <v>1</v>
      </c>
      <c r="I601">
        <v>12.69</v>
      </c>
    </row>
    <row r="602" spans="1:9" x14ac:dyDescent="0.25">
      <c r="A602">
        <v>10323</v>
      </c>
      <c r="B602" t="s">
        <v>195</v>
      </c>
      <c r="C602">
        <v>4</v>
      </c>
      <c r="D602" t="str">
        <f>_xlfn.XLOOKUP(orders[[#This Row],[employeeID]],employees[employeeID],employees[employeeName])</f>
        <v>Margaret Peacock</v>
      </c>
      <c r="E602" s="1">
        <v>41554</v>
      </c>
      <c r="F602" s="1">
        <v>41582</v>
      </c>
      <c r="G602" s="1">
        <v>41561</v>
      </c>
      <c r="H602">
        <v>1</v>
      </c>
      <c r="I602">
        <v>4.88</v>
      </c>
    </row>
    <row r="603" spans="1:9" x14ac:dyDescent="0.25">
      <c r="A603">
        <v>10324</v>
      </c>
      <c r="B603" t="s">
        <v>317</v>
      </c>
      <c r="C603">
        <v>9</v>
      </c>
      <c r="D603" t="str">
        <f>_xlfn.XLOOKUP(orders[[#This Row],[employeeID]],employees[employeeID],employees[employeeName])</f>
        <v>Anne Dodsworth</v>
      </c>
      <c r="E603" s="1">
        <v>41555</v>
      </c>
      <c r="F603" s="1">
        <v>41583</v>
      </c>
      <c r="G603" s="1">
        <v>41557</v>
      </c>
      <c r="H603">
        <v>1</v>
      </c>
      <c r="I603">
        <v>214.27</v>
      </c>
    </row>
    <row r="604" spans="1:9" x14ac:dyDescent="0.25">
      <c r="A604">
        <v>10327</v>
      </c>
      <c r="B604" t="s">
        <v>131</v>
      </c>
      <c r="C604">
        <v>2</v>
      </c>
      <c r="D604" t="str">
        <f>_xlfn.XLOOKUP(orders[[#This Row],[employeeID]],employees[employeeID],employees[employeeName])</f>
        <v>Andrew Fuller</v>
      </c>
      <c r="E604" s="1">
        <v>41558</v>
      </c>
      <c r="F604" s="1">
        <v>41586</v>
      </c>
      <c r="G604" s="1">
        <v>41561</v>
      </c>
      <c r="H604">
        <v>1</v>
      </c>
      <c r="I604">
        <v>63.36</v>
      </c>
    </row>
    <row r="605" spans="1:9" x14ac:dyDescent="0.25">
      <c r="A605">
        <v>10330</v>
      </c>
      <c r="B605" t="s">
        <v>223</v>
      </c>
      <c r="C605">
        <v>3</v>
      </c>
      <c r="D605" t="str">
        <f>_xlfn.XLOOKUP(orders[[#This Row],[employeeID]],employees[employeeID],employees[employeeName])</f>
        <v>Janet Leverling</v>
      </c>
      <c r="E605" s="1">
        <v>41563</v>
      </c>
      <c r="F605" s="1">
        <v>41591</v>
      </c>
      <c r="G605" s="1">
        <v>41575</v>
      </c>
      <c r="H605">
        <v>1</v>
      </c>
      <c r="I605">
        <v>12.75</v>
      </c>
    </row>
    <row r="606" spans="1:9" x14ac:dyDescent="0.25">
      <c r="A606">
        <v>10331</v>
      </c>
      <c r="B606" t="s">
        <v>66</v>
      </c>
      <c r="C606">
        <v>9</v>
      </c>
      <c r="D606" t="str">
        <f>_xlfn.XLOOKUP(orders[[#This Row],[employeeID]],employees[employeeID],employees[employeeName])</f>
        <v>Anne Dodsworth</v>
      </c>
      <c r="E606" s="1">
        <v>41563</v>
      </c>
      <c r="F606" s="1">
        <v>41605</v>
      </c>
      <c r="G606" s="1">
        <v>41568</v>
      </c>
      <c r="H606">
        <v>1</v>
      </c>
      <c r="I606">
        <v>10.19</v>
      </c>
    </row>
    <row r="607" spans="1:9" x14ac:dyDescent="0.25">
      <c r="A607">
        <v>10343</v>
      </c>
      <c r="B607" t="s">
        <v>215</v>
      </c>
      <c r="C607">
        <v>4</v>
      </c>
      <c r="D607" t="str">
        <f>_xlfn.XLOOKUP(orders[[#This Row],[employeeID]],employees[employeeID],employees[employeeName])</f>
        <v>Margaret Peacock</v>
      </c>
      <c r="E607" s="1">
        <v>41578</v>
      </c>
      <c r="F607" s="1">
        <v>41606</v>
      </c>
      <c r="G607" s="1">
        <v>41584</v>
      </c>
      <c r="H607">
        <v>1</v>
      </c>
      <c r="I607">
        <v>110.37</v>
      </c>
    </row>
    <row r="608" spans="1:9" x14ac:dyDescent="0.25">
      <c r="A608">
        <v>10349</v>
      </c>
      <c r="B608" t="s">
        <v>332</v>
      </c>
      <c r="C608">
        <v>7</v>
      </c>
      <c r="D608" t="str">
        <f>_xlfn.XLOOKUP(orders[[#This Row],[employeeID]],employees[employeeID],employees[employeeName])</f>
        <v>Robert King</v>
      </c>
      <c r="E608" s="1">
        <v>41586</v>
      </c>
      <c r="F608" s="1">
        <v>41614</v>
      </c>
      <c r="G608" s="1">
        <v>41593</v>
      </c>
      <c r="H608">
        <v>1</v>
      </c>
      <c r="I608">
        <v>8.6300000000000008</v>
      </c>
    </row>
    <row r="609" spans="1:9" x14ac:dyDescent="0.25">
      <c r="A609">
        <v>10351</v>
      </c>
      <c r="B609" t="s">
        <v>113</v>
      </c>
      <c r="C609">
        <v>1</v>
      </c>
      <c r="D609" t="str">
        <f>_xlfn.XLOOKUP(orders[[#This Row],[employeeID]],employees[employeeID],employees[employeeName])</f>
        <v>Nancy Davolio</v>
      </c>
      <c r="E609" s="1">
        <v>41589</v>
      </c>
      <c r="F609" s="1">
        <v>41617</v>
      </c>
      <c r="G609" s="1">
        <v>41598</v>
      </c>
      <c r="H609">
        <v>1</v>
      </c>
      <c r="I609">
        <v>162.33000000000001</v>
      </c>
    </row>
    <row r="610" spans="1:9" x14ac:dyDescent="0.25">
      <c r="A610">
        <v>10355</v>
      </c>
      <c r="B610" t="s">
        <v>40</v>
      </c>
      <c r="C610">
        <v>6</v>
      </c>
      <c r="D610" t="str">
        <f>_xlfn.XLOOKUP(orders[[#This Row],[employeeID]],employees[employeeID],employees[employeeName])</f>
        <v>Michael Suyama</v>
      </c>
      <c r="E610" s="1">
        <v>41593</v>
      </c>
      <c r="F610" s="1">
        <v>41621</v>
      </c>
      <c r="G610" s="1">
        <v>41598</v>
      </c>
      <c r="H610">
        <v>1</v>
      </c>
      <c r="I610">
        <v>41.95</v>
      </c>
    </row>
    <row r="611" spans="1:9" x14ac:dyDescent="0.25">
      <c r="A611">
        <v>10358</v>
      </c>
      <c r="B611" t="s">
        <v>203</v>
      </c>
      <c r="C611">
        <v>5</v>
      </c>
      <c r="D611" t="str">
        <f>_xlfn.XLOOKUP(orders[[#This Row],[employeeID]],employees[employeeID],employees[employeeName])</f>
        <v>Steven Buchanan</v>
      </c>
      <c r="E611" s="1">
        <v>41598</v>
      </c>
      <c r="F611" s="1">
        <v>41626</v>
      </c>
      <c r="G611" s="1">
        <v>41605</v>
      </c>
      <c r="H611">
        <v>1</v>
      </c>
      <c r="I611">
        <v>19.64</v>
      </c>
    </row>
    <row r="612" spans="1:9" x14ac:dyDescent="0.25">
      <c r="A612">
        <v>10362</v>
      </c>
      <c r="B612" t="s">
        <v>66</v>
      </c>
      <c r="C612">
        <v>3</v>
      </c>
      <c r="D612" t="str">
        <f>_xlfn.XLOOKUP(orders[[#This Row],[employeeID]],employees[employeeID],employees[employeeName])</f>
        <v>Janet Leverling</v>
      </c>
      <c r="E612" s="1">
        <v>41603</v>
      </c>
      <c r="F612" s="1">
        <v>41631</v>
      </c>
      <c r="G612" s="1">
        <v>41606</v>
      </c>
      <c r="H612">
        <v>1</v>
      </c>
      <c r="I612">
        <v>96.04</v>
      </c>
    </row>
    <row r="613" spans="1:9" x14ac:dyDescent="0.25">
      <c r="A613">
        <v>10364</v>
      </c>
      <c r="B613" t="s">
        <v>110</v>
      </c>
      <c r="C613">
        <v>1</v>
      </c>
      <c r="D613" t="str">
        <f>_xlfn.XLOOKUP(orders[[#This Row],[employeeID]],employees[employeeID],employees[employeeName])</f>
        <v>Nancy Davolio</v>
      </c>
      <c r="E613" s="1">
        <v>41604</v>
      </c>
      <c r="F613" s="1">
        <v>41646</v>
      </c>
      <c r="G613" s="1">
        <v>41612</v>
      </c>
      <c r="H613">
        <v>1</v>
      </c>
      <c r="I613">
        <v>71.97</v>
      </c>
    </row>
    <row r="614" spans="1:9" x14ac:dyDescent="0.25">
      <c r="A614">
        <v>10371</v>
      </c>
      <c r="B614" t="s">
        <v>203</v>
      </c>
      <c r="C614">
        <v>1</v>
      </c>
      <c r="D614" t="str">
        <f>_xlfn.XLOOKUP(orders[[#This Row],[employeeID]],employees[employeeID],employees[employeeName])</f>
        <v>Nancy Davolio</v>
      </c>
      <c r="E614" s="1">
        <v>41611</v>
      </c>
      <c r="F614" s="1">
        <v>41639</v>
      </c>
      <c r="G614" s="1">
        <v>41632</v>
      </c>
      <c r="H614">
        <v>1</v>
      </c>
      <c r="I614">
        <v>0.45</v>
      </c>
    </row>
    <row r="615" spans="1:9" x14ac:dyDescent="0.25">
      <c r="A615">
        <v>10379</v>
      </c>
      <c r="B615" t="s">
        <v>280</v>
      </c>
      <c r="C615">
        <v>2</v>
      </c>
      <c r="D615" t="str">
        <f>_xlfn.XLOOKUP(orders[[#This Row],[employeeID]],employees[employeeID],employees[employeeName])</f>
        <v>Andrew Fuller</v>
      </c>
      <c r="E615" s="1">
        <v>41619</v>
      </c>
      <c r="F615" s="1">
        <v>41647</v>
      </c>
      <c r="G615" s="1">
        <v>41621</v>
      </c>
      <c r="H615">
        <v>1</v>
      </c>
      <c r="I615">
        <v>45.03</v>
      </c>
    </row>
    <row r="616" spans="1:9" x14ac:dyDescent="0.25">
      <c r="A616">
        <v>10382</v>
      </c>
      <c r="B616" t="s">
        <v>113</v>
      </c>
      <c r="C616">
        <v>4</v>
      </c>
      <c r="D616" t="str">
        <f>_xlfn.XLOOKUP(orders[[#This Row],[employeeID]],employees[employeeID],employees[employeeName])</f>
        <v>Margaret Peacock</v>
      </c>
      <c r="E616" s="1">
        <v>41621</v>
      </c>
      <c r="F616" s="1">
        <v>41649</v>
      </c>
      <c r="G616" s="1">
        <v>41624</v>
      </c>
      <c r="H616">
        <v>1</v>
      </c>
      <c r="I616">
        <v>94.77</v>
      </c>
    </row>
    <row r="617" spans="1:9" x14ac:dyDescent="0.25">
      <c r="A617">
        <v>10388</v>
      </c>
      <c r="B617" t="s">
        <v>321</v>
      </c>
      <c r="C617">
        <v>2</v>
      </c>
      <c r="D617" t="str">
        <f>_xlfn.XLOOKUP(orders[[#This Row],[employeeID]],employees[employeeID],employees[employeeName])</f>
        <v>Andrew Fuller</v>
      </c>
      <c r="E617" s="1">
        <v>41627</v>
      </c>
      <c r="F617" s="1">
        <v>41655</v>
      </c>
      <c r="G617" s="1">
        <v>41628</v>
      </c>
      <c r="H617">
        <v>1</v>
      </c>
      <c r="I617">
        <v>34.86</v>
      </c>
    </row>
    <row r="618" spans="1:9" x14ac:dyDescent="0.25">
      <c r="A618">
        <v>10390</v>
      </c>
      <c r="B618" t="s">
        <v>113</v>
      </c>
      <c r="C618">
        <v>6</v>
      </c>
      <c r="D618" t="str">
        <f>_xlfn.XLOOKUP(orders[[#This Row],[employeeID]],employees[employeeID],employees[employeeName])</f>
        <v>Michael Suyama</v>
      </c>
      <c r="E618" s="1">
        <v>41631</v>
      </c>
      <c r="F618" s="1">
        <v>41659</v>
      </c>
      <c r="G618" s="1">
        <v>41634</v>
      </c>
      <c r="H618">
        <v>1</v>
      </c>
      <c r="I618">
        <v>126.38</v>
      </c>
    </row>
    <row r="619" spans="1:9" x14ac:dyDescent="0.25">
      <c r="A619">
        <v>10395</v>
      </c>
      <c r="B619" t="s">
        <v>178</v>
      </c>
      <c r="C619">
        <v>6</v>
      </c>
      <c r="D619" t="str">
        <f>_xlfn.XLOOKUP(orders[[#This Row],[employeeID]],employees[employeeID],employees[employeeName])</f>
        <v>Michael Suyama</v>
      </c>
      <c r="E619" s="1">
        <v>41634</v>
      </c>
      <c r="F619" s="1">
        <v>41662</v>
      </c>
      <c r="G619" s="1">
        <v>41642</v>
      </c>
      <c r="H619">
        <v>1</v>
      </c>
      <c r="I619">
        <v>184.41</v>
      </c>
    </row>
    <row r="620" spans="1:9" x14ac:dyDescent="0.25">
      <c r="A620">
        <v>10397</v>
      </c>
      <c r="B620" t="s">
        <v>277</v>
      </c>
      <c r="C620">
        <v>5</v>
      </c>
      <c r="D620" t="str">
        <f>_xlfn.XLOOKUP(orders[[#This Row],[employeeID]],employees[employeeID],employees[employeeName])</f>
        <v>Steven Buchanan</v>
      </c>
      <c r="E620" s="1">
        <v>41635</v>
      </c>
      <c r="F620" s="1">
        <v>41663</v>
      </c>
      <c r="G620" s="1">
        <v>41641</v>
      </c>
      <c r="H620">
        <v>1</v>
      </c>
      <c r="I620">
        <v>60.26</v>
      </c>
    </row>
    <row r="621" spans="1:9" x14ac:dyDescent="0.25">
      <c r="A621">
        <v>10401</v>
      </c>
      <c r="B621" t="s">
        <v>293</v>
      </c>
      <c r="C621">
        <v>1</v>
      </c>
      <c r="D621" t="str">
        <f>_xlfn.XLOOKUP(orders[[#This Row],[employeeID]],employees[employeeID],employees[employeeName])</f>
        <v>Nancy Davolio</v>
      </c>
      <c r="E621" s="1">
        <v>41640</v>
      </c>
      <c r="F621" s="1">
        <v>41668</v>
      </c>
      <c r="G621" s="1">
        <v>41649</v>
      </c>
      <c r="H621">
        <v>1</v>
      </c>
      <c r="I621">
        <v>12.51</v>
      </c>
    </row>
    <row r="622" spans="1:9" x14ac:dyDescent="0.25">
      <c r="A622">
        <v>10404</v>
      </c>
      <c r="B622" t="s">
        <v>235</v>
      </c>
      <c r="C622">
        <v>2</v>
      </c>
      <c r="D622" t="str">
        <f>_xlfn.XLOOKUP(orders[[#This Row],[employeeID]],employees[employeeID],employees[employeeName])</f>
        <v>Andrew Fuller</v>
      </c>
      <c r="E622" s="1">
        <v>41642</v>
      </c>
      <c r="F622" s="1">
        <v>41670</v>
      </c>
      <c r="G622" s="1">
        <v>41647</v>
      </c>
      <c r="H622">
        <v>1</v>
      </c>
      <c r="I622">
        <v>155.97</v>
      </c>
    </row>
    <row r="623" spans="1:9" x14ac:dyDescent="0.25">
      <c r="A623">
        <v>10405</v>
      </c>
      <c r="B623" t="s">
        <v>227</v>
      </c>
      <c r="C623">
        <v>1</v>
      </c>
      <c r="D623" t="str">
        <f>_xlfn.XLOOKUP(orders[[#This Row],[employeeID]],employees[employeeID],employees[employeeName])</f>
        <v>Nancy Davolio</v>
      </c>
      <c r="E623" s="1">
        <v>41645</v>
      </c>
      <c r="F623" s="1">
        <v>41673</v>
      </c>
      <c r="G623" s="1">
        <v>41661</v>
      </c>
      <c r="H623">
        <v>1</v>
      </c>
      <c r="I623">
        <v>34.82</v>
      </c>
    </row>
    <row r="624" spans="1:9" x14ac:dyDescent="0.25">
      <c r="A624">
        <v>10406</v>
      </c>
      <c r="B624" t="s">
        <v>283</v>
      </c>
      <c r="C624">
        <v>7</v>
      </c>
      <c r="D624" t="str">
        <f>_xlfn.XLOOKUP(orders[[#This Row],[employeeID]],employees[employeeID],employees[employeeName])</f>
        <v>Robert King</v>
      </c>
      <c r="E624" s="1">
        <v>41646</v>
      </c>
      <c r="F624" s="1">
        <v>41688</v>
      </c>
      <c r="G624" s="1">
        <v>41652</v>
      </c>
      <c r="H624">
        <v>1</v>
      </c>
      <c r="I624">
        <v>108.04</v>
      </c>
    </row>
    <row r="625" spans="1:9" x14ac:dyDescent="0.25">
      <c r="A625">
        <v>10408</v>
      </c>
      <c r="B625" t="s">
        <v>126</v>
      </c>
      <c r="C625">
        <v>8</v>
      </c>
      <c r="D625" t="str">
        <f>_xlfn.XLOOKUP(orders[[#This Row],[employeeID]],employees[employeeID],employees[employeeName])</f>
        <v>Laura Callahan</v>
      </c>
      <c r="E625" s="1">
        <v>41647</v>
      </c>
      <c r="F625" s="1">
        <v>41675</v>
      </c>
      <c r="G625" s="1">
        <v>41653</v>
      </c>
      <c r="H625">
        <v>1</v>
      </c>
      <c r="I625">
        <v>11.26</v>
      </c>
    </row>
    <row r="626" spans="1:9" x14ac:dyDescent="0.25">
      <c r="A626">
        <v>10409</v>
      </c>
      <c r="B626" t="s">
        <v>255</v>
      </c>
      <c r="C626">
        <v>3</v>
      </c>
      <c r="D626" t="str">
        <f>_xlfn.XLOOKUP(orders[[#This Row],[employeeID]],employees[employeeID],employees[employeeName])</f>
        <v>Janet Leverling</v>
      </c>
      <c r="E626" s="1">
        <v>41648</v>
      </c>
      <c r="F626" s="1">
        <v>41676</v>
      </c>
      <c r="G626" s="1">
        <v>41653</v>
      </c>
      <c r="H626">
        <v>1</v>
      </c>
      <c r="I626">
        <v>29.83</v>
      </c>
    </row>
    <row r="627" spans="1:9" x14ac:dyDescent="0.25">
      <c r="A627">
        <v>10415</v>
      </c>
      <c r="B627" t="s">
        <v>182</v>
      </c>
      <c r="C627">
        <v>3</v>
      </c>
      <c r="D627" t="str">
        <f>_xlfn.XLOOKUP(orders[[#This Row],[employeeID]],employees[employeeID],employees[employeeName])</f>
        <v>Janet Leverling</v>
      </c>
      <c r="E627" s="1">
        <v>41654</v>
      </c>
      <c r="F627" s="1">
        <v>41682</v>
      </c>
      <c r="G627" s="1">
        <v>41663</v>
      </c>
      <c r="H627">
        <v>1</v>
      </c>
      <c r="I627">
        <v>0.2</v>
      </c>
    </row>
    <row r="628" spans="1:9" x14ac:dyDescent="0.25">
      <c r="A628">
        <v>10418</v>
      </c>
      <c r="B628" t="s">
        <v>286</v>
      </c>
      <c r="C628">
        <v>4</v>
      </c>
      <c r="D628" t="str">
        <f>_xlfn.XLOOKUP(orders[[#This Row],[employeeID]],employees[employeeID],employees[employeeName])</f>
        <v>Margaret Peacock</v>
      </c>
      <c r="E628" s="1">
        <v>41656</v>
      </c>
      <c r="F628" s="1">
        <v>41684</v>
      </c>
      <c r="G628" s="1">
        <v>41663</v>
      </c>
      <c r="H628">
        <v>1</v>
      </c>
      <c r="I628">
        <v>17.55</v>
      </c>
    </row>
    <row r="629" spans="1:9" x14ac:dyDescent="0.25">
      <c r="A629">
        <v>10420</v>
      </c>
      <c r="B629" t="s">
        <v>382</v>
      </c>
      <c r="C629">
        <v>3</v>
      </c>
      <c r="D629" t="str">
        <f>_xlfn.XLOOKUP(orders[[#This Row],[employeeID]],employees[employeeID],employees[employeeName])</f>
        <v>Janet Leverling</v>
      </c>
      <c r="E629" s="1">
        <v>41660</v>
      </c>
      <c r="F629" s="1">
        <v>41688</v>
      </c>
      <c r="G629" s="1">
        <v>41666</v>
      </c>
      <c r="H629">
        <v>1</v>
      </c>
      <c r="I629">
        <v>44.12</v>
      </c>
    </row>
    <row r="630" spans="1:9" x14ac:dyDescent="0.25">
      <c r="A630">
        <v>10421</v>
      </c>
      <c r="B630" t="s">
        <v>280</v>
      </c>
      <c r="C630">
        <v>8</v>
      </c>
      <c r="D630" t="str">
        <f>_xlfn.XLOOKUP(orders[[#This Row],[employeeID]],employees[employeeID],employees[employeeName])</f>
        <v>Laura Callahan</v>
      </c>
      <c r="E630" s="1">
        <v>41660</v>
      </c>
      <c r="F630" s="1">
        <v>41702</v>
      </c>
      <c r="G630" s="1">
        <v>41666</v>
      </c>
      <c r="H630">
        <v>1</v>
      </c>
      <c r="I630">
        <v>99.23</v>
      </c>
    </row>
    <row r="631" spans="1:9" x14ac:dyDescent="0.25">
      <c r="A631">
        <v>10422</v>
      </c>
      <c r="B631" t="s">
        <v>142</v>
      </c>
      <c r="C631">
        <v>2</v>
      </c>
      <c r="D631" t="str">
        <f>_xlfn.XLOOKUP(orders[[#This Row],[employeeID]],employees[employeeID],employees[employeeName])</f>
        <v>Andrew Fuller</v>
      </c>
      <c r="E631" s="1">
        <v>41661</v>
      </c>
      <c r="F631" s="1">
        <v>41689</v>
      </c>
      <c r="G631" s="1">
        <v>41670</v>
      </c>
      <c r="H631">
        <v>1</v>
      </c>
      <c r="I631">
        <v>3.02</v>
      </c>
    </row>
    <row r="632" spans="1:9" x14ac:dyDescent="0.25">
      <c r="A632">
        <v>10426</v>
      </c>
      <c r="B632" t="s">
        <v>152</v>
      </c>
      <c r="C632">
        <v>4</v>
      </c>
      <c r="D632" t="str">
        <f>_xlfn.XLOOKUP(orders[[#This Row],[employeeID]],employees[employeeID],employees[employeeName])</f>
        <v>Margaret Peacock</v>
      </c>
      <c r="E632" s="1">
        <v>41666</v>
      </c>
      <c r="F632" s="1">
        <v>41694</v>
      </c>
      <c r="G632" s="1">
        <v>41676</v>
      </c>
      <c r="H632">
        <v>1</v>
      </c>
      <c r="I632">
        <v>18.690000000000001</v>
      </c>
    </row>
    <row r="633" spans="1:9" x14ac:dyDescent="0.25">
      <c r="A633">
        <v>10428</v>
      </c>
      <c r="B633" t="s">
        <v>298</v>
      </c>
      <c r="C633">
        <v>7</v>
      </c>
      <c r="D633" t="str">
        <f>_xlfn.XLOOKUP(orders[[#This Row],[employeeID]],employees[employeeID],employees[employeeName])</f>
        <v>Robert King</v>
      </c>
      <c r="E633" s="1">
        <v>41667</v>
      </c>
      <c r="F633" s="1">
        <v>41695</v>
      </c>
      <c r="G633" s="1">
        <v>41674</v>
      </c>
      <c r="H633">
        <v>1</v>
      </c>
      <c r="I633">
        <v>11.09</v>
      </c>
    </row>
    <row r="634" spans="1:9" x14ac:dyDescent="0.25">
      <c r="A634">
        <v>10430</v>
      </c>
      <c r="B634" t="s">
        <v>113</v>
      </c>
      <c r="C634">
        <v>4</v>
      </c>
      <c r="D634" t="str">
        <f>_xlfn.XLOOKUP(orders[[#This Row],[employeeID]],employees[employeeID],employees[employeeName])</f>
        <v>Margaret Peacock</v>
      </c>
      <c r="E634" s="1">
        <v>41669</v>
      </c>
      <c r="F634" s="1">
        <v>41683</v>
      </c>
      <c r="G634" s="1">
        <v>41673</v>
      </c>
      <c r="H634">
        <v>1</v>
      </c>
      <c r="I634">
        <v>458.78</v>
      </c>
    </row>
    <row r="635" spans="1:9" x14ac:dyDescent="0.25">
      <c r="A635">
        <v>10437</v>
      </c>
      <c r="B635" t="s">
        <v>377</v>
      </c>
      <c r="C635">
        <v>8</v>
      </c>
      <c r="D635" t="str">
        <f>_xlfn.XLOOKUP(orders[[#This Row],[employeeID]],employees[employeeID],employees[employeeName])</f>
        <v>Laura Callahan</v>
      </c>
      <c r="E635" s="1">
        <v>41675</v>
      </c>
      <c r="F635" s="1">
        <v>41703</v>
      </c>
      <c r="G635" s="1">
        <v>41682</v>
      </c>
      <c r="H635">
        <v>1</v>
      </c>
      <c r="I635">
        <v>19.97</v>
      </c>
    </row>
    <row r="636" spans="1:9" x14ac:dyDescent="0.25">
      <c r="A636">
        <v>10443</v>
      </c>
      <c r="B636" t="s">
        <v>298</v>
      </c>
      <c r="C636">
        <v>8</v>
      </c>
      <c r="D636" t="str">
        <f>_xlfn.XLOOKUP(orders[[#This Row],[employeeID]],employees[employeeID],employees[employeeName])</f>
        <v>Laura Callahan</v>
      </c>
      <c r="E636" s="1">
        <v>41682</v>
      </c>
      <c r="F636" s="1">
        <v>41710</v>
      </c>
      <c r="G636" s="1">
        <v>41684</v>
      </c>
      <c r="H636">
        <v>1</v>
      </c>
      <c r="I636">
        <v>13.95</v>
      </c>
    </row>
    <row r="637" spans="1:9" x14ac:dyDescent="0.25">
      <c r="A637">
        <v>10445</v>
      </c>
      <c r="B637" t="s">
        <v>45</v>
      </c>
      <c r="C637">
        <v>3</v>
      </c>
      <c r="D637" t="str">
        <f>_xlfn.XLOOKUP(orders[[#This Row],[employeeID]],employees[employeeID],employees[employeeName])</f>
        <v>Janet Leverling</v>
      </c>
      <c r="E637" s="1">
        <v>41683</v>
      </c>
      <c r="F637" s="1">
        <v>41711</v>
      </c>
      <c r="G637" s="1">
        <v>41690</v>
      </c>
      <c r="H637">
        <v>1</v>
      </c>
      <c r="I637">
        <v>9.3000000000000007</v>
      </c>
    </row>
    <row r="638" spans="1:9" x14ac:dyDescent="0.25">
      <c r="A638">
        <v>10446</v>
      </c>
      <c r="B638" t="s">
        <v>347</v>
      </c>
      <c r="C638">
        <v>6</v>
      </c>
      <c r="D638" t="str">
        <f>_xlfn.XLOOKUP(orders[[#This Row],[employeeID]],employees[employeeID],employees[employeeName])</f>
        <v>Michael Suyama</v>
      </c>
      <c r="E638" s="1">
        <v>41684</v>
      </c>
      <c r="F638" s="1">
        <v>41712</v>
      </c>
      <c r="G638" s="1">
        <v>41689</v>
      </c>
      <c r="H638">
        <v>1</v>
      </c>
      <c r="I638">
        <v>14.68</v>
      </c>
    </row>
    <row r="639" spans="1:9" x14ac:dyDescent="0.25">
      <c r="A639">
        <v>10452</v>
      </c>
      <c r="B639" t="s">
        <v>317</v>
      </c>
      <c r="C639">
        <v>8</v>
      </c>
      <c r="D639" t="str">
        <f>_xlfn.XLOOKUP(orders[[#This Row],[employeeID]],employees[employeeID],employees[employeeName])</f>
        <v>Laura Callahan</v>
      </c>
      <c r="E639" s="1">
        <v>41690</v>
      </c>
      <c r="F639" s="1">
        <v>41718</v>
      </c>
      <c r="G639" s="1">
        <v>41696</v>
      </c>
      <c r="H639">
        <v>1</v>
      </c>
      <c r="I639">
        <v>140.26</v>
      </c>
    </row>
    <row r="640" spans="1:9" x14ac:dyDescent="0.25">
      <c r="A640">
        <v>10457</v>
      </c>
      <c r="B640" t="s">
        <v>195</v>
      </c>
      <c r="C640">
        <v>2</v>
      </c>
      <c r="D640" t="str">
        <f>_xlfn.XLOOKUP(orders[[#This Row],[employeeID]],employees[employeeID],employees[employeeName])</f>
        <v>Andrew Fuller</v>
      </c>
      <c r="E640" s="1">
        <v>41695</v>
      </c>
      <c r="F640" s="1">
        <v>41723</v>
      </c>
      <c r="G640" s="1">
        <v>41701</v>
      </c>
      <c r="H640">
        <v>1</v>
      </c>
      <c r="I640">
        <v>11.57</v>
      </c>
    </row>
    <row r="641" spans="1:9" x14ac:dyDescent="0.25">
      <c r="A641">
        <v>10460</v>
      </c>
      <c r="B641" t="s">
        <v>131</v>
      </c>
      <c r="C641">
        <v>8</v>
      </c>
      <c r="D641" t="str">
        <f>_xlfn.XLOOKUP(orders[[#This Row],[employeeID]],employees[employeeID],employees[employeeName])</f>
        <v>Laura Callahan</v>
      </c>
      <c r="E641" s="1">
        <v>41698</v>
      </c>
      <c r="F641" s="1">
        <v>41726</v>
      </c>
      <c r="G641" s="1">
        <v>41701</v>
      </c>
      <c r="H641">
        <v>1</v>
      </c>
      <c r="I641">
        <v>16.27</v>
      </c>
    </row>
    <row r="642" spans="1:9" x14ac:dyDescent="0.25">
      <c r="A642">
        <v>10462</v>
      </c>
      <c r="B642" t="s">
        <v>99</v>
      </c>
      <c r="C642">
        <v>2</v>
      </c>
      <c r="D642" t="str">
        <f>_xlfn.XLOOKUP(orders[[#This Row],[employeeID]],employees[employeeID],employees[employeeName])</f>
        <v>Andrew Fuller</v>
      </c>
      <c r="E642" s="1">
        <v>41701</v>
      </c>
      <c r="F642" s="1">
        <v>41729</v>
      </c>
      <c r="G642" s="1">
        <v>41716</v>
      </c>
      <c r="H642">
        <v>1</v>
      </c>
      <c r="I642">
        <v>6.17</v>
      </c>
    </row>
    <row r="643" spans="1:9" x14ac:dyDescent="0.25">
      <c r="A643">
        <v>10466</v>
      </c>
      <c r="B643" t="s">
        <v>93</v>
      </c>
      <c r="C643">
        <v>4</v>
      </c>
      <c r="D643" t="str">
        <f>_xlfn.XLOOKUP(orders[[#This Row],[employeeID]],employees[employeeID],employees[employeeName])</f>
        <v>Margaret Peacock</v>
      </c>
      <c r="E643" s="1">
        <v>41704</v>
      </c>
      <c r="F643" s="1">
        <v>41732</v>
      </c>
      <c r="G643" s="1">
        <v>41711</v>
      </c>
      <c r="H643">
        <v>1</v>
      </c>
      <c r="I643">
        <v>11.93</v>
      </c>
    </row>
    <row r="644" spans="1:9" x14ac:dyDescent="0.25">
      <c r="A644">
        <v>10469</v>
      </c>
      <c r="B644" t="s">
        <v>386</v>
      </c>
      <c r="C644">
        <v>1</v>
      </c>
      <c r="D644" t="str">
        <f>_xlfn.XLOOKUP(orders[[#This Row],[employeeID]],employees[employeeID],employees[employeeName])</f>
        <v>Nancy Davolio</v>
      </c>
      <c r="E644" s="1">
        <v>41708</v>
      </c>
      <c r="F644" s="1">
        <v>41736</v>
      </c>
      <c r="G644" s="1">
        <v>41712</v>
      </c>
      <c r="H644">
        <v>1</v>
      </c>
      <c r="I644">
        <v>60.18</v>
      </c>
    </row>
    <row r="645" spans="1:9" x14ac:dyDescent="0.25">
      <c r="A645">
        <v>10472</v>
      </c>
      <c r="B645" t="s">
        <v>321</v>
      </c>
      <c r="C645">
        <v>8</v>
      </c>
      <c r="D645" t="str">
        <f>_xlfn.XLOOKUP(orders[[#This Row],[employeeID]],employees[employeeID],employees[employeeName])</f>
        <v>Laura Callahan</v>
      </c>
      <c r="E645" s="1">
        <v>41710</v>
      </c>
      <c r="F645" s="1">
        <v>41738</v>
      </c>
      <c r="G645" s="1">
        <v>41717</v>
      </c>
      <c r="H645">
        <v>1</v>
      </c>
      <c r="I645">
        <v>4.2</v>
      </c>
    </row>
    <row r="646" spans="1:9" x14ac:dyDescent="0.25">
      <c r="A646">
        <v>10475</v>
      </c>
      <c r="B646" t="s">
        <v>336</v>
      </c>
      <c r="C646">
        <v>9</v>
      </c>
      <c r="D646" t="str">
        <f>_xlfn.XLOOKUP(orders[[#This Row],[employeeID]],employees[employeeID],employees[employeeName])</f>
        <v>Anne Dodsworth</v>
      </c>
      <c r="E646" s="1">
        <v>41712</v>
      </c>
      <c r="F646" s="1">
        <v>41740</v>
      </c>
      <c r="G646" s="1">
        <v>41733</v>
      </c>
      <c r="H646">
        <v>1</v>
      </c>
      <c r="I646">
        <v>68.52</v>
      </c>
    </row>
    <row r="647" spans="1:9" x14ac:dyDescent="0.25">
      <c r="A647">
        <v>10492</v>
      </c>
      <c r="B647" t="s">
        <v>70</v>
      </c>
      <c r="C647">
        <v>3</v>
      </c>
      <c r="D647" t="str">
        <f>_xlfn.XLOOKUP(orders[[#This Row],[employeeID]],employees[employeeID],employees[employeeName])</f>
        <v>Janet Leverling</v>
      </c>
      <c r="E647" s="1">
        <v>41730</v>
      </c>
      <c r="F647" s="1">
        <v>41758</v>
      </c>
      <c r="G647" s="1">
        <v>41740</v>
      </c>
      <c r="H647">
        <v>1</v>
      </c>
      <c r="I647">
        <v>62.89</v>
      </c>
    </row>
    <row r="648" spans="1:9" x14ac:dyDescent="0.25">
      <c r="A648">
        <v>10497</v>
      </c>
      <c r="B648" t="s">
        <v>215</v>
      </c>
      <c r="C648">
        <v>7</v>
      </c>
      <c r="D648" t="str">
        <f>_xlfn.XLOOKUP(orders[[#This Row],[employeeID]],employees[employeeID],employees[employeeName])</f>
        <v>Robert King</v>
      </c>
      <c r="E648" s="1">
        <v>41733</v>
      </c>
      <c r="F648" s="1">
        <v>41761</v>
      </c>
      <c r="G648" s="1">
        <v>41736</v>
      </c>
      <c r="H648">
        <v>1</v>
      </c>
      <c r="I648">
        <v>36.21</v>
      </c>
    </row>
    <row r="649" spans="1:9" x14ac:dyDescent="0.25">
      <c r="A649">
        <v>10500</v>
      </c>
      <c r="B649" t="s">
        <v>203</v>
      </c>
      <c r="C649">
        <v>6</v>
      </c>
      <c r="D649" t="str">
        <f>_xlfn.XLOOKUP(orders[[#This Row],[employeeID]],employees[employeeID],employees[employeeName])</f>
        <v>Michael Suyama</v>
      </c>
      <c r="E649" s="1">
        <v>41738</v>
      </c>
      <c r="F649" s="1">
        <v>41766</v>
      </c>
      <c r="G649" s="1">
        <v>41746</v>
      </c>
      <c r="H649">
        <v>1</v>
      </c>
      <c r="I649">
        <v>42.68</v>
      </c>
    </row>
    <row r="650" spans="1:9" x14ac:dyDescent="0.25">
      <c r="A650">
        <v>10502</v>
      </c>
      <c r="B650" t="s">
        <v>270</v>
      </c>
      <c r="C650">
        <v>2</v>
      </c>
      <c r="D650" t="str">
        <f>_xlfn.XLOOKUP(orders[[#This Row],[employeeID]],employees[employeeID],employees[employeeName])</f>
        <v>Andrew Fuller</v>
      </c>
      <c r="E650" s="1">
        <v>41739</v>
      </c>
      <c r="F650" s="1">
        <v>41767</v>
      </c>
      <c r="G650" s="1">
        <v>41758</v>
      </c>
      <c r="H650">
        <v>1</v>
      </c>
      <c r="I650">
        <v>69.319999999999993</v>
      </c>
    </row>
    <row r="651" spans="1:9" x14ac:dyDescent="0.25">
      <c r="A651">
        <v>10507</v>
      </c>
      <c r="B651" t="s">
        <v>37</v>
      </c>
      <c r="C651">
        <v>7</v>
      </c>
      <c r="D651" t="str">
        <f>_xlfn.XLOOKUP(orders[[#This Row],[employeeID]],employees[employeeID],employees[employeeName])</f>
        <v>Robert King</v>
      </c>
      <c r="E651" s="1">
        <v>41744</v>
      </c>
      <c r="F651" s="1">
        <v>41772</v>
      </c>
      <c r="G651" s="1">
        <v>41751</v>
      </c>
      <c r="H651">
        <v>1</v>
      </c>
      <c r="I651">
        <v>47.45</v>
      </c>
    </row>
    <row r="652" spans="1:9" x14ac:dyDescent="0.25">
      <c r="A652">
        <v>10509</v>
      </c>
      <c r="B652" t="s">
        <v>51</v>
      </c>
      <c r="C652">
        <v>4</v>
      </c>
      <c r="D652" t="str">
        <f>_xlfn.XLOOKUP(orders[[#This Row],[employeeID]],employees[employeeID],employees[employeeName])</f>
        <v>Margaret Peacock</v>
      </c>
      <c r="E652" s="1">
        <v>41746</v>
      </c>
      <c r="F652" s="1">
        <v>41774</v>
      </c>
      <c r="G652" s="1">
        <v>41758</v>
      </c>
      <c r="H652">
        <v>1</v>
      </c>
      <c r="I652">
        <v>0.15</v>
      </c>
    </row>
    <row r="653" spans="1:9" x14ac:dyDescent="0.25">
      <c r="A653">
        <v>10513</v>
      </c>
      <c r="B653" t="s">
        <v>373</v>
      </c>
      <c r="C653">
        <v>7</v>
      </c>
      <c r="D653" t="str">
        <f>_xlfn.XLOOKUP(orders[[#This Row],[employeeID]],employees[employeeID],employees[employeeName])</f>
        <v>Robert King</v>
      </c>
      <c r="E653" s="1">
        <v>41751</v>
      </c>
      <c r="F653" s="1">
        <v>41793</v>
      </c>
      <c r="G653" s="1">
        <v>41757</v>
      </c>
      <c r="H653">
        <v>1</v>
      </c>
      <c r="I653">
        <v>105.65</v>
      </c>
    </row>
    <row r="654" spans="1:9" x14ac:dyDescent="0.25">
      <c r="A654">
        <v>10515</v>
      </c>
      <c r="B654" t="s">
        <v>286</v>
      </c>
      <c r="C654">
        <v>2</v>
      </c>
      <c r="D654" t="str">
        <f>_xlfn.XLOOKUP(orders[[#This Row],[employeeID]],employees[employeeID],employees[employeeName])</f>
        <v>Andrew Fuller</v>
      </c>
      <c r="E654" s="1">
        <v>41752</v>
      </c>
      <c r="F654" s="1">
        <v>41766</v>
      </c>
      <c r="G654" s="1">
        <v>41782</v>
      </c>
      <c r="H654">
        <v>1</v>
      </c>
      <c r="I654">
        <v>204.47</v>
      </c>
    </row>
    <row r="655" spans="1:9" x14ac:dyDescent="0.25">
      <c r="A655">
        <v>10520</v>
      </c>
      <c r="B655" t="s">
        <v>312</v>
      </c>
      <c r="C655">
        <v>7</v>
      </c>
      <c r="D655" t="str">
        <f>_xlfn.XLOOKUP(orders[[#This Row],[employeeID]],employees[employeeID],employees[employeeName])</f>
        <v>Robert King</v>
      </c>
      <c r="E655" s="1">
        <v>41758</v>
      </c>
      <c r="F655" s="1">
        <v>41786</v>
      </c>
      <c r="G655" s="1">
        <v>41760</v>
      </c>
      <c r="H655">
        <v>1</v>
      </c>
      <c r="I655">
        <v>13.37</v>
      </c>
    </row>
    <row r="656" spans="1:9" x14ac:dyDescent="0.25">
      <c r="A656">
        <v>10522</v>
      </c>
      <c r="B656" t="s">
        <v>215</v>
      </c>
      <c r="C656">
        <v>4</v>
      </c>
      <c r="D656" t="str">
        <f>_xlfn.XLOOKUP(orders[[#This Row],[employeeID]],employees[employeeID],employees[employeeName])</f>
        <v>Margaret Peacock</v>
      </c>
      <c r="E656" s="1">
        <v>41759</v>
      </c>
      <c r="F656" s="1">
        <v>41787</v>
      </c>
      <c r="G656" s="1">
        <v>41765</v>
      </c>
      <c r="H656">
        <v>1</v>
      </c>
      <c r="I656">
        <v>45.33</v>
      </c>
    </row>
    <row r="657" spans="1:9" x14ac:dyDescent="0.25">
      <c r="A657">
        <v>10527</v>
      </c>
      <c r="B657" t="s">
        <v>286</v>
      </c>
      <c r="C657">
        <v>7</v>
      </c>
      <c r="D657" t="str">
        <f>_xlfn.XLOOKUP(orders[[#This Row],[employeeID]],employees[employeeID],employees[employeeName])</f>
        <v>Robert King</v>
      </c>
      <c r="E657" s="1">
        <v>41764</v>
      </c>
      <c r="F657" s="1">
        <v>41792</v>
      </c>
      <c r="G657" s="1">
        <v>41766</v>
      </c>
      <c r="H657">
        <v>1</v>
      </c>
      <c r="I657">
        <v>41.9</v>
      </c>
    </row>
    <row r="658" spans="1:9" x14ac:dyDescent="0.25">
      <c r="A658">
        <v>10531</v>
      </c>
      <c r="B658" t="s">
        <v>255</v>
      </c>
      <c r="C658">
        <v>7</v>
      </c>
      <c r="D658" t="str">
        <f>_xlfn.XLOOKUP(orders[[#This Row],[employeeID]],employees[employeeID],employees[employeeName])</f>
        <v>Robert King</v>
      </c>
      <c r="E658" s="1">
        <v>41767</v>
      </c>
      <c r="F658" s="1">
        <v>41795</v>
      </c>
      <c r="G658" s="1">
        <v>41778</v>
      </c>
      <c r="H658">
        <v>1</v>
      </c>
      <c r="I658">
        <v>8.1199999999999992</v>
      </c>
    </row>
    <row r="659" spans="1:9" x14ac:dyDescent="0.25">
      <c r="A659">
        <v>10533</v>
      </c>
      <c r="B659" t="s">
        <v>131</v>
      </c>
      <c r="C659">
        <v>8</v>
      </c>
      <c r="D659" t="str">
        <f>_xlfn.XLOOKUP(orders[[#This Row],[employeeID]],employees[employeeID],employees[employeeName])</f>
        <v>Laura Callahan</v>
      </c>
      <c r="E659" s="1">
        <v>41771</v>
      </c>
      <c r="F659" s="1">
        <v>41799</v>
      </c>
      <c r="G659" s="1">
        <v>41781</v>
      </c>
      <c r="H659">
        <v>1</v>
      </c>
      <c r="I659">
        <v>188.04</v>
      </c>
    </row>
    <row r="660" spans="1:9" x14ac:dyDescent="0.25">
      <c r="A660">
        <v>10535</v>
      </c>
      <c r="B660" t="s">
        <v>37</v>
      </c>
      <c r="C660">
        <v>4</v>
      </c>
      <c r="D660" t="str">
        <f>_xlfn.XLOOKUP(orders[[#This Row],[employeeID]],employees[employeeID],employees[employeeName])</f>
        <v>Margaret Peacock</v>
      </c>
      <c r="E660" s="1">
        <v>41772</v>
      </c>
      <c r="F660" s="1">
        <v>41800</v>
      </c>
      <c r="G660" s="1">
        <v>41780</v>
      </c>
      <c r="H660">
        <v>1</v>
      </c>
      <c r="I660">
        <v>15.64</v>
      </c>
    </row>
    <row r="661" spans="1:9" x14ac:dyDescent="0.25">
      <c r="A661">
        <v>10537</v>
      </c>
      <c r="B661" t="s">
        <v>305</v>
      </c>
      <c r="C661">
        <v>1</v>
      </c>
      <c r="D661" t="str">
        <f>_xlfn.XLOOKUP(orders[[#This Row],[employeeID]],employees[employeeID],employees[employeeName])</f>
        <v>Nancy Davolio</v>
      </c>
      <c r="E661" s="1">
        <v>41773</v>
      </c>
      <c r="F661" s="1">
        <v>41787</v>
      </c>
      <c r="G661" s="1">
        <v>41778</v>
      </c>
      <c r="H661">
        <v>1</v>
      </c>
      <c r="I661">
        <v>78.849999999999994</v>
      </c>
    </row>
    <row r="662" spans="1:9" x14ac:dyDescent="0.25">
      <c r="A662">
        <v>10541</v>
      </c>
      <c r="B662" t="s">
        <v>174</v>
      </c>
      <c r="C662">
        <v>2</v>
      </c>
      <c r="D662" t="str">
        <f>_xlfn.XLOOKUP(orders[[#This Row],[employeeID]],employees[employeeID],employees[employeeName])</f>
        <v>Andrew Fuller</v>
      </c>
      <c r="E662" s="1">
        <v>41778</v>
      </c>
      <c r="F662" s="1">
        <v>41806</v>
      </c>
      <c r="G662" s="1">
        <v>41788</v>
      </c>
      <c r="H662">
        <v>1</v>
      </c>
      <c r="I662">
        <v>68.650000000000006</v>
      </c>
    </row>
    <row r="663" spans="1:9" x14ac:dyDescent="0.25">
      <c r="A663">
        <v>10544</v>
      </c>
      <c r="B663" t="s">
        <v>231</v>
      </c>
      <c r="C663">
        <v>4</v>
      </c>
      <c r="D663" t="str">
        <f>_xlfn.XLOOKUP(orders[[#This Row],[employeeID]],employees[employeeID],employees[employeeName])</f>
        <v>Margaret Peacock</v>
      </c>
      <c r="E663" s="1">
        <v>41780</v>
      </c>
      <c r="F663" s="1">
        <v>41808</v>
      </c>
      <c r="G663" s="1">
        <v>41789</v>
      </c>
      <c r="H663">
        <v>1</v>
      </c>
      <c r="I663">
        <v>24.91</v>
      </c>
    </row>
    <row r="664" spans="1:9" x14ac:dyDescent="0.25">
      <c r="A664">
        <v>10549</v>
      </c>
      <c r="B664" t="s">
        <v>286</v>
      </c>
      <c r="C664">
        <v>5</v>
      </c>
      <c r="D664" t="str">
        <f>_xlfn.XLOOKUP(orders[[#This Row],[employeeID]],employees[employeeID],employees[employeeName])</f>
        <v>Steven Buchanan</v>
      </c>
      <c r="E664" s="1">
        <v>41786</v>
      </c>
      <c r="F664" s="1">
        <v>41800</v>
      </c>
      <c r="G664" s="1">
        <v>41789</v>
      </c>
      <c r="H664">
        <v>1</v>
      </c>
      <c r="I664">
        <v>171.24</v>
      </c>
    </row>
    <row r="665" spans="1:9" x14ac:dyDescent="0.25">
      <c r="A665">
        <v>10552</v>
      </c>
      <c r="B665" t="s">
        <v>178</v>
      </c>
      <c r="C665">
        <v>2</v>
      </c>
      <c r="D665" t="str">
        <f>_xlfn.XLOOKUP(orders[[#This Row],[employeeID]],employees[employeeID],employees[employeeName])</f>
        <v>Andrew Fuller</v>
      </c>
      <c r="E665" s="1">
        <v>41788</v>
      </c>
      <c r="F665" s="1">
        <v>41816</v>
      </c>
      <c r="G665" s="1">
        <v>41795</v>
      </c>
      <c r="H665">
        <v>1</v>
      </c>
      <c r="I665">
        <v>83.22</v>
      </c>
    </row>
    <row r="666" spans="1:9" x14ac:dyDescent="0.25">
      <c r="A666">
        <v>10556</v>
      </c>
      <c r="B666" t="s">
        <v>324</v>
      </c>
      <c r="C666">
        <v>2</v>
      </c>
      <c r="D666" t="str">
        <f>_xlfn.XLOOKUP(orders[[#This Row],[employeeID]],employees[employeeID],employees[employeeName])</f>
        <v>Andrew Fuller</v>
      </c>
      <c r="E666" s="1">
        <v>41793</v>
      </c>
      <c r="F666" s="1">
        <v>41835</v>
      </c>
      <c r="G666" s="1">
        <v>41803</v>
      </c>
      <c r="H666">
        <v>1</v>
      </c>
      <c r="I666">
        <v>9.8000000000000007</v>
      </c>
    </row>
    <row r="667" spans="1:9" x14ac:dyDescent="0.25">
      <c r="A667">
        <v>10559</v>
      </c>
      <c r="B667" t="s">
        <v>55</v>
      </c>
      <c r="C667">
        <v>6</v>
      </c>
      <c r="D667" t="str">
        <f>_xlfn.XLOOKUP(orders[[#This Row],[employeeID]],employees[employeeID],employees[employeeName])</f>
        <v>Michael Suyama</v>
      </c>
      <c r="E667" s="1">
        <v>41795</v>
      </c>
      <c r="F667" s="1">
        <v>41823</v>
      </c>
      <c r="G667" s="1">
        <v>41803</v>
      </c>
      <c r="H667">
        <v>1</v>
      </c>
      <c r="I667">
        <v>8.0500000000000007</v>
      </c>
    </row>
    <row r="668" spans="1:9" x14ac:dyDescent="0.25">
      <c r="A668">
        <v>10560</v>
      </c>
      <c r="B668" t="s">
        <v>135</v>
      </c>
      <c r="C668">
        <v>8</v>
      </c>
      <c r="D668" t="str">
        <f>_xlfn.XLOOKUP(orders[[#This Row],[employeeID]],employees[employeeID],employees[employeeName])</f>
        <v>Laura Callahan</v>
      </c>
      <c r="E668" s="1">
        <v>41796</v>
      </c>
      <c r="F668" s="1">
        <v>41824</v>
      </c>
      <c r="G668" s="1">
        <v>41799</v>
      </c>
      <c r="H668">
        <v>1</v>
      </c>
      <c r="I668">
        <v>36.65</v>
      </c>
    </row>
    <row r="669" spans="1:9" x14ac:dyDescent="0.25">
      <c r="A669">
        <v>10562</v>
      </c>
      <c r="B669" t="s">
        <v>298</v>
      </c>
      <c r="C669">
        <v>1</v>
      </c>
      <c r="D669" t="str">
        <f>_xlfn.XLOOKUP(orders[[#This Row],[employeeID]],employees[employeeID],employees[employeeName])</f>
        <v>Nancy Davolio</v>
      </c>
      <c r="E669" s="1">
        <v>41799</v>
      </c>
      <c r="F669" s="1">
        <v>41827</v>
      </c>
      <c r="G669" s="1">
        <v>41802</v>
      </c>
      <c r="H669">
        <v>1</v>
      </c>
      <c r="I669">
        <v>22.95</v>
      </c>
    </row>
    <row r="670" spans="1:9" x14ac:dyDescent="0.25">
      <c r="A670">
        <v>10566</v>
      </c>
      <c r="B670" t="s">
        <v>55</v>
      </c>
      <c r="C670">
        <v>9</v>
      </c>
      <c r="D670" t="str">
        <f>_xlfn.XLOOKUP(orders[[#This Row],[employeeID]],employees[employeeID],employees[employeeName])</f>
        <v>Anne Dodsworth</v>
      </c>
      <c r="E670" s="1">
        <v>41802</v>
      </c>
      <c r="F670" s="1">
        <v>41830</v>
      </c>
      <c r="G670" s="1">
        <v>41808</v>
      </c>
      <c r="H670">
        <v>1</v>
      </c>
      <c r="I670">
        <v>88.4</v>
      </c>
    </row>
    <row r="671" spans="1:9" x14ac:dyDescent="0.25">
      <c r="A671">
        <v>10567</v>
      </c>
      <c r="B671" t="s">
        <v>186</v>
      </c>
      <c r="C671">
        <v>1</v>
      </c>
      <c r="D671" t="str">
        <f>_xlfn.XLOOKUP(orders[[#This Row],[employeeID]],employees[employeeID],employees[employeeName])</f>
        <v>Nancy Davolio</v>
      </c>
      <c r="E671" s="1">
        <v>41802</v>
      </c>
      <c r="F671" s="1">
        <v>41830</v>
      </c>
      <c r="G671" s="1">
        <v>41807</v>
      </c>
      <c r="H671">
        <v>1</v>
      </c>
      <c r="I671">
        <v>33.97</v>
      </c>
    </row>
    <row r="672" spans="1:9" x14ac:dyDescent="0.25">
      <c r="A672">
        <v>10569</v>
      </c>
      <c r="B672" t="s">
        <v>293</v>
      </c>
      <c r="C672">
        <v>5</v>
      </c>
      <c r="D672" t="str">
        <f>_xlfn.XLOOKUP(orders[[#This Row],[employeeID]],employees[employeeID],employees[employeeName])</f>
        <v>Steven Buchanan</v>
      </c>
      <c r="E672" s="1">
        <v>41806</v>
      </c>
      <c r="F672" s="1">
        <v>41834</v>
      </c>
      <c r="G672" s="1">
        <v>41831</v>
      </c>
      <c r="H672">
        <v>1</v>
      </c>
      <c r="I672">
        <v>58.98</v>
      </c>
    </row>
    <row r="673" spans="1:9" x14ac:dyDescent="0.25">
      <c r="A673">
        <v>10575</v>
      </c>
      <c r="B673" t="s">
        <v>248</v>
      </c>
      <c r="C673">
        <v>5</v>
      </c>
      <c r="D673" t="str">
        <f>_xlfn.XLOOKUP(orders[[#This Row],[employeeID]],employees[employeeID],employees[employeeName])</f>
        <v>Steven Buchanan</v>
      </c>
      <c r="E673" s="1">
        <v>41810</v>
      </c>
      <c r="F673" s="1">
        <v>41824</v>
      </c>
      <c r="G673" s="1">
        <v>41820</v>
      </c>
      <c r="H673">
        <v>1</v>
      </c>
      <c r="I673">
        <v>127.34</v>
      </c>
    </row>
    <row r="674" spans="1:9" x14ac:dyDescent="0.25">
      <c r="A674">
        <v>10581</v>
      </c>
      <c r="B674" t="s">
        <v>119</v>
      </c>
      <c r="C674">
        <v>3</v>
      </c>
      <c r="D674" t="str">
        <f>_xlfn.XLOOKUP(orders[[#This Row],[employeeID]],employees[employeeID],employees[employeeName])</f>
        <v>Janet Leverling</v>
      </c>
      <c r="E674" s="1">
        <v>41816</v>
      </c>
      <c r="F674" s="1">
        <v>41844</v>
      </c>
      <c r="G674" s="1">
        <v>41822</v>
      </c>
      <c r="H674">
        <v>1</v>
      </c>
      <c r="I674">
        <v>3.01</v>
      </c>
    </row>
    <row r="675" spans="1:9" x14ac:dyDescent="0.25">
      <c r="A675">
        <v>10584</v>
      </c>
      <c r="B675" t="s">
        <v>55</v>
      </c>
      <c r="C675">
        <v>4</v>
      </c>
      <c r="D675" t="str">
        <f>_xlfn.XLOOKUP(orders[[#This Row],[employeeID]],employees[employeeID],employees[employeeName])</f>
        <v>Margaret Peacock</v>
      </c>
      <c r="E675" s="1">
        <v>41820</v>
      </c>
      <c r="F675" s="1">
        <v>41848</v>
      </c>
      <c r="G675" s="1">
        <v>41824</v>
      </c>
      <c r="H675">
        <v>1</v>
      </c>
      <c r="I675">
        <v>59.14</v>
      </c>
    </row>
    <row r="676" spans="1:9" x14ac:dyDescent="0.25">
      <c r="A676">
        <v>10585</v>
      </c>
      <c r="B676" t="s">
        <v>382</v>
      </c>
      <c r="C676">
        <v>7</v>
      </c>
      <c r="D676" t="str">
        <f>_xlfn.XLOOKUP(orders[[#This Row],[employeeID]],employees[employeeID],employees[employeeName])</f>
        <v>Robert King</v>
      </c>
      <c r="E676" s="1">
        <v>41821</v>
      </c>
      <c r="F676" s="1">
        <v>41849</v>
      </c>
      <c r="G676" s="1">
        <v>41830</v>
      </c>
      <c r="H676">
        <v>1</v>
      </c>
      <c r="I676">
        <v>13.41</v>
      </c>
    </row>
    <row r="677" spans="1:9" x14ac:dyDescent="0.25">
      <c r="A677">
        <v>10586</v>
      </c>
      <c r="B677" t="s">
        <v>298</v>
      </c>
      <c r="C677">
        <v>9</v>
      </c>
      <c r="D677" t="str">
        <f>_xlfn.XLOOKUP(orders[[#This Row],[employeeID]],employees[employeeID],employees[employeeName])</f>
        <v>Anne Dodsworth</v>
      </c>
      <c r="E677" s="1">
        <v>41822</v>
      </c>
      <c r="F677" s="1">
        <v>41850</v>
      </c>
      <c r="G677" s="1">
        <v>41829</v>
      </c>
      <c r="H677">
        <v>1</v>
      </c>
      <c r="I677">
        <v>0.48</v>
      </c>
    </row>
    <row r="678" spans="1:9" x14ac:dyDescent="0.25">
      <c r="A678">
        <v>10587</v>
      </c>
      <c r="B678" t="s">
        <v>280</v>
      </c>
      <c r="C678">
        <v>1</v>
      </c>
      <c r="D678" t="str">
        <f>_xlfn.XLOOKUP(orders[[#This Row],[employeeID]],employees[employeeID],employees[employeeName])</f>
        <v>Nancy Davolio</v>
      </c>
      <c r="E678" s="1">
        <v>41822</v>
      </c>
      <c r="F678" s="1">
        <v>41850</v>
      </c>
      <c r="G678" s="1">
        <v>41829</v>
      </c>
      <c r="H678">
        <v>1</v>
      </c>
      <c r="I678">
        <v>62.52</v>
      </c>
    </row>
    <row r="679" spans="1:9" x14ac:dyDescent="0.25">
      <c r="A679">
        <v>10591</v>
      </c>
      <c r="B679" t="s">
        <v>361</v>
      </c>
      <c r="C679">
        <v>1</v>
      </c>
      <c r="D679" t="str">
        <f>_xlfn.XLOOKUP(orders[[#This Row],[employeeID]],employees[employeeID],employees[employeeName])</f>
        <v>Nancy Davolio</v>
      </c>
      <c r="E679" s="1">
        <v>41827</v>
      </c>
      <c r="F679" s="1">
        <v>41841</v>
      </c>
      <c r="G679" s="1">
        <v>41836</v>
      </c>
      <c r="H679">
        <v>1</v>
      </c>
      <c r="I679">
        <v>55.92</v>
      </c>
    </row>
    <row r="680" spans="1:9" x14ac:dyDescent="0.25">
      <c r="A680">
        <v>10592</v>
      </c>
      <c r="B680" t="s">
        <v>215</v>
      </c>
      <c r="C680">
        <v>3</v>
      </c>
      <c r="D680" t="str">
        <f>_xlfn.XLOOKUP(orders[[#This Row],[employeeID]],employees[employeeID],employees[employeeName])</f>
        <v>Janet Leverling</v>
      </c>
      <c r="E680" s="1">
        <v>41828</v>
      </c>
      <c r="F680" s="1">
        <v>41856</v>
      </c>
      <c r="G680" s="1">
        <v>41836</v>
      </c>
      <c r="H680">
        <v>1</v>
      </c>
      <c r="I680">
        <v>32.1</v>
      </c>
    </row>
    <row r="681" spans="1:9" x14ac:dyDescent="0.25">
      <c r="A681">
        <v>10595</v>
      </c>
      <c r="B681" t="s">
        <v>113</v>
      </c>
      <c r="C681">
        <v>2</v>
      </c>
      <c r="D681" t="str">
        <f>_xlfn.XLOOKUP(orders[[#This Row],[employeeID]],employees[employeeID],employees[employeeName])</f>
        <v>Andrew Fuller</v>
      </c>
      <c r="E681" s="1">
        <v>41830</v>
      </c>
      <c r="F681" s="1">
        <v>41858</v>
      </c>
      <c r="G681" s="1">
        <v>41834</v>
      </c>
      <c r="H681">
        <v>1</v>
      </c>
      <c r="I681">
        <v>96.78</v>
      </c>
    </row>
    <row r="682" spans="1:9" x14ac:dyDescent="0.25">
      <c r="A682">
        <v>10596</v>
      </c>
      <c r="B682" t="s">
        <v>386</v>
      </c>
      <c r="C682">
        <v>8</v>
      </c>
      <c r="D682" t="str">
        <f>_xlfn.XLOOKUP(orders[[#This Row],[employeeID]],employees[employeeID],employees[employeeName])</f>
        <v>Laura Callahan</v>
      </c>
      <c r="E682" s="1">
        <v>41831</v>
      </c>
      <c r="F682" s="1">
        <v>41859</v>
      </c>
      <c r="G682" s="1">
        <v>41863</v>
      </c>
      <c r="H682">
        <v>1</v>
      </c>
      <c r="I682">
        <v>16.34</v>
      </c>
    </row>
    <row r="683" spans="1:9" x14ac:dyDescent="0.25">
      <c r="A683">
        <v>10600</v>
      </c>
      <c r="B683" t="s">
        <v>182</v>
      </c>
      <c r="C683">
        <v>4</v>
      </c>
      <c r="D683" t="str">
        <f>_xlfn.XLOOKUP(orders[[#This Row],[employeeID]],employees[employeeID],employees[employeeName])</f>
        <v>Margaret Peacock</v>
      </c>
      <c r="E683" s="1">
        <v>41836</v>
      </c>
      <c r="F683" s="1">
        <v>41864</v>
      </c>
      <c r="G683" s="1">
        <v>41841</v>
      </c>
      <c r="H683">
        <v>1</v>
      </c>
      <c r="I683">
        <v>45.13</v>
      </c>
    </row>
    <row r="684" spans="1:9" x14ac:dyDescent="0.25">
      <c r="A684">
        <v>10601</v>
      </c>
      <c r="B684" t="s">
        <v>178</v>
      </c>
      <c r="C684">
        <v>7</v>
      </c>
      <c r="D684" t="str">
        <f>_xlfn.XLOOKUP(orders[[#This Row],[employeeID]],employees[employeeID],employees[employeeName])</f>
        <v>Robert King</v>
      </c>
      <c r="E684" s="1">
        <v>41836</v>
      </c>
      <c r="F684" s="1">
        <v>41878</v>
      </c>
      <c r="G684" s="1">
        <v>41842</v>
      </c>
      <c r="H684">
        <v>1</v>
      </c>
      <c r="I684">
        <v>58.3</v>
      </c>
    </row>
    <row r="685" spans="1:9" x14ac:dyDescent="0.25">
      <c r="A685">
        <v>10604</v>
      </c>
      <c r="B685" t="s">
        <v>147</v>
      </c>
      <c r="C685">
        <v>1</v>
      </c>
      <c r="D685" t="str">
        <f>_xlfn.XLOOKUP(orders[[#This Row],[employeeID]],employees[employeeID],employees[employeeName])</f>
        <v>Nancy Davolio</v>
      </c>
      <c r="E685" s="1">
        <v>41838</v>
      </c>
      <c r="F685" s="1">
        <v>41866</v>
      </c>
      <c r="G685" s="1">
        <v>41849</v>
      </c>
      <c r="H685">
        <v>1</v>
      </c>
      <c r="I685">
        <v>7.46</v>
      </c>
    </row>
    <row r="686" spans="1:9" x14ac:dyDescent="0.25">
      <c r="A686">
        <v>10607</v>
      </c>
      <c r="B686" t="s">
        <v>317</v>
      </c>
      <c r="C686">
        <v>5</v>
      </c>
      <c r="D686" t="str">
        <f>_xlfn.XLOOKUP(orders[[#This Row],[employeeID]],employees[employeeID],employees[employeeName])</f>
        <v>Steven Buchanan</v>
      </c>
      <c r="E686" s="1">
        <v>41842</v>
      </c>
      <c r="F686" s="1">
        <v>41870</v>
      </c>
      <c r="G686" s="1">
        <v>41845</v>
      </c>
      <c r="H686">
        <v>1</v>
      </c>
      <c r="I686">
        <v>200.24</v>
      </c>
    </row>
    <row r="687" spans="1:9" x14ac:dyDescent="0.25">
      <c r="A687">
        <v>10610</v>
      </c>
      <c r="B687" t="s">
        <v>203</v>
      </c>
      <c r="C687">
        <v>8</v>
      </c>
      <c r="D687" t="str">
        <f>_xlfn.XLOOKUP(orders[[#This Row],[employeeID]],employees[employeeID],employees[employeeName])</f>
        <v>Laura Callahan</v>
      </c>
      <c r="E687" s="1">
        <v>41845</v>
      </c>
      <c r="F687" s="1">
        <v>41873</v>
      </c>
      <c r="G687" s="1">
        <v>41857</v>
      </c>
      <c r="H687">
        <v>1</v>
      </c>
      <c r="I687">
        <v>26.78</v>
      </c>
    </row>
    <row r="688" spans="1:9" x14ac:dyDescent="0.25">
      <c r="A688">
        <v>10618</v>
      </c>
      <c r="B688" t="s">
        <v>244</v>
      </c>
      <c r="C688">
        <v>1</v>
      </c>
      <c r="D688" t="str">
        <f>_xlfn.XLOOKUP(orders[[#This Row],[employeeID]],employees[employeeID],employees[employeeName])</f>
        <v>Nancy Davolio</v>
      </c>
      <c r="E688" s="1">
        <v>41852</v>
      </c>
      <c r="F688" s="1">
        <v>41894</v>
      </c>
      <c r="G688" s="1">
        <v>41859</v>
      </c>
      <c r="H688">
        <v>1</v>
      </c>
      <c r="I688">
        <v>154.68</v>
      </c>
    </row>
    <row r="689" spans="1:9" x14ac:dyDescent="0.25">
      <c r="A689">
        <v>10625</v>
      </c>
      <c r="B689" t="s">
        <v>31</v>
      </c>
      <c r="C689">
        <v>3</v>
      </c>
      <c r="D689" t="str">
        <f>_xlfn.XLOOKUP(orders[[#This Row],[employeeID]],employees[employeeID],employees[employeeName])</f>
        <v>Janet Leverling</v>
      </c>
      <c r="E689" s="1">
        <v>41859</v>
      </c>
      <c r="F689" s="1">
        <v>41887</v>
      </c>
      <c r="G689" s="1">
        <v>41865</v>
      </c>
      <c r="H689">
        <v>1</v>
      </c>
      <c r="I689">
        <v>43.9</v>
      </c>
    </row>
    <row r="690" spans="1:9" x14ac:dyDescent="0.25">
      <c r="A690">
        <v>10631</v>
      </c>
      <c r="B690" t="s">
        <v>203</v>
      </c>
      <c r="C690">
        <v>8</v>
      </c>
      <c r="D690" t="str">
        <f>_xlfn.XLOOKUP(orders[[#This Row],[employeeID]],employees[employeeID],employees[employeeName])</f>
        <v>Laura Callahan</v>
      </c>
      <c r="E690" s="1">
        <v>41865</v>
      </c>
      <c r="F690" s="1">
        <v>41893</v>
      </c>
      <c r="G690" s="1">
        <v>41866</v>
      </c>
      <c r="H690">
        <v>1</v>
      </c>
      <c r="I690">
        <v>0.87</v>
      </c>
    </row>
    <row r="691" spans="1:9" x14ac:dyDescent="0.25">
      <c r="A691">
        <v>10632</v>
      </c>
      <c r="B691" t="s">
        <v>373</v>
      </c>
      <c r="C691">
        <v>8</v>
      </c>
      <c r="D691" t="str">
        <f>_xlfn.XLOOKUP(orders[[#This Row],[employeeID]],employees[employeeID],employees[employeeName])</f>
        <v>Laura Callahan</v>
      </c>
      <c r="E691" s="1">
        <v>41865</v>
      </c>
      <c r="F691" s="1">
        <v>41893</v>
      </c>
      <c r="G691" s="1">
        <v>41870</v>
      </c>
      <c r="H691">
        <v>1</v>
      </c>
      <c r="I691">
        <v>41.38</v>
      </c>
    </row>
    <row r="692" spans="1:9" x14ac:dyDescent="0.25">
      <c r="A692">
        <v>10636</v>
      </c>
      <c r="B692" t="s">
        <v>377</v>
      </c>
      <c r="C692">
        <v>4</v>
      </c>
      <c r="D692" t="str">
        <f>_xlfn.XLOOKUP(orders[[#This Row],[employeeID]],employees[employeeID],employees[employeeName])</f>
        <v>Margaret Peacock</v>
      </c>
      <c r="E692" s="1">
        <v>41870</v>
      </c>
      <c r="F692" s="1">
        <v>41898</v>
      </c>
      <c r="G692" s="1">
        <v>41877</v>
      </c>
      <c r="H692">
        <v>1</v>
      </c>
      <c r="I692">
        <v>1.1499999999999999</v>
      </c>
    </row>
    <row r="693" spans="1:9" x14ac:dyDescent="0.25">
      <c r="A693">
        <v>10637</v>
      </c>
      <c r="B693" t="s">
        <v>283</v>
      </c>
      <c r="C693">
        <v>6</v>
      </c>
      <c r="D693" t="str">
        <f>_xlfn.XLOOKUP(orders[[#This Row],[employeeID]],employees[employeeID],employees[employeeName])</f>
        <v>Michael Suyama</v>
      </c>
      <c r="E693" s="1">
        <v>41870</v>
      </c>
      <c r="F693" s="1">
        <v>41898</v>
      </c>
      <c r="G693" s="1">
        <v>41877</v>
      </c>
      <c r="H693">
        <v>1</v>
      </c>
      <c r="I693">
        <v>201.29</v>
      </c>
    </row>
    <row r="694" spans="1:9" x14ac:dyDescent="0.25">
      <c r="A694">
        <v>10638</v>
      </c>
      <c r="B694" t="s">
        <v>227</v>
      </c>
      <c r="C694">
        <v>3</v>
      </c>
      <c r="D694" t="str">
        <f>_xlfn.XLOOKUP(orders[[#This Row],[employeeID]],employees[employeeID],employees[employeeName])</f>
        <v>Janet Leverling</v>
      </c>
      <c r="E694" s="1">
        <v>41871</v>
      </c>
      <c r="F694" s="1">
        <v>41899</v>
      </c>
      <c r="G694" s="1">
        <v>41883</v>
      </c>
      <c r="H694">
        <v>1</v>
      </c>
      <c r="I694">
        <v>158.44</v>
      </c>
    </row>
    <row r="695" spans="1:9" x14ac:dyDescent="0.25">
      <c r="A695">
        <v>10640</v>
      </c>
      <c r="B695" t="s">
        <v>373</v>
      </c>
      <c r="C695">
        <v>4</v>
      </c>
      <c r="D695" t="str">
        <f>_xlfn.XLOOKUP(orders[[#This Row],[employeeID]],employees[employeeID],employees[employeeName])</f>
        <v>Margaret Peacock</v>
      </c>
      <c r="E695" s="1">
        <v>41872</v>
      </c>
      <c r="F695" s="1">
        <v>41900</v>
      </c>
      <c r="G695" s="1">
        <v>41879</v>
      </c>
      <c r="H695">
        <v>1</v>
      </c>
      <c r="I695">
        <v>23.55</v>
      </c>
    </row>
    <row r="696" spans="1:9" x14ac:dyDescent="0.25">
      <c r="A696">
        <v>10643</v>
      </c>
      <c r="B696" t="s">
        <v>25</v>
      </c>
      <c r="C696">
        <v>6</v>
      </c>
      <c r="D696" t="str">
        <f>_xlfn.XLOOKUP(orders[[#This Row],[employeeID]],employees[employeeID],employees[employeeName])</f>
        <v>Michael Suyama</v>
      </c>
      <c r="E696" s="1">
        <v>41876</v>
      </c>
      <c r="F696" s="1">
        <v>41904</v>
      </c>
      <c r="G696" s="1">
        <v>41884</v>
      </c>
      <c r="H696">
        <v>1</v>
      </c>
      <c r="I696">
        <v>29.46</v>
      </c>
    </row>
    <row r="697" spans="1:9" x14ac:dyDescent="0.25">
      <c r="A697">
        <v>10645</v>
      </c>
      <c r="B697" t="s">
        <v>174</v>
      </c>
      <c r="C697">
        <v>4</v>
      </c>
      <c r="D697" t="str">
        <f>_xlfn.XLOOKUP(orders[[#This Row],[employeeID]],employees[employeeID],employees[employeeName])</f>
        <v>Margaret Peacock</v>
      </c>
      <c r="E697" s="1">
        <v>41877</v>
      </c>
      <c r="F697" s="1">
        <v>41905</v>
      </c>
      <c r="G697" s="1">
        <v>41884</v>
      </c>
      <c r="H697">
        <v>1</v>
      </c>
      <c r="I697">
        <v>12.41</v>
      </c>
    </row>
    <row r="698" spans="1:9" x14ac:dyDescent="0.25">
      <c r="A698">
        <v>10653</v>
      </c>
      <c r="B698" t="s">
        <v>135</v>
      </c>
      <c r="C698">
        <v>1</v>
      </c>
      <c r="D698" t="str">
        <f>_xlfn.XLOOKUP(orders[[#This Row],[employeeID]],employees[employeeID],employees[employeeName])</f>
        <v>Nancy Davolio</v>
      </c>
      <c r="E698" s="1">
        <v>41884</v>
      </c>
      <c r="F698" s="1">
        <v>41912</v>
      </c>
      <c r="G698" s="1">
        <v>41901</v>
      </c>
      <c r="H698">
        <v>1</v>
      </c>
      <c r="I698">
        <v>93.25</v>
      </c>
    </row>
    <row r="699" spans="1:9" x14ac:dyDescent="0.25">
      <c r="A699">
        <v>10654</v>
      </c>
      <c r="B699" t="s">
        <v>45</v>
      </c>
      <c r="C699">
        <v>5</v>
      </c>
      <c r="D699" t="str">
        <f>_xlfn.XLOOKUP(orders[[#This Row],[employeeID]],employees[employeeID],employees[employeeName])</f>
        <v>Steven Buchanan</v>
      </c>
      <c r="E699" s="1">
        <v>41884</v>
      </c>
      <c r="F699" s="1">
        <v>41912</v>
      </c>
      <c r="G699" s="1">
        <v>41893</v>
      </c>
      <c r="H699">
        <v>1</v>
      </c>
      <c r="I699">
        <v>55.26</v>
      </c>
    </row>
    <row r="700" spans="1:9" x14ac:dyDescent="0.25">
      <c r="A700">
        <v>10656</v>
      </c>
      <c r="B700" t="s">
        <v>164</v>
      </c>
      <c r="C700">
        <v>6</v>
      </c>
      <c r="D700" t="str">
        <f>_xlfn.XLOOKUP(orders[[#This Row],[employeeID]],employees[employeeID],employees[employeeName])</f>
        <v>Michael Suyama</v>
      </c>
      <c r="E700" s="1">
        <v>41886</v>
      </c>
      <c r="F700" s="1">
        <v>41914</v>
      </c>
      <c r="G700" s="1">
        <v>41892</v>
      </c>
      <c r="H700">
        <v>1</v>
      </c>
      <c r="I700">
        <v>57.15</v>
      </c>
    </row>
    <row r="701" spans="1:9" x14ac:dyDescent="0.25">
      <c r="A701">
        <v>10658</v>
      </c>
      <c r="B701" t="s">
        <v>286</v>
      </c>
      <c r="C701">
        <v>4</v>
      </c>
      <c r="D701" t="str">
        <f>_xlfn.XLOOKUP(orders[[#This Row],[employeeID]],employees[employeeID],employees[employeeName])</f>
        <v>Margaret Peacock</v>
      </c>
      <c r="E701" s="1">
        <v>41887</v>
      </c>
      <c r="F701" s="1">
        <v>41915</v>
      </c>
      <c r="G701" s="1">
        <v>41890</v>
      </c>
      <c r="H701">
        <v>1</v>
      </c>
      <c r="I701">
        <v>364.15</v>
      </c>
    </row>
    <row r="702" spans="1:9" x14ac:dyDescent="0.25">
      <c r="A702">
        <v>10660</v>
      </c>
      <c r="B702" t="s">
        <v>182</v>
      </c>
      <c r="C702">
        <v>8</v>
      </c>
      <c r="D702" t="str">
        <f>_xlfn.XLOOKUP(orders[[#This Row],[employeeID]],employees[employeeID],employees[employeeName])</f>
        <v>Laura Callahan</v>
      </c>
      <c r="E702" s="1">
        <v>41890</v>
      </c>
      <c r="F702" s="1">
        <v>41918</v>
      </c>
      <c r="G702" s="1">
        <v>41927</v>
      </c>
      <c r="H702">
        <v>1</v>
      </c>
      <c r="I702">
        <v>111.29</v>
      </c>
    </row>
    <row r="703" spans="1:9" x14ac:dyDescent="0.25">
      <c r="A703">
        <v>10667</v>
      </c>
      <c r="B703" t="s">
        <v>113</v>
      </c>
      <c r="C703">
        <v>7</v>
      </c>
      <c r="D703" t="str">
        <f>_xlfn.XLOOKUP(orders[[#This Row],[employeeID]],employees[employeeID],employees[employeeName])</f>
        <v>Robert King</v>
      </c>
      <c r="E703" s="1">
        <v>41894</v>
      </c>
      <c r="F703" s="1">
        <v>41922</v>
      </c>
      <c r="G703" s="1">
        <v>41901</v>
      </c>
      <c r="H703">
        <v>1</v>
      </c>
      <c r="I703">
        <v>78.09</v>
      </c>
    </row>
    <row r="704" spans="1:9" x14ac:dyDescent="0.25">
      <c r="A704">
        <v>10669</v>
      </c>
      <c r="B704" t="s">
        <v>324</v>
      </c>
      <c r="C704">
        <v>2</v>
      </c>
      <c r="D704" t="str">
        <f>_xlfn.XLOOKUP(orders[[#This Row],[employeeID]],employees[employeeID],employees[employeeName])</f>
        <v>Andrew Fuller</v>
      </c>
      <c r="E704" s="1">
        <v>41897</v>
      </c>
      <c r="F704" s="1">
        <v>41925</v>
      </c>
      <c r="G704" s="1">
        <v>41904</v>
      </c>
      <c r="H704">
        <v>1</v>
      </c>
      <c r="I704">
        <v>24.39</v>
      </c>
    </row>
    <row r="705" spans="1:9" x14ac:dyDescent="0.25">
      <c r="A705">
        <v>10670</v>
      </c>
      <c r="B705" t="s">
        <v>135</v>
      </c>
      <c r="C705">
        <v>4</v>
      </c>
      <c r="D705" t="str">
        <f>_xlfn.XLOOKUP(orders[[#This Row],[employeeID]],employees[employeeID],employees[employeeName])</f>
        <v>Margaret Peacock</v>
      </c>
      <c r="E705" s="1">
        <v>41898</v>
      </c>
      <c r="F705" s="1">
        <v>41926</v>
      </c>
      <c r="G705" s="1">
        <v>41900</v>
      </c>
      <c r="H705">
        <v>1</v>
      </c>
      <c r="I705">
        <v>203.48</v>
      </c>
    </row>
    <row r="706" spans="1:9" x14ac:dyDescent="0.25">
      <c r="A706">
        <v>10671</v>
      </c>
      <c r="B706" t="s">
        <v>139</v>
      </c>
      <c r="C706">
        <v>1</v>
      </c>
      <c r="D706" t="str">
        <f>_xlfn.XLOOKUP(orders[[#This Row],[employeeID]],employees[employeeID],employees[employeeName])</f>
        <v>Nancy Davolio</v>
      </c>
      <c r="E706" s="1">
        <v>41899</v>
      </c>
      <c r="F706" s="1">
        <v>41927</v>
      </c>
      <c r="G706" s="1">
        <v>41906</v>
      </c>
      <c r="H706">
        <v>1</v>
      </c>
      <c r="I706">
        <v>30.34</v>
      </c>
    </row>
    <row r="707" spans="1:9" x14ac:dyDescent="0.25">
      <c r="A707">
        <v>10673</v>
      </c>
      <c r="B707" t="s">
        <v>390</v>
      </c>
      <c r="C707">
        <v>2</v>
      </c>
      <c r="D707" t="str">
        <f>_xlfn.XLOOKUP(orders[[#This Row],[employeeID]],employees[employeeID],employees[employeeName])</f>
        <v>Andrew Fuller</v>
      </c>
      <c r="E707" s="1">
        <v>41900</v>
      </c>
      <c r="F707" s="1">
        <v>41928</v>
      </c>
      <c r="G707" s="1">
        <v>41901</v>
      </c>
      <c r="H707">
        <v>1</v>
      </c>
      <c r="I707">
        <v>22.76</v>
      </c>
    </row>
    <row r="708" spans="1:9" x14ac:dyDescent="0.25">
      <c r="A708">
        <v>10680</v>
      </c>
      <c r="B708" t="s">
        <v>258</v>
      </c>
      <c r="C708">
        <v>1</v>
      </c>
      <c r="D708" t="str">
        <f>_xlfn.XLOOKUP(orders[[#This Row],[employeeID]],employees[employeeID],employees[employeeName])</f>
        <v>Nancy Davolio</v>
      </c>
      <c r="E708" s="1">
        <v>41906</v>
      </c>
      <c r="F708" s="1">
        <v>41934</v>
      </c>
      <c r="G708" s="1">
        <v>41908</v>
      </c>
      <c r="H708">
        <v>1</v>
      </c>
      <c r="I708">
        <v>26.61</v>
      </c>
    </row>
    <row r="709" spans="1:9" x14ac:dyDescent="0.25">
      <c r="A709">
        <v>10683</v>
      </c>
      <c r="B709" t="s">
        <v>106</v>
      </c>
      <c r="C709">
        <v>2</v>
      </c>
      <c r="D709" t="str">
        <f>_xlfn.XLOOKUP(orders[[#This Row],[employeeID]],employees[employeeID],employees[employeeName])</f>
        <v>Andrew Fuller</v>
      </c>
      <c r="E709" s="1">
        <v>41908</v>
      </c>
      <c r="F709" s="1">
        <v>41936</v>
      </c>
      <c r="G709" s="1">
        <v>41913</v>
      </c>
      <c r="H709">
        <v>1</v>
      </c>
      <c r="I709">
        <v>4.4000000000000004</v>
      </c>
    </row>
    <row r="710" spans="1:9" x14ac:dyDescent="0.25">
      <c r="A710">
        <v>10684</v>
      </c>
      <c r="B710" t="s">
        <v>262</v>
      </c>
      <c r="C710">
        <v>3</v>
      </c>
      <c r="D710" t="str">
        <f>_xlfn.XLOOKUP(orders[[#This Row],[employeeID]],employees[employeeID],employees[employeeName])</f>
        <v>Janet Leverling</v>
      </c>
      <c r="E710" s="1">
        <v>41908</v>
      </c>
      <c r="F710" s="1">
        <v>41936</v>
      </c>
      <c r="G710" s="1">
        <v>41912</v>
      </c>
      <c r="H710">
        <v>1</v>
      </c>
      <c r="I710">
        <v>145.63</v>
      </c>
    </row>
    <row r="711" spans="1:9" x14ac:dyDescent="0.25">
      <c r="A711">
        <v>10686</v>
      </c>
      <c r="B711" t="s">
        <v>273</v>
      </c>
      <c r="C711">
        <v>2</v>
      </c>
      <c r="D711" t="str">
        <f>_xlfn.XLOOKUP(orders[[#This Row],[employeeID]],employees[employeeID],employees[employeeName])</f>
        <v>Andrew Fuller</v>
      </c>
      <c r="E711" s="1">
        <v>41912</v>
      </c>
      <c r="F711" s="1">
        <v>41940</v>
      </c>
      <c r="G711" s="1">
        <v>41920</v>
      </c>
      <c r="H711">
        <v>1</v>
      </c>
      <c r="I711">
        <v>96.5</v>
      </c>
    </row>
    <row r="712" spans="1:9" x14ac:dyDescent="0.25">
      <c r="A712">
        <v>10690</v>
      </c>
      <c r="B712" t="s">
        <v>174</v>
      </c>
      <c r="C712">
        <v>1</v>
      </c>
      <c r="D712" t="str">
        <f>_xlfn.XLOOKUP(orders[[#This Row],[employeeID]],employees[employeeID],employees[employeeName])</f>
        <v>Nancy Davolio</v>
      </c>
      <c r="E712" s="1">
        <v>41914</v>
      </c>
      <c r="F712" s="1">
        <v>41942</v>
      </c>
      <c r="G712" s="1">
        <v>41915</v>
      </c>
      <c r="H712">
        <v>1</v>
      </c>
      <c r="I712">
        <v>15.8</v>
      </c>
    </row>
    <row r="713" spans="1:9" x14ac:dyDescent="0.25">
      <c r="A713">
        <v>10695</v>
      </c>
      <c r="B713" t="s">
        <v>390</v>
      </c>
      <c r="C713">
        <v>7</v>
      </c>
      <c r="D713" t="str">
        <f>_xlfn.XLOOKUP(orders[[#This Row],[employeeID]],employees[employeeID],employees[employeeName])</f>
        <v>Robert King</v>
      </c>
      <c r="E713" s="1">
        <v>41919</v>
      </c>
      <c r="F713" s="1">
        <v>41961</v>
      </c>
      <c r="G713" s="1">
        <v>41926</v>
      </c>
      <c r="H713">
        <v>1</v>
      </c>
      <c r="I713">
        <v>16.72</v>
      </c>
    </row>
    <row r="714" spans="1:9" x14ac:dyDescent="0.25">
      <c r="A714">
        <v>10697</v>
      </c>
      <c r="B714" t="s">
        <v>227</v>
      </c>
      <c r="C714">
        <v>3</v>
      </c>
      <c r="D714" t="str">
        <f>_xlfn.XLOOKUP(orders[[#This Row],[employeeID]],employees[employeeID],employees[employeeName])</f>
        <v>Janet Leverling</v>
      </c>
      <c r="E714" s="1">
        <v>41920</v>
      </c>
      <c r="F714" s="1">
        <v>41948</v>
      </c>
      <c r="G714" s="1">
        <v>41926</v>
      </c>
      <c r="H714">
        <v>1</v>
      </c>
      <c r="I714">
        <v>45.52</v>
      </c>
    </row>
    <row r="715" spans="1:9" x14ac:dyDescent="0.25">
      <c r="A715">
        <v>10698</v>
      </c>
      <c r="B715" t="s">
        <v>113</v>
      </c>
      <c r="C715">
        <v>4</v>
      </c>
      <c r="D715" t="str">
        <f>_xlfn.XLOOKUP(orders[[#This Row],[employeeID]],employees[employeeID],employees[employeeName])</f>
        <v>Margaret Peacock</v>
      </c>
      <c r="E715" s="1">
        <v>41921</v>
      </c>
      <c r="F715" s="1">
        <v>41949</v>
      </c>
      <c r="G715" s="1">
        <v>41929</v>
      </c>
      <c r="H715">
        <v>1</v>
      </c>
      <c r="I715">
        <v>272.47000000000003</v>
      </c>
    </row>
    <row r="716" spans="1:9" x14ac:dyDescent="0.25">
      <c r="A716">
        <v>10700</v>
      </c>
      <c r="B716" t="s">
        <v>317</v>
      </c>
      <c r="C716">
        <v>3</v>
      </c>
      <c r="D716" t="str">
        <f>_xlfn.XLOOKUP(orders[[#This Row],[employeeID]],employees[employeeID],employees[employeeName])</f>
        <v>Janet Leverling</v>
      </c>
      <c r="E716" s="1">
        <v>41922</v>
      </c>
      <c r="F716" s="1">
        <v>41950</v>
      </c>
      <c r="G716" s="1">
        <v>41928</v>
      </c>
      <c r="H716">
        <v>1</v>
      </c>
      <c r="I716">
        <v>65.099999999999994</v>
      </c>
    </row>
    <row r="717" spans="1:9" x14ac:dyDescent="0.25">
      <c r="A717">
        <v>10702</v>
      </c>
      <c r="B717" t="s">
        <v>25</v>
      </c>
      <c r="C717">
        <v>4</v>
      </c>
      <c r="D717" t="str">
        <f>_xlfn.XLOOKUP(orders[[#This Row],[employeeID]],employees[employeeID],employees[employeeName])</f>
        <v>Margaret Peacock</v>
      </c>
      <c r="E717" s="1">
        <v>41925</v>
      </c>
      <c r="F717" s="1">
        <v>41967</v>
      </c>
      <c r="G717" s="1">
        <v>41933</v>
      </c>
      <c r="H717">
        <v>1</v>
      </c>
      <c r="I717">
        <v>23.94</v>
      </c>
    </row>
    <row r="718" spans="1:9" x14ac:dyDescent="0.25">
      <c r="A718">
        <v>10704</v>
      </c>
      <c r="B718" t="s">
        <v>283</v>
      </c>
      <c r="C718">
        <v>6</v>
      </c>
      <c r="D718" t="str">
        <f>_xlfn.XLOOKUP(orders[[#This Row],[employeeID]],employees[employeeID],employees[employeeName])</f>
        <v>Michael Suyama</v>
      </c>
      <c r="E718" s="1">
        <v>41926</v>
      </c>
      <c r="F718" s="1">
        <v>41954</v>
      </c>
      <c r="G718" s="1">
        <v>41950</v>
      </c>
      <c r="H718">
        <v>1</v>
      </c>
      <c r="I718">
        <v>4.78</v>
      </c>
    </row>
    <row r="719" spans="1:9" x14ac:dyDescent="0.25">
      <c r="A719">
        <v>10710</v>
      </c>
      <c r="B719" t="s">
        <v>142</v>
      </c>
      <c r="C719">
        <v>1</v>
      </c>
      <c r="D719" t="str">
        <f>_xlfn.XLOOKUP(orders[[#This Row],[employeeID]],employees[employeeID],employees[employeeName])</f>
        <v>Nancy Davolio</v>
      </c>
      <c r="E719" s="1">
        <v>41932</v>
      </c>
      <c r="F719" s="1">
        <v>41960</v>
      </c>
      <c r="G719" s="1">
        <v>41935</v>
      </c>
      <c r="H719">
        <v>1</v>
      </c>
      <c r="I719">
        <v>4.9800000000000004</v>
      </c>
    </row>
    <row r="720" spans="1:9" x14ac:dyDescent="0.25">
      <c r="A720">
        <v>10712</v>
      </c>
      <c r="B720" t="s">
        <v>186</v>
      </c>
      <c r="C720">
        <v>3</v>
      </c>
      <c r="D720" t="str">
        <f>_xlfn.XLOOKUP(orders[[#This Row],[employeeID]],employees[employeeID],employees[employeeName])</f>
        <v>Janet Leverling</v>
      </c>
      <c r="E720" s="1">
        <v>41933</v>
      </c>
      <c r="F720" s="1">
        <v>41961</v>
      </c>
      <c r="G720" s="1">
        <v>41943</v>
      </c>
      <c r="H720">
        <v>1</v>
      </c>
      <c r="I720">
        <v>89.93</v>
      </c>
    </row>
    <row r="721" spans="1:9" x14ac:dyDescent="0.25">
      <c r="A721">
        <v>10713</v>
      </c>
      <c r="B721" t="s">
        <v>317</v>
      </c>
      <c r="C721">
        <v>1</v>
      </c>
      <c r="D721" t="str">
        <f>_xlfn.XLOOKUP(orders[[#This Row],[employeeID]],employees[employeeID],employees[employeeName])</f>
        <v>Nancy Davolio</v>
      </c>
      <c r="E721" s="1">
        <v>41934</v>
      </c>
      <c r="F721" s="1">
        <v>41962</v>
      </c>
      <c r="G721" s="1">
        <v>41936</v>
      </c>
      <c r="H721">
        <v>1</v>
      </c>
      <c r="I721">
        <v>167.05</v>
      </c>
    </row>
    <row r="722" spans="1:9" x14ac:dyDescent="0.25">
      <c r="A722">
        <v>10715</v>
      </c>
      <c r="B722" t="s">
        <v>66</v>
      </c>
      <c r="C722">
        <v>3</v>
      </c>
      <c r="D722" t="str">
        <f>_xlfn.XLOOKUP(orders[[#This Row],[employeeID]],employees[employeeID],employees[employeeName])</f>
        <v>Janet Leverling</v>
      </c>
      <c r="E722" s="1">
        <v>41935</v>
      </c>
      <c r="F722" s="1">
        <v>41949</v>
      </c>
      <c r="G722" s="1">
        <v>41941</v>
      </c>
      <c r="H722">
        <v>1</v>
      </c>
      <c r="I722">
        <v>63.2</v>
      </c>
    </row>
    <row r="723" spans="1:9" x14ac:dyDescent="0.25">
      <c r="A723">
        <v>10722</v>
      </c>
      <c r="B723" t="s">
        <v>317</v>
      </c>
      <c r="C723">
        <v>8</v>
      </c>
      <c r="D723" t="str">
        <f>_xlfn.XLOOKUP(orders[[#This Row],[employeeID]],employees[employeeID],employees[employeeName])</f>
        <v>Laura Callahan</v>
      </c>
      <c r="E723" s="1">
        <v>41941</v>
      </c>
      <c r="F723" s="1">
        <v>41983</v>
      </c>
      <c r="G723" s="1">
        <v>41947</v>
      </c>
      <c r="H723">
        <v>1</v>
      </c>
      <c r="I723">
        <v>74.58</v>
      </c>
    </row>
    <row r="724" spans="1:9" x14ac:dyDescent="0.25">
      <c r="A724">
        <v>10723</v>
      </c>
      <c r="B724" t="s">
        <v>386</v>
      </c>
      <c r="C724">
        <v>3</v>
      </c>
      <c r="D724" t="str">
        <f>_xlfn.XLOOKUP(orders[[#This Row],[employeeID]],employees[employeeID],employees[employeeName])</f>
        <v>Janet Leverling</v>
      </c>
      <c r="E724" s="1">
        <v>41942</v>
      </c>
      <c r="F724" s="1">
        <v>41970</v>
      </c>
      <c r="G724" s="1">
        <v>41968</v>
      </c>
      <c r="H724">
        <v>1</v>
      </c>
      <c r="I724">
        <v>21.72</v>
      </c>
    </row>
    <row r="725" spans="1:9" x14ac:dyDescent="0.25">
      <c r="A725">
        <v>10726</v>
      </c>
      <c r="B725" t="s">
        <v>110</v>
      </c>
      <c r="C725">
        <v>4</v>
      </c>
      <c r="D725" t="str">
        <f>_xlfn.XLOOKUP(orders[[#This Row],[employeeID]],employees[employeeID],employees[employeeName])</f>
        <v>Margaret Peacock</v>
      </c>
      <c r="E725" s="1">
        <v>41946</v>
      </c>
      <c r="F725" s="1">
        <v>41960</v>
      </c>
      <c r="G725" s="1">
        <v>41978</v>
      </c>
      <c r="H725">
        <v>1</v>
      </c>
      <c r="I725">
        <v>16.559999999999999</v>
      </c>
    </row>
    <row r="726" spans="1:9" x14ac:dyDescent="0.25">
      <c r="A726">
        <v>10727</v>
      </c>
      <c r="B726" t="s">
        <v>298</v>
      </c>
      <c r="C726">
        <v>2</v>
      </c>
      <c r="D726" t="str">
        <f>_xlfn.XLOOKUP(orders[[#This Row],[employeeID]],employees[employeeID],employees[employeeName])</f>
        <v>Andrew Fuller</v>
      </c>
      <c r="E726" s="1">
        <v>41946</v>
      </c>
      <c r="F726" s="1">
        <v>41974</v>
      </c>
      <c r="G726" s="1">
        <v>41978</v>
      </c>
      <c r="H726">
        <v>1</v>
      </c>
      <c r="I726">
        <v>89.9</v>
      </c>
    </row>
    <row r="727" spans="1:9" x14ac:dyDescent="0.25">
      <c r="A727">
        <v>10730</v>
      </c>
      <c r="B727" t="s">
        <v>66</v>
      </c>
      <c r="C727">
        <v>5</v>
      </c>
      <c r="D727" t="str">
        <f>_xlfn.XLOOKUP(orders[[#This Row],[employeeID]],employees[employeeID],employees[employeeName])</f>
        <v>Steven Buchanan</v>
      </c>
      <c r="E727" s="1">
        <v>41948</v>
      </c>
      <c r="F727" s="1">
        <v>41976</v>
      </c>
      <c r="G727" s="1">
        <v>41957</v>
      </c>
      <c r="H727">
        <v>1</v>
      </c>
      <c r="I727">
        <v>20.12</v>
      </c>
    </row>
    <row r="728" spans="1:9" x14ac:dyDescent="0.25">
      <c r="A728">
        <v>10731</v>
      </c>
      <c r="B728" t="s">
        <v>88</v>
      </c>
      <c r="C728">
        <v>7</v>
      </c>
      <c r="D728" t="str">
        <f>_xlfn.XLOOKUP(orders[[#This Row],[employeeID]],employees[employeeID],employees[employeeName])</f>
        <v>Robert King</v>
      </c>
      <c r="E728" s="1">
        <v>41949</v>
      </c>
      <c r="F728" s="1">
        <v>41977</v>
      </c>
      <c r="G728" s="1">
        <v>41957</v>
      </c>
      <c r="H728">
        <v>1</v>
      </c>
      <c r="I728">
        <v>96.65</v>
      </c>
    </row>
    <row r="729" spans="1:9" x14ac:dyDescent="0.25">
      <c r="A729">
        <v>10732</v>
      </c>
      <c r="B729" t="s">
        <v>66</v>
      </c>
      <c r="C729">
        <v>3</v>
      </c>
      <c r="D729" t="str">
        <f>_xlfn.XLOOKUP(orders[[#This Row],[employeeID]],employees[employeeID],employees[employeeName])</f>
        <v>Janet Leverling</v>
      </c>
      <c r="E729" s="1">
        <v>41949</v>
      </c>
      <c r="F729" s="1">
        <v>41977</v>
      </c>
      <c r="G729" s="1">
        <v>41950</v>
      </c>
      <c r="H729">
        <v>1</v>
      </c>
      <c r="I729">
        <v>16.97</v>
      </c>
    </row>
    <row r="730" spans="1:9" x14ac:dyDescent="0.25">
      <c r="A730">
        <v>10738</v>
      </c>
      <c r="B730" t="s">
        <v>329</v>
      </c>
      <c r="C730">
        <v>2</v>
      </c>
      <c r="D730" t="str">
        <f>_xlfn.XLOOKUP(orders[[#This Row],[employeeID]],employees[employeeID],employees[employeeName])</f>
        <v>Andrew Fuller</v>
      </c>
      <c r="E730" s="1">
        <v>41955</v>
      </c>
      <c r="F730" s="1">
        <v>41983</v>
      </c>
      <c r="G730" s="1">
        <v>41961</v>
      </c>
      <c r="H730">
        <v>1</v>
      </c>
      <c r="I730">
        <v>2.91</v>
      </c>
    </row>
    <row r="731" spans="1:9" x14ac:dyDescent="0.25">
      <c r="A731">
        <v>10744</v>
      </c>
      <c r="B731" t="s">
        <v>361</v>
      </c>
      <c r="C731">
        <v>6</v>
      </c>
      <c r="D731" t="str">
        <f>_xlfn.XLOOKUP(orders[[#This Row],[employeeID]],employees[employeeID],employees[employeeName])</f>
        <v>Michael Suyama</v>
      </c>
      <c r="E731" s="1">
        <v>41960</v>
      </c>
      <c r="F731" s="1">
        <v>41988</v>
      </c>
      <c r="G731" s="1">
        <v>41967</v>
      </c>
      <c r="H731">
        <v>1</v>
      </c>
      <c r="I731">
        <v>69.19</v>
      </c>
    </row>
    <row r="732" spans="1:9" x14ac:dyDescent="0.25">
      <c r="A732">
        <v>10745</v>
      </c>
      <c r="B732" t="s">
        <v>286</v>
      </c>
      <c r="C732">
        <v>9</v>
      </c>
      <c r="D732" t="str">
        <f>_xlfn.XLOOKUP(orders[[#This Row],[employeeID]],employees[employeeID],employees[employeeName])</f>
        <v>Anne Dodsworth</v>
      </c>
      <c r="E732" s="1">
        <v>41961</v>
      </c>
      <c r="F732" s="1">
        <v>41989</v>
      </c>
      <c r="G732" s="1">
        <v>41970</v>
      </c>
      <c r="H732">
        <v>1</v>
      </c>
      <c r="I732">
        <v>3.52</v>
      </c>
    </row>
    <row r="733" spans="1:9" x14ac:dyDescent="0.25">
      <c r="A733">
        <v>10747</v>
      </c>
      <c r="B733" t="s">
        <v>273</v>
      </c>
      <c r="C733">
        <v>6</v>
      </c>
      <c r="D733" t="str">
        <f>_xlfn.XLOOKUP(orders[[#This Row],[employeeID]],employees[employeeID],employees[employeeName])</f>
        <v>Michael Suyama</v>
      </c>
      <c r="E733" s="1">
        <v>41962</v>
      </c>
      <c r="F733" s="1">
        <v>41990</v>
      </c>
      <c r="G733" s="1">
        <v>41969</v>
      </c>
      <c r="H733">
        <v>1</v>
      </c>
      <c r="I733">
        <v>117.33</v>
      </c>
    </row>
    <row r="734" spans="1:9" x14ac:dyDescent="0.25">
      <c r="A734">
        <v>10748</v>
      </c>
      <c r="B734" t="s">
        <v>317</v>
      </c>
      <c r="C734">
        <v>3</v>
      </c>
      <c r="D734" t="str">
        <f>_xlfn.XLOOKUP(orders[[#This Row],[employeeID]],employees[employeeID],employees[employeeName])</f>
        <v>Janet Leverling</v>
      </c>
      <c r="E734" s="1">
        <v>41963</v>
      </c>
      <c r="F734" s="1">
        <v>41991</v>
      </c>
      <c r="G734" s="1">
        <v>41971</v>
      </c>
      <c r="H734">
        <v>1</v>
      </c>
      <c r="I734">
        <v>232.55</v>
      </c>
    </row>
    <row r="735" spans="1:9" x14ac:dyDescent="0.25">
      <c r="A735">
        <v>10750</v>
      </c>
      <c r="B735" t="s">
        <v>377</v>
      </c>
      <c r="C735">
        <v>9</v>
      </c>
      <c r="D735" t="str">
        <f>_xlfn.XLOOKUP(orders[[#This Row],[employeeID]],employees[employeeID],employees[employeeName])</f>
        <v>Anne Dodsworth</v>
      </c>
      <c r="E735" s="1">
        <v>41964</v>
      </c>
      <c r="F735" s="1">
        <v>41992</v>
      </c>
      <c r="G735" s="1">
        <v>41967</v>
      </c>
      <c r="H735">
        <v>1</v>
      </c>
      <c r="I735">
        <v>79.3</v>
      </c>
    </row>
    <row r="736" spans="1:9" x14ac:dyDescent="0.25">
      <c r="A736">
        <v>10753</v>
      </c>
      <c r="B736" t="s">
        <v>142</v>
      </c>
      <c r="C736">
        <v>3</v>
      </c>
      <c r="D736" t="str">
        <f>_xlfn.XLOOKUP(orders[[#This Row],[employeeID]],employees[employeeID],employees[employeeName])</f>
        <v>Janet Leverling</v>
      </c>
      <c r="E736" s="1">
        <v>41968</v>
      </c>
      <c r="F736" s="1">
        <v>41996</v>
      </c>
      <c r="G736" s="1">
        <v>41970</v>
      </c>
      <c r="H736">
        <v>1</v>
      </c>
      <c r="I736">
        <v>7.7</v>
      </c>
    </row>
    <row r="737" spans="1:9" x14ac:dyDescent="0.25">
      <c r="A737">
        <v>10757</v>
      </c>
      <c r="B737" t="s">
        <v>317</v>
      </c>
      <c r="C737">
        <v>6</v>
      </c>
      <c r="D737" t="str">
        <f>_xlfn.XLOOKUP(orders[[#This Row],[employeeID]],employees[employeeID],employees[employeeName])</f>
        <v>Michael Suyama</v>
      </c>
      <c r="E737" s="1">
        <v>41970</v>
      </c>
      <c r="F737" s="1">
        <v>41998</v>
      </c>
      <c r="G737" s="1">
        <v>41988</v>
      </c>
      <c r="H737">
        <v>1</v>
      </c>
      <c r="I737">
        <v>8.19</v>
      </c>
    </row>
    <row r="738" spans="1:9" x14ac:dyDescent="0.25">
      <c r="A738">
        <v>10760</v>
      </c>
      <c r="B738" t="s">
        <v>239</v>
      </c>
      <c r="C738">
        <v>4</v>
      </c>
      <c r="D738" t="str">
        <f>_xlfn.XLOOKUP(orders[[#This Row],[employeeID]],employees[employeeID],employees[employeeName])</f>
        <v>Margaret Peacock</v>
      </c>
      <c r="E738" s="1">
        <v>41974</v>
      </c>
      <c r="F738" s="1">
        <v>42002</v>
      </c>
      <c r="G738" s="1">
        <v>41983</v>
      </c>
      <c r="H738">
        <v>1</v>
      </c>
      <c r="I738">
        <v>155.63999999999999</v>
      </c>
    </row>
    <row r="739" spans="1:9" x14ac:dyDescent="0.25">
      <c r="A739">
        <v>10762</v>
      </c>
      <c r="B739" t="s">
        <v>131</v>
      </c>
      <c r="C739">
        <v>3</v>
      </c>
      <c r="D739" t="str">
        <f>_xlfn.XLOOKUP(orders[[#This Row],[employeeID]],employees[employeeID],employees[employeeName])</f>
        <v>Janet Leverling</v>
      </c>
      <c r="E739" s="1">
        <v>41975</v>
      </c>
      <c r="F739" s="1">
        <v>42003</v>
      </c>
      <c r="G739" s="1">
        <v>41982</v>
      </c>
      <c r="H739">
        <v>1</v>
      </c>
      <c r="I739">
        <v>328.74</v>
      </c>
    </row>
    <row r="740" spans="1:9" x14ac:dyDescent="0.25">
      <c r="A740">
        <v>10766</v>
      </c>
      <c r="B740" t="s">
        <v>262</v>
      </c>
      <c r="C740">
        <v>4</v>
      </c>
      <c r="D740" t="str">
        <f>_xlfn.XLOOKUP(orders[[#This Row],[employeeID]],employees[employeeID],employees[employeeName])</f>
        <v>Margaret Peacock</v>
      </c>
      <c r="E740" s="1">
        <v>41978</v>
      </c>
      <c r="F740" s="1">
        <v>42006</v>
      </c>
      <c r="G740" s="1">
        <v>41982</v>
      </c>
      <c r="H740">
        <v>1</v>
      </c>
      <c r="I740">
        <v>157.55000000000001</v>
      </c>
    </row>
    <row r="741" spans="1:9" x14ac:dyDescent="0.25">
      <c r="A741">
        <v>10769</v>
      </c>
      <c r="B741" t="s">
        <v>361</v>
      </c>
      <c r="C741">
        <v>3</v>
      </c>
      <c r="D741" t="str">
        <f>_xlfn.XLOOKUP(orders[[#This Row],[employeeID]],employees[employeeID],employees[employeeName])</f>
        <v>Janet Leverling</v>
      </c>
      <c r="E741" s="1">
        <v>41981</v>
      </c>
      <c r="F741" s="1">
        <v>42009</v>
      </c>
      <c r="G741" s="1">
        <v>41985</v>
      </c>
      <c r="H741">
        <v>1</v>
      </c>
      <c r="I741">
        <v>65.06</v>
      </c>
    </row>
    <row r="742" spans="1:9" x14ac:dyDescent="0.25">
      <c r="A742">
        <v>10774</v>
      </c>
      <c r="B742" t="s">
        <v>131</v>
      </c>
      <c r="C742">
        <v>4</v>
      </c>
      <c r="D742" t="str">
        <f>_xlfn.XLOOKUP(orders[[#This Row],[employeeID]],employees[employeeID],employees[employeeName])</f>
        <v>Margaret Peacock</v>
      </c>
      <c r="E742" s="1">
        <v>41984</v>
      </c>
      <c r="F742" s="1">
        <v>41998</v>
      </c>
      <c r="G742" s="1">
        <v>41985</v>
      </c>
      <c r="H742">
        <v>1</v>
      </c>
      <c r="I742">
        <v>48.2</v>
      </c>
    </row>
    <row r="743" spans="1:9" x14ac:dyDescent="0.25">
      <c r="A743">
        <v>10775</v>
      </c>
      <c r="B743" t="s">
        <v>343</v>
      </c>
      <c r="C743">
        <v>7</v>
      </c>
      <c r="D743" t="str">
        <f>_xlfn.XLOOKUP(orders[[#This Row],[employeeID]],employees[employeeID],employees[employeeName])</f>
        <v>Robert King</v>
      </c>
      <c r="E743" s="1">
        <v>41985</v>
      </c>
      <c r="F743" s="1">
        <v>42013</v>
      </c>
      <c r="G743" s="1">
        <v>41999</v>
      </c>
      <c r="H743">
        <v>1</v>
      </c>
      <c r="I743">
        <v>20.25</v>
      </c>
    </row>
    <row r="744" spans="1:9" x14ac:dyDescent="0.25">
      <c r="A744">
        <v>10778</v>
      </c>
      <c r="B744" t="s">
        <v>45</v>
      </c>
      <c r="C744">
        <v>3</v>
      </c>
      <c r="D744" t="str">
        <f>_xlfn.XLOOKUP(orders[[#This Row],[employeeID]],employees[employeeID],employees[employeeName])</f>
        <v>Janet Leverling</v>
      </c>
      <c r="E744" s="1">
        <v>41989</v>
      </c>
      <c r="F744" s="1">
        <v>42017</v>
      </c>
      <c r="G744" s="1">
        <v>41997</v>
      </c>
      <c r="H744">
        <v>1</v>
      </c>
      <c r="I744">
        <v>6.79</v>
      </c>
    </row>
    <row r="745" spans="1:9" x14ac:dyDescent="0.25">
      <c r="A745">
        <v>10780</v>
      </c>
      <c r="B745" t="s">
        <v>223</v>
      </c>
      <c r="C745">
        <v>2</v>
      </c>
      <c r="D745" t="str">
        <f>_xlfn.XLOOKUP(orders[[#This Row],[employeeID]],employees[employeeID],employees[employeeName])</f>
        <v>Andrew Fuller</v>
      </c>
      <c r="E745" s="1">
        <v>41989</v>
      </c>
      <c r="F745" s="1">
        <v>42003</v>
      </c>
      <c r="G745" s="1">
        <v>41998</v>
      </c>
      <c r="H745">
        <v>1</v>
      </c>
      <c r="I745">
        <v>42.13</v>
      </c>
    </row>
    <row r="746" spans="1:9" x14ac:dyDescent="0.25">
      <c r="A746">
        <v>10786</v>
      </c>
      <c r="B746" t="s">
        <v>283</v>
      </c>
      <c r="C746">
        <v>8</v>
      </c>
      <c r="D746" t="str">
        <f>_xlfn.XLOOKUP(orders[[#This Row],[employeeID]],employees[employeeID],employees[employeeName])</f>
        <v>Laura Callahan</v>
      </c>
      <c r="E746" s="1">
        <v>41992</v>
      </c>
      <c r="F746" s="1">
        <v>42020</v>
      </c>
      <c r="G746" s="1">
        <v>41996</v>
      </c>
      <c r="H746">
        <v>1</v>
      </c>
      <c r="I746">
        <v>110.87</v>
      </c>
    </row>
    <row r="747" spans="1:9" x14ac:dyDescent="0.25">
      <c r="A747">
        <v>10787</v>
      </c>
      <c r="B747" t="s">
        <v>203</v>
      </c>
      <c r="C747">
        <v>2</v>
      </c>
      <c r="D747" t="str">
        <f>_xlfn.XLOOKUP(orders[[#This Row],[employeeID]],employees[employeeID],employees[employeeName])</f>
        <v>Andrew Fuller</v>
      </c>
      <c r="E747" s="1">
        <v>41992</v>
      </c>
      <c r="F747" s="1">
        <v>42006</v>
      </c>
      <c r="G747" s="1">
        <v>41999</v>
      </c>
      <c r="H747">
        <v>1</v>
      </c>
      <c r="I747">
        <v>249.93</v>
      </c>
    </row>
    <row r="748" spans="1:9" x14ac:dyDescent="0.25">
      <c r="A748">
        <v>10790</v>
      </c>
      <c r="B748" t="s">
        <v>160</v>
      </c>
      <c r="C748">
        <v>6</v>
      </c>
      <c r="D748" t="str">
        <f>_xlfn.XLOOKUP(orders[[#This Row],[employeeID]],employees[employeeID],employees[employeeName])</f>
        <v>Michael Suyama</v>
      </c>
      <c r="E748" s="1">
        <v>41995</v>
      </c>
      <c r="F748" s="1">
        <v>42023</v>
      </c>
      <c r="G748" s="1">
        <v>41999</v>
      </c>
      <c r="H748">
        <v>1</v>
      </c>
      <c r="I748">
        <v>28.23</v>
      </c>
    </row>
    <row r="749" spans="1:9" x14ac:dyDescent="0.25">
      <c r="A749">
        <v>10794</v>
      </c>
      <c r="B749" t="s">
        <v>280</v>
      </c>
      <c r="C749">
        <v>6</v>
      </c>
      <c r="D749" t="str">
        <f>_xlfn.XLOOKUP(orders[[#This Row],[employeeID]],employees[employeeID],employees[employeeName])</f>
        <v>Michael Suyama</v>
      </c>
      <c r="E749" s="1">
        <v>41997</v>
      </c>
      <c r="F749" s="1">
        <v>42025</v>
      </c>
      <c r="G749" s="1">
        <v>42006</v>
      </c>
      <c r="H749">
        <v>1</v>
      </c>
      <c r="I749">
        <v>21.49</v>
      </c>
    </row>
    <row r="750" spans="1:9" x14ac:dyDescent="0.25">
      <c r="A750">
        <v>10796</v>
      </c>
      <c r="B750" t="s">
        <v>178</v>
      </c>
      <c r="C750">
        <v>3</v>
      </c>
      <c r="D750" t="str">
        <f>_xlfn.XLOOKUP(orders[[#This Row],[employeeID]],employees[employeeID],employees[employeeName])</f>
        <v>Janet Leverling</v>
      </c>
      <c r="E750" s="1">
        <v>41998</v>
      </c>
      <c r="F750" s="1">
        <v>42026</v>
      </c>
      <c r="G750" s="1">
        <v>42018</v>
      </c>
      <c r="H750">
        <v>1</v>
      </c>
      <c r="I750">
        <v>26.52</v>
      </c>
    </row>
    <row r="751" spans="1:9" x14ac:dyDescent="0.25">
      <c r="A751">
        <v>10798</v>
      </c>
      <c r="B751" t="s">
        <v>191</v>
      </c>
      <c r="C751">
        <v>2</v>
      </c>
      <c r="D751" t="str">
        <f>_xlfn.XLOOKUP(orders[[#This Row],[employeeID]],employees[employeeID],employees[employeeName])</f>
        <v>Andrew Fuller</v>
      </c>
      <c r="E751" s="1">
        <v>41999</v>
      </c>
      <c r="F751" s="1">
        <v>42027</v>
      </c>
      <c r="G751" s="1">
        <v>42009</v>
      </c>
      <c r="H751">
        <v>1</v>
      </c>
      <c r="I751">
        <v>2.33</v>
      </c>
    </row>
    <row r="752" spans="1:9" x14ac:dyDescent="0.25">
      <c r="A752">
        <v>10803</v>
      </c>
      <c r="B752" t="s">
        <v>382</v>
      </c>
      <c r="C752">
        <v>4</v>
      </c>
      <c r="D752" t="str">
        <f>_xlfn.XLOOKUP(orders[[#This Row],[employeeID]],employees[employeeID],employees[employeeName])</f>
        <v>Margaret Peacock</v>
      </c>
      <c r="E752" s="1">
        <v>42003</v>
      </c>
      <c r="F752" s="1">
        <v>42031</v>
      </c>
      <c r="G752" s="1">
        <v>42010</v>
      </c>
      <c r="H752">
        <v>1</v>
      </c>
      <c r="I752">
        <v>55.23</v>
      </c>
    </row>
    <row r="753" spans="1:9" x14ac:dyDescent="0.25">
      <c r="A753">
        <v>10807</v>
      </c>
      <c r="B753" t="s">
        <v>142</v>
      </c>
      <c r="C753">
        <v>4</v>
      </c>
      <c r="D753" t="str">
        <f>_xlfn.XLOOKUP(orders[[#This Row],[employeeID]],employees[employeeID],employees[employeeName])</f>
        <v>Margaret Peacock</v>
      </c>
      <c r="E753" s="1">
        <v>42004</v>
      </c>
      <c r="F753" s="1">
        <v>42032</v>
      </c>
      <c r="G753" s="1">
        <v>42034</v>
      </c>
      <c r="H753">
        <v>1</v>
      </c>
      <c r="I753">
        <v>1.36</v>
      </c>
    </row>
    <row r="754" spans="1:9" x14ac:dyDescent="0.25">
      <c r="A754">
        <v>10809</v>
      </c>
      <c r="B754" t="s">
        <v>382</v>
      </c>
      <c r="C754">
        <v>7</v>
      </c>
      <c r="D754" t="str">
        <f>_xlfn.XLOOKUP(orders[[#This Row],[employeeID]],employees[employeeID],employees[employeeName])</f>
        <v>Robert King</v>
      </c>
      <c r="E754" s="1">
        <v>42005</v>
      </c>
      <c r="F754" s="1">
        <v>42033</v>
      </c>
      <c r="G754" s="1">
        <v>42011</v>
      </c>
      <c r="H754">
        <v>1</v>
      </c>
      <c r="I754">
        <v>4.87</v>
      </c>
    </row>
    <row r="755" spans="1:9" x14ac:dyDescent="0.25">
      <c r="A755">
        <v>10811</v>
      </c>
      <c r="B755" t="s">
        <v>227</v>
      </c>
      <c r="C755">
        <v>8</v>
      </c>
      <c r="D755" t="str">
        <f>_xlfn.XLOOKUP(orders[[#This Row],[employeeID]],employees[employeeID],employees[employeeName])</f>
        <v>Laura Callahan</v>
      </c>
      <c r="E755" s="1">
        <v>42006</v>
      </c>
      <c r="F755" s="1">
        <v>42034</v>
      </c>
      <c r="G755" s="1">
        <v>42012</v>
      </c>
      <c r="H755">
        <v>1</v>
      </c>
      <c r="I755">
        <v>31.22</v>
      </c>
    </row>
    <row r="756" spans="1:9" x14ac:dyDescent="0.25">
      <c r="A756">
        <v>10812</v>
      </c>
      <c r="B756" t="s">
        <v>298</v>
      </c>
      <c r="C756">
        <v>5</v>
      </c>
      <c r="D756" t="str">
        <f>_xlfn.XLOOKUP(orders[[#This Row],[employeeID]],employees[employeeID],employees[employeeName])</f>
        <v>Steven Buchanan</v>
      </c>
      <c r="E756" s="1">
        <v>42006</v>
      </c>
      <c r="F756" s="1">
        <v>42034</v>
      </c>
      <c r="G756" s="1">
        <v>42016</v>
      </c>
      <c r="H756">
        <v>1</v>
      </c>
      <c r="I756">
        <v>59.78</v>
      </c>
    </row>
    <row r="757" spans="1:9" x14ac:dyDescent="0.25">
      <c r="A757">
        <v>10813</v>
      </c>
      <c r="B757" t="s">
        <v>302</v>
      </c>
      <c r="C757">
        <v>1</v>
      </c>
      <c r="D757" t="str">
        <f>_xlfn.XLOOKUP(orders[[#This Row],[employeeID]],employees[employeeID],employees[employeeName])</f>
        <v>Nancy Davolio</v>
      </c>
      <c r="E757" s="1">
        <v>42009</v>
      </c>
      <c r="F757" s="1">
        <v>42037</v>
      </c>
      <c r="G757" s="1">
        <v>42013</v>
      </c>
      <c r="H757">
        <v>1</v>
      </c>
      <c r="I757">
        <v>47.38</v>
      </c>
    </row>
    <row r="758" spans="1:9" x14ac:dyDescent="0.25">
      <c r="A758">
        <v>10821</v>
      </c>
      <c r="B758" t="s">
        <v>332</v>
      </c>
      <c r="C758">
        <v>1</v>
      </c>
      <c r="D758" t="str">
        <f>_xlfn.XLOOKUP(orders[[#This Row],[employeeID]],employees[employeeID],employees[employeeName])</f>
        <v>Nancy Davolio</v>
      </c>
      <c r="E758" s="1">
        <v>42012</v>
      </c>
      <c r="F758" s="1">
        <v>42040</v>
      </c>
      <c r="G758" s="1">
        <v>42019</v>
      </c>
      <c r="H758">
        <v>1</v>
      </c>
      <c r="I758">
        <v>36.68</v>
      </c>
    </row>
    <row r="759" spans="1:9" x14ac:dyDescent="0.25">
      <c r="A759">
        <v>10824</v>
      </c>
      <c r="B759" t="s">
        <v>131</v>
      </c>
      <c r="C759">
        <v>8</v>
      </c>
      <c r="D759" t="str">
        <f>_xlfn.XLOOKUP(orders[[#This Row],[employeeID]],employees[employeeID],employees[employeeName])</f>
        <v>Laura Callahan</v>
      </c>
      <c r="E759" s="1">
        <v>42013</v>
      </c>
      <c r="F759" s="1">
        <v>42041</v>
      </c>
      <c r="G759" s="1">
        <v>42034</v>
      </c>
      <c r="H759">
        <v>1</v>
      </c>
      <c r="I759">
        <v>1.23</v>
      </c>
    </row>
    <row r="760" spans="1:9" x14ac:dyDescent="0.25">
      <c r="A760">
        <v>10825</v>
      </c>
      <c r="B760" t="s">
        <v>102</v>
      </c>
      <c r="C760">
        <v>1</v>
      </c>
      <c r="D760" t="str">
        <f>_xlfn.XLOOKUP(orders[[#This Row],[employeeID]],employees[employeeID],employees[employeeName])</f>
        <v>Nancy Davolio</v>
      </c>
      <c r="E760" s="1">
        <v>42013</v>
      </c>
      <c r="F760" s="1">
        <v>42041</v>
      </c>
      <c r="G760" s="1">
        <v>42018</v>
      </c>
      <c r="H760">
        <v>1</v>
      </c>
      <c r="I760">
        <v>79.25</v>
      </c>
    </row>
    <row r="761" spans="1:9" x14ac:dyDescent="0.25">
      <c r="A761">
        <v>10826</v>
      </c>
      <c r="B761" t="s">
        <v>55</v>
      </c>
      <c r="C761">
        <v>6</v>
      </c>
      <c r="D761" t="str">
        <f>_xlfn.XLOOKUP(orders[[#This Row],[employeeID]],employees[employeeID],employees[employeeName])</f>
        <v>Michael Suyama</v>
      </c>
      <c r="E761" s="1">
        <v>42016</v>
      </c>
      <c r="F761" s="1">
        <v>42044</v>
      </c>
      <c r="G761" s="1">
        <v>42041</v>
      </c>
      <c r="H761">
        <v>1</v>
      </c>
      <c r="I761">
        <v>7.09</v>
      </c>
    </row>
    <row r="762" spans="1:9" x14ac:dyDescent="0.25">
      <c r="A762">
        <v>10828</v>
      </c>
      <c r="B762" t="s">
        <v>290</v>
      </c>
      <c r="C762">
        <v>9</v>
      </c>
      <c r="D762" t="str">
        <f>_xlfn.XLOOKUP(orders[[#This Row],[employeeID]],employees[employeeID],employees[employeeName])</f>
        <v>Anne Dodsworth</v>
      </c>
      <c r="E762" s="1">
        <v>42017</v>
      </c>
      <c r="F762" s="1">
        <v>42031</v>
      </c>
      <c r="G762" s="1">
        <v>42039</v>
      </c>
      <c r="H762">
        <v>1</v>
      </c>
      <c r="I762">
        <v>90.85</v>
      </c>
    </row>
    <row r="763" spans="1:9" x14ac:dyDescent="0.25">
      <c r="A763">
        <v>10829</v>
      </c>
      <c r="B763" t="s">
        <v>191</v>
      </c>
      <c r="C763">
        <v>9</v>
      </c>
      <c r="D763" t="str">
        <f>_xlfn.XLOOKUP(orders[[#This Row],[employeeID]],employees[employeeID],employees[employeeName])</f>
        <v>Anne Dodsworth</v>
      </c>
      <c r="E763" s="1">
        <v>42017</v>
      </c>
      <c r="F763" s="1">
        <v>42045</v>
      </c>
      <c r="G763" s="1">
        <v>42027</v>
      </c>
      <c r="H763">
        <v>1</v>
      </c>
      <c r="I763">
        <v>154.72</v>
      </c>
    </row>
    <row r="764" spans="1:9" x14ac:dyDescent="0.25">
      <c r="A764">
        <v>10836</v>
      </c>
      <c r="B764" t="s">
        <v>113</v>
      </c>
      <c r="C764">
        <v>7</v>
      </c>
      <c r="D764" t="str">
        <f>_xlfn.XLOOKUP(orders[[#This Row],[employeeID]],employees[employeeID],employees[employeeName])</f>
        <v>Robert King</v>
      </c>
      <c r="E764" s="1">
        <v>42020</v>
      </c>
      <c r="F764" s="1">
        <v>42048</v>
      </c>
      <c r="G764" s="1">
        <v>42025</v>
      </c>
      <c r="H764">
        <v>1</v>
      </c>
      <c r="I764">
        <v>411.88</v>
      </c>
    </row>
    <row r="765" spans="1:9" x14ac:dyDescent="0.25">
      <c r="A765">
        <v>10845</v>
      </c>
      <c r="B765" t="s">
        <v>286</v>
      </c>
      <c r="C765">
        <v>8</v>
      </c>
      <c r="D765" t="str">
        <f>_xlfn.XLOOKUP(orders[[#This Row],[employeeID]],employees[employeeID],employees[employeeName])</f>
        <v>Laura Callahan</v>
      </c>
      <c r="E765" s="1">
        <v>42025</v>
      </c>
      <c r="F765" s="1">
        <v>42039</v>
      </c>
      <c r="G765" s="1">
        <v>42034</v>
      </c>
      <c r="H765">
        <v>1</v>
      </c>
      <c r="I765">
        <v>212.98</v>
      </c>
    </row>
    <row r="766" spans="1:9" x14ac:dyDescent="0.25">
      <c r="A766">
        <v>10850</v>
      </c>
      <c r="B766" t="s">
        <v>365</v>
      </c>
      <c r="C766">
        <v>1</v>
      </c>
      <c r="D766" t="str">
        <f>_xlfn.XLOOKUP(orders[[#This Row],[employeeID]],employees[employeeID],employees[employeeName])</f>
        <v>Nancy Davolio</v>
      </c>
      <c r="E766" s="1">
        <v>42027</v>
      </c>
      <c r="F766" s="1">
        <v>42069</v>
      </c>
      <c r="G766" s="1">
        <v>42034</v>
      </c>
      <c r="H766">
        <v>1</v>
      </c>
      <c r="I766">
        <v>49.19</v>
      </c>
    </row>
    <row r="767" spans="1:9" x14ac:dyDescent="0.25">
      <c r="A767">
        <v>10851</v>
      </c>
      <c r="B767" t="s">
        <v>302</v>
      </c>
      <c r="C767">
        <v>5</v>
      </c>
      <c r="D767" t="str">
        <f>_xlfn.XLOOKUP(orders[[#This Row],[employeeID]],employees[employeeID],employees[employeeName])</f>
        <v>Steven Buchanan</v>
      </c>
      <c r="E767" s="1">
        <v>42030</v>
      </c>
      <c r="F767" s="1">
        <v>42058</v>
      </c>
      <c r="G767" s="1">
        <v>42037</v>
      </c>
      <c r="H767">
        <v>1</v>
      </c>
      <c r="I767">
        <v>160.55000000000001</v>
      </c>
    </row>
    <row r="768" spans="1:9" x14ac:dyDescent="0.25">
      <c r="A768">
        <v>10852</v>
      </c>
      <c r="B768" t="s">
        <v>293</v>
      </c>
      <c r="C768">
        <v>8</v>
      </c>
      <c r="D768" t="str">
        <f>_xlfn.XLOOKUP(orders[[#This Row],[employeeID]],employees[employeeID],employees[employeeName])</f>
        <v>Laura Callahan</v>
      </c>
      <c r="E768" s="1">
        <v>42030</v>
      </c>
      <c r="F768" s="1">
        <v>42044</v>
      </c>
      <c r="G768" s="1">
        <v>42034</v>
      </c>
      <c r="H768">
        <v>1</v>
      </c>
      <c r="I768">
        <v>174.05</v>
      </c>
    </row>
    <row r="769" spans="1:9" x14ac:dyDescent="0.25">
      <c r="A769">
        <v>10855</v>
      </c>
      <c r="B769" t="s">
        <v>258</v>
      </c>
      <c r="C769">
        <v>3</v>
      </c>
      <c r="D769" t="str">
        <f>_xlfn.XLOOKUP(orders[[#This Row],[employeeID]],employees[employeeID],employees[employeeName])</f>
        <v>Janet Leverling</v>
      </c>
      <c r="E769" s="1">
        <v>42031</v>
      </c>
      <c r="F769" s="1">
        <v>42059</v>
      </c>
      <c r="G769" s="1">
        <v>42039</v>
      </c>
      <c r="H769">
        <v>1</v>
      </c>
      <c r="I769">
        <v>170.97</v>
      </c>
    </row>
    <row r="770" spans="1:9" x14ac:dyDescent="0.25">
      <c r="A770">
        <v>10858</v>
      </c>
      <c r="B770" t="s">
        <v>199</v>
      </c>
      <c r="C770">
        <v>2</v>
      </c>
      <c r="D770" t="str">
        <f>_xlfn.XLOOKUP(orders[[#This Row],[employeeID]],employees[employeeID],employees[employeeName])</f>
        <v>Andrew Fuller</v>
      </c>
      <c r="E770" s="1">
        <v>42033</v>
      </c>
      <c r="F770" s="1">
        <v>42061</v>
      </c>
      <c r="G770" s="1">
        <v>42038</v>
      </c>
      <c r="H770">
        <v>1</v>
      </c>
      <c r="I770">
        <v>52.51</v>
      </c>
    </row>
    <row r="771" spans="1:9" x14ac:dyDescent="0.25">
      <c r="A771">
        <v>10865</v>
      </c>
      <c r="B771" t="s">
        <v>286</v>
      </c>
      <c r="C771">
        <v>2</v>
      </c>
      <c r="D771" t="str">
        <f>_xlfn.XLOOKUP(orders[[#This Row],[employeeID]],employees[employeeID],employees[employeeName])</f>
        <v>Andrew Fuller</v>
      </c>
      <c r="E771" s="1">
        <v>42037</v>
      </c>
      <c r="F771" s="1">
        <v>42051</v>
      </c>
      <c r="G771" s="1">
        <v>42047</v>
      </c>
      <c r="H771">
        <v>1</v>
      </c>
      <c r="I771">
        <v>348.14</v>
      </c>
    </row>
    <row r="772" spans="1:9" x14ac:dyDescent="0.25">
      <c r="A772">
        <v>10866</v>
      </c>
      <c r="B772" t="s">
        <v>45</v>
      </c>
      <c r="C772">
        <v>5</v>
      </c>
      <c r="D772" t="str">
        <f>_xlfn.XLOOKUP(orders[[#This Row],[employeeID]],employees[employeeID],employees[employeeName])</f>
        <v>Steven Buchanan</v>
      </c>
      <c r="E772" s="1">
        <v>42038</v>
      </c>
      <c r="F772" s="1">
        <v>42066</v>
      </c>
      <c r="G772" s="1">
        <v>42047</v>
      </c>
      <c r="H772">
        <v>1</v>
      </c>
      <c r="I772">
        <v>109.11</v>
      </c>
    </row>
    <row r="773" spans="1:9" x14ac:dyDescent="0.25">
      <c r="A773">
        <v>10867</v>
      </c>
      <c r="B773" t="s">
        <v>231</v>
      </c>
      <c r="C773">
        <v>6</v>
      </c>
      <c r="D773" t="str">
        <f>_xlfn.XLOOKUP(orders[[#This Row],[employeeID]],employees[employeeID],employees[employeeName])</f>
        <v>Michael Suyama</v>
      </c>
      <c r="E773" s="1">
        <v>42038</v>
      </c>
      <c r="F773" s="1">
        <v>42080</v>
      </c>
      <c r="G773" s="1">
        <v>42046</v>
      </c>
      <c r="H773">
        <v>1</v>
      </c>
      <c r="I773">
        <v>1.93</v>
      </c>
    </row>
    <row r="774" spans="1:9" x14ac:dyDescent="0.25">
      <c r="A774">
        <v>10869</v>
      </c>
      <c r="B774" t="s">
        <v>321</v>
      </c>
      <c r="C774">
        <v>5</v>
      </c>
      <c r="D774" t="str">
        <f>_xlfn.XLOOKUP(orders[[#This Row],[employeeID]],employees[employeeID],employees[employeeName])</f>
        <v>Steven Buchanan</v>
      </c>
      <c r="E774" s="1">
        <v>42039</v>
      </c>
      <c r="F774" s="1">
        <v>42067</v>
      </c>
      <c r="G774" s="1">
        <v>42044</v>
      </c>
      <c r="H774">
        <v>1</v>
      </c>
      <c r="I774">
        <v>143.28</v>
      </c>
    </row>
    <row r="775" spans="1:9" x14ac:dyDescent="0.25">
      <c r="A775">
        <v>10873</v>
      </c>
      <c r="B775" t="s">
        <v>390</v>
      </c>
      <c r="C775">
        <v>4</v>
      </c>
      <c r="D775" t="str">
        <f>_xlfn.XLOOKUP(orders[[#This Row],[employeeID]],employees[employeeID],employees[employeeName])</f>
        <v>Margaret Peacock</v>
      </c>
      <c r="E775" s="1">
        <v>42041</v>
      </c>
      <c r="F775" s="1">
        <v>42069</v>
      </c>
      <c r="G775" s="1">
        <v>42044</v>
      </c>
      <c r="H775">
        <v>1</v>
      </c>
      <c r="I775">
        <v>0.82</v>
      </c>
    </row>
    <row r="776" spans="1:9" x14ac:dyDescent="0.25">
      <c r="A776">
        <v>10877</v>
      </c>
      <c r="B776" t="s">
        <v>302</v>
      </c>
      <c r="C776">
        <v>1</v>
      </c>
      <c r="D776" t="str">
        <f>_xlfn.XLOOKUP(orders[[#This Row],[employeeID]],employees[employeeID],employees[employeeName])</f>
        <v>Nancy Davolio</v>
      </c>
      <c r="E776" s="1">
        <v>42044</v>
      </c>
      <c r="F776" s="1">
        <v>42072</v>
      </c>
      <c r="G776" s="1">
        <v>42054</v>
      </c>
      <c r="H776">
        <v>1</v>
      </c>
      <c r="I776">
        <v>38.06</v>
      </c>
    </row>
    <row r="777" spans="1:9" x14ac:dyDescent="0.25">
      <c r="A777">
        <v>10878</v>
      </c>
      <c r="B777" t="s">
        <v>286</v>
      </c>
      <c r="C777">
        <v>4</v>
      </c>
      <c r="D777" t="str">
        <f>_xlfn.XLOOKUP(orders[[#This Row],[employeeID]],employees[employeeID],employees[employeeName])</f>
        <v>Margaret Peacock</v>
      </c>
      <c r="E777" s="1">
        <v>42045</v>
      </c>
      <c r="F777" s="1">
        <v>42073</v>
      </c>
      <c r="G777" s="1">
        <v>42047</v>
      </c>
      <c r="H777">
        <v>1</v>
      </c>
      <c r="I777">
        <v>46.69</v>
      </c>
    </row>
    <row r="778" spans="1:9" x14ac:dyDescent="0.25">
      <c r="A778">
        <v>10880</v>
      </c>
      <c r="B778" t="s">
        <v>131</v>
      </c>
      <c r="C778">
        <v>7</v>
      </c>
      <c r="D778" t="str">
        <f>_xlfn.XLOOKUP(orders[[#This Row],[employeeID]],employees[employeeID],employees[employeeName])</f>
        <v>Robert King</v>
      </c>
      <c r="E778" s="1">
        <v>42045</v>
      </c>
      <c r="F778" s="1">
        <v>42087</v>
      </c>
      <c r="G778" s="1">
        <v>42053</v>
      </c>
      <c r="H778">
        <v>1</v>
      </c>
      <c r="I778">
        <v>88.01</v>
      </c>
    </row>
    <row r="779" spans="1:9" x14ac:dyDescent="0.25">
      <c r="A779">
        <v>10881</v>
      </c>
      <c r="B779" t="s">
        <v>79</v>
      </c>
      <c r="C779">
        <v>4</v>
      </c>
      <c r="D779" t="str">
        <f>_xlfn.XLOOKUP(orders[[#This Row],[employeeID]],employees[employeeID],employees[employeeName])</f>
        <v>Margaret Peacock</v>
      </c>
      <c r="E779" s="1">
        <v>42046</v>
      </c>
      <c r="F779" s="1">
        <v>42074</v>
      </c>
      <c r="G779" s="1">
        <v>42053</v>
      </c>
      <c r="H779">
        <v>1</v>
      </c>
      <c r="I779">
        <v>2.84</v>
      </c>
    </row>
    <row r="780" spans="1:9" x14ac:dyDescent="0.25">
      <c r="A780">
        <v>10886</v>
      </c>
      <c r="B780" t="s">
        <v>174</v>
      </c>
      <c r="C780">
        <v>1</v>
      </c>
      <c r="D780" t="str">
        <f>_xlfn.XLOOKUP(orders[[#This Row],[employeeID]],employees[employeeID],employees[employeeName])</f>
        <v>Nancy Davolio</v>
      </c>
      <c r="E780" s="1">
        <v>42048</v>
      </c>
      <c r="F780" s="1">
        <v>42076</v>
      </c>
      <c r="G780" s="1">
        <v>42065</v>
      </c>
      <c r="H780">
        <v>1</v>
      </c>
      <c r="I780">
        <v>4.99</v>
      </c>
    </row>
    <row r="781" spans="1:9" x14ac:dyDescent="0.25">
      <c r="A781">
        <v>10890</v>
      </c>
      <c r="B781" t="s">
        <v>106</v>
      </c>
      <c r="C781">
        <v>7</v>
      </c>
      <c r="D781" t="str">
        <f>_xlfn.XLOOKUP(orders[[#This Row],[employeeID]],employees[employeeID],employees[employeeName])</f>
        <v>Robert King</v>
      </c>
      <c r="E781" s="1">
        <v>42051</v>
      </c>
      <c r="F781" s="1">
        <v>42079</v>
      </c>
      <c r="G781" s="1">
        <v>42053</v>
      </c>
      <c r="H781">
        <v>1</v>
      </c>
      <c r="I781">
        <v>32.76</v>
      </c>
    </row>
    <row r="782" spans="1:9" x14ac:dyDescent="0.25">
      <c r="A782">
        <v>10894</v>
      </c>
      <c r="B782" t="s">
        <v>317</v>
      </c>
      <c r="C782">
        <v>1</v>
      </c>
      <c r="D782" t="str">
        <f>_xlfn.XLOOKUP(orders[[#This Row],[employeeID]],employees[employeeID],employees[employeeName])</f>
        <v>Nancy Davolio</v>
      </c>
      <c r="E782" s="1">
        <v>42053</v>
      </c>
      <c r="F782" s="1">
        <v>42081</v>
      </c>
      <c r="G782" s="1">
        <v>42055</v>
      </c>
      <c r="H782">
        <v>1</v>
      </c>
      <c r="I782">
        <v>116.13</v>
      </c>
    </row>
    <row r="783" spans="1:9" x14ac:dyDescent="0.25">
      <c r="A783">
        <v>10895</v>
      </c>
      <c r="B783" t="s">
        <v>113</v>
      </c>
      <c r="C783">
        <v>3</v>
      </c>
      <c r="D783" t="str">
        <f>_xlfn.XLOOKUP(orders[[#This Row],[employeeID]],employees[employeeID],employees[employeeName])</f>
        <v>Janet Leverling</v>
      </c>
      <c r="E783" s="1">
        <v>42053</v>
      </c>
      <c r="F783" s="1">
        <v>42081</v>
      </c>
      <c r="G783" s="1">
        <v>42058</v>
      </c>
      <c r="H783">
        <v>1</v>
      </c>
      <c r="I783">
        <v>162.75</v>
      </c>
    </row>
    <row r="784" spans="1:9" x14ac:dyDescent="0.25">
      <c r="A784">
        <v>10901</v>
      </c>
      <c r="B784" t="s">
        <v>178</v>
      </c>
      <c r="C784">
        <v>4</v>
      </c>
      <c r="D784" t="str">
        <f>_xlfn.XLOOKUP(orders[[#This Row],[employeeID]],employees[employeeID],employees[employeeName])</f>
        <v>Margaret Peacock</v>
      </c>
      <c r="E784" s="1">
        <v>42058</v>
      </c>
      <c r="F784" s="1">
        <v>42086</v>
      </c>
      <c r="G784" s="1">
        <v>42061</v>
      </c>
      <c r="H784">
        <v>1</v>
      </c>
      <c r="I784">
        <v>62.09</v>
      </c>
    </row>
    <row r="785" spans="1:9" x14ac:dyDescent="0.25">
      <c r="A785">
        <v>10902</v>
      </c>
      <c r="B785" t="s">
        <v>131</v>
      </c>
      <c r="C785">
        <v>1</v>
      </c>
      <c r="D785" t="str">
        <f>_xlfn.XLOOKUP(orders[[#This Row],[employeeID]],employees[employeeID],employees[employeeName])</f>
        <v>Nancy Davolio</v>
      </c>
      <c r="E785" s="1">
        <v>42058</v>
      </c>
      <c r="F785" s="1">
        <v>42086</v>
      </c>
      <c r="G785" s="1">
        <v>42066</v>
      </c>
      <c r="H785">
        <v>1</v>
      </c>
      <c r="I785">
        <v>44.15</v>
      </c>
    </row>
    <row r="786" spans="1:9" x14ac:dyDescent="0.25">
      <c r="A786">
        <v>10911</v>
      </c>
      <c r="B786" t="s">
        <v>156</v>
      </c>
      <c r="C786">
        <v>3</v>
      </c>
      <c r="D786" t="str">
        <f>_xlfn.XLOOKUP(orders[[#This Row],[employeeID]],employees[employeeID],employees[employeeName])</f>
        <v>Janet Leverling</v>
      </c>
      <c r="E786" s="1">
        <v>42061</v>
      </c>
      <c r="F786" s="1">
        <v>42089</v>
      </c>
      <c r="G786" s="1">
        <v>42068</v>
      </c>
      <c r="H786">
        <v>1</v>
      </c>
      <c r="I786">
        <v>38.19</v>
      </c>
    </row>
    <row r="787" spans="1:9" x14ac:dyDescent="0.25">
      <c r="A787">
        <v>10913</v>
      </c>
      <c r="B787" t="s">
        <v>283</v>
      </c>
      <c r="C787">
        <v>4</v>
      </c>
      <c r="D787" t="str">
        <f>_xlfn.XLOOKUP(orders[[#This Row],[employeeID]],employees[employeeID],employees[employeeName])</f>
        <v>Margaret Peacock</v>
      </c>
      <c r="E787" s="1">
        <v>42061</v>
      </c>
      <c r="F787" s="1">
        <v>42089</v>
      </c>
      <c r="G787" s="1">
        <v>42067</v>
      </c>
      <c r="H787">
        <v>1</v>
      </c>
      <c r="I787">
        <v>33.049999999999997</v>
      </c>
    </row>
    <row r="788" spans="1:9" x14ac:dyDescent="0.25">
      <c r="A788">
        <v>10914</v>
      </c>
      <c r="B788" t="s">
        <v>283</v>
      </c>
      <c r="C788">
        <v>6</v>
      </c>
      <c r="D788" t="str">
        <f>_xlfn.XLOOKUP(orders[[#This Row],[employeeID]],employees[employeeID],employees[employeeName])</f>
        <v>Michael Suyama</v>
      </c>
      <c r="E788" s="1">
        <v>42062</v>
      </c>
      <c r="F788" s="1">
        <v>42090</v>
      </c>
      <c r="G788" s="1">
        <v>42065</v>
      </c>
      <c r="H788">
        <v>1</v>
      </c>
      <c r="I788">
        <v>21.19</v>
      </c>
    </row>
    <row r="789" spans="1:9" x14ac:dyDescent="0.25">
      <c r="A789">
        <v>10921</v>
      </c>
      <c r="B789" t="s">
        <v>361</v>
      </c>
      <c r="C789">
        <v>1</v>
      </c>
      <c r="D789" t="str">
        <f>_xlfn.XLOOKUP(orders[[#This Row],[employeeID]],employees[employeeID],employees[employeeName])</f>
        <v>Nancy Davolio</v>
      </c>
      <c r="E789" s="1">
        <v>42066</v>
      </c>
      <c r="F789" s="1">
        <v>42108</v>
      </c>
      <c r="G789" s="1">
        <v>42072</v>
      </c>
      <c r="H789">
        <v>1</v>
      </c>
      <c r="I789">
        <v>176.48</v>
      </c>
    </row>
    <row r="790" spans="1:9" x14ac:dyDescent="0.25">
      <c r="A790">
        <v>10925</v>
      </c>
      <c r="B790" t="s">
        <v>174</v>
      </c>
      <c r="C790">
        <v>3</v>
      </c>
      <c r="D790" t="str">
        <f>_xlfn.XLOOKUP(orders[[#This Row],[employeeID]],employees[employeeID],employees[employeeName])</f>
        <v>Janet Leverling</v>
      </c>
      <c r="E790" s="1">
        <v>42067</v>
      </c>
      <c r="F790" s="1">
        <v>42095</v>
      </c>
      <c r="G790" s="1">
        <v>42076</v>
      </c>
      <c r="H790">
        <v>1</v>
      </c>
      <c r="I790">
        <v>2.27</v>
      </c>
    </row>
    <row r="791" spans="1:9" x14ac:dyDescent="0.25">
      <c r="A791">
        <v>10927</v>
      </c>
      <c r="B791" t="s">
        <v>199</v>
      </c>
      <c r="C791">
        <v>4</v>
      </c>
      <c r="D791" t="str">
        <f>_xlfn.XLOOKUP(orders[[#This Row],[employeeID]],employees[employeeID],employees[employeeName])</f>
        <v>Margaret Peacock</v>
      </c>
      <c r="E791" s="1">
        <v>42068</v>
      </c>
      <c r="F791" s="1">
        <v>42096</v>
      </c>
      <c r="G791" s="1">
        <v>42102</v>
      </c>
      <c r="H791">
        <v>1</v>
      </c>
      <c r="I791">
        <v>19.79</v>
      </c>
    </row>
    <row r="792" spans="1:9" x14ac:dyDescent="0.25">
      <c r="A792">
        <v>10928</v>
      </c>
      <c r="B792" t="s">
        <v>152</v>
      </c>
      <c r="C792">
        <v>1</v>
      </c>
      <c r="D792" t="str">
        <f>_xlfn.XLOOKUP(orders[[#This Row],[employeeID]],employees[employeeID],employees[employeeName])</f>
        <v>Nancy Davolio</v>
      </c>
      <c r="E792" s="1">
        <v>42068</v>
      </c>
      <c r="F792" s="1">
        <v>42096</v>
      </c>
      <c r="G792" s="1">
        <v>42081</v>
      </c>
      <c r="H792">
        <v>1</v>
      </c>
      <c r="I792">
        <v>1.36</v>
      </c>
    </row>
    <row r="793" spans="1:9" x14ac:dyDescent="0.25">
      <c r="A793">
        <v>10929</v>
      </c>
      <c r="B793" t="s">
        <v>135</v>
      </c>
      <c r="C793">
        <v>6</v>
      </c>
      <c r="D793" t="str">
        <f>_xlfn.XLOOKUP(orders[[#This Row],[employeeID]],employees[employeeID],employees[employeeName])</f>
        <v>Michael Suyama</v>
      </c>
      <c r="E793" s="1">
        <v>42068</v>
      </c>
      <c r="F793" s="1">
        <v>42096</v>
      </c>
      <c r="G793" s="1">
        <v>42075</v>
      </c>
      <c r="H793">
        <v>1</v>
      </c>
      <c r="I793">
        <v>33.93</v>
      </c>
    </row>
    <row r="794" spans="1:9" x14ac:dyDescent="0.25">
      <c r="A794">
        <v>10932</v>
      </c>
      <c r="B794" t="s">
        <v>66</v>
      </c>
      <c r="C794">
        <v>8</v>
      </c>
      <c r="D794" t="str">
        <f>_xlfn.XLOOKUP(orders[[#This Row],[employeeID]],employees[employeeID],employees[employeeName])</f>
        <v>Laura Callahan</v>
      </c>
      <c r="E794" s="1">
        <v>42069</v>
      </c>
      <c r="F794" s="1">
        <v>42097</v>
      </c>
      <c r="G794" s="1">
        <v>42087</v>
      </c>
      <c r="H794">
        <v>1</v>
      </c>
      <c r="I794">
        <v>134.63999999999999</v>
      </c>
    </row>
    <row r="795" spans="1:9" x14ac:dyDescent="0.25">
      <c r="A795">
        <v>10945</v>
      </c>
      <c r="B795" t="s">
        <v>248</v>
      </c>
      <c r="C795">
        <v>4</v>
      </c>
      <c r="D795" t="str">
        <f>_xlfn.XLOOKUP(orders[[#This Row],[employeeID]],employees[employeeID],employees[employeeName])</f>
        <v>Margaret Peacock</v>
      </c>
      <c r="E795" s="1">
        <v>42075</v>
      </c>
      <c r="F795" s="1">
        <v>42103</v>
      </c>
      <c r="G795" s="1">
        <v>42081</v>
      </c>
      <c r="H795">
        <v>1</v>
      </c>
      <c r="I795">
        <v>10.220000000000001</v>
      </c>
    </row>
    <row r="796" spans="1:9" x14ac:dyDescent="0.25">
      <c r="A796">
        <v>10952</v>
      </c>
      <c r="B796" t="s">
        <v>25</v>
      </c>
      <c r="C796">
        <v>1</v>
      </c>
      <c r="D796" t="str">
        <f>_xlfn.XLOOKUP(orders[[#This Row],[employeeID]],employees[employeeID],employees[employeeName])</f>
        <v>Nancy Davolio</v>
      </c>
      <c r="E796" s="1">
        <v>42079</v>
      </c>
      <c r="F796" s="1">
        <v>42121</v>
      </c>
      <c r="G796" s="1">
        <v>42087</v>
      </c>
      <c r="H796">
        <v>1</v>
      </c>
      <c r="I796">
        <v>40.42</v>
      </c>
    </row>
    <row r="797" spans="1:9" x14ac:dyDescent="0.25">
      <c r="A797">
        <v>10954</v>
      </c>
      <c r="B797" t="s">
        <v>227</v>
      </c>
      <c r="C797">
        <v>5</v>
      </c>
      <c r="D797" t="str">
        <f>_xlfn.XLOOKUP(orders[[#This Row],[employeeID]],employees[employeeID],employees[employeeName])</f>
        <v>Steven Buchanan</v>
      </c>
      <c r="E797" s="1">
        <v>42080</v>
      </c>
      <c r="F797" s="1">
        <v>42122</v>
      </c>
      <c r="G797" s="1">
        <v>42083</v>
      </c>
      <c r="H797">
        <v>1</v>
      </c>
      <c r="I797">
        <v>27.91</v>
      </c>
    </row>
    <row r="798" spans="1:9" x14ac:dyDescent="0.25">
      <c r="A798">
        <v>10960</v>
      </c>
      <c r="B798" t="s">
        <v>178</v>
      </c>
      <c r="C798">
        <v>3</v>
      </c>
      <c r="D798" t="str">
        <f>_xlfn.XLOOKUP(orders[[#This Row],[employeeID]],employees[employeeID],employees[employeeName])</f>
        <v>Janet Leverling</v>
      </c>
      <c r="E798" s="1">
        <v>42082</v>
      </c>
      <c r="F798" s="1">
        <v>42096</v>
      </c>
      <c r="G798" s="1">
        <v>42102</v>
      </c>
      <c r="H798">
        <v>1</v>
      </c>
      <c r="I798">
        <v>2.08</v>
      </c>
    </row>
    <row r="799" spans="1:9" x14ac:dyDescent="0.25">
      <c r="A799">
        <v>10961</v>
      </c>
      <c r="B799" t="s">
        <v>283</v>
      </c>
      <c r="C799">
        <v>8</v>
      </c>
      <c r="D799" t="str">
        <f>_xlfn.XLOOKUP(orders[[#This Row],[employeeID]],employees[employeeID],employees[employeeName])</f>
        <v>Laura Callahan</v>
      </c>
      <c r="E799" s="1">
        <v>42082</v>
      </c>
      <c r="F799" s="1">
        <v>42110</v>
      </c>
      <c r="G799" s="1">
        <v>42093</v>
      </c>
      <c r="H799">
        <v>1</v>
      </c>
      <c r="I799">
        <v>104.47</v>
      </c>
    </row>
    <row r="800" spans="1:9" x14ac:dyDescent="0.25">
      <c r="A800">
        <v>10966</v>
      </c>
      <c r="B800" t="s">
        <v>88</v>
      </c>
      <c r="C800">
        <v>4</v>
      </c>
      <c r="D800" t="str">
        <f>_xlfn.XLOOKUP(orders[[#This Row],[employeeID]],employees[employeeID],employees[employeeName])</f>
        <v>Margaret Peacock</v>
      </c>
      <c r="E800" s="1">
        <v>42083</v>
      </c>
      <c r="F800" s="1">
        <v>42111</v>
      </c>
      <c r="G800" s="1">
        <v>42102</v>
      </c>
      <c r="H800">
        <v>1</v>
      </c>
      <c r="I800">
        <v>27.19</v>
      </c>
    </row>
    <row r="801" spans="1:9" x14ac:dyDescent="0.25">
      <c r="A801">
        <v>10970</v>
      </c>
      <c r="B801" t="s">
        <v>61</v>
      </c>
      <c r="C801">
        <v>9</v>
      </c>
      <c r="D801" t="str">
        <f>_xlfn.XLOOKUP(orders[[#This Row],[employeeID]],employees[employeeID],employees[employeeName])</f>
        <v>Anne Dodsworth</v>
      </c>
      <c r="E801" s="1">
        <v>42087</v>
      </c>
      <c r="F801" s="1">
        <v>42101</v>
      </c>
      <c r="G801" s="1">
        <v>42118</v>
      </c>
      <c r="H801">
        <v>1</v>
      </c>
      <c r="I801">
        <v>16.16</v>
      </c>
    </row>
    <row r="802" spans="1:9" x14ac:dyDescent="0.25">
      <c r="A802">
        <v>10976</v>
      </c>
      <c r="B802" t="s">
        <v>178</v>
      </c>
      <c r="C802">
        <v>1</v>
      </c>
      <c r="D802" t="str">
        <f>_xlfn.XLOOKUP(orders[[#This Row],[employeeID]],employees[employeeID],employees[employeeName])</f>
        <v>Nancy Davolio</v>
      </c>
      <c r="E802" s="1">
        <v>42088</v>
      </c>
      <c r="F802" s="1">
        <v>42130</v>
      </c>
      <c r="G802" s="1">
        <v>42097</v>
      </c>
      <c r="H802">
        <v>1</v>
      </c>
      <c r="I802">
        <v>37.97</v>
      </c>
    </row>
    <row r="803" spans="1:9" x14ac:dyDescent="0.25">
      <c r="A803">
        <v>10980</v>
      </c>
      <c r="B803" t="s">
        <v>131</v>
      </c>
      <c r="C803">
        <v>4</v>
      </c>
      <c r="D803" t="str">
        <f>_xlfn.XLOOKUP(orders[[#This Row],[employeeID]],employees[employeeID],employees[employeeName])</f>
        <v>Margaret Peacock</v>
      </c>
      <c r="E803" s="1">
        <v>42090</v>
      </c>
      <c r="F803" s="1">
        <v>42132</v>
      </c>
      <c r="G803" s="1">
        <v>42111</v>
      </c>
      <c r="H803">
        <v>1</v>
      </c>
      <c r="I803">
        <v>1.26</v>
      </c>
    </row>
    <row r="804" spans="1:9" x14ac:dyDescent="0.25">
      <c r="A804">
        <v>10982</v>
      </c>
      <c r="B804" t="s">
        <v>70</v>
      </c>
      <c r="C804">
        <v>2</v>
      </c>
      <c r="D804" t="str">
        <f>_xlfn.XLOOKUP(orders[[#This Row],[employeeID]],employees[employeeID],employees[employeeName])</f>
        <v>Andrew Fuller</v>
      </c>
      <c r="E804" s="1">
        <v>42090</v>
      </c>
      <c r="F804" s="1">
        <v>42118</v>
      </c>
      <c r="G804" s="1">
        <v>42102</v>
      </c>
      <c r="H804">
        <v>1</v>
      </c>
      <c r="I804">
        <v>14.01</v>
      </c>
    </row>
    <row r="805" spans="1:9" x14ac:dyDescent="0.25">
      <c r="A805">
        <v>10985</v>
      </c>
      <c r="B805" t="s">
        <v>186</v>
      </c>
      <c r="C805">
        <v>2</v>
      </c>
      <c r="D805" t="str">
        <f>_xlfn.XLOOKUP(orders[[#This Row],[employeeID]],employees[employeeID],employees[employeeName])</f>
        <v>Andrew Fuller</v>
      </c>
      <c r="E805" s="1">
        <v>42093</v>
      </c>
      <c r="F805" s="1">
        <v>42121</v>
      </c>
      <c r="G805" s="1">
        <v>42096</v>
      </c>
      <c r="H805">
        <v>1</v>
      </c>
      <c r="I805">
        <v>91.51</v>
      </c>
    </row>
    <row r="806" spans="1:9" x14ac:dyDescent="0.25">
      <c r="A806">
        <v>10987</v>
      </c>
      <c r="B806" t="s">
        <v>110</v>
      </c>
      <c r="C806">
        <v>8</v>
      </c>
      <c r="D806" t="str">
        <f>_xlfn.XLOOKUP(orders[[#This Row],[employeeID]],employees[employeeID],employees[employeeName])</f>
        <v>Laura Callahan</v>
      </c>
      <c r="E806" s="1">
        <v>42094</v>
      </c>
      <c r="F806" s="1">
        <v>42122</v>
      </c>
      <c r="G806" s="1">
        <v>42100</v>
      </c>
      <c r="H806">
        <v>1</v>
      </c>
      <c r="I806">
        <v>185.48</v>
      </c>
    </row>
    <row r="807" spans="1:9" x14ac:dyDescent="0.25">
      <c r="A807">
        <v>10989</v>
      </c>
      <c r="B807" t="s">
        <v>280</v>
      </c>
      <c r="C807">
        <v>2</v>
      </c>
      <c r="D807" t="str">
        <f>_xlfn.XLOOKUP(orders[[#This Row],[employeeID]],employees[employeeID],employees[employeeName])</f>
        <v>Andrew Fuller</v>
      </c>
      <c r="E807" s="1">
        <v>42094</v>
      </c>
      <c r="F807" s="1">
        <v>42122</v>
      </c>
      <c r="G807" s="1">
        <v>42096</v>
      </c>
      <c r="H807">
        <v>1</v>
      </c>
      <c r="I807">
        <v>34.76</v>
      </c>
    </row>
    <row r="808" spans="1:9" x14ac:dyDescent="0.25">
      <c r="A808">
        <v>10991</v>
      </c>
      <c r="B808" t="s">
        <v>286</v>
      </c>
      <c r="C808">
        <v>1</v>
      </c>
      <c r="D808" t="str">
        <f>_xlfn.XLOOKUP(orders[[#This Row],[employeeID]],employees[employeeID],employees[employeeName])</f>
        <v>Nancy Davolio</v>
      </c>
      <c r="E808" s="1">
        <v>42095</v>
      </c>
      <c r="F808" s="1">
        <v>42123</v>
      </c>
      <c r="G808" s="1">
        <v>42101</v>
      </c>
      <c r="H808">
        <v>1</v>
      </c>
      <c r="I808">
        <v>38.51</v>
      </c>
    </row>
    <row r="809" spans="1:9" x14ac:dyDescent="0.25">
      <c r="A809">
        <v>11002</v>
      </c>
      <c r="B809" t="s">
        <v>317</v>
      </c>
      <c r="C809">
        <v>4</v>
      </c>
      <c r="D809" t="str">
        <f>_xlfn.XLOOKUP(orders[[#This Row],[employeeID]],employees[employeeID],employees[employeeName])</f>
        <v>Margaret Peacock</v>
      </c>
      <c r="E809" s="1">
        <v>42100</v>
      </c>
      <c r="F809" s="1">
        <v>42128</v>
      </c>
      <c r="G809" s="1">
        <v>42110</v>
      </c>
      <c r="H809">
        <v>1</v>
      </c>
      <c r="I809">
        <v>141.16</v>
      </c>
    </row>
    <row r="810" spans="1:9" x14ac:dyDescent="0.25">
      <c r="A810">
        <v>11004</v>
      </c>
      <c r="B810" t="s">
        <v>239</v>
      </c>
      <c r="C810">
        <v>3</v>
      </c>
      <c r="D810" t="str">
        <f>_xlfn.XLOOKUP(orders[[#This Row],[employeeID]],employees[employeeID],employees[employeeName])</f>
        <v>Janet Leverling</v>
      </c>
      <c r="E810" s="1">
        <v>42101</v>
      </c>
      <c r="F810" s="1">
        <v>42129</v>
      </c>
      <c r="G810" s="1">
        <v>42114</v>
      </c>
      <c r="H810">
        <v>1</v>
      </c>
      <c r="I810">
        <v>44.84</v>
      </c>
    </row>
    <row r="811" spans="1:9" x14ac:dyDescent="0.25">
      <c r="A811">
        <v>11005</v>
      </c>
      <c r="B811" t="s">
        <v>390</v>
      </c>
      <c r="C811">
        <v>2</v>
      </c>
      <c r="D811" t="str">
        <f>_xlfn.XLOOKUP(orders[[#This Row],[employeeID]],employees[employeeID],employees[employeeName])</f>
        <v>Andrew Fuller</v>
      </c>
      <c r="E811" s="1">
        <v>42101</v>
      </c>
      <c r="F811" s="1">
        <v>42129</v>
      </c>
      <c r="G811" s="1">
        <v>42104</v>
      </c>
      <c r="H811">
        <v>1</v>
      </c>
      <c r="I811">
        <v>0.75</v>
      </c>
    </row>
    <row r="812" spans="1:9" x14ac:dyDescent="0.25">
      <c r="A812">
        <v>11009</v>
      </c>
      <c r="B812" t="s">
        <v>156</v>
      </c>
      <c r="C812">
        <v>2</v>
      </c>
      <c r="D812" t="str">
        <f>_xlfn.XLOOKUP(orders[[#This Row],[employeeID]],employees[employeeID],employees[employeeName])</f>
        <v>Andrew Fuller</v>
      </c>
      <c r="E812" s="1">
        <v>42102</v>
      </c>
      <c r="F812" s="1">
        <v>42130</v>
      </c>
      <c r="G812" s="1">
        <v>42104</v>
      </c>
      <c r="H812">
        <v>1</v>
      </c>
      <c r="I812">
        <v>59.11</v>
      </c>
    </row>
    <row r="813" spans="1:9" x14ac:dyDescent="0.25">
      <c r="A813">
        <v>11011</v>
      </c>
      <c r="B813" t="s">
        <v>25</v>
      </c>
      <c r="C813">
        <v>3</v>
      </c>
      <c r="D813" t="str">
        <f>_xlfn.XLOOKUP(orders[[#This Row],[employeeID]],employees[employeeID],employees[employeeName])</f>
        <v>Janet Leverling</v>
      </c>
      <c r="E813" s="1">
        <v>42103</v>
      </c>
      <c r="F813" s="1">
        <v>42131</v>
      </c>
      <c r="G813" s="1">
        <v>42107</v>
      </c>
      <c r="H813">
        <v>1</v>
      </c>
      <c r="I813">
        <v>1.21</v>
      </c>
    </row>
    <row r="814" spans="1:9" x14ac:dyDescent="0.25">
      <c r="A814">
        <v>11013</v>
      </c>
      <c r="B814" t="s">
        <v>309</v>
      </c>
      <c r="C814">
        <v>2</v>
      </c>
      <c r="D814" t="str">
        <f>_xlfn.XLOOKUP(orders[[#This Row],[employeeID]],employees[employeeID],employees[employeeName])</f>
        <v>Andrew Fuller</v>
      </c>
      <c r="E814" s="1">
        <v>42103</v>
      </c>
      <c r="F814" s="1">
        <v>42131</v>
      </c>
      <c r="G814" s="1">
        <v>42104</v>
      </c>
      <c r="H814">
        <v>1</v>
      </c>
      <c r="I814">
        <v>32.99</v>
      </c>
    </row>
    <row r="815" spans="1:9" x14ac:dyDescent="0.25">
      <c r="A815">
        <v>11021</v>
      </c>
      <c r="B815" t="s">
        <v>286</v>
      </c>
      <c r="C815">
        <v>3</v>
      </c>
      <c r="D815" t="str">
        <f>_xlfn.XLOOKUP(orders[[#This Row],[employeeID]],employees[employeeID],employees[employeeName])</f>
        <v>Janet Leverling</v>
      </c>
      <c r="E815" s="1">
        <v>42108</v>
      </c>
      <c r="F815" s="1">
        <v>42136</v>
      </c>
      <c r="G815" s="1">
        <v>42115</v>
      </c>
      <c r="H815">
        <v>1</v>
      </c>
      <c r="I815">
        <v>297.18</v>
      </c>
    </row>
    <row r="816" spans="1:9" x14ac:dyDescent="0.25">
      <c r="A816">
        <v>11024</v>
      </c>
      <c r="B816" t="s">
        <v>110</v>
      </c>
      <c r="C816">
        <v>4</v>
      </c>
      <c r="D816" t="str">
        <f>_xlfn.XLOOKUP(orders[[#This Row],[employeeID]],employees[employeeID],employees[employeeName])</f>
        <v>Margaret Peacock</v>
      </c>
      <c r="E816" s="1">
        <v>42109</v>
      </c>
      <c r="F816" s="1">
        <v>42137</v>
      </c>
      <c r="G816" s="1">
        <v>42114</v>
      </c>
      <c r="H816">
        <v>1</v>
      </c>
      <c r="I816">
        <v>74.36</v>
      </c>
    </row>
    <row r="817" spans="1:9" x14ac:dyDescent="0.25">
      <c r="A817">
        <v>11026</v>
      </c>
      <c r="B817" t="s">
        <v>142</v>
      </c>
      <c r="C817">
        <v>4</v>
      </c>
      <c r="D817" t="str">
        <f>_xlfn.XLOOKUP(orders[[#This Row],[employeeID]],employees[employeeID],employees[employeeName])</f>
        <v>Margaret Peacock</v>
      </c>
      <c r="E817" s="1">
        <v>42109</v>
      </c>
      <c r="F817" s="1">
        <v>42137</v>
      </c>
      <c r="G817" s="1">
        <v>42122</v>
      </c>
      <c r="H817">
        <v>1</v>
      </c>
      <c r="I817">
        <v>47.09</v>
      </c>
    </row>
    <row r="818" spans="1:9" x14ac:dyDescent="0.25">
      <c r="A818">
        <v>11027</v>
      </c>
      <c r="B818" t="s">
        <v>70</v>
      </c>
      <c r="C818">
        <v>1</v>
      </c>
      <c r="D818" t="str">
        <f>_xlfn.XLOOKUP(orders[[#This Row],[employeeID]],employees[employeeID],employees[employeeName])</f>
        <v>Nancy Davolio</v>
      </c>
      <c r="E818" s="1">
        <v>42110</v>
      </c>
      <c r="F818" s="1">
        <v>42138</v>
      </c>
      <c r="G818" s="1">
        <v>42114</v>
      </c>
      <c r="H818">
        <v>1</v>
      </c>
      <c r="I818">
        <v>52.52</v>
      </c>
    </row>
    <row r="819" spans="1:9" x14ac:dyDescent="0.25">
      <c r="A819">
        <v>11028</v>
      </c>
      <c r="B819" t="s">
        <v>195</v>
      </c>
      <c r="C819">
        <v>2</v>
      </c>
      <c r="D819" t="str">
        <f>_xlfn.XLOOKUP(orders[[#This Row],[employeeID]],employees[employeeID],employees[employeeName])</f>
        <v>Andrew Fuller</v>
      </c>
      <c r="E819" s="1">
        <v>42110</v>
      </c>
      <c r="F819" s="1">
        <v>42138</v>
      </c>
      <c r="G819" s="1">
        <v>42116</v>
      </c>
      <c r="H819">
        <v>1</v>
      </c>
      <c r="I819">
        <v>29.59</v>
      </c>
    </row>
    <row r="820" spans="1:9" x14ac:dyDescent="0.25">
      <c r="A820">
        <v>11029</v>
      </c>
      <c r="B820" t="s">
        <v>88</v>
      </c>
      <c r="C820">
        <v>4</v>
      </c>
      <c r="D820" t="str">
        <f>_xlfn.XLOOKUP(orders[[#This Row],[employeeID]],employees[employeeID],employees[employeeName])</f>
        <v>Margaret Peacock</v>
      </c>
      <c r="E820" s="1">
        <v>42110</v>
      </c>
      <c r="F820" s="1">
        <v>42138</v>
      </c>
      <c r="G820" s="1">
        <v>42121</v>
      </c>
      <c r="H820">
        <v>1</v>
      </c>
      <c r="I820">
        <v>47.84</v>
      </c>
    </row>
    <row r="821" spans="1:9" x14ac:dyDescent="0.25">
      <c r="A821">
        <v>11034</v>
      </c>
      <c r="B821" t="s">
        <v>258</v>
      </c>
      <c r="C821">
        <v>8</v>
      </c>
      <c r="D821" t="str">
        <f>_xlfn.XLOOKUP(orders[[#This Row],[employeeID]],employees[employeeID],employees[employeeName])</f>
        <v>Laura Callahan</v>
      </c>
      <c r="E821" s="1">
        <v>42114</v>
      </c>
      <c r="F821" s="1">
        <v>42156</v>
      </c>
      <c r="G821" s="1">
        <v>42121</v>
      </c>
      <c r="H821">
        <v>1</v>
      </c>
      <c r="I821">
        <v>40.32</v>
      </c>
    </row>
    <row r="822" spans="1:9" x14ac:dyDescent="0.25">
      <c r="A822">
        <v>11037</v>
      </c>
      <c r="B822" t="s">
        <v>156</v>
      </c>
      <c r="C822">
        <v>7</v>
      </c>
      <c r="D822" t="str">
        <f>_xlfn.XLOOKUP(orders[[#This Row],[employeeID]],employees[employeeID],employees[employeeName])</f>
        <v>Robert King</v>
      </c>
      <c r="E822" s="1">
        <v>42115</v>
      </c>
      <c r="F822" s="1">
        <v>42143</v>
      </c>
      <c r="G822" s="1">
        <v>42121</v>
      </c>
      <c r="H822">
        <v>1</v>
      </c>
      <c r="I822">
        <v>3.2</v>
      </c>
    </row>
    <row r="823" spans="1:9" x14ac:dyDescent="0.25">
      <c r="A823">
        <v>11042</v>
      </c>
      <c r="B823" t="s">
        <v>93</v>
      </c>
      <c r="C823">
        <v>2</v>
      </c>
      <c r="D823" t="str">
        <f>_xlfn.XLOOKUP(orders[[#This Row],[employeeID]],employees[employeeID],employees[employeeName])</f>
        <v>Andrew Fuller</v>
      </c>
      <c r="E823" s="1">
        <v>42116</v>
      </c>
      <c r="F823" s="1">
        <v>42130</v>
      </c>
      <c r="G823" s="1">
        <v>42125</v>
      </c>
      <c r="H823">
        <v>1</v>
      </c>
      <c r="I823">
        <v>29.99</v>
      </c>
    </row>
    <row r="824" spans="1:9" x14ac:dyDescent="0.25">
      <c r="A824">
        <v>11044</v>
      </c>
      <c r="B824" t="s">
        <v>395</v>
      </c>
      <c r="C824">
        <v>4</v>
      </c>
      <c r="D824" t="str">
        <f>_xlfn.XLOOKUP(orders[[#This Row],[employeeID]],employees[employeeID],employees[employeeName])</f>
        <v>Margaret Peacock</v>
      </c>
      <c r="E824" s="1">
        <v>42117</v>
      </c>
      <c r="F824" s="1">
        <v>42145</v>
      </c>
      <c r="G824" s="1">
        <v>42125</v>
      </c>
      <c r="H824">
        <v>1</v>
      </c>
      <c r="I824">
        <v>8.7200000000000006</v>
      </c>
    </row>
    <row r="825" spans="1:9" x14ac:dyDescent="0.25">
      <c r="A825">
        <v>11049</v>
      </c>
      <c r="B825" t="s">
        <v>160</v>
      </c>
      <c r="C825">
        <v>3</v>
      </c>
      <c r="D825" t="str">
        <f>_xlfn.XLOOKUP(orders[[#This Row],[employeeID]],employees[employeeID],employees[employeeName])</f>
        <v>Janet Leverling</v>
      </c>
      <c r="E825" s="1">
        <v>42118</v>
      </c>
      <c r="F825" s="1">
        <v>42146</v>
      </c>
      <c r="G825" s="1">
        <v>42128</v>
      </c>
      <c r="H825">
        <v>1</v>
      </c>
      <c r="I825">
        <v>8.34</v>
      </c>
    </row>
    <row r="826" spans="1:9" x14ac:dyDescent="0.25">
      <c r="A826">
        <v>11052</v>
      </c>
      <c r="B826" t="s">
        <v>174</v>
      </c>
      <c r="C826">
        <v>3</v>
      </c>
      <c r="D826" t="str">
        <f>_xlfn.XLOOKUP(orders[[#This Row],[employeeID]],employees[employeeID],employees[employeeName])</f>
        <v>Janet Leverling</v>
      </c>
      <c r="E826" s="1">
        <v>42121</v>
      </c>
      <c r="F826" s="1">
        <v>42149</v>
      </c>
      <c r="G826" s="1">
        <v>42125</v>
      </c>
      <c r="H826">
        <v>1</v>
      </c>
      <c r="I826">
        <v>67.260000000000005</v>
      </c>
    </row>
    <row r="827" spans="1:9" x14ac:dyDescent="0.25">
      <c r="A827">
        <v>11054</v>
      </c>
      <c r="B827" t="s">
        <v>79</v>
      </c>
      <c r="C827">
        <v>8</v>
      </c>
      <c r="D827" t="str">
        <f>_xlfn.XLOOKUP(orders[[#This Row],[employeeID]],employees[employeeID],employees[employeeName])</f>
        <v>Laura Callahan</v>
      </c>
      <c r="E827" s="1">
        <v>42122</v>
      </c>
      <c r="F827" s="1">
        <v>42150</v>
      </c>
      <c r="G827" s="1"/>
      <c r="H827">
        <v>1</v>
      </c>
      <c r="I827">
        <v>0.33</v>
      </c>
    </row>
    <row r="828" spans="1:9" x14ac:dyDescent="0.25">
      <c r="A828">
        <v>11064</v>
      </c>
      <c r="B828" t="s">
        <v>317</v>
      </c>
      <c r="C828">
        <v>1</v>
      </c>
      <c r="D828" t="str">
        <f>_xlfn.XLOOKUP(orders[[#This Row],[employeeID]],employees[employeeID],employees[employeeName])</f>
        <v>Nancy Davolio</v>
      </c>
      <c r="E828" s="1">
        <v>42125</v>
      </c>
      <c r="F828" s="1">
        <v>42153</v>
      </c>
      <c r="G828" s="1">
        <v>42128</v>
      </c>
      <c r="H828">
        <v>1</v>
      </c>
      <c r="I828">
        <v>30.09</v>
      </c>
    </row>
    <row r="829" spans="1:9" x14ac:dyDescent="0.25">
      <c r="A829">
        <v>11065</v>
      </c>
      <c r="B829" t="s">
        <v>223</v>
      </c>
      <c r="C829">
        <v>8</v>
      </c>
      <c r="D829" t="str">
        <f>_xlfn.XLOOKUP(orders[[#This Row],[employeeID]],employees[employeeID],employees[employeeName])</f>
        <v>Laura Callahan</v>
      </c>
      <c r="E829" s="1">
        <v>42125</v>
      </c>
      <c r="F829" s="1">
        <v>42153</v>
      </c>
      <c r="G829" s="1"/>
      <c r="H829">
        <v>1</v>
      </c>
      <c r="I829">
        <v>12.91</v>
      </c>
    </row>
    <row r="830" spans="1:9" x14ac:dyDescent="0.25">
      <c r="A830">
        <v>11070</v>
      </c>
      <c r="B830" t="s">
        <v>215</v>
      </c>
      <c r="C830">
        <v>2</v>
      </c>
      <c r="D830" t="str">
        <f>_xlfn.XLOOKUP(orders[[#This Row],[employeeID]],employees[employeeID],employees[employeeName])</f>
        <v>Andrew Fuller</v>
      </c>
      <c r="E830" s="1">
        <v>42129</v>
      </c>
      <c r="F830" s="1">
        <v>42157</v>
      </c>
      <c r="G830" s="1"/>
      <c r="H830">
        <v>1</v>
      </c>
      <c r="I830">
        <v>136</v>
      </c>
    </row>
    <row r="831" spans="1:9" x14ac:dyDescent="0.25">
      <c r="A831">
        <v>11071</v>
      </c>
      <c r="B831" t="s">
        <v>223</v>
      </c>
      <c r="C831">
        <v>1</v>
      </c>
      <c r="D831" t="str">
        <f>_xlfn.XLOOKUP(orders[[#This Row],[employeeID]],employees[employeeID],employees[employeeName])</f>
        <v>Nancy Davolio</v>
      </c>
      <c r="E831" s="1">
        <v>42129</v>
      </c>
      <c r="F831" s="1">
        <v>42157</v>
      </c>
      <c r="G831" s="1"/>
      <c r="H831">
        <v>1</v>
      </c>
      <c r="I831">
        <v>0.93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04D67-254D-428C-A21A-7422B61C8EBC}">
  <dimension ref="A1:G78"/>
  <sheetViews>
    <sheetView topLeftCell="A58" workbookViewId="0">
      <selection activeCell="B12" sqref="B12"/>
    </sheetView>
  </sheetViews>
  <sheetFormatPr defaultRowHeight="15" x14ac:dyDescent="0.25"/>
  <cols>
    <col min="1" max="1" width="12" bestFit="1" customWidth="1"/>
    <col min="2" max="2" width="31.85546875" bestFit="1" customWidth="1"/>
    <col min="3" max="3" width="17" bestFit="1" customWidth="1"/>
    <col min="4" max="4" width="19" bestFit="1" customWidth="1"/>
    <col min="5" max="5" width="11.28515625" bestFit="1" customWidth="1"/>
    <col min="6" max="6" width="14.85546875" bestFit="1" customWidth="1"/>
    <col min="7" max="7" width="12.7109375" bestFit="1" customWidth="1"/>
  </cols>
  <sheetData>
    <row r="1" spans="1:7" x14ac:dyDescent="0.25">
      <c r="A1" t="s">
        <v>416</v>
      </c>
      <c r="B1" t="s">
        <v>425</v>
      </c>
      <c r="C1" t="s">
        <v>582</v>
      </c>
      <c r="D1" t="s">
        <v>426</v>
      </c>
      <c r="E1" t="s">
        <v>417</v>
      </c>
      <c r="F1" t="s">
        <v>427</v>
      </c>
      <c r="G1" t="s">
        <v>0</v>
      </c>
    </row>
    <row r="2" spans="1:7" x14ac:dyDescent="0.25">
      <c r="A2">
        <v>1</v>
      </c>
      <c r="B2" t="s">
        <v>428</v>
      </c>
      <c r="C2" t="str">
        <f>_xlfn.XLOOKUP(products[[#This Row],[categoryID]],categories[categoryID],categories[categoryName])</f>
        <v>Beverages</v>
      </c>
      <c r="D2" t="s">
        <v>429</v>
      </c>
      <c r="E2">
        <v>18</v>
      </c>
      <c r="F2">
        <v>0</v>
      </c>
      <c r="G2">
        <v>1</v>
      </c>
    </row>
    <row r="3" spans="1:7" x14ac:dyDescent="0.25">
      <c r="A3">
        <v>2</v>
      </c>
      <c r="B3" t="s">
        <v>430</v>
      </c>
      <c r="C3" t="str">
        <f>_xlfn.XLOOKUP(products[[#This Row],[categoryID]],categories[categoryID],categories[categoryName])</f>
        <v>Beverages</v>
      </c>
      <c r="D3" t="s">
        <v>431</v>
      </c>
      <c r="E3">
        <v>19</v>
      </c>
      <c r="F3">
        <v>0</v>
      </c>
      <c r="G3">
        <v>1</v>
      </c>
    </row>
    <row r="4" spans="1:7" x14ac:dyDescent="0.25">
      <c r="A4">
        <v>3</v>
      </c>
      <c r="B4" t="s">
        <v>432</v>
      </c>
      <c r="C4" t="str">
        <f>_xlfn.XLOOKUP(products[[#This Row],[categoryID]],categories[categoryID],categories[categoryName])</f>
        <v>Condiments</v>
      </c>
      <c r="D4" t="s">
        <v>433</v>
      </c>
      <c r="E4">
        <v>10</v>
      </c>
      <c r="F4">
        <v>0</v>
      </c>
      <c r="G4">
        <v>2</v>
      </c>
    </row>
    <row r="5" spans="1:7" x14ac:dyDescent="0.25">
      <c r="A5">
        <v>4</v>
      </c>
      <c r="B5" t="s">
        <v>434</v>
      </c>
      <c r="C5" t="str">
        <f>_xlfn.XLOOKUP(products[[#This Row],[categoryID]],categories[categoryID],categories[categoryName])</f>
        <v>Condiments</v>
      </c>
      <c r="D5" t="s">
        <v>435</v>
      </c>
      <c r="E5">
        <v>22</v>
      </c>
      <c r="F5">
        <v>0</v>
      </c>
      <c r="G5">
        <v>2</v>
      </c>
    </row>
    <row r="6" spans="1:7" x14ac:dyDescent="0.25">
      <c r="A6">
        <v>6</v>
      </c>
      <c r="B6" t="s">
        <v>436</v>
      </c>
      <c r="C6" t="str">
        <f>_xlfn.XLOOKUP(products[[#This Row],[categoryID]],categories[categoryID],categories[categoryName])</f>
        <v>Condiments</v>
      </c>
      <c r="D6" t="s">
        <v>437</v>
      </c>
      <c r="E6">
        <v>25</v>
      </c>
      <c r="F6">
        <v>0</v>
      </c>
      <c r="G6">
        <v>2</v>
      </c>
    </row>
    <row r="7" spans="1:7" x14ac:dyDescent="0.25">
      <c r="A7">
        <v>7</v>
      </c>
      <c r="B7" t="s">
        <v>438</v>
      </c>
      <c r="C7" t="str">
        <f>_xlfn.XLOOKUP(products[[#This Row],[categoryID]],categories[categoryID],categories[categoryName])</f>
        <v>Produce</v>
      </c>
      <c r="D7" t="s">
        <v>439</v>
      </c>
      <c r="E7">
        <v>30</v>
      </c>
      <c r="F7">
        <v>0</v>
      </c>
      <c r="G7">
        <v>7</v>
      </c>
    </row>
    <row r="8" spans="1:7" x14ac:dyDescent="0.25">
      <c r="A8">
        <v>8</v>
      </c>
      <c r="B8" t="s">
        <v>440</v>
      </c>
      <c r="C8" t="str">
        <f>_xlfn.XLOOKUP(products[[#This Row],[categoryID]],categories[categoryID],categories[categoryName])</f>
        <v>Condiments</v>
      </c>
      <c r="D8" t="s">
        <v>441</v>
      </c>
      <c r="E8">
        <v>40</v>
      </c>
      <c r="F8">
        <v>0</v>
      </c>
      <c r="G8">
        <v>2</v>
      </c>
    </row>
    <row r="9" spans="1:7" x14ac:dyDescent="0.25">
      <c r="A9">
        <v>10</v>
      </c>
      <c r="B9" t="s">
        <v>442</v>
      </c>
      <c r="C9" t="str">
        <f>_xlfn.XLOOKUP(products[[#This Row],[categoryID]],categories[categoryID],categories[categoryName])</f>
        <v>Seafood</v>
      </c>
      <c r="D9" t="s">
        <v>443</v>
      </c>
      <c r="E9">
        <v>31</v>
      </c>
      <c r="F9">
        <v>0</v>
      </c>
      <c r="G9">
        <v>8</v>
      </c>
    </row>
    <row r="10" spans="1:7" x14ac:dyDescent="0.25">
      <c r="A10">
        <v>11</v>
      </c>
      <c r="B10" t="s">
        <v>444</v>
      </c>
      <c r="C10" t="str">
        <f>_xlfn.XLOOKUP(products[[#This Row],[categoryID]],categories[categoryID],categories[categoryName])</f>
        <v>Dairy Products</v>
      </c>
      <c r="D10" t="s">
        <v>445</v>
      </c>
      <c r="E10">
        <v>21</v>
      </c>
      <c r="F10">
        <v>0</v>
      </c>
      <c r="G10">
        <v>4</v>
      </c>
    </row>
    <row r="11" spans="1:7" x14ac:dyDescent="0.25">
      <c r="A11">
        <v>12</v>
      </c>
      <c r="B11" t="s">
        <v>446</v>
      </c>
      <c r="C11" t="str">
        <f>_xlfn.XLOOKUP(products[[#This Row],[categoryID]],categories[categoryID],categories[categoryName])</f>
        <v>Dairy Products</v>
      </c>
      <c r="D11" t="s">
        <v>447</v>
      </c>
      <c r="E11">
        <v>38</v>
      </c>
      <c r="F11">
        <v>0</v>
      </c>
      <c r="G11">
        <v>4</v>
      </c>
    </row>
    <row r="12" spans="1:7" x14ac:dyDescent="0.25">
      <c r="A12">
        <v>13</v>
      </c>
      <c r="B12" t="s">
        <v>448</v>
      </c>
      <c r="C12" t="str">
        <f>_xlfn.XLOOKUP(products[[#This Row],[categoryID]],categories[categoryID],categories[categoryName])</f>
        <v>Seafood</v>
      </c>
      <c r="D12" t="s">
        <v>449</v>
      </c>
      <c r="E12">
        <v>6</v>
      </c>
      <c r="F12">
        <v>0</v>
      </c>
      <c r="G12">
        <v>8</v>
      </c>
    </row>
    <row r="13" spans="1:7" x14ac:dyDescent="0.25">
      <c r="A13">
        <v>14</v>
      </c>
      <c r="B13" t="s">
        <v>450</v>
      </c>
      <c r="C13" t="str">
        <f>_xlfn.XLOOKUP(products[[#This Row],[categoryID]],categories[categoryID],categories[categoryName])</f>
        <v>Produce</v>
      </c>
      <c r="D13" t="s">
        <v>451</v>
      </c>
      <c r="E13">
        <v>23.25</v>
      </c>
      <c r="F13">
        <v>0</v>
      </c>
      <c r="G13">
        <v>7</v>
      </c>
    </row>
    <row r="14" spans="1:7" x14ac:dyDescent="0.25">
      <c r="A14">
        <v>15</v>
      </c>
      <c r="B14" t="s">
        <v>452</v>
      </c>
      <c r="C14" t="str">
        <f>_xlfn.XLOOKUP(products[[#This Row],[categoryID]],categories[categoryID],categories[categoryName])</f>
        <v>Condiments</v>
      </c>
      <c r="D14" t="s">
        <v>453</v>
      </c>
      <c r="E14">
        <v>15.5</v>
      </c>
      <c r="F14">
        <v>0</v>
      </c>
      <c r="G14">
        <v>2</v>
      </c>
    </row>
    <row r="15" spans="1:7" x14ac:dyDescent="0.25">
      <c r="A15">
        <v>16</v>
      </c>
      <c r="B15" t="s">
        <v>454</v>
      </c>
      <c r="C15" t="str">
        <f>_xlfn.XLOOKUP(products[[#This Row],[categoryID]],categories[categoryID],categories[categoryName])</f>
        <v>Confections</v>
      </c>
      <c r="D15" t="s">
        <v>455</v>
      </c>
      <c r="E15">
        <v>17.45</v>
      </c>
      <c r="F15">
        <v>0</v>
      </c>
      <c r="G15">
        <v>3</v>
      </c>
    </row>
    <row r="16" spans="1:7" x14ac:dyDescent="0.25">
      <c r="A16">
        <v>18</v>
      </c>
      <c r="B16" t="s">
        <v>456</v>
      </c>
      <c r="C16" t="str">
        <f>_xlfn.XLOOKUP(products[[#This Row],[categoryID]],categories[categoryID],categories[categoryName])</f>
        <v>Seafood</v>
      </c>
      <c r="D16" t="s">
        <v>457</v>
      </c>
      <c r="E16">
        <v>62.5</v>
      </c>
      <c r="F16">
        <v>0</v>
      </c>
      <c r="G16">
        <v>8</v>
      </c>
    </row>
    <row r="17" spans="1:7" x14ac:dyDescent="0.25">
      <c r="A17">
        <v>19</v>
      </c>
      <c r="B17" t="s">
        <v>458</v>
      </c>
      <c r="C17" t="str">
        <f>_xlfn.XLOOKUP(products[[#This Row],[categoryID]],categories[categoryID],categories[categoryName])</f>
        <v>Confections</v>
      </c>
      <c r="D17" t="s">
        <v>459</v>
      </c>
      <c r="E17">
        <v>9.1999999999999993</v>
      </c>
      <c r="F17">
        <v>0</v>
      </c>
      <c r="G17">
        <v>3</v>
      </c>
    </row>
    <row r="18" spans="1:7" x14ac:dyDescent="0.25">
      <c r="A18">
        <v>20</v>
      </c>
      <c r="B18" t="s">
        <v>460</v>
      </c>
      <c r="C18" t="str">
        <f>_xlfn.XLOOKUP(products[[#This Row],[categoryID]],categories[categoryID],categories[categoryName])</f>
        <v>Confections</v>
      </c>
      <c r="D18" t="s">
        <v>461</v>
      </c>
      <c r="E18">
        <v>81</v>
      </c>
      <c r="F18">
        <v>0</v>
      </c>
      <c r="G18">
        <v>3</v>
      </c>
    </row>
    <row r="19" spans="1:7" x14ac:dyDescent="0.25">
      <c r="A19">
        <v>21</v>
      </c>
      <c r="B19" t="s">
        <v>462</v>
      </c>
      <c r="C19" t="str">
        <f>_xlfn.XLOOKUP(products[[#This Row],[categoryID]],categories[categoryID],categories[categoryName])</f>
        <v>Confections</v>
      </c>
      <c r="D19" t="s">
        <v>463</v>
      </c>
      <c r="E19">
        <v>10</v>
      </c>
      <c r="F19">
        <v>0</v>
      </c>
      <c r="G19">
        <v>3</v>
      </c>
    </row>
    <row r="20" spans="1:7" x14ac:dyDescent="0.25">
      <c r="A20">
        <v>22</v>
      </c>
      <c r="B20" t="s">
        <v>464</v>
      </c>
      <c r="C20" t="str">
        <f>_xlfn.XLOOKUP(products[[#This Row],[categoryID]],categories[categoryID],categories[categoryName])</f>
        <v>Grains &amp; Cereals</v>
      </c>
      <c r="D20" t="s">
        <v>465</v>
      </c>
      <c r="E20">
        <v>21</v>
      </c>
      <c r="F20">
        <v>0</v>
      </c>
      <c r="G20">
        <v>5</v>
      </c>
    </row>
    <row r="21" spans="1:7" x14ac:dyDescent="0.25">
      <c r="A21">
        <v>23</v>
      </c>
      <c r="B21" t="s">
        <v>466</v>
      </c>
      <c r="C21" t="str">
        <f>_xlfn.XLOOKUP(products[[#This Row],[categoryID]],categories[categoryID],categories[categoryName])</f>
        <v>Grains &amp; Cereals</v>
      </c>
      <c r="D21" t="s">
        <v>467</v>
      </c>
      <c r="E21">
        <v>9</v>
      </c>
      <c r="F21">
        <v>0</v>
      </c>
      <c r="G21">
        <v>5</v>
      </c>
    </row>
    <row r="22" spans="1:7" x14ac:dyDescent="0.25">
      <c r="A22">
        <v>25</v>
      </c>
      <c r="B22" t="s">
        <v>468</v>
      </c>
      <c r="C22" t="str">
        <f>_xlfn.XLOOKUP(products[[#This Row],[categoryID]],categories[categoryID],categories[categoryName])</f>
        <v>Confections</v>
      </c>
      <c r="D22" t="s">
        <v>469</v>
      </c>
      <c r="E22">
        <v>14</v>
      </c>
      <c r="F22">
        <v>0</v>
      </c>
      <c r="G22">
        <v>3</v>
      </c>
    </row>
    <row r="23" spans="1:7" x14ac:dyDescent="0.25">
      <c r="A23">
        <v>26</v>
      </c>
      <c r="B23" t="s">
        <v>470</v>
      </c>
      <c r="C23" t="str">
        <f>_xlfn.XLOOKUP(products[[#This Row],[categoryID]],categories[categoryID],categories[categoryName])</f>
        <v>Confections</v>
      </c>
      <c r="D23" t="s">
        <v>471</v>
      </c>
      <c r="E23">
        <v>31.23</v>
      </c>
      <c r="F23">
        <v>0</v>
      </c>
      <c r="G23">
        <v>3</v>
      </c>
    </row>
    <row r="24" spans="1:7" x14ac:dyDescent="0.25">
      <c r="A24">
        <v>27</v>
      </c>
      <c r="B24" t="s">
        <v>472</v>
      </c>
      <c r="C24" t="str">
        <f>_xlfn.XLOOKUP(products[[#This Row],[categoryID]],categories[categoryID],categories[categoryName])</f>
        <v>Confections</v>
      </c>
      <c r="D24" t="s">
        <v>473</v>
      </c>
      <c r="E24">
        <v>43.9</v>
      </c>
      <c r="F24">
        <v>0</v>
      </c>
      <c r="G24">
        <v>3</v>
      </c>
    </row>
    <row r="25" spans="1:7" x14ac:dyDescent="0.25">
      <c r="A25">
        <v>30</v>
      </c>
      <c r="B25" t="s">
        <v>474</v>
      </c>
      <c r="C25" t="str">
        <f>_xlfn.XLOOKUP(products[[#This Row],[categoryID]],categories[categoryID],categories[categoryName])</f>
        <v>Seafood</v>
      </c>
      <c r="D25" t="s">
        <v>475</v>
      </c>
      <c r="E25">
        <v>25.89</v>
      </c>
      <c r="F25">
        <v>0</v>
      </c>
      <c r="G25">
        <v>8</v>
      </c>
    </row>
    <row r="26" spans="1:7" x14ac:dyDescent="0.25">
      <c r="A26">
        <v>31</v>
      </c>
      <c r="B26" t="s">
        <v>476</v>
      </c>
      <c r="C26" t="str">
        <f>_xlfn.XLOOKUP(products[[#This Row],[categoryID]],categories[categoryID],categories[categoryName])</f>
        <v>Dairy Products</v>
      </c>
      <c r="D26" t="s">
        <v>477</v>
      </c>
      <c r="E26">
        <v>12.5</v>
      </c>
      <c r="F26">
        <v>0</v>
      </c>
      <c r="G26">
        <v>4</v>
      </c>
    </row>
    <row r="27" spans="1:7" x14ac:dyDescent="0.25">
      <c r="A27">
        <v>32</v>
      </c>
      <c r="B27" t="s">
        <v>478</v>
      </c>
      <c r="C27" t="str">
        <f>_xlfn.XLOOKUP(products[[#This Row],[categoryID]],categories[categoryID],categories[categoryName])</f>
        <v>Dairy Products</v>
      </c>
      <c r="D27" t="s">
        <v>479</v>
      </c>
      <c r="E27">
        <v>32</v>
      </c>
      <c r="F27">
        <v>0</v>
      </c>
      <c r="G27">
        <v>4</v>
      </c>
    </row>
    <row r="28" spans="1:7" x14ac:dyDescent="0.25">
      <c r="A28">
        <v>33</v>
      </c>
      <c r="B28" t="s">
        <v>480</v>
      </c>
      <c r="C28" t="str">
        <f>_xlfn.XLOOKUP(products[[#This Row],[categoryID]],categories[categoryID],categories[categoryName])</f>
        <v>Dairy Products</v>
      </c>
      <c r="D28" t="s">
        <v>481</v>
      </c>
      <c r="E28">
        <v>2.5</v>
      </c>
      <c r="F28">
        <v>0</v>
      </c>
      <c r="G28">
        <v>4</v>
      </c>
    </row>
    <row r="29" spans="1:7" x14ac:dyDescent="0.25">
      <c r="A29">
        <v>34</v>
      </c>
      <c r="B29" t="s">
        <v>482</v>
      </c>
      <c r="C29" t="str">
        <f>_xlfn.XLOOKUP(products[[#This Row],[categoryID]],categories[categoryID],categories[categoryName])</f>
        <v>Beverages</v>
      </c>
      <c r="D29" t="s">
        <v>431</v>
      </c>
      <c r="E29">
        <v>14</v>
      </c>
      <c r="F29">
        <v>0</v>
      </c>
      <c r="G29">
        <v>1</v>
      </c>
    </row>
    <row r="30" spans="1:7" x14ac:dyDescent="0.25">
      <c r="A30">
        <v>35</v>
      </c>
      <c r="B30" t="s">
        <v>483</v>
      </c>
      <c r="C30" t="str">
        <f>_xlfn.XLOOKUP(products[[#This Row],[categoryID]],categories[categoryID],categories[categoryName])</f>
        <v>Beverages</v>
      </c>
      <c r="D30" t="s">
        <v>431</v>
      </c>
      <c r="E30">
        <v>18</v>
      </c>
      <c r="F30">
        <v>0</v>
      </c>
      <c r="G30">
        <v>1</v>
      </c>
    </row>
    <row r="31" spans="1:7" x14ac:dyDescent="0.25">
      <c r="A31">
        <v>36</v>
      </c>
      <c r="B31" t="s">
        <v>484</v>
      </c>
      <c r="C31" t="str">
        <f>_xlfn.XLOOKUP(products[[#This Row],[categoryID]],categories[categoryID],categories[categoryName])</f>
        <v>Seafood</v>
      </c>
      <c r="D31" t="s">
        <v>485</v>
      </c>
      <c r="E31">
        <v>19</v>
      </c>
      <c r="F31">
        <v>0</v>
      </c>
      <c r="G31">
        <v>8</v>
      </c>
    </row>
    <row r="32" spans="1:7" x14ac:dyDescent="0.25">
      <c r="A32">
        <v>37</v>
      </c>
      <c r="B32" t="s">
        <v>486</v>
      </c>
      <c r="C32" t="str">
        <f>_xlfn.XLOOKUP(products[[#This Row],[categoryID]],categories[categoryID],categories[categoryName])</f>
        <v>Seafood</v>
      </c>
      <c r="D32" t="s">
        <v>487</v>
      </c>
      <c r="E32">
        <v>26</v>
      </c>
      <c r="F32">
        <v>0</v>
      </c>
      <c r="G32">
        <v>8</v>
      </c>
    </row>
    <row r="33" spans="1:7" x14ac:dyDescent="0.25">
      <c r="A33">
        <v>38</v>
      </c>
      <c r="B33" t="s">
        <v>488</v>
      </c>
      <c r="C33" t="str">
        <f>_xlfn.XLOOKUP(products[[#This Row],[categoryID]],categories[categoryID],categories[categoryName])</f>
        <v>Beverages</v>
      </c>
      <c r="D33" t="s">
        <v>489</v>
      </c>
      <c r="E33">
        <v>263.5</v>
      </c>
      <c r="F33">
        <v>0</v>
      </c>
      <c r="G33">
        <v>1</v>
      </c>
    </row>
    <row r="34" spans="1:7" x14ac:dyDescent="0.25">
      <c r="A34">
        <v>39</v>
      </c>
      <c r="B34" t="s">
        <v>490</v>
      </c>
      <c r="C34" t="str">
        <f>_xlfn.XLOOKUP(products[[#This Row],[categoryID]],categories[categoryID],categories[categoryName])</f>
        <v>Beverages</v>
      </c>
      <c r="D34" t="s">
        <v>491</v>
      </c>
      <c r="E34">
        <v>18</v>
      </c>
      <c r="F34">
        <v>0</v>
      </c>
      <c r="G34">
        <v>1</v>
      </c>
    </row>
    <row r="35" spans="1:7" x14ac:dyDescent="0.25">
      <c r="A35">
        <v>40</v>
      </c>
      <c r="B35" t="s">
        <v>492</v>
      </c>
      <c r="C35" t="str">
        <f>_xlfn.XLOOKUP(products[[#This Row],[categoryID]],categories[categoryID],categories[categoryName])</f>
        <v>Seafood</v>
      </c>
      <c r="D35" t="s">
        <v>493</v>
      </c>
      <c r="E35">
        <v>18.399999999999999</v>
      </c>
      <c r="F35">
        <v>0</v>
      </c>
      <c r="G35">
        <v>8</v>
      </c>
    </row>
    <row r="36" spans="1:7" x14ac:dyDescent="0.25">
      <c r="A36">
        <v>41</v>
      </c>
      <c r="B36" t="s">
        <v>494</v>
      </c>
      <c r="C36" t="str">
        <f>_xlfn.XLOOKUP(products[[#This Row],[categoryID]],categories[categoryID],categories[categoryName])</f>
        <v>Seafood</v>
      </c>
      <c r="D36" t="s">
        <v>495</v>
      </c>
      <c r="E36">
        <v>9.65</v>
      </c>
      <c r="F36">
        <v>0</v>
      </c>
      <c r="G36">
        <v>8</v>
      </c>
    </row>
    <row r="37" spans="1:7" x14ac:dyDescent="0.25">
      <c r="A37">
        <v>43</v>
      </c>
      <c r="B37" t="s">
        <v>496</v>
      </c>
      <c r="C37" t="str">
        <f>_xlfn.XLOOKUP(products[[#This Row],[categoryID]],categories[categoryID],categories[categoryName])</f>
        <v>Beverages</v>
      </c>
      <c r="D37" t="s">
        <v>497</v>
      </c>
      <c r="E37">
        <v>46</v>
      </c>
      <c r="F37">
        <v>0</v>
      </c>
      <c r="G37">
        <v>1</v>
      </c>
    </row>
    <row r="38" spans="1:7" x14ac:dyDescent="0.25">
      <c r="A38">
        <v>44</v>
      </c>
      <c r="B38" t="s">
        <v>498</v>
      </c>
      <c r="C38" t="str">
        <f>_xlfn.XLOOKUP(products[[#This Row],[categoryID]],categories[categoryID],categories[categoryName])</f>
        <v>Condiments</v>
      </c>
      <c r="D38" t="s">
        <v>499</v>
      </c>
      <c r="E38">
        <v>19.45</v>
      </c>
      <c r="F38">
        <v>0</v>
      </c>
      <c r="G38">
        <v>2</v>
      </c>
    </row>
    <row r="39" spans="1:7" x14ac:dyDescent="0.25">
      <c r="A39">
        <v>45</v>
      </c>
      <c r="B39" t="s">
        <v>500</v>
      </c>
      <c r="C39" t="str">
        <f>_xlfn.XLOOKUP(products[[#This Row],[categoryID]],categories[categoryID],categories[categoryName])</f>
        <v>Seafood</v>
      </c>
      <c r="D39" t="s">
        <v>501</v>
      </c>
      <c r="E39">
        <v>9.5</v>
      </c>
      <c r="F39">
        <v>0</v>
      </c>
      <c r="G39">
        <v>8</v>
      </c>
    </row>
    <row r="40" spans="1:7" x14ac:dyDescent="0.25">
      <c r="A40">
        <v>46</v>
      </c>
      <c r="B40" t="s">
        <v>502</v>
      </c>
      <c r="C40" t="str">
        <f>_xlfn.XLOOKUP(products[[#This Row],[categoryID]],categories[categoryID],categories[categoryName])</f>
        <v>Seafood</v>
      </c>
      <c r="D40" t="s">
        <v>503</v>
      </c>
      <c r="E40">
        <v>12</v>
      </c>
      <c r="F40">
        <v>0</v>
      </c>
      <c r="G40">
        <v>8</v>
      </c>
    </row>
    <row r="41" spans="1:7" x14ac:dyDescent="0.25">
      <c r="A41">
        <v>47</v>
      </c>
      <c r="B41" t="s">
        <v>504</v>
      </c>
      <c r="C41" t="str">
        <f>_xlfn.XLOOKUP(products[[#This Row],[categoryID]],categories[categoryID],categories[categoryName])</f>
        <v>Confections</v>
      </c>
      <c r="D41" t="s">
        <v>505</v>
      </c>
      <c r="E41">
        <v>9.5</v>
      </c>
      <c r="F41">
        <v>0</v>
      </c>
      <c r="G41">
        <v>3</v>
      </c>
    </row>
    <row r="42" spans="1:7" x14ac:dyDescent="0.25">
      <c r="A42">
        <v>48</v>
      </c>
      <c r="B42" t="s">
        <v>506</v>
      </c>
      <c r="C42" t="str">
        <f>_xlfn.XLOOKUP(products[[#This Row],[categoryID]],categories[categoryID],categories[categoryName])</f>
        <v>Confections</v>
      </c>
      <c r="D42" t="s">
        <v>507</v>
      </c>
      <c r="E42">
        <v>12.75</v>
      </c>
      <c r="F42">
        <v>0</v>
      </c>
      <c r="G42">
        <v>3</v>
      </c>
    </row>
    <row r="43" spans="1:7" x14ac:dyDescent="0.25">
      <c r="A43">
        <v>49</v>
      </c>
      <c r="B43" t="s">
        <v>508</v>
      </c>
      <c r="C43" t="str">
        <f>_xlfn.XLOOKUP(products[[#This Row],[categoryID]],categories[categoryID],categories[categoryName])</f>
        <v>Confections</v>
      </c>
      <c r="D43" t="s">
        <v>509</v>
      </c>
      <c r="E43">
        <v>20</v>
      </c>
      <c r="F43">
        <v>0</v>
      </c>
      <c r="G43">
        <v>3</v>
      </c>
    </row>
    <row r="44" spans="1:7" x14ac:dyDescent="0.25">
      <c r="A44">
        <v>50</v>
      </c>
      <c r="B44" t="s">
        <v>510</v>
      </c>
      <c r="C44" t="str">
        <f>_xlfn.XLOOKUP(products[[#This Row],[categoryID]],categories[categoryID],categories[categoryName])</f>
        <v>Confections</v>
      </c>
      <c r="D44" t="s">
        <v>511</v>
      </c>
      <c r="E44">
        <v>16.25</v>
      </c>
      <c r="F44">
        <v>0</v>
      </c>
      <c r="G44">
        <v>3</v>
      </c>
    </row>
    <row r="45" spans="1:7" x14ac:dyDescent="0.25">
      <c r="A45">
        <v>51</v>
      </c>
      <c r="B45" t="s">
        <v>512</v>
      </c>
      <c r="C45" t="str">
        <f>_xlfn.XLOOKUP(products[[#This Row],[categoryID]],categories[categoryID],categories[categoryName])</f>
        <v>Produce</v>
      </c>
      <c r="D45" t="s">
        <v>513</v>
      </c>
      <c r="E45">
        <v>53</v>
      </c>
      <c r="F45">
        <v>0</v>
      </c>
      <c r="G45">
        <v>7</v>
      </c>
    </row>
    <row r="46" spans="1:7" x14ac:dyDescent="0.25">
      <c r="A46">
        <v>52</v>
      </c>
      <c r="B46" t="s">
        <v>514</v>
      </c>
      <c r="C46" t="str">
        <f>_xlfn.XLOOKUP(products[[#This Row],[categoryID]],categories[categoryID],categories[categoryName])</f>
        <v>Grains &amp; Cereals</v>
      </c>
      <c r="D46" t="s">
        <v>515</v>
      </c>
      <c r="E46">
        <v>7</v>
      </c>
      <c r="F46">
        <v>0</v>
      </c>
      <c r="G46">
        <v>5</v>
      </c>
    </row>
    <row r="47" spans="1:7" x14ac:dyDescent="0.25">
      <c r="A47">
        <v>54</v>
      </c>
      <c r="B47" t="s">
        <v>516</v>
      </c>
      <c r="C47" t="str">
        <f>_xlfn.XLOOKUP(products[[#This Row],[categoryID]],categories[categoryID],categories[categoryName])</f>
        <v>Meat &amp; Poultry</v>
      </c>
      <c r="D47" t="s">
        <v>517</v>
      </c>
      <c r="E47">
        <v>7.45</v>
      </c>
      <c r="F47">
        <v>0</v>
      </c>
      <c r="G47">
        <v>6</v>
      </c>
    </row>
    <row r="48" spans="1:7" x14ac:dyDescent="0.25">
      <c r="A48">
        <v>55</v>
      </c>
      <c r="B48" t="s">
        <v>518</v>
      </c>
      <c r="C48" t="str">
        <f>_xlfn.XLOOKUP(products[[#This Row],[categoryID]],categories[categoryID],categories[categoryName])</f>
        <v>Meat &amp; Poultry</v>
      </c>
      <c r="D48" t="s">
        <v>519</v>
      </c>
      <c r="E48">
        <v>24</v>
      </c>
      <c r="F48">
        <v>0</v>
      </c>
      <c r="G48">
        <v>6</v>
      </c>
    </row>
    <row r="49" spans="1:7" x14ac:dyDescent="0.25">
      <c r="A49">
        <v>56</v>
      </c>
      <c r="B49" t="s">
        <v>520</v>
      </c>
      <c r="C49" t="str">
        <f>_xlfn.XLOOKUP(products[[#This Row],[categoryID]],categories[categoryID],categories[categoryName])</f>
        <v>Grains &amp; Cereals</v>
      </c>
      <c r="D49" t="s">
        <v>521</v>
      </c>
      <c r="E49">
        <v>38</v>
      </c>
      <c r="F49">
        <v>0</v>
      </c>
      <c r="G49">
        <v>5</v>
      </c>
    </row>
    <row r="50" spans="1:7" x14ac:dyDescent="0.25">
      <c r="A50">
        <v>57</v>
      </c>
      <c r="B50" t="s">
        <v>522</v>
      </c>
      <c r="C50" t="str">
        <f>_xlfn.XLOOKUP(products[[#This Row],[categoryID]],categories[categoryID],categories[categoryName])</f>
        <v>Grains &amp; Cereals</v>
      </c>
      <c r="D50" t="s">
        <v>521</v>
      </c>
      <c r="E50">
        <v>19.5</v>
      </c>
      <c r="F50">
        <v>0</v>
      </c>
      <c r="G50">
        <v>5</v>
      </c>
    </row>
    <row r="51" spans="1:7" x14ac:dyDescent="0.25">
      <c r="A51">
        <v>58</v>
      </c>
      <c r="B51" t="s">
        <v>523</v>
      </c>
      <c r="C51" t="str">
        <f>_xlfn.XLOOKUP(products[[#This Row],[categoryID]],categories[categoryID],categories[categoryName])</f>
        <v>Seafood</v>
      </c>
      <c r="D51" t="s">
        <v>524</v>
      </c>
      <c r="E51">
        <v>13.25</v>
      </c>
      <c r="F51">
        <v>0</v>
      </c>
      <c r="G51">
        <v>8</v>
      </c>
    </row>
    <row r="52" spans="1:7" x14ac:dyDescent="0.25">
      <c r="A52">
        <v>59</v>
      </c>
      <c r="B52" t="s">
        <v>525</v>
      </c>
      <c r="C52" t="str">
        <f>_xlfn.XLOOKUP(products[[#This Row],[categoryID]],categories[categoryID],categories[categoryName])</f>
        <v>Dairy Products</v>
      </c>
      <c r="D52" t="s">
        <v>526</v>
      </c>
      <c r="E52">
        <v>55</v>
      </c>
      <c r="F52">
        <v>0</v>
      </c>
      <c r="G52">
        <v>4</v>
      </c>
    </row>
    <row r="53" spans="1:7" x14ac:dyDescent="0.25">
      <c r="A53">
        <v>60</v>
      </c>
      <c r="B53" t="s">
        <v>527</v>
      </c>
      <c r="C53" t="str">
        <f>_xlfn.XLOOKUP(products[[#This Row],[categoryID]],categories[categoryID],categories[categoryName])</f>
        <v>Dairy Products</v>
      </c>
      <c r="D53" t="s">
        <v>528</v>
      </c>
      <c r="E53">
        <v>34</v>
      </c>
      <c r="F53">
        <v>0</v>
      </c>
      <c r="G53">
        <v>4</v>
      </c>
    </row>
    <row r="54" spans="1:7" x14ac:dyDescent="0.25">
      <c r="A54">
        <v>61</v>
      </c>
      <c r="B54" t="s">
        <v>529</v>
      </c>
      <c r="C54" t="str">
        <f>_xlfn.XLOOKUP(products[[#This Row],[categoryID]],categories[categoryID],categories[categoryName])</f>
        <v>Condiments</v>
      </c>
      <c r="D54" t="s">
        <v>530</v>
      </c>
      <c r="E54">
        <v>28.5</v>
      </c>
      <c r="F54">
        <v>0</v>
      </c>
      <c r="G54">
        <v>2</v>
      </c>
    </row>
    <row r="55" spans="1:7" x14ac:dyDescent="0.25">
      <c r="A55">
        <v>62</v>
      </c>
      <c r="B55" t="s">
        <v>531</v>
      </c>
      <c r="C55" t="str">
        <f>_xlfn.XLOOKUP(products[[#This Row],[categoryID]],categories[categoryID],categories[categoryName])</f>
        <v>Confections</v>
      </c>
      <c r="D55" t="s">
        <v>532</v>
      </c>
      <c r="E55">
        <v>49.3</v>
      </c>
      <c r="F55">
        <v>0</v>
      </c>
      <c r="G55">
        <v>3</v>
      </c>
    </row>
    <row r="56" spans="1:7" x14ac:dyDescent="0.25">
      <c r="A56">
        <v>63</v>
      </c>
      <c r="B56" t="s">
        <v>533</v>
      </c>
      <c r="C56" t="str">
        <f>_xlfn.XLOOKUP(products[[#This Row],[categoryID]],categories[categoryID],categories[categoryName])</f>
        <v>Condiments</v>
      </c>
      <c r="D56" t="s">
        <v>534</v>
      </c>
      <c r="E56">
        <v>43.9</v>
      </c>
      <c r="F56">
        <v>0</v>
      </c>
      <c r="G56">
        <v>2</v>
      </c>
    </row>
    <row r="57" spans="1:7" x14ac:dyDescent="0.25">
      <c r="A57">
        <v>64</v>
      </c>
      <c r="B57" t="s">
        <v>535</v>
      </c>
      <c r="C57" t="str">
        <f>_xlfn.XLOOKUP(products[[#This Row],[categoryID]],categories[categoryID],categories[categoryName])</f>
        <v>Grains &amp; Cereals</v>
      </c>
      <c r="D57" t="s">
        <v>536</v>
      </c>
      <c r="E57">
        <v>33.25</v>
      </c>
      <c r="F57">
        <v>0</v>
      </c>
      <c r="G57">
        <v>5</v>
      </c>
    </row>
    <row r="58" spans="1:7" x14ac:dyDescent="0.25">
      <c r="A58">
        <v>65</v>
      </c>
      <c r="B58" t="s">
        <v>537</v>
      </c>
      <c r="C58" t="str">
        <f>_xlfn.XLOOKUP(products[[#This Row],[categoryID]],categories[categoryID],categories[categoryName])</f>
        <v>Condiments</v>
      </c>
      <c r="D58" t="s">
        <v>538</v>
      </c>
      <c r="E58">
        <v>21.05</v>
      </c>
      <c r="F58">
        <v>0</v>
      </c>
      <c r="G58">
        <v>2</v>
      </c>
    </row>
    <row r="59" spans="1:7" x14ac:dyDescent="0.25">
      <c r="A59">
        <v>66</v>
      </c>
      <c r="B59" t="s">
        <v>539</v>
      </c>
      <c r="C59" t="str">
        <f>_xlfn.XLOOKUP(products[[#This Row],[categoryID]],categories[categoryID],categories[categoryName])</f>
        <v>Condiments</v>
      </c>
      <c r="D59" t="s">
        <v>540</v>
      </c>
      <c r="E59">
        <v>17</v>
      </c>
      <c r="F59">
        <v>0</v>
      </c>
      <c r="G59">
        <v>2</v>
      </c>
    </row>
    <row r="60" spans="1:7" x14ac:dyDescent="0.25">
      <c r="A60">
        <v>67</v>
      </c>
      <c r="B60" t="s">
        <v>541</v>
      </c>
      <c r="C60" t="str">
        <f>_xlfn.XLOOKUP(products[[#This Row],[categoryID]],categories[categoryID],categories[categoryName])</f>
        <v>Beverages</v>
      </c>
      <c r="D60" t="s">
        <v>431</v>
      </c>
      <c r="E60">
        <v>14</v>
      </c>
      <c r="F60">
        <v>0</v>
      </c>
      <c r="G60">
        <v>1</v>
      </c>
    </row>
    <row r="61" spans="1:7" x14ac:dyDescent="0.25">
      <c r="A61">
        <v>68</v>
      </c>
      <c r="B61" t="s">
        <v>542</v>
      </c>
      <c r="C61" t="str">
        <f>_xlfn.XLOOKUP(products[[#This Row],[categoryID]],categories[categoryID],categories[categoryName])</f>
        <v>Confections</v>
      </c>
      <c r="D61" t="s">
        <v>543</v>
      </c>
      <c r="E61">
        <v>12.5</v>
      </c>
      <c r="F61">
        <v>0</v>
      </c>
      <c r="G61">
        <v>3</v>
      </c>
    </row>
    <row r="62" spans="1:7" x14ac:dyDescent="0.25">
      <c r="A62">
        <v>69</v>
      </c>
      <c r="B62" t="s">
        <v>544</v>
      </c>
      <c r="C62" t="str">
        <f>_xlfn.XLOOKUP(products[[#This Row],[categoryID]],categories[categoryID],categories[categoryName])</f>
        <v>Dairy Products</v>
      </c>
      <c r="D62" t="s">
        <v>545</v>
      </c>
      <c r="E62">
        <v>36</v>
      </c>
      <c r="F62">
        <v>0</v>
      </c>
      <c r="G62">
        <v>4</v>
      </c>
    </row>
    <row r="63" spans="1:7" x14ac:dyDescent="0.25">
      <c r="A63">
        <v>70</v>
      </c>
      <c r="B63" t="s">
        <v>546</v>
      </c>
      <c r="C63" t="str">
        <f>_xlfn.XLOOKUP(products[[#This Row],[categoryID]],categories[categoryID],categories[categoryName])</f>
        <v>Beverages</v>
      </c>
      <c r="D63" t="s">
        <v>547</v>
      </c>
      <c r="E63">
        <v>15</v>
      </c>
      <c r="F63">
        <v>0</v>
      </c>
      <c r="G63">
        <v>1</v>
      </c>
    </row>
    <row r="64" spans="1:7" x14ac:dyDescent="0.25">
      <c r="A64">
        <v>71</v>
      </c>
      <c r="B64" t="s">
        <v>548</v>
      </c>
      <c r="C64" t="str">
        <f>_xlfn.XLOOKUP(products[[#This Row],[categoryID]],categories[categoryID],categories[categoryName])</f>
        <v>Dairy Products</v>
      </c>
      <c r="D64" t="s">
        <v>447</v>
      </c>
      <c r="E64">
        <v>21.5</v>
      </c>
      <c r="F64">
        <v>0</v>
      </c>
      <c r="G64">
        <v>4</v>
      </c>
    </row>
    <row r="65" spans="1:7" x14ac:dyDescent="0.25">
      <c r="A65">
        <v>72</v>
      </c>
      <c r="B65" t="s">
        <v>549</v>
      </c>
      <c r="C65" t="str">
        <f>_xlfn.XLOOKUP(products[[#This Row],[categoryID]],categories[categoryID],categories[categoryName])</f>
        <v>Dairy Products</v>
      </c>
      <c r="D65" t="s">
        <v>479</v>
      </c>
      <c r="E65">
        <v>34.799999999999997</v>
      </c>
      <c r="F65">
        <v>0</v>
      </c>
      <c r="G65">
        <v>4</v>
      </c>
    </row>
    <row r="66" spans="1:7" x14ac:dyDescent="0.25">
      <c r="A66">
        <v>73</v>
      </c>
      <c r="B66" t="s">
        <v>550</v>
      </c>
      <c r="C66" t="str">
        <f>_xlfn.XLOOKUP(products[[#This Row],[categoryID]],categories[categoryID],categories[categoryName])</f>
        <v>Seafood</v>
      </c>
      <c r="D66" t="s">
        <v>551</v>
      </c>
      <c r="E66">
        <v>15</v>
      </c>
      <c r="F66">
        <v>0</v>
      </c>
      <c r="G66">
        <v>8</v>
      </c>
    </row>
    <row r="67" spans="1:7" x14ac:dyDescent="0.25">
      <c r="A67">
        <v>74</v>
      </c>
      <c r="B67" t="s">
        <v>552</v>
      </c>
      <c r="C67" t="str">
        <f>_xlfn.XLOOKUP(products[[#This Row],[categoryID]],categories[categoryID],categories[categoryName])</f>
        <v>Produce</v>
      </c>
      <c r="D67" t="s">
        <v>526</v>
      </c>
      <c r="E67">
        <v>10</v>
      </c>
      <c r="F67">
        <v>0</v>
      </c>
      <c r="G67">
        <v>7</v>
      </c>
    </row>
    <row r="68" spans="1:7" x14ac:dyDescent="0.25">
      <c r="A68">
        <v>75</v>
      </c>
      <c r="B68" t="s">
        <v>553</v>
      </c>
      <c r="C68" t="str">
        <f>_xlfn.XLOOKUP(products[[#This Row],[categoryID]],categories[categoryID],categories[categoryName])</f>
        <v>Beverages</v>
      </c>
      <c r="D68" t="s">
        <v>554</v>
      </c>
      <c r="E68">
        <v>7.75</v>
      </c>
      <c r="F68">
        <v>0</v>
      </c>
      <c r="G68">
        <v>1</v>
      </c>
    </row>
    <row r="69" spans="1:7" x14ac:dyDescent="0.25">
      <c r="A69">
        <v>76</v>
      </c>
      <c r="B69" t="s">
        <v>555</v>
      </c>
      <c r="C69" t="str">
        <f>_xlfn.XLOOKUP(products[[#This Row],[categoryID]],categories[categoryID],categories[categoryName])</f>
        <v>Beverages</v>
      </c>
      <c r="D69" t="s">
        <v>556</v>
      </c>
      <c r="E69">
        <v>18</v>
      </c>
      <c r="F69">
        <v>0</v>
      </c>
      <c r="G69">
        <v>1</v>
      </c>
    </row>
    <row r="70" spans="1:7" x14ac:dyDescent="0.25">
      <c r="A70">
        <v>77</v>
      </c>
      <c r="B70" t="s">
        <v>557</v>
      </c>
      <c r="C70" t="str">
        <f>_xlfn.XLOOKUP(products[[#This Row],[categoryID]],categories[categoryID],categories[categoryName])</f>
        <v>Condiments</v>
      </c>
      <c r="D70" t="s">
        <v>558</v>
      </c>
      <c r="E70">
        <v>13</v>
      </c>
      <c r="F70">
        <v>0</v>
      </c>
      <c r="G70">
        <v>2</v>
      </c>
    </row>
    <row r="71" spans="1:7" x14ac:dyDescent="0.25">
      <c r="A71">
        <v>5</v>
      </c>
      <c r="B71" t="s">
        <v>559</v>
      </c>
      <c r="C71" t="str">
        <f>_xlfn.XLOOKUP(products[[#This Row],[categoryID]],categories[categoryID],categories[categoryName])</f>
        <v>Condiments</v>
      </c>
      <c r="D71" t="s">
        <v>560</v>
      </c>
      <c r="E71">
        <v>21.35</v>
      </c>
      <c r="F71">
        <v>1</v>
      </c>
      <c r="G71">
        <v>2</v>
      </c>
    </row>
    <row r="72" spans="1:7" x14ac:dyDescent="0.25">
      <c r="A72">
        <v>9</v>
      </c>
      <c r="B72" t="s">
        <v>561</v>
      </c>
      <c r="C72" t="str">
        <f>_xlfn.XLOOKUP(products[[#This Row],[categoryID]],categories[categoryID],categories[categoryName])</f>
        <v>Meat &amp; Poultry</v>
      </c>
      <c r="D72" t="s">
        <v>562</v>
      </c>
      <c r="E72">
        <v>97</v>
      </c>
      <c r="F72">
        <v>1</v>
      </c>
      <c r="G72">
        <v>6</v>
      </c>
    </row>
    <row r="73" spans="1:7" x14ac:dyDescent="0.25">
      <c r="A73">
        <v>17</v>
      </c>
      <c r="B73" t="s">
        <v>563</v>
      </c>
      <c r="C73" t="str">
        <f>_xlfn.XLOOKUP(products[[#This Row],[categoryID]],categories[categoryID],categories[categoryName])</f>
        <v>Meat &amp; Poultry</v>
      </c>
      <c r="D73" t="s">
        <v>564</v>
      </c>
      <c r="E73">
        <v>39</v>
      </c>
      <c r="F73">
        <v>1</v>
      </c>
      <c r="G73">
        <v>6</v>
      </c>
    </row>
    <row r="74" spans="1:7" x14ac:dyDescent="0.25">
      <c r="A74">
        <v>24</v>
      </c>
      <c r="B74" t="s">
        <v>565</v>
      </c>
      <c r="C74" t="str">
        <f>_xlfn.XLOOKUP(products[[#This Row],[categoryID]],categories[categoryID],categories[categoryName])</f>
        <v>Beverages</v>
      </c>
      <c r="D74" t="s">
        <v>566</v>
      </c>
      <c r="E74">
        <v>4.5</v>
      </c>
      <c r="F74">
        <v>1</v>
      </c>
      <c r="G74">
        <v>1</v>
      </c>
    </row>
    <row r="75" spans="1:7" x14ac:dyDescent="0.25">
      <c r="A75">
        <v>28</v>
      </c>
      <c r="B75" t="s">
        <v>567</v>
      </c>
      <c r="C75" t="str">
        <f>_xlfn.XLOOKUP(products[[#This Row],[categoryID]],categories[categoryID],categories[categoryName])</f>
        <v>Produce</v>
      </c>
      <c r="D75" t="s">
        <v>568</v>
      </c>
      <c r="E75">
        <v>45.6</v>
      </c>
      <c r="F75">
        <v>1</v>
      </c>
      <c r="G75">
        <v>7</v>
      </c>
    </row>
    <row r="76" spans="1:7" x14ac:dyDescent="0.25">
      <c r="A76">
        <v>29</v>
      </c>
      <c r="B76" t="s">
        <v>569</v>
      </c>
      <c r="C76" t="str">
        <f>_xlfn.XLOOKUP(products[[#This Row],[categoryID]],categories[categoryID],categories[categoryName])</f>
        <v>Meat &amp; Poultry</v>
      </c>
      <c r="D76" t="s">
        <v>570</v>
      </c>
      <c r="E76">
        <v>123.79</v>
      </c>
      <c r="F76">
        <v>1</v>
      </c>
      <c r="G76">
        <v>6</v>
      </c>
    </row>
    <row r="77" spans="1:7" x14ac:dyDescent="0.25">
      <c r="A77">
        <v>42</v>
      </c>
      <c r="B77" t="s">
        <v>571</v>
      </c>
      <c r="C77" t="str">
        <f>_xlfn.XLOOKUP(products[[#This Row],[categoryID]],categories[categoryID],categories[categoryName])</f>
        <v>Grains &amp; Cereals</v>
      </c>
      <c r="D77" t="s">
        <v>572</v>
      </c>
      <c r="E77">
        <v>14</v>
      </c>
      <c r="F77">
        <v>1</v>
      </c>
      <c r="G77">
        <v>5</v>
      </c>
    </row>
    <row r="78" spans="1:7" x14ac:dyDescent="0.25">
      <c r="A78">
        <v>53</v>
      </c>
      <c r="B78" t="s">
        <v>573</v>
      </c>
      <c r="C78" t="str">
        <f>_xlfn.XLOOKUP(products[[#This Row],[categoryID]],categories[categoryID],categories[categoryName])</f>
        <v>Meat &amp; Poultry</v>
      </c>
      <c r="D78" t="s">
        <v>574</v>
      </c>
      <c r="E78">
        <v>32.799999999999997</v>
      </c>
      <c r="F78">
        <v>1</v>
      </c>
      <c r="G78">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88FFC-925E-49D4-924D-C8583DFF21FB}">
  <dimension ref="A1:B4"/>
  <sheetViews>
    <sheetView workbookViewId="0">
      <selection activeCell="C9" sqref="C9"/>
    </sheetView>
  </sheetViews>
  <sheetFormatPr defaultRowHeight="15" x14ac:dyDescent="0.25"/>
  <cols>
    <col min="1" max="1" width="11.85546875" bestFit="1" customWidth="1"/>
    <col min="2" max="2" width="16.7109375" bestFit="1" customWidth="1"/>
  </cols>
  <sheetData>
    <row r="1" spans="1:2" x14ac:dyDescent="0.25">
      <c r="A1" t="s">
        <v>423</v>
      </c>
      <c r="B1" t="s">
        <v>20</v>
      </c>
    </row>
    <row r="2" spans="1:2" x14ac:dyDescent="0.25">
      <c r="A2">
        <v>1</v>
      </c>
      <c r="B2" t="s">
        <v>575</v>
      </c>
    </row>
    <row r="3" spans="1:2" x14ac:dyDescent="0.25">
      <c r="A3">
        <v>2</v>
      </c>
      <c r="B3" t="s">
        <v>576</v>
      </c>
    </row>
    <row r="4" spans="1:2" x14ac:dyDescent="0.25">
      <c r="A4">
        <v>3</v>
      </c>
      <c r="B4" t="s">
        <v>577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21923-1631-4FAE-8137-5F44EC8504C3}">
  <dimension ref="A1:Q2156"/>
  <sheetViews>
    <sheetView topLeftCell="E1" workbookViewId="0">
      <selection activeCell="H13" sqref="H13"/>
    </sheetView>
  </sheetViews>
  <sheetFormatPr defaultRowHeight="15" x14ac:dyDescent="0.25"/>
  <cols>
    <col min="1" max="1" width="10" bestFit="1" customWidth="1"/>
    <col min="2" max="2" width="12" bestFit="1" customWidth="1"/>
    <col min="3" max="3" width="14.140625" bestFit="1" customWidth="1"/>
    <col min="4" max="4" width="16.7109375" bestFit="1" customWidth="1"/>
    <col min="5" max="5" width="33.140625" bestFit="1" customWidth="1"/>
    <col min="6" max="6" width="31.85546875" bestFit="1" customWidth="1"/>
    <col min="7" max="7" width="17" bestFit="1" customWidth="1"/>
    <col min="8" max="8" width="13" bestFit="1" customWidth="1"/>
    <col min="9" max="9" width="13" customWidth="1"/>
    <col min="10" max="10" width="11.28515625" bestFit="1" customWidth="1"/>
    <col min="11" max="11" width="10.7109375" bestFit="1" customWidth="1"/>
    <col min="12" max="12" width="10.85546875" bestFit="1" customWidth="1"/>
    <col min="13" max="13" width="10" bestFit="1" customWidth="1"/>
    <col min="14" max="14" width="9.5703125" bestFit="1" customWidth="1"/>
    <col min="15" max="15" width="10" bestFit="1" customWidth="1"/>
    <col min="16" max="16" width="9.85546875" bestFit="1" customWidth="1"/>
  </cols>
  <sheetData>
    <row r="1" spans="1:17" x14ac:dyDescent="0.25">
      <c r="A1" t="s">
        <v>415</v>
      </c>
      <c r="B1" t="s">
        <v>416</v>
      </c>
      <c r="C1" t="s">
        <v>579</v>
      </c>
      <c r="D1" t="s">
        <v>607</v>
      </c>
      <c r="E1" t="s">
        <v>581</v>
      </c>
      <c r="F1" t="s">
        <v>578</v>
      </c>
      <c r="G1" t="s">
        <v>582</v>
      </c>
      <c r="H1" t="s">
        <v>588</v>
      </c>
      <c r="I1" t="s">
        <v>613</v>
      </c>
      <c r="J1" t="s">
        <v>417</v>
      </c>
      <c r="K1" t="s">
        <v>418</v>
      </c>
      <c r="L1" t="s">
        <v>419</v>
      </c>
      <c r="M1" t="s">
        <v>583</v>
      </c>
      <c r="N1" t="s">
        <v>580</v>
      </c>
      <c r="O1" t="s">
        <v>585</v>
      </c>
      <c r="P1" t="s">
        <v>608</v>
      </c>
      <c r="Q1" t="s">
        <v>589</v>
      </c>
    </row>
    <row r="2" spans="1:17" x14ac:dyDescent="0.25">
      <c r="A2">
        <v>10508</v>
      </c>
      <c r="B2">
        <v>39</v>
      </c>
      <c r="C2" t="str">
        <f>_xlfn.XLOOKUP(order_details[[#This Row],[orderID]],orders[orderID],orders[customerID])</f>
        <v>OTTIK</v>
      </c>
      <c r="D2" t="str">
        <f>_xlfn.XLOOKUP(order_details[[#This Row],[orderID]],orders[orderID],orders[Employee Name])</f>
        <v>Nancy Davolio</v>
      </c>
      <c r="E2" t="str">
        <f>_xlfn.XLOOKUP(order_details[[#This Row],[Customer ID]],customers[customerID],customers[companyName])</f>
        <v>Ottilies Käseladen</v>
      </c>
      <c r="F2" t="str">
        <f>_xlfn.XLOOKUP(order_details[[#This Row],[productID]],products[productID],products[productName])</f>
        <v>Chartreuse verte</v>
      </c>
      <c r="G2" t="str">
        <f>_xlfn.XLOOKUP(order_details[[#This Row],[Product Name]],products[productName],products[Category Name])</f>
        <v>Beverages</v>
      </c>
      <c r="H2" s="6">
        <f>_xlfn.XLOOKUP(order_details[[#This Row],[orderID]],orders[orderID],orders[orderDate])</f>
        <v>41745</v>
      </c>
      <c r="I2" s="6" t="e">
        <f>DATEVALUE(order_details[[#This Row],[Order Date]])</f>
        <v>#VALUE!</v>
      </c>
      <c r="J2">
        <v>18</v>
      </c>
      <c r="K2">
        <v>10</v>
      </c>
      <c r="L2">
        <v>0</v>
      </c>
      <c r="M2">
        <f>(order_details[[#This Row],[unitPrice]]*order_details[[#This Row],[quantity]]) - (order_details[[#This Row],[unitPrice]]*order_details[[#This Row],[quantity]]*order_details[[#This Row],[discount]])</f>
        <v>180</v>
      </c>
      <c r="N2">
        <f>_xlfn.XLOOKUP(order_details[[#This Row],[orderID]],orders[orderID],orders[freight])</f>
        <v>4.99</v>
      </c>
      <c r="O2">
        <f>order_details[[#This Row],[Sales]]-order_details[[#This Row],[Freight]]</f>
        <v>175.01</v>
      </c>
      <c r="P2" s="8">
        <f>(order_details[[#This Row],[Profit]]/order_details[[#This Row],[Sales]])/100</f>
        <v>9.7227777777777764E-3</v>
      </c>
      <c r="Q2" s="12"/>
    </row>
    <row r="3" spans="1:17" x14ac:dyDescent="0.25">
      <c r="A3">
        <v>10521</v>
      </c>
      <c r="B3">
        <v>35</v>
      </c>
      <c r="C3" t="str">
        <f>_xlfn.XLOOKUP(order_details[[#This Row],[orderID]],orders[orderID],orders[customerID])</f>
        <v>CACTU</v>
      </c>
      <c r="D3" t="str">
        <f>_xlfn.XLOOKUP(order_details[[#This Row],[orderID]],orders[orderID],orders[Employee Name])</f>
        <v>Laura Callahan</v>
      </c>
      <c r="E3" t="str">
        <f>_xlfn.XLOOKUP(order_details[[#This Row],[Customer ID]],customers[customerID],customers[companyName])</f>
        <v>Cactus Comidas para llevar</v>
      </c>
      <c r="F3" t="str">
        <f>_xlfn.XLOOKUP(order_details[[#This Row],[productID]],products[productID],products[productName])</f>
        <v>Steeleye Stout</v>
      </c>
      <c r="G3" t="str">
        <f>_xlfn.XLOOKUP(order_details[[#This Row],[Product Name]],products[productName],products[Category Name])</f>
        <v>Beverages</v>
      </c>
      <c r="H3" s="6">
        <f>_xlfn.XLOOKUP(order_details[[#This Row],[orderID]],orders[orderID],orders[orderDate])</f>
        <v>41758</v>
      </c>
      <c r="I3" s="6" t="e">
        <f>DATEVALUE(order_details[[#This Row],[Order Date]])</f>
        <v>#VALUE!</v>
      </c>
      <c r="J3">
        <v>18</v>
      </c>
      <c r="K3">
        <v>3</v>
      </c>
      <c r="L3">
        <v>0</v>
      </c>
      <c r="M3">
        <f>(order_details[[#This Row],[unitPrice]]*order_details[[#This Row],[quantity]]) - (order_details[[#This Row],[unitPrice]]*order_details[[#This Row],[quantity]]*order_details[[#This Row],[discount]])</f>
        <v>54</v>
      </c>
      <c r="N3">
        <f>_xlfn.XLOOKUP(order_details[[#This Row],[orderID]],orders[orderID],orders[freight])</f>
        <v>17.22</v>
      </c>
      <c r="O3">
        <f>order_details[[#This Row],[Sales]]-order_details[[#This Row],[Freight]]</f>
        <v>36.78</v>
      </c>
      <c r="P3" s="8">
        <f>(order_details[[#This Row],[Profit]]/order_details[[#This Row],[Sales]])/100</f>
        <v>6.8111111111111115E-3</v>
      </c>
      <c r="Q3" s="12"/>
    </row>
    <row r="4" spans="1:17" x14ac:dyDescent="0.25">
      <c r="A4">
        <v>10530</v>
      </c>
      <c r="B4">
        <v>76</v>
      </c>
      <c r="C4" t="str">
        <f>_xlfn.XLOOKUP(order_details[[#This Row],[orderID]],orders[orderID],orders[customerID])</f>
        <v>PICCO</v>
      </c>
      <c r="D4" t="str">
        <f>_xlfn.XLOOKUP(order_details[[#This Row],[orderID]],orders[orderID],orders[Employee Name])</f>
        <v>Janet Leverling</v>
      </c>
      <c r="E4" t="str">
        <f>_xlfn.XLOOKUP(order_details[[#This Row],[Customer ID]],customers[customerID],customers[companyName])</f>
        <v>Piccolo und mehr</v>
      </c>
      <c r="F4" t="str">
        <f>_xlfn.XLOOKUP(order_details[[#This Row],[productID]],products[productID],products[productName])</f>
        <v>Lakkaliköri</v>
      </c>
      <c r="G4" t="str">
        <f>_xlfn.XLOOKUP(order_details[[#This Row],[Product Name]],products[productName],products[Category Name])</f>
        <v>Beverages</v>
      </c>
      <c r="H4" s="6">
        <f>_xlfn.XLOOKUP(order_details[[#This Row],[orderID]],orders[orderID],orders[orderDate])</f>
        <v>41767</v>
      </c>
      <c r="I4" s="6" t="e">
        <f>DATEVALUE(order_details[[#This Row],[Order Date]])</f>
        <v>#VALUE!</v>
      </c>
      <c r="J4">
        <v>18</v>
      </c>
      <c r="K4">
        <v>50</v>
      </c>
      <c r="L4">
        <v>0</v>
      </c>
      <c r="M4">
        <f>(order_details[[#This Row],[unitPrice]]*order_details[[#This Row],[quantity]]) - (order_details[[#This Row],[unitPrice]]*order_details[[#This Row],[quantity]]*order_details[[#This Row],[discount]])</f>
        <v>900</v>
      </c>
      <c r="N4">
        <f>_xlfn.XLOOKUP(order_details[[#This Row],[orderID]],orders[orderID],orders[freight])</f>
        <v>339.22</v>
      </c>
      <c r="O4">
        <f>order_details[[#This Row],[Sales]]-order_details[[#This Row],[Freight]]</f>
        <v>560.78</v>
      </c>
      <c r="P4" s="8">
        <f>(order_details[[#This Row],[Profit]]/order_details[[#This Row],[Sales]])/100</f>
        <v>6.2308888888888882E-3</v>
      </c>
      <c r="Q4" s="12"/>
    </row>
    <row r="5" spans="1:17" x14ac:dyDescent="0.25">
      <c r="A5">
        <v>10546</v>
      </c>
      <c r="B5">
        <v>35</v>
      </c>
      <c r="C5" t="str">
        <f>_xlfn.XLOOKUP(order_details[[#This Row],[orderID]],orders[orderID],orders[customerID])</f>
        <v>VICTE</v>
      </c>
      <c r="D5" t="str">
        <f>_xlfn.XLOOKUP(order_details[[#This Row],[orderID]],orders[orderID],orders[Employee Name])</f>
        <v>Nancy Davolio</v>
      </c>
      <c r="E5" t="str">
        <f>_xlfn.XLOOKUP(order_details[[#This Row],[Customer ID]],customers[customerID],customers[companyName])</f>
        <v>Victuailles en stock</v>
      </c>
      <c r="F5" t="str">
        <f>_xlfn.XLOOKUP(order_details[[#This Row],[productID]],products[productID],products[productName])</f>
        <v>Steeleye Stout</v>
      </c>
      <c r="G5" t="str">
        <f>_xlfn.XLOOKUP(order_details[[#This Row],[Product Name]],products[productName],products[Category Name])</f>
        <v>Beverages</v>
      </c>
      <c r="H5" s="6">
        <f>_xlfn.XLOOKUP(order_details[[#This Row],[orderID]],orders[orderID],orders[orderDate])</f>
        <v>41782</v>
      </c>
      <c r="I5" s="6" t="e">
        <f>DATEVALUE(order_details[[#This Row],[Order Date]])</f>
        <v>#VALUE!</v>
      </c>
      <c r="J5">
        <v>18</v>
      </c>
      <c r="K5">
        <v>30</v>
      </c>
      <c r="L5">
        <v>0</v>
      </c>
      <c r="M5">
        <f>(order_details[[#This Row],[unitPrice]]*order_details[[#This Row],[quantity]]) - (order_details[[#This Row],[unitPrice]]*order_details[[#This Row],[quantity]]*order_details[[#This Row],[discount]])</f>
        <v>540</v>
      </c>
      <c r="N5">
        <f>_xlfn.XLOOKUP(order_details[[#This Row],[orderID]],orders[orderID],orders[freight])</f>
        <v>194.72</v>
      </c>
      <c r="O5">
        <f>order_details[[#This Row],[Sales]]-order_details[[#This Row],[Freight]]</f>
        <v>345.28</v>
      </c>
      <c r="P5" s="8">
        <f>(order_details[[#This Row],[Profit]]/order_details[[#This Row],[Sales]])/100</f>
        <v>6.3940740740740729E-3</v>
      </c>
      <c r="Q5" s="12"/>
    </row>
    <row r="6" spans="1:17" x14ac:dyDescent="0.25">
      <c r="A6">
        <v>10553</v>
      </c>
      <c r="B6">
        <v>35</v>
      </c>
      <c r="C6" t="str">
        <f>_xlfn.XLOOKUP(order_details[[#This Row],[orderID]],orders[orderID],orders[customerID])</f>
        <v>WARTH</v>
      </c>
      <c r="D6" t="str">
        <f>_xlfn.XLOOKUP(order_details[[#This Row],[orderID]],orders[orderID],orders[Employee Name])</f>
        <v>Andrew Fuller</v>
      </c>
      <c r="E6" t="str">
        <f>_xlfn.XLOOKUP(order_details[[#This Row],[Customer ID]],customers[customerID],customers[companyName])</f>
        <v>Wartian Herkku</v>
      </c>
      <c r="F6" t="str">
        <f>_xlfn.XLOOKUP(order_details[[#This Row],[productID]],products[productID],products[productName])</f>
        <v>Steeleye Stout</v>
      </c>
      <c r="G6" t="str">
        <f>_xlfn.XLOOKUP(order_details[[#This Row],[Product Name]],products[productName],products[Category Name])</f>
        <v>Beverages</v>
      </c>
      <c r="H6" s="6">
        <f>_xlfn.XLOOKUP(order_details[[#This Row],[orderID]],orders[orderID],orders[orderDate])</f>
        <v>41789</v>
      </c>
      <c r="I6" s="6" t="e">
        <f>DATEVALUE(order_details[[#This Row],[Order Date]])</f>
        <v>#VALUE!</v>
      </c>
      <c r="J6">
        <v>18</v>
      </c>
      <c r="K6">
        <v>6</v>
      </c>
      <c r="L6">
        <v>0</v>
      </c>
      <c r="M6">
        <f>(order_details[[#This Row],[unitPrice]]*order_details[[#This Row],[quantity]]) - (order_details[[#This Row],[unitPrice]]*order_details[[#This Row],[quantity]]*order_details[[#This Row],[discount]])</f>
        <v>108</v>
      </c>
      <c r="N6">
        <f>_xlfn.XLOOKUP(order_details[[#This Row],[orderID]],orders[orderID],orders[freight])</f>
        <v>149.49</v>
      </c>
      <c r="O6">
        <f>order_details[[#This Row],[Sales]]-order_details[[#This Row],[Freight]]</f>
        <v>-41.490000000000009</v>
      </c>
      <c r="P6" s="8">
        <f>(order_details[[#This Row],[Profit]]/order_details[[#This Row],[Sales]])/100</f>
        <v>-3.8416666666666677E-3</v>
      </c>
      <c r="Q6" s="12"/>
    </row>
    <row r="7" spans="1:17" x14ac:dyDescent="0.25">
      <c r="A7">
        <v>10566</v>
      </c>
      <c r="B7">
        <v>76</v>
      </c>
      <c r="C7" t="str">
        <f>_xlfn.XLOOKUP(order_details[[#This Row],[orderID]],orders[orderID],orders[customerID])</f>
        <v>BLONP</v>
      </c>
      <c r="D7" t="str">
        <f>_xlfn.XLOOKUP(order_details[[#This Row],[orderID]],orders[orderID],orders[Employee Name])</f>
        <v>Anne Dodsworth</v>
      </c>
      <c r="E7" t="str">
        <f>_xlfn.XLOOKUP(order_details[[#This Row],[Customer ID]],customers[customerID],customers[companyName])</f>
        <v>Blondesddsl père et fils</v>
      </c>
      <c r="F7" t="str">
        <f>_xlfn.XLOOKUP(order_details[[#This Row],[productID]],products[productID],products[productName])</f>
        <v>Lakkaliköri</v>
      </c>
      <c r="G7" t="str">
        <f>_xlfn.XLOOKUP(order_details[[#This Row],[Product Name]],products[productName],products[Category Name])</f>
        <v>Beverages</v>
      </c>
      <c r="H7" s="6">
        <f>_xlfn.XLOOKUP(order_details[[#This Row],[orderID]],orders[orderID],orders[orderDate])</f>
        <v>41802</v>
      </c>
      <c r="I7" s="6" t="e">
        <f>DATEVALUE(order_details[[#This Row],[Order Date]])</f>
        <v>#VALUE!</v>
      </c>
      <c r="J7">
        <v>18</v>
      </c>
      <c r="K7">
        <v>10</v>
      </c>
      <c r="L7">
        <v>0</v>
      </c>
      <c r="M7">
        <f>(order_details[[#This Row],[unitPrice]]*order_details[[#This Row],[quantity]]) - (order_details[[#This Row],[unitPrice]]*order_details[[#This Row],[quantity]]*order_details[[#This Row],[discount]])</f>
        <v>180</v>
      </c>
      <c r="N7">
        <f>_xlfn.XLOOKUP(order_details[[#This Row],[orderID]],orders[orderID],orders[freight])</f>
        <v>88.4</v>
      </c>
      <c r="O7">
        <f>order_details[[#This Row],[Sales]]-order_details[[#This Row],[Freight]]</f>
        <v>91.6</v>
      </c>
      <c r="P7" s="8">
        <f>(order_details[[#This Row],[Profit]]/order_details[[#This Row],[Sales]])/100</f>
        <v>5.0888888888888885E-3</v>
      </c>
      <c r="Q7" s="12"/>
    </row>
    <row r="8" spans="1:17" x14ac:dyDescent="0.25">
      <c r="A8">
        <v>10569</v>
      </c>
      <c r="B8">
        <v>76</v>
      </c>
      <c r="C8" t="str">
        <f>_xlfn.XLOOKUP(order_details[[#This Row],[orderID]],orders[orderID],orders[customerID])</f>
        <v>RATTC</v>
      </c>
      <c r="D8" t="str">
        <f>_xlfn.XLOOKUP(order_details[[#This Row],[orderID]],orders[orderID],orders[Employee Name])</f>
        <v>Steven Buchanan</v>
      </c>
      <c r="E8" t="str">
        <f>_xlfn.XLOOKUP(order_details[[#This Row],[Customer ID]],customers[customerID],customers[companyName])</f>
        <v>Rattlesnake Canyon Grocery</v>
      </c>
      <c r="F8" t="str">
        <f>_xlfn.XLOOKUP(order_details[[#This Row],[productID]],products[productID],products[productName])</f>
        <v>Lakkaliköri</v>
      </c>
      <c r="G8" t="str">
        <f>_xlfn.XLOOKUP(order_details[[#This Row],[Product Name]],products[productName],products[Category Name])</f>
        <v>Beverages</v>
      </c>
      <c r="H8" s="6">
        <f>_xlfn.XLOOKUP(order_details[[#This Row],[orderID]],orders[orderID],orders[orderDate])</f>
        <v>41806</v>
      </c>
      <c r="I8" s="6" t="e">
        <f>DATEVALUE(order_details[[#This Row],[Order Date]])</f>
        <v>#VALUE!</v>
      </c>
      <c r="J8">
        <v>18</v>
      </c>
      <c r="K8">
        <v>30</v>
      </c>
      <c r="L8">
        <v>0</v>
      </c>
      <c r="M8">
        <f>(order_details[[#This Row],[unitPrice]]*order_details[[#This Row],[quantity]]) - (order_details[[#This Row],[unitPrice]]*order_details[[#This Row],[quantity]]*order_details[[#This Row],[discount]])</f>
        <v>540</v>
      </c>
      <c r="N8">
        <f>_xlfn.XLOOKUP(order_details[[#This Row],[orderID]],orders[orderID],orders[freight])</f>
        <v>58.98</v>
      </c>
      <c r="O8">
        <f>order_details[[#This Row],[Sales]]-order_details[[#This Row],[Freight]]</f>
        <v>481.02</v>
      </c>
      <c r="P8" s="8">
        <f>(order_details[[#This Row],[Profit]]/order_details[[#This Row],[Sales]])/100</f>
        <v>8.9077777777777783E-3</v>
      </c>
      <c r="Q8" s="12"/>
    </row>
    <row r="9" spans="1:17" x14ac:dyDescent="0.25">
      <c r="A9">
        <v>10575</v>
      </c>
      <c r="B9">
        <v>76</v>
      </c>
      <c r="C9" t="str">
        <f>_xlfn.XLOOKUP(order_details[[#This Row],[orderID]],orders[orderID],orders[customerID])</f>
        <v>MORGK</v>
      </c>
      <c r="D9" t="str">
        <f>_xlfn.XLOOKUP(order_details[[#This Row],[orderID]],orders[orderID],orders[Employee Name])</f>
        <v>Steven Buchanan</v>
      </c>
      <c r="E9" t="str">
        <f>_xlfn.XLOOKUP(order_details[[#This Row],[Customer ID]],customers[customerID],customers[companyName])</f>
        <v>Morgenstern Gesundkost</v>
      </c>
      <c r="F9" t="str">
        <f>_xlfn.XLOOKUP(order_details[[#This Row],[productID]],products[productID],products[productName])</f>
        <v>Lakkaliköri</v>
      </c>
      <c r="G9" t="str">
        <f>_xlfn.XLOOKUP(order_details[[#This Row],[Product Name]],products[productName],products[Category Name])</f>
        <v>Beverages</v>
      </c>
      <c r="H9" s="6">
        <f>_xlfn.XLOOKUP(order_details[[#This Row],[orderID]],orders[orderID],orders[orderDate])</f>
        <v>41810</v>
      </c>
      <c r="I9" s="6" t="e">
        <f>DATEVALUE(order_details[[#This Row],[Order Date]])</f>
        <v>#VALUE!</v>
      </c>
      <c r="J9">
        <v>18</v>
      </c>
      <c r="K9">
        <v>10</v>
      </c>
      <c r="L9">
        <v>0</v>
      </c>
      <c r="M9">
        <f>(order_details[[#This Row],[unitPrice]]*order_details[[#This Row],[quantity]]) - (order_details[[#This Row],[unitPrice]]*order_details[[#This Row],[quantity]]*order_details[[#This Row],[discount]])</f>
        <v>180</v>
      </c>
      <c r="N9">
        <f>_xlfn.XLOOKUP(order_details[[#This Row],[orderID]],orders[orderID],orders[freight])</f>
        <v>127.34</v>
      </c>
      <c r="O9">
        <f>order_details[[#This Row],[Sales]]-order_details[[#This Row],[Freight]]</f>
        <v>52.66</v>
      </c>
      <c r="P9" s="8">
        <f>(order_details[[#This Row],[Profit]]/order_details[[#This Row],[Sales]])/100</f>
        <v>2.9255555555555549E-3</v>
      </c>
      <c r="Q9" s="12"/>
    </row>
    <row r="10" spans="1:17" x14ac:dyDescent="0.25">
      <c r="A10">
        <v>10576</v>
      </c>
      <c r="B10">
        <v>1</v>
      </c>
      <c r="C10" t="str">
        <f>_xlfn.XLOOKUP(order_details[[#This Row],[orderID]],orders[orderID],orders[customerID])</f>
        <v>TORTU</v>
      </c>
      <c r="D10" t="str">
        <f>_xlfn.XLOOKUP(order_details[[#This Row],[orderID]],orders[orderID],orders[Employee Name])</f>
        <v>Janet Leverling</v>
      </c>
      <c r="E10" t="str">
        <f>_xlfn.XLOOKUP(order_details[[#This Row],[Customer ID]],customers[customerID],customers[companyName])</f>
        <v>Tortuga Restaurante</v>
      </c>
      <c r="F10" t="str">
        <f>_xlfn.XLOOKUP(order_details[[#This Row],[productID]],products[productID],products[productName])</f>
        <v>Chai</v>
      </c>
      <c r="G10" t="str">
        <f>_xlfn.XLOOKUP(order_details[[#This Row],[Product Name]],products[productName],products[Category Name])</f>
        <v>Beverages</v>
      </c>
      <c r="H10" s="6">
        <f>_xlfn.XLOOKUP(order_details[[#This Row],[orderID]],orders[orderID],orders[orderDate])</f>
        <v>41813</v>
      </c>
      <c r="I10" s="6" t="e">
        <f>DATEVALUE(order_details[[#This Row],[Order Date]])</f>
        <v>#VALUE!</v>
      </c>
      <c r="J10">
        <v>18</v>
      </c>
      <c r="K10">
        <v>10</v>
      </c>
      <c r="L10">
        <v>0</v>
      </c>
      <c r="M10">
        <f>(order_details[[#This Row],[unitPrice]]*order_details[[#This Row],[quantity]]) - (order_details[[#This Row],[unitPrice]]*order_details[[#This Row],[quantity]]*order_details[[#This Row],[discount]])</f>
        <v>180</v>
      </c>
      <c r="N10">
        <f>_xlfn.XLOOKUP(order_details[[#This Row],[orderID]],orders[orderID],orders[freight])</f>
        <v>18.559999999999999</v>
      </c>
      <c r="O10">
        <f>order_details[[#This Row],[Sales]]-order_details[[#This Row],[Freight]]</f>
        <v>161.44</v>
      </c>
      <c r="P10" s="8">
        <f>(order_details[[#This Row],[Profit]]/order_details[[#This Row],[Sales]])/100</f>
        <v>8.9688888888888891E-3</v>
      </c>
      <c r="Q10" s="12"/>
    </row>
    <row r="11" spans="1:17" x14ac:dyDescent="0.25">
      <c r="A11">
        <v>10577</v>
      </c>
      <c r="B11">
        <v>39</v>
      </c>
      <c r="C11" t="str">
        <f>_xlfn.XLOOKUP(order_details[[#This Row],[orderID]],orders[orderID],orders[customerID])</f>
        <v>TRAIH</v>
      </c>
      <c r="D11" t="str">
        <f>_xlfn.XLOOKUP(order_details[[#This Row],[orderID]],orders[orderID],orders[Employee Name])</f>
        <v>Anne Dodsworth</v>
      </c>
      <c r="E11" t="str">
        <f>_xlfn.XLOOKUP(order_details[[#This Row],[Customer ID]],customers[customerID],customers[companyName])</f>
        <v>Trail's Head Gourmet Provisioners</v>
      </c>
      <c r="F11" t="str">
        <f>_xlfn.XLOOKUP(order_details[[#This Row],[productID]],products[productID],products[productName])</f>
        <v>Chartreuse verte</v>
      </c>
      <c r="G11" t="str">
        <f>_xlfn.XLOOKUP(order_details[[#This Row],[Product Name]],products[productName],products[Category Name])</f>
        <v>Beverages</v>
      </c>
      <c r="H11" s="6">
        <f>_xlfn.XLOOKUP(order_details[[#This Row],[orderID]],orders[orderID],orders[orderDate])</f>
        <v>41813</v>
      </c>
      <c r="I11" s="6" t="e">
        <f>DATEVALUE(order_details[[#This Row],[Order Date]])</f>
        <v>#VALUE!</v>
      </c>
      <c r="J11">
        <v>18</v>
      </c>
      <c r="K11">
        <v>10</v>
      </c>
      <c r="L11">
        <v>0</v>
      </c>
      <c r="M11">
        <f>(order_details[[#This Row],[unitPrice]]*order_details[[#This Row],[quantity]]) - (order_details[[#This Row],[unitPrice]]*order_details[[#This Row],[quantity]]*order_details[[#This Row],[discount]])</f>
        <v>180</v>
      </c>
      <c r="N11">
        <f>_xlfn.XLOOKUP(order_details[[#This Row],[orderID]],orders[orderID],orders[freight])</f>
        <v>25.41</v>
      </c>
      <c r="O11">
        <f>order_details[[#This Row],[Sales]]-order_details[[#This Row],[Freight]]</f>
        <v>154.59</v>
      </c>
      <c r="P11" s="8">
        <f>(order_details[[#This Row],[Profit]]/order_details[[#This Row],[Sales]])/100</f>
        <v>8.5883333333333332E-3</v>
      </c>
      <c r="Q11" s="12"/>
    </row>
    <row r="12" spans="1:17" x14ac:dyDescent="0.25">
      <c r="A12">
        <v>10578</v>
      </c>
      <c r="B12">
        <v>35</v>
      </c>
      <c r="C12" t="str">
        <f>_xlfn.XLOOKUP(order_details[[#This Row],[orderID]],orders[orderID],orders[customerID])</f>
        <v>BSBEV</v>
      </c>
      <c r="D12" t="str">
        <f>_xlfn.XLOOKUP(order_details[[#This Row],[orderID]],orders[orderID],orders[Employee Name])</f>
        <v>Margaret Peacock</v>
      </c>
      <c r="E12" t="str">
        <f>_xlfn.XLOOKUP(order_details[[#This Row],[Customer ID]],customers[customerID],customers[companyName])</f>
        <v>B's Beverages</v>
      </c>
      <c r="F12" t="str">
        <f>_xlfn.XLOOKUP(order_details[[#This Row],[productID]],products[productID],products[productName])</f>
        <v>Steeleye Stout</v>
      </c>
      <c r="G12" t="str">
        <f>_xlfn.XLOOKUP(order_details[[#This Row],[Product Name]],products[productName],products[Category Name])</f>
        <v>Beverages</v>
      </c>
      <c r="H12" s="6">
        <f>_xlfn.XLOOKUP(order_details[[#This Row],[orderID]],orders[orderID],orders[orderDate])</f>
        <v>41814</v>
      </c>
      <c r="I12" s="6" t="e">
        <f>DATEVALUE(order_details[[#This Row],[Order Date]])</f>
        <v>#VALUE!</v>
      </c>
      <c r="J12">
        <v>18</v>
      </c>
      <c r="K12">
        <v>20</v>
      </c>
      <c r="L12">
        <v>0</v>
      </c>
      <c r="M12">
        <f>(order_details[[#This Row],[unitPrice]]*order_details[[#This Row],[quantity]]) - (order_details[[#This Row],[unitPrice]]*order_details[[#This Row],[quantity]]*order_details[[#This Row],[discount]])</f>
        <v>360</v>
      </c>
      <c r="N12">
        <f>_xlfn.XLOOKUP(order_details[[#This Row],[orderID]],orders[orderID],orders[freight])</f>
        <v>29.6</v>
      </c>
      <c r="O12">
        <f>order_details[[#This Row],[Sales]]-order_details[[#This Row],[Freight]]</f>
        <v>330.4</v>
      </c>
      <c r="P12" s="8">
        <f>(order_details[[#This Row],[Profit]]/order_details[[#This Row],[Sales]])/100</f>
        <v>9.1777777777777778E-3</v>
      </c>
      <c r="Q12" s="12"/>
    </row>
    <row r="13" spans="1:17" x14ac:dyDescent="0.25">
      <c r="A13">
        <v>10582</v>
      </c>
      <c r="B13">
        <v>76</v>
      </c>
      <c r="C13" t="str">
        <f>_xlfn.XLOOKUP(order_details[[#This Row],[orderID]],orders[orderID],orders[customerID])</f>
        <v>BLAUS</v>
      </c>
      <c r="D13" t="str">
        <f>_xlfn.XLOOKUP(order_details[[#This Row],[orderID]],orders[orderID],orders[Employee Name])</f>
        <v>Janet Leverling</v>
      </c>
      <c r="E13" t="str">
        <f>_xlfn.XLOOKUP(order_details[[#This Row],[Customer ID]],customers[customerID],customers[companyName])</f>
        <v>Blauer See Delikatessen</v>
      </c>
      <c r="F13" t="str">
        <f>_xlfn.XLOOKUP(order_details[[#This Row],[productID]],products[productID],products[productName])</f>
        <v>Lakkaliköri</v>
      </c>
      <c r="G13" t="str">
        <f>_xlfn.XLOOKUP(order_details[[#This Row],[Product Name]],products[productName],products[Category Name])</f>
        <v>Beverages</v>
      </c>
      <c r="H13" s="6">
        <f>_xlfn.XLOOKUP(order_details[[#This Row],[orderID]],orders[orderID],orders[orderDate])</f>
        <v>41817</v>
      </c>
      <c r="I13" s="6" t="e">
        <f>DATEVALUE(order_details[[#This Row],[Order Date]])</f>
        <v>#VALUE!</v>
      </c>
      <c r="J13">
        <v>18</v>
      </c>
      <c r="K13">
        <v>14</v>
      </c>
      <c r="L13">
        <v>0</v>
      </c>
      <c r="M13">
        <f>(order_details[[#This Row],[unitPrice]]*order_details[[#This Row],[quantity]]) - (order_details[[#This Row],[unitPrice]]*order_details[[#This Row],[quantity]]*order_details[[#This Row],[discount]])</f>
        <v>252</v>
      </c>
      <c r="N13">
        <f>_xlfn.XLOOKUP(order_details[[#This Row],[orderID]],orders[orderID],orders[freight])</f>
        <v>27.71</v>
      </c>
      <c r="O13">
        <f>order_details[[#This Row],[Sales]]-order_details[[#This Row],[Freight]]</f>
        <v>224.29</v>
      </c>
      <c r="P13" s="8">
        <f>(order_details[[#This Row],[Profit]]/order_details[[#This Row],[Sales]])/100</f>
        <v>8.9003968253968252E-3</v>
      </c>
      <c r="Q13" s="12"/>
    </row>
    <row r="14" spans="1:17" x14ac:dyDescent="0.25">
      <c r="A14">
        <v>10587</v>
      </c>
      <c r="B14">
        <v>35</v>
      </c>
      <c r="C14" t="str">
        <f>_xlfn.XLOOKUP(order_details[[#This Row],[orderID]],orders[orderID],orders[customerID])</f>
        <v>QUEDE</v>
      </c>
      <c r="D14" t="str">
        <f>_xlfn.XLOOKUP(order_details[[#This Row],[orderID]],orders[orderID],orders[Employee Name])</f>
        <v>Nancy Davolio</v>
      </c>
      <c r="E14" t="str">
        <f>_xlfn.XLOOKUP(order_details[[#This Row],[Customer ID]],customers[customerID],customers[companyName])</f>
        <v>Que Delícia</v>
      </c>
      <c r="F14" t="str">
        <f>_xlfn.XLOOKUP(order_details[[#This Row],[productID]],products[productID],products[productName])</f>
        <v>Steeleye Stout</v>
      </c>
      <c r="G14" t="str">
        <f>_xlfn.XLOOKUP(order_details[[#This Row],[Product Name]],products[productName],products[Category Name])</f>
        <v>Beverages</v>
      </c>
      <c r="H14" s="6">
        <f>_xlfn.XLOOKUP(order_details[[#This Row],[orderID]],orders[orderID],orders[orderDate])</f>
        <v>41822</v>
      </c>
      <c r="I14" s="6" t="e">
        <f>DATEVALUE(order_details[[#This Row],[Order Date]])</f>
        <v>#VALUE!</v>
      </c>
      <c r="J14">
        <v>18</v>
      </c>
      <c r="K14">
        <v>20</v>
      </c>
      <c r="L14">
        <v>0</v>
      </c>
      <c r="M14">
        <f>(order_details[[#This Row],[unitPrice]]*order_details[[#This Row],[quantity]]) - (order_details[[#This Row],[unitPrice]]*order_details[[#This Row],[quantity]]*order_details[[#This Row],[discount]])</f>
        <v>360</v>
      </c>
      <c r="N14">
        <f>_xlfn.XLOOKUP(order_details[[#This Row],[orderID]],orders[orderID],orders[freight])</f>
        <v>62.52</v>
      </c>
      <c r="O14">
        <f>order_details[[#This Row],[Sales]]-order_details[[#This Row],[Freight]]</f>
        <v>297.48</v>
      </c>
      <c r="P14" s="8">
        <f>(order_details[[#This Row],[Profit]]/order_details[[#This Row],[Sales]])/100</f>
        <v>8.2633333333333343E-3</v>
      </c>
      <c r="Q14" s="12"/>
    </row>
    <row r="15" spans="1:17" x14ac:dyDescent="0.25">
      <c r="A15">
        <v>10589</v>
      </c>
      <c r="B15">
        <v>35</v>
      </c>
      <c r="C15" t="str">
        <f>_xlfn.XLOOKUP(order_details[[#This Row],[orderID]],orders[orderID],orders[customerID])</f>
        <v>GREAL</v>
      </c>
      <c r="D15" t="str">
        <f>_xlfn.XLOOKUP(order_details[[#This Row],[orderID]],orders[orderID],orders[Employee Name])</f>
        <v>Laura Callahan</v>
      </c>
      <c r="E15" t="str">
        <f>_xlfn.XLOOKUP(order_details[[#This Row],[Customer ID]],customers[customerID],customers[companyName])</f>
        <v>Great Lakes Food Market</v>
      </c>
      <c r="F15" t="str">
        <f>_xlfn.XLOOKUP(order_details[[#This Row],[productID]],products[productID],products[productName])</f>
        <v>Steeleye Stout</v>
      </c>
      <c r="G15" t="str">
        <f>_xlfn.XLOOKUP(order_details[[#This Row],[Product Name]],products[productName],products[Category Name])</f>
        <v>Beverages</v>
      </c>
      <c r="H15" s="6">
        <f>_xlfn.XLOOKUP(order_details[[#This Row],[orderID]],orders[orderID],orders[orderDate])</f>
        <v>41824</v>
      </c>
      <c r="I15" s="6" t="e">
        <f>DATEVALUE(order_details[[#This Row],[Order Date]])</f>
        <v>#VALUE!</v>
      </c>
      <c r="J15">
        <v>18</v>
      </c>
      <c r="K15">
        <v>4</v>
      </c>
      <c r="L15">
        <v>0</v>
      </c>
      <c r="M15">
        <f>(order_details[[#This Row],[unitPrice]]*order_details[[#This Row],[quantity]]) - (order_details[[#This Row],[unitPrice]]*order_details[[#This Row],[quantity]]*order_details[[#This Row],[discount]])</f>
        <v>72</v>
      </c>
      <c r="N15">
        <f>_xlfn.XLOOKUP(order_details[[#This Row],[orderID]],orders[orderID],orders[freight])</f>
        <v>4.42</v>
      </c>
      <c r="O15">
        <f>order_details[[#This Row],[Sales]]-order_details[[#This Row],[Freight]]</f>
        <v>67.58</v>
      </c>
      <c r="P15" s="8">
        <f>(order_details[[#This Row],[Profit]]/order_details[[#This Row],[Sales]])/100</f>
        <v>9.3861111111111107E-3</v>
      </c>
      <c r="Q15" s="12"/>
    </row>
    <row r="16" spans="1:17" x14ac:dyDescent="0.25">
      <c r="A16">
        <v>10590</v>
      </c>
      <c r="B16">
        <v>1</v>
      </c>
      <c r="C16" t="str">
        <f>_xlfn.XLOOKUP(order_details[[#This Row],[orderID]],orders[orderID],orders[customerID])</f>
        <v>MEREP</v>
      </c>
      <c r="D16" t="str">
        <f>_xlfn.XLOOKUP(order_details[[#This Row],[orderID]],orders[orderID],orders[Employee Name])</f>
        <v>Margaret Peacock</v>
      </c>
      <c r="E16" t="str">
        <f>_xlfn.XLOOKUP(order_details[[#This Row],[Customer ID]],customers[customerID],customers[companyName])</f>
        <v>Mère Paillarde</v>
      </c>
      <c r="F16" t="str">
        <f>_xlfn.XLOOKUP(order_details[[#This Row],[productID]],products[productID],products[productName])</f>
        <v>Chai</v>
      </c>
      <c r="G16" t="str">
        <f>_xlfn.XLOOKUP(order_details[[#This Row],[Product Name]],products[productName],products[Category Name])</f>
        <v>Beverages</v>
      </c>
      <c r="H16" s="6">
        <f>_xlfn.XLOOKUP(order_details[[#This Row],[orderID]],orders[orderID],orders[orderDate])</f>
        <v>41827</v>
      </c>
      <c r="I16" s="6" t="e">
        <f>DATEVALUE(order_details[[#This Row],[Order Date]])</f>
        <v>#VALUE!</v>
      </c>
      <c r="J16">
        <v>18</v>
      </c>
      <c r="K16">
        <v>20</v>
      </c>
      <c r="L16">
        <v>0</v>
      </c>
      <c r="M16">
        <f>(order_details[[#This Row],[unitPrice]]*order_details[[#This Row],[quantity]]) - (order_details[[#This Row],[unitPrice]]*order_details[[#This Row],[quantity]]*order_details[[#This Row],[discount]])</f>
        <v>360</v>
      </c>
      <c r="N16">
        <f>_xlfn.XLOOKUP(order_details[[#This Row],[orderID]],orders[orderID],orders[freight])</f>
        <v>44.77</v>
      </c>
      <c r="O16">
        <f>order_details[[#This Row],[Sales]]-order_details[[#This Row],[Freight]]</f>
        <v>315.23</v>
      </c>
      <c r="P16" s="8">
        <f>(order_details[[#This Row],[Profit]]/order_details[[#This Row],[Sales]])/100</f>
        <v>8.7563888888888899E-3</v>
      </c>
      <c r="Q16" s="12"/>
    </row>
    <row r="17" spans="1:17" x14ac:dyDescent="0.25">
      <c r="A17">
        <v>10609</v>
      </c>
      <c r="B17">
        <v>1</v>
      </c>
      <c r="C17" t="str">
        <f>_xlfn.XLOOKUP(order_details[[#This Row],[orderID]],orders[orderID],orders[customerID])</f>
        <v>DUMON</v>
      </c>
      <c r="D17" t="str">
        <f>_xlfn.XLOOKUP(order_details[[#This Row],[orderID]],orders[orderID],orders[Employee Name])</f>
        <v>Robert King</v>
      </c>
      <c r="E17" t="str">
        <f>_xlfn.XLOOKUP(order_details[[#This Row],[Customer ID]],customers[customerID],customers[companyName])</f>
        <v>Du monde entier</v>
      </c>
      <c r="F17" t="str">
        <f>_xlfn.XLOOKUP(order_details[[#This Row],[productID]],products[productID],products[productName])</f>
        <v>Chai</v>
      </c>
      <c r="G17" t="str">
        <f>_xlfn.XLOOKUP(order_details[[#This Row],[Product Name]],products[productName],products[Category Name])</f>
        <v>Beverages</v>
      </c>
      <c r="H17" s="6">
        <f>_xlfn.XLOOKUP(order_details[[#This Row],[orderID]],orders[orderID],orders[orderDate])</f>
        <v>41844</v>
      </c>
      <c r="I17" s="6" t="e">
        <f>DATEVALUE(order_details[[#This Row],[Order Date]])</f>
        <v>#VALUE!</v>
      </c>
      <c r="J17">
        <v>18</v>
      </c>
      <c r="K17">
        <v>3</v>
      </c>
      <c r="L17">
        <v>0</v>
      </c>
      <c r="M17">
        <f>(order_details[[#This Row],[unitPrice]]*order_details[[#This Row],[quantity]]) - (order_details[[#This Row],[unitPrice]]*order_details[[#This Row],[quantity]]*order_details[[#This Row],[discount]])</f>
        <v>54</v>
      </c>
      <c r="N17">
        <f>_xlfn.XLOOKUP(order_details[[#This Row],[orderID]],orders[orderID],orders[freight])</f>
        <v>1.85</v>
      </c>
      <c r="O17">
        <f>order_details[[#This Row],[Sales]]-order_details[[#This Row],[Freight]]</f>
        <v>52.15</v>
      </c>
      <c r="P17" s="8">
        <f>(order_details[[#This Row],[Profit]]/order_details[[#This Row],[Sales]])/100</f>
        <v>9.6574074074074062E-3</v>
      </c>
      <c r="Q17" s="12"/>
    </row>
    <row r="18" spans="1:17" x14ac:dyDescent="0.25">
      <c r="A18">
        <v>10611</v>
      </c>
      <c r="B18">
        <v>1</v>
      </c>
      <c r="C18" t="str">
        <f>_xlfn.XLOOKUP(order_details[[#This Row],[orderID]],orders[orderID],orders[customerID])</f>
        <v>WOLZA</v>
      </c>
      <c r="D18" t="str">
        <f>_xlfn.XLOOKUP(order_details[[#This Row],[orderID]],orders[orderID],orders[Employee Name])</f>
        <v>Michael Suyama</v>
      </c>
      <c r="E18" t="str">
        <f>_xlfn.XLOOKUP(order_details[[#This Row],[Customer ID]],customers[customerID],customers[companyName])</f>
        <v>Wolski  Zajazd</v>
      </c>
      <c r="F18" t="str">
        <f>_xlfn.XLOOKUP(order_details[[#This Row],[productID]],products[productID],products[productName])</f>
        <v>Chai</v>
      </c>
      <c r="G18" t="str">
        <f>_xlfn.XLOOKUP(order_details[[#This Row],[Product Name]],products[productName],products[Category Name])</f>
        <v>Beverages</v>
      </c>
      <c r="H18" s="6">
        <f>_xlfn.XLOOKUP(order_details[[#This Row],[orderID]],orders[orderID],orders[orderDate])</f>
        <v>41845</v>
      </c>
      <c r="I18" s="6" t="e">
        <f>DATEVALUE(order_details[[#This Row],[Order Date]])</f>
        <v>#VALUE!</v>
      </c>
      <c r="J18">
        <v>18</v>
      </c>
      <c r="K18">
        <v>6</v>
      </c>
      <c r="L18">
        <v>0</v>
      </c>
      <c r="M18">
        <f>(order_details[[#This Row],[unitPrice]]*order_details[[#This Row],[quantity]]) - (order_details[[#This Row],[unitPrice]]*order_details[[#This Row],[quantity]]*order_details[[#This Row],[discount]])</f>
        <v>108</v>
      </c>
      <c r="N18">
        <f>_xlfn.XLOOKUP(order_details[[#This Row],[orderID]],orders[orderID],orders[freight])</f>
        <v>80.650000000000006</v>
      </c>
      <c r="O18">
        <f>order_details[[#This Row],[Sales]]-order_details[[#This Row],[Freight]]</f>
        <v>27.349999999999994</v>
      </c>
      <c r="P18" s="8">
        <f>(order_details[[#This Row],[Profit]]/order_details[[#This Row],[Sales]])/100</f>
        <v>2.5324074074074073E-3</v>
      </c>
      <c r="Q18" s="12"/>
    </row>
    <row r="19" spans="1:17" x14ac:dyDescent="0.25">
      <c r="A19">
        <v>10612</v>
      </c>
      <c r="B19">
        <v>76</v>
      </c>
      <c r="C19" t="str">
        <f>_xlfn.XLOOKUP(order_details[[#This Row],[orderID]],orders[orderID],orders[customerID])</f>
        <v>SAVEA</v>
      </c>
      <c r="D19" t="str">
        <f>_xlfn.XLOOKUP(order_details[[#This Row],[orderID]],orders[orderID],orders[Employee Name])</f>
        <v>Nancy Davolio</v>
      </c>
      <c r="E19" t="str">
        <f>_xlfn.XLOOKUP(order_details[[#This Row],[Customer ID]],customers[customerID],customers[companyName])</f>
        <v>Save-a-lot Markets</v>
      </c>
      <c r="F19" t="str">
        <f>_xlfn.XLOOKUP(order_details[[#This Row],[productID]],products[productID],products[productName])</f>
        <v>Lakkaliköri</v>
      </c>
      <c r="G19" t="str">
        <f>_xlfn.XLOOKUP(order_details[[#This Row],[Product Name]],products[productName],products[Category Name])</f>
        <v>Beverages</v>
      </c>
      <c r="H19" s="6">
        <f>_xlfn.XLOOKUP(order_details[[#This Row],[orderID]],orders[orderID],orders[orderDate])</f>
        <v>41848</v>
      </c>
      <c r="I19" s="6" t="e">
        <f>DATEVALUE(order_details[[#This Row],[Order Date]])</f>
        <v>#VALUE!</v>
      </c>
      <c r="J19">
        <v>18</v>
      </c>
      <c r="K19">
        <v>80</v>
      </c>
      <c r="L19">
        <v>0</v>
      </c>
      <c r="M19">
        <f>(order_details[[#This Row],[unitPrice]]*order_details[[#This Row],[quantity]]) - (order_details[[#This Row],[unitPrice]]*order_details[[#This Row],[quantity]]*order_details[[#This Row],[discount]])</f>
        <v>1440</v>
      </c>
      <c r="N19">
        <f>_xlfn.XLOOKUP(order_details[[#This Row],[orderID]],orders[orderID],orders[freight])</f>
        <v>544.08000000000004</v>
      </c>
      <c r="O19">
        <f>order_details[[#This Row],[Sales]]-order_details[[#This Row],[Freight]]</f>
        <v>895.92</v>
      </c>
      <c r="P19" s="8">
        <f>(order_details[[#This Row],[Profit]]/order_details[[#This Row],[Sales]])/100</f>
        <v>6.2216666666666661E-3</v>
      </c>
      <c r="Q19" s="12"/>
    </row>
    <row r="20" spans="1:17" x14ac:dyDescent="0.25">
      <c r="A20">
        <v>10614</v>
      </c>
      <c r="B20">
        <v>39</v>
      </c>
      <c r="C20" t="str">
        <f>_xlfn.XLOOKUP(order_details[[#This Row],[orderID]],orders[orderID],orders[customerID])</f>
        <v>BLAUS</v>
      </c>
      <c r="D20" t="str">
        <f>_xlfn.XLOOKUP(order_details[[#This Row],[orderID]],orders[orderID],orders[Employee Name])</f>
        <v>Laura Callahan</v>
      </c>
      <c r="E20" t="str">
        <f>_xlfn.XLOOKUP(order_details[[#This Row],[Customer ID]],customers[customerID],customers[companyName])</f>
        <v>Blauer See Delikatessen</v>
      </c>
      <c r="F20" t="str">
        <f>_xlfn.XLOOKUP(order_details[[#This Row],[productID]],products[productID],products[productName])</f>
        <v>Chartreuse verte</v>
      </c>
      <c r="G20" t="str">
        <f>_xlfn.XLOOKUP(order_details[[#This Row],[Product Name]],products[productName],products[Category Name])</f>
        <v>Beverages</v>
      </c>
      <c r="H20" s="6">
        <f>_xlfn.XLOOKUP(order_details[[#This Row],[orderID]],orders[orderID],orders[orderDate])</f>
        <v>41849</v>
      </c>
      <c r="I20" s="6" t="e">
        <f>DATEVALUE(order_details[[#This Row],[Order Date]])</f>
        <v>#VALUE!</v>
      </c>
      <c r="J20">
        <v>18</v>
      </c>
      <c r="K20">
        <v>5</v>
      </c>
      <c r="L20">
        <v>0</v>
      </c>
      <c r="M20">
        <f>(order_details[[#This Row],[unitPrice]]*order_details[[#This Row],[quantity]]) - (order_details[[#This Row],[unitPrice]]*order_details[[#This Row],[quantity]]*order_details[[#This Row],[discount]])</f>
        <v>90</v>
      </c>
      <c r="N20">
        <f>_xlfn.XLOOKUP(order_details[[#This Row],[orderID]],orders[orderID],orders[freight])</f>
        <v>1.93</v>
      </c>
      <c r="O20">
        <f>order_details[[#This Row],[Sales]]-order_details[[#This Row],[Freight]]</f>
        <v>88.07</v>
      </c>
      <c r="P20" s="8">
        <f>(order_details[[#This Row],[Profit]]/order_details[[#This Row],[Sales]])/100</f>
        <v>9.7855555555555543E-3</v>
      </c>
      <c r="Q20" s="12"/>
    </row>
    <row r="21" spans="1:17" x14ac:dyDescent="0.25">
      <c r="A21">
        <v>10628</v>
      </c>
      <c r="B21">
        <v>1</v>
      </c>
      <c r="C21" t="str">
        <f>_xlfn.XLOOKUP(order_details[[#This Row],[orderID]],orders[orderID],orders[customerID])</f>
        <v>BLONP</v>
      </c>
      <c r="D21" t="str">
        <f>_xlfn.XLOOKUP(order_details[[#This Row],[orderID]],orders[orderID],orders[Employee Name])</f>
        <v>Margaret Peacock</v>
      </c>
      <c r="E21" t="str">
        <f>_xlfn.XLOOKUP(order_details[[#This Row],[Customer ID]],customers[customerID],customers[companyName])</f>
        <v>Blondesddsl père et fils</v>
      </c>
      <c r="F21" t="str">
        <f>_xlfn.XLOOKUP(order_details[[#This Row],[productID]],products[productID],products[productName])</f>
        <v>Chai</v>
      </c>
      <c r="G21" t="str">
        <f>_xlfn.XLOOKUP(order_details[[#This Row],[Product Name]],products[productName],products[Category Name])</f>
        <v>Beverages</v>
      </c>
      <c r="H21" s="6">
        <f>_xlfn.XLOOKUP(order_details[[#This Row],[orderID]],orders[orderID],orders[orderDate])</f>
        <v>41863</v>
      </c>
      <c r="I21" s="6" t="e">
        <f>DATEVALUE(order_details[[#This Row],[Order Date]])</f>
        <v>#VALUE!</v>
      </c>
      <c r="J21">
        <v>18</v>
      </c>
      <c r="K21">
        <v>25</v>
      </c>
      <c r="L21">
        <v>0</v>
      </c>
      <c r="M21">
        <f>(order_details[[#This Row],[unitPrice]]*order_details[[#This Row],[quantity]]) - (order_details[[#This Row],[unitPrice]]*order_details[[#This Row],[quantity]]*order_details[[#This Row],[discount]])</f>
        <v>450</v>
      </c>
      <c r="N21">
        <f>_xlfn.XLOOKUP(order_details[[#This Row],[orderID]],orders[orderID],orders[freight])</f>
        <v>30.36</v>
      </c>
      <c r="O21">
        <f>order_details[[#This Row],[Sales]]-order_details[[#This Row],[Freight]]</f>
        <v>419.64</v>
      </c>
      <c r="P21" s="8">
        <f>(order_details[[#This Row],[Profit]]/order_details[[#This Row],[Sales]])/100</f>
        <v>9.325333333333333E-3</v>
      </c>
      <c r="Q21" s="12"/>
    </row>
    <row r="22" spans="1:17" x14ac:dyDescent="0.25">
      <c r="A22">
        <v>10630</v>
      </c>
      <c r="B22">
        <v>76</v>
      </c>
      <c r="C22" t="str">
        <f>_xlfn.XLOOKUP(order_details[[#This Row],[orderID]],orders[orderID],orders[customerID])</f>
        <v>KOENE</v>
      </c>
      <c r="D22" t="str">
        <f>_xlfn.XLOOKUP(order_details[[#This Row],[orderID]],orders[orderID],orders[Employee Name])</f>
        <v>Nancy Davolio</v>
      </c>
      <c r="E22" t="str">
        <f>_xlfn.XLOOKUP(order_details[[#This Row],[Customer ID]],customers[customerID],customers[companyName])</f>
        <v>Königlich Essen</v>
      </c>
      <c r="F22" t="str">
        <f>_xlfn.XLOOKUP(order_details[[#This Row],[productID]],products[productID],products[productName])</f>
        <v>Lakkaliköri</v>
      </c>
      <c r="G22" t="str">
        <f>_xlfn.XLOOKUP(order_details[[#This Row],[Product Name]],products[productName],products[Category Name])</f>
        <v>Beverages</v>
      </c>
      <c r="H22" s="6">
        <f>_xlfn.XLOOKUP(order_details[[#This Row],[orderID]],orders[orderID],orders[orderDate])</f>
        <v>41864</v>
      </c>
      <c r="I22" s="6" t="e">
        <f>DATEVALUE(order_details[[#This Row],[Order Date]])</f>
        <v>#VALUE!</v>
      </c>
      <c r="J22">
        <v>18</v>
      </c>
      <c r="K22">
        <v>35</v>
      </c>
      <c r="L22">
        <v>0</v>
      </c>
      <c r="M22">
        <f>(order_details[[#This Row],[unitPrice]]*order_details[[#This Row],[quantity]]) - (order_details[[#This Row],[unitPrice]]*order_details[[#This Row],[quantity]]*order_details[[#This Row],[discount]])</f>
        <v>630</v>
      </c>
      <c r="N22">
        <f>_xlfn.XLOOKUP(order_details[[#This Row],[orderID]],orders[orderID],orders[freight])</f>
        <v>32.35</v>
      </c>
      <c r="O22">
        <f>order_details[[#This Row],[Sales]]-order_details[[#This Row],[Freight]]</f>
        <v>597.65</v>
      </c>
      <c r="P22" s="8">
        <f>(order_details[[#This Row],[Profit]]/order_details[[#This Row],[Sales]])/100</f>
        <v>9.4865079365079371E-3</v>
      </c>
      <c r="Q22" s="12"/>
    </row>
    <row r="23" spans="1:17" x14ac:dyDescent="0.25">
      <c r="A23">
        <v>10647</v>
      </c>
      <c r="B23">
        <v>39</v>
      </c>
      <c r="C23" t="str">
        <f>_xlfn.XLOOKUP(order_details[[#This Row],[orderID]],orders[orderID],orders[customerID])</f>
        <v>QUEDE</v>
      </c>
      <c r="D23" t="str">
        <f>_xlfn.XLOOKUP(order_details[[#This Row],[orderID]],orders[orderID],orders[Employee Name])</f>
        <v>Margaret Peacock</v>
      </c>
      <c r="E23" t="str">
        <f>_xlfn.XLOOKUP(order_details[[#This Row],[Customer ID]],customers[customerID],customers[companyName])</f>
        <v>Que Delícia</v>
      </c>
      <c r="F23" t="str">
        <f>_xlfn.XLOOKUP(order_details[[#This Row],[productID]],products[productID],products[productName])</f>
        <v>Chartreuse verte</v>
      </c>
      <c r="G23" t="str">
        <f>_xlfn.XLOOKUP(order_details[[#This Row],[Product Name]],products[productName],products[Category Name])</f>
        <v>Beverages</v>
      </c>
      <c r="H23" s="6">
        <f>_xlfn.XLOOKUP(order_details[[#This Row],[orderID]],orders[orderID],orders[orderDate])</f>
        <v>41878</v>
      </c>
      <c r="I23" s="6" t="e">
        <f>DATEVALUE(order_details[[#This Row],[Order Date]])</f>
        <v>#VALUE!</v>
      </c>
      <c r="J23">
        <v>18</v>
      </c>
      <c r="K23">
        <v>20</v>
      </c>
      <c r="L23">
        <v>0</v>
      </c>
      <c r="M23">
        <f>(order_details[[#This Row],[unitPrice]]*order_details[[#This Row],[quantity]]) - (order_details[[#This Row],[unitPrice]]*order_details[[#This Row],[quantity]]*order_details[[#This Row],[discount]])</f>
        <v>360</v>
      </c>
      <c r="N23">
        <f>_xlfn.XLOOKUP(order_details[[#This Row],[orderID]],orders[orderID],orders[freight])</f>
        <v>45.54</v>
      </c>
      <c r="O23">
        <f>order_details[[#This Row],[Sales]]-order_details[[#This Row],[Freight]]</f>
        <v>314.45999999999998</v>
      </c>
      <c r="P23" s="8">
        <f>(order_details[[#This Row],[Profit]]/order_details[[#This Row],[Sales]])/100</f>
        <v>8.7349999999999997E-3</v>
      </c>
      <c r="Q23" s="12"/>
    </row>
    <row r="24" spans="1:17" x14ac:dyDescent="0.25">
      <c r="A24">
        <v>10665</v>
      </c>
      <c r="B24">
        <v>76</v>
      </c>
      <c r="C24" t="str">
        <f>_xlfn.XLOOKUP(order_details[[#This Row],[orderID]],orders[orderID],orders[customerID])</f>
        <v>LONEP</v>
      </c>
      <c r="D24" t="str">
        <f>_xlfn.XLOOKUP(order_details[[#This Row],[orderID]],orders[orderID],orders[Employee Name])</f>
        <v>Nancy Davolio</v>
      </c>
      <c r="E24" t="str">
        <f>_xlfn.XLOOKUP(order_details[[#This Row],[Customer ID]],customers[customerID],customers[companyName])</f>
        <v>Lonesome Pine Restaurant</v>
      </c>
      <c r="F24" t="str">
        <f>_xlfn.XLOOKUP(order_details[[#This Row],[productID]],products[productID],products[productName])</f>
        <v>Lakkaliköri</v>
      </c>
      <c r="G24" t="str">
        <f>_xlfn.XLOOKUP(order_details[[#This Row],[Product Name]],products[productName],products[Category Name])</f>
        <v>Beverages</v>
      </c>
      <c r="H24" s="6">
        <f>_xlfn.XLOOKUP(order_details[[#This Row],[orderID]],orders[orderID],orders[orderDate])</f>
        <v>41893</v>
      </c>
      <c r="I24" s="6" t="e">
        <f>DATEVALUE(order_details[[#This Row],[Order Date]])</f>
        <v>#VALUE!</v>
      </c>
      <c r="J24">
        <v>18</v>
      </c>
      <c r="K24">
        <v>10</v>
      </c>
      <c r="L24">
        <v>0</v>
      </c>
      <c r="M24">
        <f>(order_details[[#This Row],[unitPrice]]*order_details[[#This Row],[quantity]]) - (order_details[[#This Row],[unitPrice]]*order_details[[#This Row],[quantity]]*order_details[[#This Row],[discount]])</f>
        <v>180</v>
      </c>
      <c r="N24">
        <f>_xlfn.XLOOKUP(order_details[[#This Row],[orderID]],orders[orderID],orders[freight])</f>
        <v>26.31</v>
      </c>
      <c r="O24">
        <f>order_details[[#This Row],[Sales]]-order_details[[#This Row],[Freight]]</f>
        <v>153.69</v>
      </c>
      <c r="P24" s="8">
        <f>(order_details[[#This Row],[Profit]]/order_details[[#This Row],[Sales]])/100</f>
        <v>8.5383333333333335E-3</v>
      </c>
      <c r="Q24" s="12"/>
    </row>
    <row r="25" spans="1:17" x14ac:dyDescent="0.25">
      <c r="A25">
        <v>10691</v>
      </c>
      <c r="B25">
        <v>1</v>
      </c>
      <c r="C25" t="str">
        <f>_xlfn.XLOOKUP(order_details[[#This Row],[orderID]],orders[orderID],orders[customerID])</f>
        <v>QUICK</v>
      </c>
      <c r="D25" t="str">
        <f>_xlfn.XLOOKUP(order_details[[#This Row],[orderID]],orders[orderID],orders[Employee Name])</f>
        <v>Andrew Fuller</v>
      </c>
      <c r="E25" t="str">
        <f>_xlfn.XLOOKUP(order_details[[#This Row],[Customer ID]],customers[customerID],customers[companyName])</f>
        <v>QUICK-Stop</v>
      </c>
      <c r="F25" t="str">
        <f>_xlfn.XLOOKUP(order_details[[#This Row],[productID]],products[productID],products[productName])</f>
        <v>Chai</v>
      </c>
      <c r="G25" t="str">
        <f>_xlfn.XLOOKUP(order_details[[#This Row],[Product Name]],products[productName],products[Category Name])</f>
        <v>Beverages</v>
      </c>
      <c r="H25" s="6">
        <f>_xlfn.XLOOKUP(order_details[[#This Row],[orderID]],orders[orderID],orders[orderDate])</f>
        <v>41915</v>
      </c>
      <c r="I25" s="6" t="e">
        <f>DATEVALUE(order_details[[#This Row],[Order Date]])</f>
        <v>#VALUE!</v>
      </c>
      <c r="J25">
        <v>18</v>
      </c>
      <c r="K25">
        <v>30</v>
      </c>
      <c r="L25">
        <v>0</v>
      </c>
      <c r="M25">
        <f>(order_details[[#This Row],[unitPrice]]*order_details[[#This Row],[quantity]]) - (order_details[[#This Row],[unitPrice]]*order_details[[#This Row],[quantity]]*order_details[[#This Row],[discount]])</f>
        <v>540</v>
      </c>
      <c r="N25">
        <f>_xlfn.XLOOKUP(order_details[[#This Row],[orderID]],orders[orderID],orders[freight])</f>
        <v>810.05</v>
      </c>
      <c r="O25">
        <f>order_details[[#This Row],[Sales]]-order_details[[#This Row],[Freight]]</f>
        <v>-270.04999999999995</v>
      </c>
      <c r="P25" s="8">
        <f>(order_details[[#This Row],[Profit]]/order_details[[#This Row],[Sales]])/100</f>
        <v>-5.0009259259259252E-3</v>
      </c>
      <c r="Q25" s="12"/>
    </row>
    <row r="26" spans="1:17" x14ac:dyDescent="0.25">
      <c r="A26">
        <v>10702</v>
      </c>
      <c r="B26">
        <v>76</v>
      </c>
      <c r="C26" t="str">
        <f>_xlfn.XLOOKUP(order_details[[#This Row],[orderID]],orders[orderID],orders[customerID])</f>
        <v>ALFKI</v>
      </c>
      <c r="D26" t="str">
        <f>_xlfn.XLOOKUP(order_details[[#This Row],[orderID]],orders[orderID],orders[Employee Name])</f>
        <v>Margaret Peacock</v>
      </c>
      <c r="E26" t="str">
        <f>_xlfn.XLOOKUP(order_details[[#This Row],[Customer ID]],customers[customerID],customers[companyName])</f>
        <v>Alfreds Futterkiste</v>
      </c>
      <c r="F26" t="str">
        <f>_xlfn.XLOOKUP(order_details[[#This Row],[productID]],products[productID],products[productName])</f>
        <v>Lakkaliköri</v>
      </c>
      <c r="G26" t="str">
        <f>_xlfn.XLOOKUP(order_details[[#This Row],[Product Name]],products[productName],products[Category Name])</f>
        <v>Beverages</v>
      </c>
      <c r="H26" s="6">
        <f>_xlfn.XLOOKUP(order_details[[#This Row],[orderID]],orders[orderID],orders[orderDate])</f>
        <v>41925</v>
      </c>
      <c r="I26" s="6" t="e">
        <f>DATEVALUE(order_details[[#This Row],[Order Date]])</f>
        <v>#VALUE!</v>
      </c>
      <c r="J26">
        <v>18</v>
      </c>
      <c r="K26">
        <v>15</v>
      </c>
      <c r="L26">
        <v>0</v>
      </c>
      <c r="M26">
        <f>(order_details[[#This Row],[unitPrice]]*order_details[[#This Row],[quantity]]) - (order_details[[#This Row],[unitPrice]]*order_details[[#This Row],[quantity]]*order_details[[#This Row],[discount]])</f>
        <v>270</v>
      </c>
      <c r="N26">
        <f>_xlfn.XLOOKUP(order_details[[#This Row],[orderID]],orders[orderID],orders[freight])</f>
        <v>23.94</v>
      </c>
      <c r="O26">
        <f>order_details[[#This Row],[Sales]]-order_details[[#This Row],[Freight]]</f>
        <v>246.06</v>
      </c>
      <c r="P26" s="8">
        <f>(order_details[[#This Row],[Profit]]/order_details[[#This Row],[Sales]])/100</f>
        <v>9.1133333333333327E-3</v>
      </c>
      <c r="Q26" s="12"/>
    </row>
    <row r="27" spans="1:17" x14ac:dyDescent="0.25">
      <c r="A27">
        <v>10720</v>
      </c>
      <c r="B27">
        <v>35</v>
      </c>
      <c r="C27" t="str">
        <f>_xlfn.XLOOKUP(order_details[[#This Row],[orderID]],orders[orderID],orders[customerID])</f>
        <v>QUEDE</v>
      </c>
      <c r="D27" t="str">
        <f>_xlfn.XLOOKUP(order_details[[#This Row],[orderID]],orders[orderID],orders[Employee Name])</f>
        <v>Laura Callahan</v>
      </c>
      <c r="E27" t="str">
        <f>_xlfn.XLOOKUP(order_details[[#This Row],[Customer ID]],customers[customerID],customers[companyName])</f>
        <v>Que Delícia</v>
      </c>
      <c r="F27" t="str">
        <f>_xlfn.XLOOKUP(order_details[[#This Row],[productID]],products[productID],products[productName])</f>
        <v>Steeleye Stout</v>
      </c>
      <c r="G27" t="str">
        <f>_xlfn.XLOOKUP(order_details[[#This Row],[Product Name]],products[productName],products[Category Name])</f>
        <v>Beverages</v>
      </c>
      <c r="H27" s="6">
        <f>_xlfn.XLOOKUP(order_details[[#This Row],[orderID]],orders[orderID],orders[orderDate])</f>
        <v>41940</v>
      </c>
      <c r="I27" s="6" t="e">
        <f>DATEVALUE(order_details[[#This Row],[Order Date]])</f>
        <v>#VALUE!</v>
      </c>
      <c r="J27">
        <v>18</v>
      </c>
      <c r="K27">
        <v>21</v>
      </c>
      <c r="L27">
        <v>0</v>
      </c>
      <c r="M27">
        <f>(order_details[[#This Row],[unitPrice]]*order_details[[#This Row],[quantity]]) - (order_details[[#This Row],[unitPrice]]*order_details[[#This Row],[quantity]]*order_details[[#This Row],[discount]])</f>
        <v>378</v>
      </c>
      <c r="N27">
        <f>_xlfn.XLOOKUP(order_details[[#This Row],[orderID]],orders[orderID],orders[freight])</f>
        <v>9.5299999999999994</v>
      </c>
      <c r="O27">
        <f>order_details[[#This Row],[Sales]]-order_details[[#This Row],[Freight]]</f>
        <v>368.47</v>
      </c>
      <c r="P27" s="8">
        <f>(order_details[[#This Row],[Profit]]/order_details[[#This Row],[Sales]])/100</f>
        <v>9.7478835978835991E-3</v>
      </c>
      <c r="Q27" s="12"/>
    </row>
    <row r="28" spans="1:17" x14ac:dyDescent="0.25">
      <c r="A28">
        <v>10729</v>
      </c>
      <c r="B28">
        <v>1</v>
      </c>
      <c r="C28" t="str">
        <f>_xlfn.XLOOKUP(order_details[[#This Row],[orderID]],orders[orderID],orders[customerID])</f>
        <v>LINOD</v>
      </c>
      <c r="D28" t="str">
        <f>_xlfn.XLOOKUP(order_details[[#This Row],[orderID]],orders[orderID],orders[Employee Name])</f>
        <v>Laura Callahan</v>
      </c>
      <c r="E28" t="str">
        <f>_xlfn.XLOOKUP(order_details[[#This Row],[Customer ID]],customers[customerID],customers[companyName])</f>
        <v>LINO-Delicateses</v>
      </c>
      <c r="F28" t="str">
        <f>_xlfn.XLOOKUP(order_details[[#This Row],[productID]],products[productID],products[productName])</f>
        <v>Chai</v>
      </c>
      <c r="G28" t="str">
        <f>_xlfn.XLOOKUP(order_details[[#This Row],[Product Name]],products[productName],products[Category Name])</f>
        <v>Beverages</v>
      </c>
      <c r="H28" s="6">
        <f>_xlfn.XLOOKUP(order_details[[#This Row],[orderID]],orders[orderID],orders[orderDate])</f>
        <v>41947</v>
      </c>
      <c r="I28" s="6" t="e">
        <f>DATEVALUE(order_details[[#This Row],[Order Date]])</f>
        <v>#VALUE!</v>
      </c>
      <c r="J28">
        <v>18</v>
      </c>
      <c r="K28">
        <v>50</v>
      </c>
      <c r="L28">
        <v>0</v>
      </c>
      <c r="M28">
        <f>(order_details[[#This Row],[unitPrice]]*order_details[[#This Row],[quantity]]) - (order_details[[#This Row],[unitPrice]]*order_details[[#This Row],[quantity]]*order_details[[#This Row],[discount]])</f>
        <v>900</v>
      </c>
      <c r="N28">
        <f>_xlfn.XLOOKUP(order_details[[#This Row],[orderID]],orders[orderID],orders[freight])</f>
        <v>141.06</v>
      </c>
      <c r="O28">
        <f>order_details[[#This Row],[Sales]]-order_details[[#This Row],[Freight]]</f>
        <v>758.94</v>
      </c>
      <c r="P28" s="8">
        <f>(order_details[[#This Row],[Profit]]/order_details[[#This Row],[Sales]])/100</f>
        <v>8.4326666666666664E-3</v>
      </c>
      <c r="Q28" s="12"/>
    </row>
    <row r="29" spans="1:17" x14ac:dyDescent="0.25">
      <c r="A29">
        <v>10732</v>
      </c>
      <c r="B29">
        <v>76</v>
      </c>
      <c r="C29" t="str">
        <f>_xlfn.XLOOKUP(order_details[[#This Row],[orderID]],orders[orderID],orders[customerID])</f>
        <v>BONAP</v>
      </c>
      <c r="D29" t="str">
        <f>_xlfn.XLOOKUP(order_details[[#This Row],[orderID]],orders[orderID],orders[Employee Name])</f>
        <v>Janet Leverling</v>
      </c>
      <c r="E29" t="str">
        <f>_xlfn.XLOOKUP(order_details[[#This Row],[Customer ID]],customers[customerID],customers[companyName])</f>
        <v>Bon app'</v>
      </c>
      <c r="F29" t="str">
        <f>_xlfn.XLOOKUP(order_details[[#This Row],[productID]],products[productID],products[productName])</f>
        <v>Lakkaliköri</v>
      </c>
      <c r="G29" t="str">
        <f>_xlfn.XLOOKUP(order_details[[#This Row],[Product Name]],products[productName],products[Category Name])</f>
        <v>Beverages</v>
      </c>
      <c r="H29" s="6">
        <f>_xlfn.XLOOKUP(order_details[[#This Row],[orderID]],orders[orderID],orders[orderDate])</f>
        <v>41949</v>
      </c>
      <c r="I29" s="6" t="e">
        <f>DATEVALUE(order_details[[#This Row],[Order Date]])</f>
        <v>#VALUE!</v>
      </c>
      <c r="J29">
        <v>18</v>
      </c>
      <c r="K29">
        <v>20</v>
      </c>
      <c r="L29">
        <v>0</v>
      </c>
      <c r="M29">
        <f>(order_details[[#This Row],[unitPrice]]*order_details[[#This Row],[quantity]]) - (order_details[[#This Row],[unitPrice]]*order_details[[#This Row],[quantity]]*order_details[[#This Row],[discount]])</f>
        <v>360</v>
      </c>
      <c r="N29">
        <f>_xlfn.XLOOKUP(order_details[[#This Row],[orderID]],orders[orderID],orders[freight])</f>
        <v>16.97</v>
      </c>
      <c r="O29">
        <f>order_details[[#This Row],[Sales]]-order_details[[#This Row],[Freight]]</f>
        <v>343.03</v>
      </c>
      <c r="P29" s="8">
        <f>(order_details[[#This Row],[Profit]]/order_details[[#This Row],[Sales]])/100</f>
        <v>9.528611111111111E-3</v>
      </c>
      <c r="Q29" s="12"/>
    </row>
    <row r="30" spans="1:17" x14ac:dyDescent="0.25">
      <c r="A30">
        <v>10734</v>
      </c>
      <c r="B30">
        <v>76</v>
      </c>
      <c r="C30" t="str">
        <f>_xlfn.XLOOKUP(order_details[[#This Row],[orderID]],orders[orderID],orders[customerID])</f>
        <v>GOURL</v>
      </c>
      <c r="D30" t="str">
        <f>_xlfn.XLOOKUP(order_details[[#This Row],[orderID]],orders[orderID],orders[Employee Name])</f>
        <v>Andrew Fuller</v>
      </c>
      <c r="E30" t="str">
        <f>_xlfn.XLOOKUP(order_details[[#This Row],[Customer ID]],customers[customerID],customers[companyName])</f>
        <v>Gourmet Lanchonetes</v>
      </c>
      <c r="F30" t="str">
        <f>_xlfn.XLOOKUP(order_details[[#This Row],[productID]],products[productID],products[productName])</f>
        <v>Lakkaliköri</v>
      </c>
      <c r="G30" t="str">
        <f>_xlfn.XLOOKUP(order_details[[#This Row],[Product Name]],products[productName],products[Category Name])</f>
        <v>Beverages</v>
      </c>
      <c r="H30" s="6">
        <f>_xlfn.XLOOKUP(order_details[[#This Row],[orderID]],orders[orderID],orders[orderDate])</f>
        <v>41950</v>
      </c>
      <c r="I30" s="6" t="e">
        <f>DATEVALUE(order_details[[#This Row],[Order Date]])</f>
        <v>#VALUE!</v>
      </c>
      <c r="J30">
        <v>18</v>
      </c>
      <c r="K30">
        <v>20</v>
      </c>
      <c r="L30">
        <v>0</v>
      </c>
      <c r="M30">
        <f>(order_details[[#This Row],[unitPrice]]*order_details[[#This Row],[quantity]]) - (order_details[[#This Row],[unitPrice]]*order_details[[#This Row],[quantity]]*order_details[[#This Row],[discount]])</f>
        <v>360</v>
      </c>
      <c r="N30">
        <f>_xlfn.XLOOKUP(order_details[[#This Row],[orderID]],orders[orderID],orders[freight])</f>
        <v>1.63</v>
      </c>
      <c r="O30">
        <f>order_details[[#This Row],[Sales]]-order_details[[#This Row],[Freight]]</f>
        <v>358.37</v>
      </c>
      <c r="P30" s="8">
        <f>(order_details[[#This Row],[Profit]]/order_details[[#This Row],[Sales]])/100</f>
        <v>9.9547222222222224E-3</v>
      </c>
      <c r="Q30" s="12"/>
    </row>
    <row r="31" spans="1:17" x14ac:dyDescent="0.25">
      <c r="A31">
        <v>10749</v>
      </c>
      <c r="B31">
        <v>76</v>
      </c>
      <c r="C31" t="str">
        <f>_xlfn.XLOOKUP(order_details[[#This Row],[orderID]],orders[orderID],orders[customerID])</f>
        <v>ISLAT</v>
      </c>
      <c r="D31" t="str">
        <f>_xlfn.XLOOKUP(order_details[[#This Row],[orderID]],orders[orderID],orders[Employee Name])</f>
        <v>Margaret Peacock</v>
      </c>
      <c r="E31" t="str">
        <f>_xlfn.XLOOKUP(order_details[[#This Row],[Customer ID]],customers[customerID],customers[companyName])</f>
        <v>Island Trading</v>
      </c>
      <c r="F31" t="str">
        <f>_xlfn.XLOOKUP(order_details[[#This Row],[productID]],products[productID],products[productName])</f>
        <v>Lakkaliköri</v>
      </c>
      <c r="G31" t="str">
        <f>_xlfn.XLOOKUP(order_details[[#This Row],[Product Name]],products[productName],products[Category Name])</f>
        <v>Beverages</v>
      </c>
      <c r="H31" s="6">
        <f>_xlfn.XLOOKUP(order_details[[#This Row],[orderID]],orders[orderID],orders[orderDate])</f>
        <v>41963</v>
      </c>
      <c r="I31" s="6" t="e">
        <f>DATEVALUE(order_details[[#This Row],[Order Date]])</f>
        <v>#VALUE!</v>
      </c>
      <c r="J31">
        <v>18</v>
      </c>
      <c r="K31">
        <v>10</v>
      </c>
      <c r="L31">
        <v>0</v>
      </c>
      <c r="M31">
        <f>(order_details[[#This Row],[unitPrice]]*order_details[[#This Row],[quantity]]) - (order_details[[#This Row],[unitPrice]]*order_details[[#This Row],[quantity]]*order_details[[#This Row],[discount]])</f>
        <v>180</v>
      </c>
      <c r="N31">
        <f>_xlfn.XLOOKUP(order_details[[#This Row],[orderID]],orders[orderID],orders[freight])</f>
        <v>61.53</v>
      </c>
      <c r="O31">
        <f>order_details[[#This Row],[Sales]]-order_details[[#This Row],[Freight]]</f>
        <v>118.47</v>
      </c>
      <c r="P31" s="8">
        <f>(order_details[[#This Row],[Profit]]/order_details[[#This Row],[Sales]])/100</f>
        <v>6.5816666666666671E-3</v>
      </c>
      <c r="Q31" s="12"/>
    </row>
    <row r="32" spans="1:17" x14ac:dyDescent="0.25">
      <c r="A32">
        <v>10752</v>
      </c>
      <c r="B32">
        <v>1</v>
      </c>
      <c r="C32" t="str">
        <f>_xlfn.XLOOKUP(order_details[[#This Row],[orderID]],orders[orderID],orders[customerID])</f>
        <v>NORTS</v>
      </c>
      <c r="D32" t="str">
        <f>_xlfn.XLOOKUP(order_details[[#This Row],[orderID]],orders[orderID],orders[Employee Name])</f>
        <v>Andrew Fuller</v>
      </c>
      <c r="E32" t="str">
        <f>_xlfn.XLOOKUP(order_details[[#This Row],[Customer ID]],customers[customerID],customers[companyName])</f>
        <v>North/South</v>
      </c>
      <c r="F32" t="str">
        <f>_xlfn.XLOOKUP(order_details[[#This Row],[productID]],products[productID],products[productName])</f>
        <v>Chai</v>
      </c>
      <c r="G32" t="str">
        <f>_xlfn.XLOOKUP(order_details[[#This Row],[Product Name]],products[productName],products[Category Name])</f>
        <v>Beverages</v>
      </c>
      <c r="H32" s="6">
        <f>_xlfn.XLOOKUP(order_details[[#This Row],[orderID]],orders[orderID],orders[orderDate])</f>
        <v>41967</v>
      </c>
      <c r="I32" s="6" t="e">
        <f>DATEVALUE(order_details[[#This Row],[Order Date]])</f>
        <v>#VALUE!</v>
      </c>
      <c r="J32">
        <v>18</v>
      </c>
      <c r="K32">
        <v>8</v>
      </c>
      <c r="L32">
        <v>0</v>
      </c>
      <c r="M32">
        <f>(order_details[[#This Row],[unitPrice]]*order_details[[#This Row],[quantity]]) - (order_details[[#This Row],[unitPrice]]*order_details[[#This Row],[quantity]]*order_details[[#This Row],[discount]])</f>
        <v>144</v>
      </c>
      <c r="N32">
        <f>_xlfn.XLOOKUP(order_details[[#This Row],[orderID]],orders[orderID],orders[freight])</f>
        <v>1.39</v>
      </c>
      <c r="O32">
        <f>order_details[[#This Row],[Sales]]-order_details[[#This Row],[Freight]]</f>
        <v>142.61000000000001</v>
      </c>
      <c r="P32" s="8">
        <f>(order_details[[#This Row],[Profit]]/order_details[[#This Row],[Sales]])/100</f>
        <v>9.9034722222222232E-3</v>
      </c>
      <c r="Q32" s="12"/>
    </row>
    <row r="33" spans="1:17" x14ac:dyDescent="0.25">
      <c r="A33">
        <v>10762</v>
      </c>
      <c r="B33">
        <v>39</v>
      </c>
      <c r="C33" t="str">
        <f>_xlfn.XLOOKUP(order_details[[#This Row],[orderID]],orders[orderID],orders[customerID])</f>
        <v>FOLKO</v>
      </c>
      <c r="D33" t="str">
        <f>_xlfn.XLOOKUP(order_details[[#This Row],[orderID]],orders[orderID],orders[Employee Name])</f>
        <v>Janet Leverling</v>
      </c>
      <c r="E33" t="str">
        <f>_xlfn.XLOOKUP(order_details[[#This Row],[Customer ID]],customers[customerID],customers[companyName])</f>
        <v>Folk och fä HB</v>
      </c>
      <c r="F33" t="str">
        <f>_xlfn.XLOOKUP(order_details[[#This Row],[productID]],products[productID],products[productName])</f>
        <v>Chartreuse verte</v>
      </c>
      <c r="G33" t="str">
        <f>_xlfn.XLOOKUP(order_details[[#This Row],[Product Name]],products[productName],products[Category Name])</f>
        <v>Beverages</v>
      </c>
      <c r="H33" s="6">
        <f>_xlfn.XLOOKUP(order_details[[#This Row],[orderID]],orders[orderID],orders[orderDate])</f>
        <v>41975</v>
      </c>
      <c r="I33" s="6" t="e">
        <f>DATEVALUE(order_details[[#This Row],[Order Date]])</f>
        <v>#VALUE!</v>
      </c>
      <c r="J33">
        <v>18</v>
      </c>
      <c r="K33">
        <v>16</v>
      </c>
      <c r="L33">
        <v>0</v>
      </c>
      <c r="M33">
        <f>(order_details[[#This Row],[unitPrice]]*order_details[[#This Row],[quantity]]) - (order_details[[#This Row],[unitPrice]]*order_details[[#This Row],[quantity]]*order_details[[#This Row],[discount]])</f>
        <v>288</v>
      </c>
      <c r="N33">
        <f>_xlfn.XLOOKUP(order_details[[#This Row],[orderID]],orders[orderID],orders[freight])</f>
        <v>328.74</v>
      </c>
      <c r="O33">
        <f>order_details[[#This Row],[Sales]]-order_details[[#This Row],[Freight]]</f>
        <v>-40.740000000000009</v>
      </c>
      <c r="P33" s="8">
        <f>(order_details[[#This Row],[Profit]]/order_details[[#This Row],[Sales]])/100</f>
        <v>-1.4145833333333334E-3</v>
      </c>
      <c r="Q33" s="12"/>
    </row>
    <row r="34" spans="1:17" x14ac:dyDescent="0.25">
      <c r="A34">
        <v>10789</v>
      </c>
      <c r="B34">
        <v>35</v>
      </c>
      <c r="C34" t="str">
        <f>_xlfn.XLOOKUP(order_details[[#This Row],[orderID]],orders[orderID],orders[customerID])</f>
        <v>FOLIG</v>
      </c>
      <c r="D34" t="str">
        <f>_xlfn.XLOOKUP(order_details[[#This Row],[orderID]],orders[orderID],orders[Employee Name])</f>
        <v>Nancy Davolio</v>
      </c>
      <c r="E34" t="str">
        <f>_xlfn.XLOOKUP(order_details[[#This Row],[Customer ID]],customers[customerID],customers[companyName])</f>
        <v>Folies gourmandes</v>
      </c>
      <c r="F34" t="str">
        <f>_xlfn.XLOOKUP(order_details[[#This Row],[productID]],products[productID],products[productName])</f>
        <v>Steeleye Stout</v>
      </c>
      <c r="G34" t="str">
        <f>_xlfn.XLOOKUP(order_details[[#This Row],[Product Name]],products[productName],products[Category Name])</f>
        <v>Beverages</v>
      </c>
      <c r="H34" s="6">
        <f>_xlfn.XLOOKUP(order_details[[#This Row],[orderID]],orders[orderID],orders[orderDate])</f>
        <v>41995</v>
      </c>
      <c r="I34" s="6" t="e">
        <f>DATEVALUE(order_details[[#This Row],[Order Date]])</f>
        <v>#VALUE!</v>
      </c>
      <c r="J34">
        <v>18</v>
      </c>
      <c r="K34">
        <v>15</v>
      </c>
      <c r="L34">
        <v>0</v>
      </c>
      <c r="M34">
        <f>(order_details[[#This Row],[unitPrice]]*order_details[[#This Row],[quantity]]) - (order_details[[#This Row],[unitPrice]]*order_details[[#This Row],[quantity]]*order_details[[#This Row],[discount]])</f>
        <v>270</v>
      </c>
      <c r="N34">
        <f>_xlfn.XLOOKUP(order_details[[#This Row],[orderID]],orders[orderID],orders[freight])</f>
        <v>100.6</v>
      </c>
      <c r="O34">
        <f>order_details[[#This Row],[Sales]]-order_details[[#This Row],[Freight]]</f>
        <v>169.4</v>
      </c>
      <c r="P34" s="8">
        <f>(order_details[[#This Row],[Profit]]/order_details[[#This Row],[Sales]])/100</f>
        <v>6.2740740740740743E-3</v>
      </c>
      <c r="Q34" s="12"/>
    </row>
    <row r="35" spans="1:17" x14ac:dyDescent="0.25">
      <c r="A35">
        <v>10821</v>
      </c>
      <c r="B35">
        <v>35</v>
      </c>
      <c r="C35" t="str">
        <f>_xlfn.XLOOKUP(order_details[[#This Row],[orderID]],orders[orderID],orders[customerID])</f>
        <v>SPLIR</v>
      </c>
      <c r="D35" t="str">
        <f>_xlfn.XLOOKUP(order_details[[#This Row],[orderID]],orders[orderID],orders[Employee Name])</f>
        <v>Nancy Davolio</v>
      </c>
      <c r="E35" t="str">
        <f>_xlfn.XLOOKUP(order_details[[#This Row],[Customer ID]],customers[customerID],customers[companyName])</f>
        <v>Split Rail Beer &amp; Ale</v>
      </c>
      <c r="F35" t="str">
        <f>_xlfn.XLOOKUP(order_details[[#This Row],[productID]],products[productID],products[productName])</f>
        <v>Steeleye Stout</v>
      </c>
      <c r="G35" t="str">
        <f>_xlfn.XLOOKUP(order_details[[#This Row],[Product Name]],products[productName],products[Category Name])</f>
        <v>Beverages</v>
      </c>
      <c r="H35" s="6">
        <f>_xlfn.XLOOKUP(order_details[[#This Row],[orderID]],orders[orderID],orders[orderDate])</f>
        <v>42012</v>
      </c>
      <c r="I35" s="6" t="e">
        <f>DATEVALUE(order_details[[#This Row],[Order Date]])</f>
        <v>#VALUE!</v>
      </c>
      <c r="J35">
        <v>18</v>
      </c>
      <c r="K35">
        <v>20</v>
      </c>
      <c r="L35">
        <v>0</v>
      </c>
      <c r="M35">
        <f>(order_details[[#This Row],[unitPrice]]*order_details[[#This Row],[quantity]]) - (order_details[[#This Row],[unitPrice]]*order_details[[#This Row],[quantity]]*order_details[[#This Row],[discount]])</f>
        <v>360</v>
      </c>
      <c r="N35">
        <f>_xlfn.XLOOKUP(order_details[[#This Row],[orderID]],orders[orderID],orders[freight])</f>
        <v>36.68</v>
      </c>
      <c r="O35">
        <f>order_details[[#This Row],[Sales]]-order_details[[#This Row],[Freight]]</f>
        <v>323.32</v>
      </c>
      <c r="P35" s="8">
        <f>(order_details[[#This Row],[Profit]]/order_details[[#This Row],[Sales]])/100</f>
        <v>8.9811111111111116E-3</v>
      </c>
      <c r="Q35" s="12"/>
    </row>
    <row r="36" spans="1:17" x14ac:dyDescent="0.25">
      <c r="A36">
        <v>10827</v>
      </c>
      <c r="B36">
        <v>39</v>
      </c>
      <c r="C36" t="str">
        <f>_xlfn.XLOOKUP(order_details[[#This Row],[orderID]],orders[orderID],orders[customerID])</f>
        <v>BONAP</v>
      </c>
      <c r="D36" t="str">
        <f>_xlfn.XLOOKUP(order_details[[#This Row],[orderID]],orders[orderID],orders[Employee Name])</f>
        <v>Nancy Davolio</v>
      </c>
      <c r="E36" t="str">
        <f>_xlfn.XLOOKUP(order_details[[#This Row],[Customer ID]],customers[customerID],customers[companyName])</f>
        <v>Bon app'</v>
      </c>
      <c r="F36" t="str">
        <f>_xlfn.XLOOKUP(order_details[[#This Row],[productID]],products[productID],products[productName])</f>
        <v>Chartreuse verte</v>
      </c>
      <c r="G36" t="str">
        <f>_xlfn.XLOOKUP(order_details[[#This Row],[Product Name]],products[productName],products[Category Name])</f>
        <v>Beverages</v>
      </c>
      <c r="H36" s="6">
        <f>_xlfn.XLOOKUP(order_details[[#This Row],[orderID]],orders[orderID],orders[orderDate])</f>
        <v>42016</v>
      </c>
      <c r="I36" s="6" t="e">
        <f>DATEVALUE(order_details[[#This Row],[Order Date]])</f>
        <v>#VALUE!</v>
      </c>
      <c r="J36">
        <v>18</v>
      </c>
      <c r="K36">
        <v>21</v>
      </c>
      <c r="L36">
        <v>0</v>
      </c>
      <c r="M36">
        <f>(order_details[[#This Row],[unitPrice]]*order_details[[#This Row],[quantity]]) - (order_details[[#This Row],[unitPrice]]*order_details[[#This Row],[quantity]]*order_details[[#This Row],[discount]])</f>
        <v>378</v>
      </c>
      <c r="N36">
        <f>_xlfn.XLOOKUP(order_details[[#This Row],[orderID]],orders[orderID],orders[freight])</f>
        <v>63.54</v>
      </c>
      <c r="O36">
        <f>order_details[[#This Row],[Sales]]-order_details[[#This Row],[Freight]]</f>
        <v>314.45999999999998</v>
      </c>
      <c r="P36" s="8">
        <f>(order_details[[#This Row],[Profit]]/order_details[[#This Row],[Sales]])/100</f>
        <v>8.3190476190476183E-3</v>
      </c>
      <c r="Q36" s="12"/>
    </row>
    <row r="37" spans="1:17" x14ac:dyDescent="0.25">
      <c r="A37">
        <v>10830</v>
      </c>
      <c r="B37">
        <v>39</v>
      </c>
      <c r="C37" t="str">
        <f>_xlfn.XLOOKUP(order_details[[#This Row],[orderID]],orders[orderID],orders[customerID])</f>
        <v>TRADH</v>
      </c>
      <c r="D37" t="str">
        <f>_xlfn.XLOOKUP(order_details[[#This Row],[orderID]],orders[orderID],orders[Employee Name])</f>
        <v>Margaret Peacock</v>
      </c>
      <c r="E37" t="str">
        <f>_xlfn.XLOOKUP(order_details[[#This Row],[Customer ID]],customers[customerID],customers[companyName])</f>
        <v>Tradição Hipermercados</v>
      </c>
      <c r="F37" t="str">
        <f>_xlfn.XLOOKUP(order_details[[#This Row],[productID]],products[productID],products[productName])</f>
        <v>Chartreuse verte</v>
      </c>
      <c r="G37" t="str">
        <f>_xlfn.XLOOKUP(order_details[[#This Row],[Product Name]],products[productName],products[Category Name])</f>
        <v>Beverages</v>
      </c>
      <c r="H37" s="6">
        <f>_xlfn.XLOOKUP(order_details[[#This Row],[orderID]],orders[orderID],orders[orderDate])</f>
        <v>42017</v>
      </c>
      <c r="I37" s="6" t="e">
        <f>DATEVALUE(order_details[[#This Row],[Order Date]])</f>
        <v>#VALUE!</v>
      </c>
      <c r="J37">
        <v>18</v>
      </c>
      <c r="K37">
        <v>28</v>
      </c>
      <c r="L37">
        <v>0</v>
      </c>
      <c r="M37">
        <f>(order_details[[#This Row],[unitPrice]]*order_details[[#This Row],[quantity]]) - (order_details[[#This Row],[unitPrice]]*order_details[[#This Row],[quantity]]*order_details[[#This Row],[discount]])</f>
        <v>504</v>
      </c>
      <c r="N37">
        <f>_xlfn.XLOOKUP(order_details[[#This Row],[orderID]],orders[orderID],orders[freight])</f>
        <v>81.83</v>
      </c>
      <c r="O37">
        <f>order_details[[#This Row],[Sales]]-order_details[[#This Row],[Freight]]</f>
        <v>422.17</v>
      </c>
      <c r="P37" s="8">
        <f>(order_details[[#This Row],[Profit]]/order_details[[#This Row],[Sales]])/100</f>
        <v>8.3763888888888898E-3</v>
      </c>
      <c r="Q37" s="12"/>
    </row>
    <row r="38" spans="1:17" x14ac:dyDescent="0.25">
      <c r="A38">
        <v>10831</v>
      </c>
      <c r="B38">
        <v>35</v>
      </c>
      <c r="C38" t="str">
        <f>_xlfn.XLOOKUP(order_details[[#This Row],[orderID]],orders[orderID],orders[customerID])</f>
        <v>SANTG</v>
      </c>
      <c r="D38" t="str">
        <f>_xlfn.XLOOKUP(order_details[[#This Row],[orderID]],orders[orderID],orders[Employee Name])</f>
        <v>Janet Leverling</v>
      </c>
      <c r="E38" t="str">
        <f>_xlfn.XLOOKUP(order_details[[#This Row],[Customer ID]],customers[customerID],customers[companyName])</f>
        <v>Santé Gourmet</v>
      </c>
      <c r="F38" t="str">
        <f>_xlfn.XLOOKUP(order_details[[#This Row],[productID]],products[productID],products[productName])</f>
        <v>Steeleye Stout</v>
      </c>
      <c r="G38" t="str">
        <f>_xlfn.XLOOKUP(order_details[[#This Row],[Product Name]],products[productName],products[Category Name])</f>
        <v>Beverages</v>
      </c>
      <c r="H38" s="6">
        <f>_xlfn.XLOOKUP(order_details[[#This Row],[orderID]],orders[orderID],orders[orderDate])</f>
        <v>42018</v>
      </c>
      <c r="I38" s="6" t="e">
        <f>DATEVALUE(order_details[[#This Row],[Order Date]])</f>
        <v>#VALUE!</v>
      </c>
      <c r="J38">
        <v>18</v>
      </c>
      <c r="K38">
        <v>8</v>
      </c>
      <c r="L38">
        <v>0</v>
      </c>
      <c r="M38">
        <f>(order_details[[#This Row],[unitPrice]]*order_details[[#This Row],[quantity]]) - (order_details[[#This Row],[unitPrice]]*order_details[[#This Row],[quantity]]*order_details[[#This Row],[discount]])</f>
        <v>144</v>
      </c>
      <c r="N38">
        <f>_xlfn.XLOOKUP(order_details[[#This Row],[orderID]],orders[orderID],orders[freight])</f>
        <v>72.19</v>
      </c>
      <c r="O38">
        <f>order_details[[#This Row],[Sales]]-order_details[[#This Row],[Freight]]</f>
        <v>71.81</v>
      </c>
      <c r="P38" s="8">
        <f>(order_details[[#This Row],[Profit]]/order_details[[#This Row],[Sales]])/100</f>
        <v>4.986805555555556E-3</v>
      </c>
      <c r="Q38" s="12"/>
    </row>
    <row r="39" spans="1:17" x14ac:dyDescent="0.25">
      <c r="A39">
        <v>10836</v>
      </c>
      <c r="B39">
        <v>35</v>
      </c>
      <c r="C39" t="str">
        <f>_xlfn.XLOOKUP(order_details[[#This Row],[orderID]],orders[orderID],orders[customerID])</f>
        <v>ERNSH</v>
      </c>
      <c r="D39" t="str">
        <f>_xlfn.XLOOKUP(order_details[[#This Row],[orderID]],orders[orderID],orders[Employee Name])</f>
        <v>Robert King</v>
      </c>
      <c r="E39" t="str">
        <f>_xlfn.XLOOKUP(order_details[[#This Row],[Customer ID]],customers[customerID],customers[companyName])</f>
        <v>Ernst Handel</v>
      </c>
      <c r="F39" t="str">
        <f>_xlfn.XLOOKUP(order_details[[#This Row],[productID]],products[productID],products[productName])</f>
        <v>Steeleye Stout</v>
      </c>
      <c r="G39" t="str">
        <f>_xlfn.XLOOKUP(order_details[[#This Row],[Product Name]],products[productName],products[Category Name])</f>
        <v>Beverages</v>
      </c>
      <c r="H39" s="6">
        <f>_xlfn.XLOOKUP(order_details[[#This Row],[orderID]],orders[orderID],orders[orderDate])</f>
        <v>42020</v>
      </c>
      <c r="I39" s="6" t="e">
        <f>DATEVALUE(order_details[[#This Row],[Order Date]])</f>
        <v>#VALUE!</v>
      </c>
      <c r="J39">
        <v>18</v>
      </c>
      <c r="K39">
        <v>6</v>
      </c>
      <c r="L39">
        <v>0</v>
      </c>
      <c r="M39">
        <f>(order_details[[#This Row],[unitPrice]]*order_details[[#This Row],[quantity]]) - (order_details[[#This Row],[unitPrice]]*order_details[[#This Row],[quantity]]*order_details[[#This Row],[discount]])</f>
        <v>108</v>
      </c>
      <c r="N39">
        <f>_xlfn.XLOOKUP(order_details[[#This Row],[orderID]],orders[orderID],orders[freight])</f>
        <v>411.88</v>
      </c>
      <c r="O39">
        <f>order_details[[#This Row],[Sales]]-order_details[[#This Row],[Freight]]</f>
        <v>-303.88</v>
      </c>
      <c r="P39" s="8">
        <f>(order_details[[#This Row],[Profit]]/order_details[[#This Row],[Sales]])/100</f>
        <v>-2.8137037037037037E-2</v>
      </c>
      <c r="Q39" s="12"/>
    </row>
    <row r="40" spans="1:17" x14ac:dyDescent="0.25">
      <c r="A40">
        <v>10860</v>
      </c>
      <c r="B40">
        <v>76</v>
      </c>
      <c r="C40" t="str">
        <f>_xlfn.XLOOKUP(order_details[[#This Row],[orderID]],orders[orderID],orders[customerID])</f>
        <v>FRANR</v>
      </c>
      <c r="D40" t="str">
        <f>_xlfn.XLOOKUP(order_details[[#This Row],[orderID]],orders[orderID],orders[Employee Name])</f>
        <v>Janet Leverling</v>
      </c>
      <c r="E40" t="str">
        <f>_xlfn.XLOOKUP(order_details[[#This Row],[Customer ID]],customers[customerID],customers[companyName])</f>
        <v>France restauration</v>
      </c>
      <c r="F40" t="str">
        <f>_xlfn.XLOOKUP(order_details[[#This Row],[productID]],products[productID],products[productName])</f>
        <v>Lakkaliköri</v>
      </c>
      <c r="G40" t="str">
        <f>_xlfn.XLOOKUP(order_details[[#This Row],[Product Name]],products[productName],products[Category Name])</f>
        <v>Beverages</v>
      </c>
      <c r="H40" s="6">
        <f>_xlfn.XLOOKUP(order_details[[#This Row],[orderID]],orders[orderID],orders[orderDate])</f>
        <v>42033</v>
      </c>
      <c r="I40" s="6" t="e">
        <f>DATEVALUE(order_details[[#This Row],[Order Date]])</f>
        <v>#VALUE!</v>
      </c>
      <c r="J40">
        <v>18</v>
      </c>
      <c r="K40">
        <v>20</v>
      </c>
      <c r="L40">
        <v>0</v>
      </c>
      <c r="M40">
        <f>(order_details[[#This Row],[unitPrice]]*order_details[[#This Row],[quantity]]) - (order_details[[#This Row],[unitPrice]]*order_details[[#This Row],[quantity]]*order_details[[#This Row],[discount]])</f>
        <v>360</v>
      </c>
      <c r="N40">
        <f>_xlfn.XLOOKUP(order_details[[#This Row],[orderID]],orders[orderID],orders[freight])</f>
        <v>19.260000000000002</v>
      </c>
      <c r="O40">
        <f>order_details[[#This Row],[Sales]]-order_details[[#This Row],[Freight]]</f>
        <v>340.74</v>
      </c>
      <c r="P40" s="8">
        <f>(order_details[[#This Row],[Profit]]/order_details[[#This Row],[Sales]])/100</f>
        <v>9.4649999999999995E-3</v>
      </c>
      <c r="Q40" s="12"/>
    </row>
    <row r="41" spans="1:17" x14ac:dyDescent="0.25">
      <c r="A41">
        <v>10864</v>
      </c>
      <c r="B41">
        <v>35</v>
      </c>
      <c r="C41" t="str">
        <f>_xlfn.XLOOKUP(order_details[[#This Row],[orderID]],orders[orderID],orders[customerID])</f>
        <v>AROUT</v>
      </c>
      <c r="D41" t="str">
        <f>_xlfn.XLOOKUP(order_details[[#This Row],[orderID]],orders[orderID],orders[Employee Name])</f>
        <v>Margaret Peacock</v>
      </c>
      <c r="E41" t="str">
        <f>_xlfn.XLOOKUP(order_details[[#This Row],[Customer ID]],customers[customerID],customers[companyName])</f>
        <v>Around the Horn</v>
      </c>
      <c r="F41" t="str">
        <f>_xlfn.XLOOKUP(order_details[[#This Row],[productID]],products[productID],products[productName])</f>
        <v>Steeleye Stout</v>
      </c>
      <c r="G41" t="str">
        <f>_xlfn.XLOOKUP(order_details[[#This Row],[Product Name]],products[productName],products[Category Name])</f>
        <v>Beverages</v>
      </c>
      <c r="H41" s="6">
        <f>_xlfn.XLOOKUP(order_details[[#This Row],[orderID]],orders[orderID],orders[orderDate])</f>
        <v>42037</v>
      </c>
      <c r="I41" s="6" t="e">
        <f>DATEVALUE(order_details[[#This Row],[Order Date]])</f>
        <v>#VALUE!</v>
      </c>
      <c r="J41">
        <v>18</v>
      </c>
      <c r="K41">
        <v>4</v>
      </c>
      <c r="L41">
        <v>0</v>
      </c>
      <c r="M41">
        <f>(order_details[[#This Row],[unitPrice]]*order_details[[#This Row],[quantity]]) - (order_details[[#This Row],[unitPrice]]*order_details[[#This Row],[quantity]]*order_details[[#This Row],[discount]])</f>
        <v>72</v>
      </c>
      <c r="N41">
        <f>_xlfn.XLOOKUP(order_details[[#This Row],[orderID]],orders[orderID],orders[freight])</f>
        <v>3.04</v>
      </c>
      <c r="O41">
        <f>order_details[[#This Row],[Sales]]-order_details[[#This Row],[Freight]]</f>
        <v>68.959999999999994</v>
      </c>
      <c r="P41" s="8">
        <f>(order_details[[#This Row],[Profit]]/order_details[[#This Row],[Sales]])/100</f>
        <v>9.5777777777777771E-3</v>
      </c>
      <c r="Q41" s="12"/>
    </row>
    <row r="42" spans="1:17" x14ac:dyDescent="0.25">
      <c r="A42">
        <v>10868</v>
      </c>
      <c r="B42">
        <v>35</v>
      </c>
      <c r="C42" t="str">
        <f>_xlfn.XLOOKUP(order_details[[#This Row],[orderID]],orders[orderID],orders[customerID])</f>
        <v>QUEEN</v>
      </c>
      <c r="D42" t="str">
        <f>_xlfn.XLOOKUP(order_details[[#This Row],[orderID]],orders[orderID],orders[Employee Name])</f>
        <v>Robert King</v>
      </c>
      <c r="E42" t="str">
        <f>_xlfn.XLOOKUP(order_details[[#This Row],[Customer ID]],customers[customerID],customers[companyName])</f>
        <v>Queen Cozinha</v>
      </c>
      <c r="F42" t="str">
        <f>_xlfn.XLOOKUP(order_details[[#This Row],[productID]],products[productID],products[productName])</f>
        <v>Steeleye Stout</v>
      </c>
      <c r="G42" t="str">
        <f>_xlfn.XLOOKUP(order_details[[#This Row],[Product Name]],products[productName],products[Category Name])</f>
        <v>Beverages</v>
      </c>
      <c r="H42" s="6">
        <f>_xlfn.XLOOKUP(order_details[[#This Row],[orderID]],orders[orderID],orders[orderDate])</f>
        <v>42039</v>
      </c>
      <c r="I42" s="6" t="e">
        <f>DATEVALUE(order_details[[#This Row],[Order Date]])</f>
        <v>#VALUE!</v>
      </c>
      <c r="J42">
        <v>18</v>
      </c>
      <c r="K42">
        <v>30</v>
      </c>
      <c r="L42">
        <v>0</v>
      </c>
      <c r="M42">
        <f>(order_details[[#This Row],[unitPrice]]*order_details[[#This Row],[quantity]]) - (order_details[[#This Row],[unitPrice]]*order_details[[#This Row],[quantity]]*order_details[[#This Row],[discount]])</f>
        <v>540</v>
      </c>
      <c r="N42">
        <f>_xlfn.XLOOKUP(order_details[[#This Row],[orderID]],orders[orderID],orders[freight])</f>
        <v>191.27</v>
      </c>
      <c r="O42">
        <f>order_details[[#This Row],[Sales]]-order_details[[#This Row],[Freight]]</f>
        <v>348.73</v>
      </c>
      <c r="P42" s="8">
        <f>(order_details[[#This Row],[Profit]]/order_details[[#This Row],[Sales]])/100</f>
        <v>6.4579629629629631E-3</v>
      </c>
      <c r="Q42" s="12"/>
    </row>
    <row r="43" spans="1:17" x14ac:dyDescent="0.25">
      <c r="A43">
        <v>10869</v>
      </c>
      <c r="B43">
        <v>1</v>
      </c>
      <c r="C43" t="str">
        <f>_xlfn.XLOOKUP(order_details[[#This Row],[orderID]],orders[orderID],orders[customerID])</f>
        <v>SEVES</v>
      </c>
      <c r="D43" t="str">
        <f>_xlfn.XLOOKUP(order_details[[#This Row],[orderID]],orders[orderID],orders[Employee Name])</f>
        <v>Steven Buchanan</v>
      </c>
      <c r="E43" t="str">
        <f>_xlfn.XLOOKUP(order_details[[#This Row],[Customer ID]],customers[customerID],customers[companyName])</f>
        <v>Seven Seas Imports</v>
      </c>
      <c r="F43" t="str">
        <f>_xlfn.XLOOKUP(order_details[[#This Row],[productID]],products[productID],products[productName])</f>
        <v>Chai</v>
      </c>
      <c r="G43" t="str">
        <f>_xlfn.XLOOKUP(order_details[[#This Row],[Product Name]],products[productName],products[Category Name])</f>
        <v>Beverages</v>
      </c>
      <c r="H43" s="6">
        <f>_xlfn.XLOOKUP(order_details[[#This Row],[orderID]],orders[orderID],orders[orderDate])</f>
        <v>42039</v>
      </c>
      <c r="I43" s="6" t="e">
        <f>DATEVALUE(order_details[[#This Row],[Order Date]])</f>
        <v>#VALUE!</v>
      </c>
      <c r="J43">
        <v>18</v>
      </c>
      <c r="K43">
        <v>40</v>
      </c>
      <c r="L43">
        <v>0</v>
      </c>
      <c r="M43">
        <f>(order_details[[#This Row],[unitPrice]]*order_details[[#This Row],[quantity]]) - (order_details[[#This Row],[unitPrice]]*order_details[[#This Row],[quantity]]*order_details[[#This Row],[discount]])</f>
        <v>720</v>
      </c>
      <c r="N43">
        <f>_xlfn.XLOOKUP(order_details[[#This Row],[orderID]],orders[orderID],orders[freight])</f>
        <v>143.28</v>
      </c>
      <c r="O43">
        <f>order_details[[#This Row],[Sales]]-order_details[[#This Row],[Freight]]</f>
        <v>576.72</v>
      </c>
      <c r="P43" s="8">
        <f>(order_details[[#This Row],[Profit]]/order_details[[#This Row],[Sales]])/100</f>
        <v>8.0099999999999998E-3</v>
      </c>
      <c r="Q43" s="12"/>
    </row>
    <row r="44" spans="1:17" x14ac:dyDescent="0.25">
      <c r="A44">
        <v>10870</v>
      </c>
      <c r="B44">
        <v>35</v>
      </c>
      <c r="C44" t="str">
        <f>_xlfn.XLOOKUP(order_details[[#This Row],[orderID]],orders[orderID],orders[customerID])</f>
        <v>WOLZA</v>
      </c>
      <c r="D44" t="str">
        <f>_xlfn.XLOOKUP(order_details[[#This Row],[orderID]],orders[orderID],orders[Employee Name])</f>
        <v>Steven Buchanan</v>
      </c>
      <c r="E44" t="str">
        <f>_xlfn.XLOOKUP(order_details[[#This Row],[Customer ID]],customers[customerID],customers[companyName])</f>
        <v>Wolski  Zajazd</v>
      </c>
      <c r="F44" t="str">
        <f>_xlfn.XLOOKUP(order_details[[#This Row],[productID]],products[productID],products[productName])</f>
        <v>Steeleye Stout</v>
      </c>
      <c r="G44" t="str">
        <f>_xlfn.XLOOKUP(order_details[[#This Row],[Product Name]],products[productName],products[Category Name])</f>
        <v>Beverages</v>
      </c>
      <c r="H44" s="6">
        <f>_xlfn.XLOOKUP(order_details[[#This Row],[orderID]],orders[orderID],orders[orderDate])</f>
        <v>42039</v>
      </c>
      <c r="I44" s="6" t="e">
        <f>DATEVALUE(order_details[[#This Row],[Order Date]])</f>
        <v>#VALUE!</v>
      </c>
      <c r="J44">
        <v>18</v>
      </c>
      <c r="K44">
        <v>3</v>
      </c>
      <c r="L44">
        <v>0</v>
      </c>
      <c r="M44">
        <f>(order_details[[#This Row],[unitPrice]]*order_details[[#This Row],[quantity]]) - (order_details[[#This Row],[unitPrice]]*order_details[[#This Row],[quantity]]*order_details[[#This Row],[discount]])</f>
        <v>54</v>
      </c>
      <c r="N44">
        <f>_xlfn.XLOOKUP(order_details[[#This Row],[orderID]],orders[orderID],orders[freight])</f>
        <v>12.04</v>
      </c>
      <c r="O44">
        <f>order_details[[#This Row],[Sales]]-order_details[[#This Row],[Freight]]</f>
        <v>41.96</v>
      </c>
      <c r="P44" s="8">
        <f>(order_details[[#This Row],[Profit]]/order_details[[#This Row],[Sales]])/100</f>
        <v>7.7703703703703711E-3</v>
      </c>
      <c r="Q44" s="12"/>
    </row>
    <row r="45" spans="1:17" x14ac:dyDescent="0.25">
      <c r="A45">
        <v>10879</v>
      </c>
      <c r="B45">
        <v>76</v>
      </c>
      <c r="C45" t="str">
        <f>_xlfn.XLOOKUP(order_details[[#This Row],[orderID]],orders[orderID],orders[customerID])</f>
        <v>WILMK</v>
      </c>
      <c r="D45" t="str">
        <f>_xlfn.XLOOKUP(order_details[[#This Row],[orderID]],orders[orderID],orders[Employee Name])</f>
        <v>Janet Leverling</v>
      </c>
      <c r="E45" t="str">
        <f>_xlfn.XLOOKUP(order_details[[#This Row],[Customer ID]],customers[customerID],customers[companyName])</f>
        <v>Wilman Kala</v>
      </c>
      <c r="F45" t="str">
        <f>_xlfn.XLOOKUP(order_details[[#This Row],[productID]],products[productID],products[productName])</f>
        <v>Lakkaliköri</v>
      </c>
      <c r="G45" t="str">
        <f>_xlfn.XLOOKUP(order_details[[#This Row],[Product Name]],products[productName],products[Category Name])</f>
        <v>Beverages</v>
      </c>
      <c r="H45" s="6">
        <f>_xlfn.XLOOKUP(order_details[[#This Row],[orderID]],orders[orderID],orders[orderDate])</f>
        <v>42045</v>
      </c>
      <c r="I45" s="6" t="e">
        <f>DATEVALUE(order_details[[#This Row],[Order Date]])</f>
        <v>#VALUE!</v>
      </c>
      <c r="J45">
        <v>18</v>
      </c>
      <c r="K45">
        <v>10</v>
      </c>
      <c r="L45">
        <v>0</v>
      </c>
      <c r="M45">
        <f>(order_details[[#This Row],[unitPrice]]*order_details[[#This Row],[quantity]]) - (order_details[[#This Row],[unitPrice]]*order_details[[#This Row],[quantity]]*order_details[[#This Row],[discount]])</f>
        <v>180</v>
      </c>
      <c r="N45">
        <f>_xlfn.XLOOKUP(order_details[[#This Row],[orderID]],orders[orderID],orders[freight])</f>
        <v>8.5</v>
      </c>
      <c r="O45">
        <f>order_details[[#This Row],[Sales]]-order_details[[#This Row],[Freight]]</f>
        <v>171.5</v>
      </c>
      <c r="P45" s="8">
        <f>(order_details[[#This Row],[Profit]]/order_details[[#This Row],[Sales]])/100</f>
        <v>9.5277777777777774E-3</v>
      </c>
      <c r="Q45" s="12"/>
    </row>
    <row r="46" spans="1:17" x14ac:dyDescent="0.25">
      <c r="A46">
        <v>10895</v>
      </c>
      <c r="B46">
        <v>39</v>
      </c>
      <c r="C46" t="str">
        <f>_xlfn.XLOOKUP(order_details[[#This Row],[orderID]],orders[orderID],orders[customerID])</f>
        <v>ERNSH</v>
      </c>
      <c r="D46" t="str">
        <f>_xlfn.XLOOKUP(order_details[[#This Row],[orderID]],orders[orderID],orders[Employee Name])</f>
        <v>Janet Leverling</v>
      </c>
      <c r="E46" t="str">
        <f>_xlfn.XLOOKUP(order_details[[#This Row],[Customer ID]],customers[customerID],customers[companyName])</f>
        <v>Ernst Handel</v>
      </c>
      <c r="F46" t="str">
        <f>_xlfn.XLOOKUP(order_details[[#This Row],[productID]],products[productID],products[productName])</f>
        <v>Chartreuse verte</v>
      </c>
      <c r="G46" t="str">
        <f>_xlfn.XLOOKUP(order_details[[#This Row],[Product Name]],products[productName],products[Category Name])</f>
        <v>Beverages</v>
      </c>
      <c r="H46" s="6">
        <f>_xlfn.XLOOKUP(order_details[[#This Row],[orderID]],orders[orderID],orders[orderDate])</f>
        <v>42053</v>
      </c>
      <c r="I46" s="6" t="e">
        <f>DATEVALUE(order_details[[#This Row],[Order Date]])</f>
        <v>#VALUE!</v>
      </c>
      <c r="J46">
        <v>18</v>
      </c>
      <c r="K46">
        <v>45</v>
      </c>
      <c r="L46">
        <v>0</v>
      </c>
      <c r="M46">
        <f>(order_details[[#This Row],[unitPrice]]*order_details[[#This Row],[quantity]]) - (order_details[[#This Row],[unitPrice]]*order_details[[#This Row],[quantity]]*order_details[[#This Row],[discount]])</f>
        <v>810</v>
      </c>
      <c r="N46">
        <f>_xlfn.XLOOKUP(order_details[[#This Row],[orderID]],orders[orderID],orders[freight])</f>
        <v>162.75</v>
      </c>
      <c r="O46">
        <f>order_details[[#This Row],[Sales]]-order_details[[#This Row],[Freight]]</f>
        <v>647.25</v>
      </c>
      <c r="P46" s="8">
        <f>(order_details[[#This Row],[Profit]]/order_details[[#This Row],[Sales]])/100</f>
        <v>7.990740740740741E-3</v>
      </c>
      <c r="Q46" s="12"/>
    </row>
    <row r="47" spans="1:17" x14ac:dyDescent="0.25">
      <c r="A47">
        <v>10911</v>
      </c>
      <c r="B47">
        <v>1</v>
      </c>
      <c r="C47" t="str">
        <f>_xlfn.XLOOKUP(order_details[[#This Row],[orderID]],orders[orderID],orders[customerID])</f>
        <v>GODOS</v>
      </c>
      <c r="D47" t="str">
        <f>_xlfn.XLOOKUP(order_details[[#This Row],[orderID]],orders[orderID],orders[Employee Name])</f>
        <v>Janet Leverling</v>
      </c>
      <c r="E47" t="str">
        <f>_xlfn.XLOOKUP(order_details[[#This Row],[Customer ID]],customers[customerID],customers[companyName])</f>
        <v>Godos Cocina Típica</v>
      </c>
      <c r="F47" t="str">
        <f>_xlfn.XLOOKUP(order_details[[#This Row],[productID]],products[productID],products[productName])</f>
        <v>Chai</v>
      </c>
      <c r="G47" t="str">
        <f>_xlfn.XLOOKUP(order_details[[#This Row],[Product Name]],products[productName],products[Category Name])</f>
        <v>Beverages</v>
      </c>
      <c r="H47" s="6">
        <f>_xlfn.XLOOKUP(order_details[[#This Row],[orderID]],orders[orderID],orders[orderDate])</f>
        <v>42061</v>
      </c>
      <c r="I47" s="6" t="e">
        <f>DATEVALUE(order_details[[#This Row],[Order Date]])</f>
        <v>#VALUE!</v>
      </c>
      <c r="J47">
        <v>18</v>
      </c>
      <c r="K47">
        <v>10</v>
      </c>
      <c r="L47">
        <v>0</v>
      </c>
      <c r="M47">
        <f>(order_details[[#This Row],[unitPrice]]*order_details[[#This Row],[quantity]]) - (order_details[[#This Row],[unitPrice]]*order_details[[#This Row],[quantity]]*order_details[[#This Row],[discount]])</f>
        <v>180</v>
      </c>
      <c r="N47">
        <f>_xlfn.XLOOKUP(order_details[[#This Row],[orderID]],orders[orderID],orders[freight])</f>
        <v>38.19</v>
      </c>
      <c r="O47">
        <f>order_details[[#This Row],[Sales]]-order_details[[#This Row],[Freight]]</f>
        <v>141.81</v>
      </c>
      <c r="P47" s="8">
        <f>(order_details[[#This Row],[Profit]]/order_details[[#This Row],[Sales]])/100</f>
        <v>7.8783333333333344E-3</v>
      </c>
      <c r="Q47" s="12"/>
    </row>
    <row r="48" spans="1:17" x14ac:dyDescent="0.25">
      <c r="A48">
        <v>10921</v>
      </c>
      <c r="B48">
        <v>35</v>
      </c>
      <c r="C48" t="str">
        <f>_xlfn.XLOOKUP(order_details[[#This Row],[orderID]],orders[orderID],orders[customerID])</f>
        <v>VAFFE</v>
      </c>
      <c r="D48" t="str">
        <f>_xlfn.XLOOKUP(order_details[[#This Row],[orderID]],orders[orderID],orders[Employee Name])</f>
        <v>Nancy Davolio</v>
      </c>
      <c r="E48" t="str">
        <f>_xlfn.XLOOKUP(order_details[[#This Row],[Customer ID]],customers[customerID],customers[companyName])</f>
        <v>Vaffeljernet</v>
      </c>
      <c r="F48" t="str">
        <f>_xlfn.XLOOKUP(order_details[[#This Row],[productID]],products[productID],products[productName])</f>
        <v>Steeleye Stout</v>
      </c>
      <c r="G48" t="str">
        <f>_xlfn.XLOOKUP(order_details[[#This Row],[Product Name]],products[productName],products[Category Name])</f>
        <v>Beverages</v>
      </c>
      <c r="H48" s="6">
        <f>_xlfn.XLOOKUP(order_details[[#This Row],[orderID]],orders[orderID],orders[orderDate])</f>
        <v>42066</v>
      </c>
      <c r="I48" s="6" t="e">
        <f>DATEVALUE(order_details[[#This Row],[Order Date]])</f>
        <v>#VALUE!</v>
      </c>
      <c r="J48">
        <v>18</v>
      </c>
      <c r="K48">
        <v>10</v>
      </c>
      <c r="L48">
        <v>0</v>
      </c>
      <c r="M48">
        <f>(order_details[[#This Row],[unitPrice]]*order_details[[#This Row],[quantity]]) - (order_details[[#This Row],[unitPrice]]*order_details[[#This Row],[quantity]]*order_details[[#This Row],[discount]])</f>
        <v>180</v>
      </c>
      <c r="N48">
        <f>_xlfn.XLOOKUP(order_details[[#This Row],[orderID]],orders[orderID],orders[freight])</f>
        <v>176.48</v>
      </c>
      <c r="O48">
        <f>order_details[[#This Row],[Sales]]-order_details[[#This Row],[Freight]]</f>
        <v>3.5200000000000102</v>
      </c>
      <c r="P48" s="8">
        <f>(order_details[[#This Row],[Profit]]/order_details[[#This Row],[Sales]])/100</f>
        <v>1.955555555555561E-4</v>
      </c>
      <c r="Q48" s="12"/>
    </row>
    <row r="49" spans="1:17" x14ac:dyDescent="0.25">
      <c r="A49">
        <v>10927</v>
      </c>
      <c r="B49">
        <v>76</v>
      </c>
      <c r="C49" t="str">
        <f>_xlfn.XLOOKUP(order_details[[#This Row],[orderID]],orders[orderID],orders[customerID])</f>
        <v>LACOR</v>
      </c>
      <c r="D49" t="str">
        <f>_xlfn.XLOOKUP(order_details[[#This Row],[orderID]],orders[orderID],orders[Employee Name])</f>
        <v>Margaret Peacock</v>
      </c>
      <c r="E49" t="str">
        <f>_xlfn.XLOOKUP(order_details[[#This Row],[Customer ID]],customers[customerID],customers[companyName])</f>
        <v>La corne d'abondance</v>
      </c>
      <c r="F49" t="str">
        <f>_xlfn.XLOOKUP(order_details[[#This Row],[productID]],products[productID],products[productName])</f>
        <v>Lakkaliköri</v>
      </c>
      <c r="G49" t="str">
        <f>_xlfn.XLOOKUP(order_details[[#This Row],[Product Name]],products[productName],products[Category Name])</f>
        <v>Beverages</v>
      </c>
      <c r="H49" s="6">
        <f>_xlfn.XLOOKUP(order_details[[#This Row],[orderID]],orders[orderID],orders[orderDate])</f>
        <v>42068</v>
      </c>
      <c r="I49" s="6" t="e">
        <f>DATEVALUE(order_details[[#This Row],[Order Date]])</f>
        <v>#VALUE!</v>
      </c>
      <c r="J49">
        <v>18</v>
      </c>
      <c r="K49">
        <v>20</v>
      </c>
      <c r="L49">
        <v>0</v>
      </c>
      <c r="M49">
        <f>(order_details[[#This Row],[unitPrice]]*order_details[[#This Row],[quantity]]) - (order_details[[#This Row],[unitPrice]]*order_details[[#This Row],[quantity]]*order_details[[#This Row],[discount]])</f>
        <v>360</v>
      </c>
      <c r="N49">
        <f>_xlfn.XLOOKUP(order_details[[#This Row],[orderID]],orders[orderID],orders[freight])</f>
        <v>19.79</v>
      </c>
      <c r="O49">
        <f>order_details[[#This Row],[Sales]]-order_details[[#This Row],[Freight]]</f>
        <v>340.21</v>
      </c>
      <c r="P49" s="8">
        <f>(order_details[[#This Row],[Profit]]/order_details[[#This Row],[Sales]])/100</f>
        <v>9.4502777777777762E-3</v>
      </c>
      <c r="Q49" s="12"/>
    </row>
    <row r="50" spans="1:17" x14ac:dyDescent="0.25">
      <c r="A50">
        <v>10928</v>
      </c>
      <c r="B50">
        <v>76</v>
      </c>
      <c r="C50" t="str">
        <f>_xlfn.XLOOKUP(order_details[[#This Row],[orderID]],orders[orderID],orders[customerID])</f>
        <v>GALED</v>
      </c>
      <c r="D50" t="str">
        <f>_xlfn.XLOOKUP(order_details[[#This Row],[orderID]],orders[orderID],orders[Employee Name])</f>
        <v>Nancy Davolio</v>
      </c>
      <c r="E50" t="str">
        <f>_xlfn.XLOOKUP(order_details[[#This Row],[Customer ID]],customers[customerID],customers[companyName])</f>
        <v>Galería del gastrónomo</v>
      </c>
      <c r="F50" t="str">
        <f>_xlfn.XLOOKUP(order_details[[#This Row],[productID]],products[productID],products[productName])</f>
        <v>Lakkaliköri</v>
      </c>
      <c r="G50" t="str">
        <f>_xlfn.XLOOKUP(order_details[[#This Row],[Product Name]],products[productName],products[Category Name])</f>
        <v>Beverages</v>
      </c>
      <c r="H50" s="6">
        <f>_xlfn.XLOOKUP(order_details[[#This Row],[orderID]],orders[orderID],orders[orderDate])</f>
        <v>42068</v>
      </c>
      <c r="I50" s="6" t="e">
        <f>DATEVALUE(order_details[[#This Row],[Order Date]])</f>
        <v>#VALUE!</v>
      </c>
      <c r="J50">
        <v>18</v>
      </c>
      <c r="K50">
        <v>5</v>
      </c>
      <c r="L50">
        <v>0</v>
      </c>
      <c r="M50">
        <f>(order_details[[#This Row],[unitPrice]]*order_details[[#This Row],[quantity]]) - (order_details[[#This Row],[unitPrice]]*order_details[[#This Row],[quantity]]*order_details[[#This Row],[discount]])</f>
        <v>90</v>
      </c>
      <c r="N50">
        <f>_xlfn.XLOOKUP(order_details[[#This Row],[orderID]],orders[orderID],orders[freight])</f>
        <v>1.36</v>
      </c>
      <c r="O50">
        <f>order_details[[#This Row],[Sales]]-order_details[[#This Row],[Freight]]</f>
        <v>88.64</v>
      </c>
      <c r="P50" s="8">
        <f>(order_details[[#This Row],[Profit]]/order_details[[#This Row],[Sales]])/100</f>
        <v>9.8488888888888897E-3</v>
      </c>
      <c r="Q50" s="12"/>
    </row>
    <row r="51" spans="1:17" x14ac:dyDescent="0.25">
      <c r="A51">
        <v>10935</v>
      </c>
      <c r="B51">
        <v>1</v>
      </c>
      <c r="C51" t="str">
        <f>_xlfn.XLOOKUP(order_details[[#This Row],[orderID]],orders[orderID],orders[customerID])</f>
        <v>WELLI</v>
      </c>
      <c r="D51" t="str">
        <f>_xlfn.XLOOKUP(order_details[[#This Row],[orderID]],orders[orderID],orders[Employee Name])</f>
        <v>Margaret Peacock</v>
      </c>
      <c r="E51" t="str">
        <f>_xlfn.XLOOKUP(order_details[[#This Row],[Customer ID]],customers[customerID],customers[companyName])</f>
        <v>Wellington Importadora</v>
      </c>
      <c r="F51" t="str">
        <f>_xlfn.XLOOKUP(order_details[[#This Row],[productID]],products[productID],products[productName])</f>
        <v>Chai</v>
      </c>
      <c r="G51" t="str">
        <f>_xlfn.XLOOKUP(order_details[[#This Row],[Product Name]],products[productName],products[Category Name])</f>
        <v>Beverages</v>
      </c>
      <c r="H51" s="6">
        <f>_xlfn.XLOOKUP(order_details[[#This Row],[orderID]],orders[orderID],orders[orderDate])</f>
        <v>42072</v>
      </c>
      <c r="I51" s="6" t="e">
        <f>DATEVALUE(order_details[[#This Row],[Order Date]])</f>
        <v>#VALUE!</v>
      </c>
      <c r="J51">
        <v>18</v>
      </c>
      <c r="K51">
        <v>21</v>
      </c>
      <c r="L51">
        <v>0</v>
      </c>
      <c r="M51">
        <f>(order_details[[#This Row],[unitPrice]]*order_details[[#This Row],[quantity]]) - (order_details[[#This Row],[unitPrice]]*order_details[[#This Row],[quantity]]*order_details[[#This Row],[discount]])</f>
        <v>378</v>
      </c>
      <c r="N51">
        <f>_xlfn.XLOOKUP(order_details[[#This Row],[orderID]],orders[orderID],orders[freight])</f>
        <v>47.59</v>
      </c>
      <c r="O51">
        <f>order_details[[#This Row],[Sales]]-order_details[[#This Row],[Freight]]</f>
        <v>330.40999999999997</v>
      </c>
      <c r="P51" s="8">
        <f>(order_details[[#This Row],[Profit]]/order_details[[#This Row],[Sales]])/100</f>
        <v>8.7410052910052907E-3</v>
      </c>
      <c r="Q51" s="12"/>
    </row>
    <row r="52" spans="1:17" x14ac:dyDescent="0.25">
      <c r="A52">
        <v>10957</v>
      </c>
      <c r="B52">
        <v>35</v>
      </c>
      <c r="C52" t="str">
        <f>_xlfn.XLOOKUP(order_details[[#This Row],[orderID]],orders[orderID],orders[customerID])</f>
        <v>HILAA</v>
      </c>
      <c r="D52" t="str">
        <f>_xlfn.XLOOKUP(order_details[[#This Row],[orderID]],orders[orderID],orders[Employee Name])</f>
        <v>Laura Callahan</v>
      </c>
      <c r="E52" t="str">
        <f>_xlfn.XLOOKUP(order_details[[#This Row],[Customer ID]],customers[customerID],customers[companyName])</f>
        <v>HILARION-Abastos</v>
      </c>
      <c r="F52" t="str">
        <f>_xlfn.XLOOKUP(order_details[[#This Row],[productID]],products[productID],products[productName])</f>
        <v>Steeleye Stout</v>
      </c>
      <c r="G52" t="str">
        <f>_xlfn.XLOOKUP(order_details[[#This Row],[Product Name]],products[productName],products[Category Name])</f>
        <v>Beverages</v>
      </c>
      <c r="H52" s="6">
        <f>_xlfn.XLOOKUP(order_details[[#This Row],[orderID]],orders[orderID],orders[orderDate])</f>
        <v>42081</v>
      </c>
      <c r="I52" s="6" t="e">
        <f>DATEVALUE(order_details[[#This Row],[Order Date]])</f>
        <v>#VALUE!</v>
      </c>
      <c r="J52">
        <v>18</v>
      </c>
      <c r="K52">
        <v>40</v>
      </c>
      <c r="L52">
        <v>0</v>
      </c>
      <c r="M52">
        <f>(order_details[[#This Row],[unitPrice]]*order_details[[#This Row],[quantity]]) - (order_details[[#This Row],[unitPrice]]*order_details[[#This Row],[quantity]]*order_details[[#This Row],[discount]])</f>
        <v>720</v>
      </c>
      <c r="N52">
        <f>_xlfn.XLOOKUP(order_details[[#This Row],[orderID]],orders[orderID],orders[freight])</f>
        <v>105.36</v>
      </c>
      <c r="O52">
        <f>order_details[[#This Row],[Sales]]-order_details[[#This Row],[Freight]]</f>
        <v>614.64</v>
      </c>
      <c r="P52" s="8">
        <f>(order_details[[#This Row],[Profit]]/order_details[[#This Row],[Sales]])/100</f>
        <v>8.5366666666666664E-3</v>
      </c>
      <c r="Q52" s="12"/>
    </row>
    <row r="53" spans="1:17" x14ac:dyDescent="0.25">
      <c r="A53">
        <v>10961</v>
      </c>
      <c r="B53">
        <v>76</v>
      </c>
      <c r="C53" t="str">
        <f>_xlfn.XLOOKUP(order_details[[#This Row],[orderID]],orders[orderID],orders[customerID])</f>
        <v>QUEEN</v>
      </c>
      <c r="D53" t="str">
        <f>_xlfn.XLOOKUP(order_details[[#This Row],[orderID]],orders[orderID],orders[Employee Name])</f>
        <v>Laura Callahan</v>
      </c>
      <c r="E53" t="str">
        <f>_xlfn.XLOOKUP(order_details[[#This Row],[Customer ID]],customers[customerID],customers[companyName])</f>
        <v>Queen Cozinha</v>
      </c>
      <c r="F53" t="str">
        <f>_xlfn.XLOOKUP(order_details[[#This Row],[productID]],products[productID],products[productName])</f>
        <v>Lakkaliköri</v>
      </c>
      <c r="G53" t="str">
        <f>_xlfn.XLOOKUP(order_details[[#This Row],[Product Name]],products[productName],products[Category Name])</f>
        <v>Beverages</v>
      </c>
      <c r="H53" s="6">
        <f>_xlfn.XLOOKUP(order_details[[#This Row],[orderID]],orders[orderID],orders[orderDate])</f>
        <v>42082</v>
      </c>
      <c r="I53" s="6" t="e">
        <f>DATEVALUE(order_details[[#This Row],[Order Date]])</f>
        <v>#VALUE!</v>
      </c>
      <c r="J53">
        <v>18</v>
      </c>
      <c r="K53">
        <v>60</v>
      </c>
      <c r="L53">
        <v>0</v>
      </c>
      <c r="M53">
        <f>(order_details[[#This Row],[unitPrice]]*order_details[[#This Row],[quantity]]) - (order_details[[#This Row],[unitPrice]]*order_details[[#This Row],[quantity]]*order_details[[#This Row],[discount]])</f>
        <v>1080</v>
      </c>
      <c r="N53">
        <f>_xlfn.XLOOKUP(order_details[[#This Row],[orderID]],orders[orderID],orders[freight])</f>
        <v>104.47</v>
      </c>
      <c r="O53">
        <f>order_details[[#This Row],[Sales]]-order_details[[#This Row],[Freight]]</f>
        <v>975.53</v>
      </c>
      <c r="P53" s="8">
        <f>(order_details[[#This Row],[Profit]]/order_details[[#This Row],[Sales]])/100</f>
        <v>9.0326851851851853E-3</v>
      </c>
      <c r="Q53" s="12"/>
    </row>
    <row r="54" spans="1:17" x14ac:dyDescent="0.25">
      <c r="A54">
        <v>10962</v>
      </c>
      <c r="B54">
        <v>76</v>
      </c>
      <c r="C54" t="str">
        <f>_xlfn.XLOOKUP(order_details[[#This Row],[orderID]],orders[orderID],orders[customerID])</f>
        <v>QUICK</v>
      </c>
      <c r="D54" t="str">
        <f>_xlfn.XLOOKUP(order_details[[#This Row],[orderID]],orders[orderID],orders[Employee Name])</f>
        <v>Laura Callahan</v>
      </c>
      <c r="E54" t="str">
        <f>_xlfn.XLOOKUP(order_details[[#This Row],[Customer ID]],customers[customerID],customers[companyName])</f>
        <v>QUICK-Stop</v>
      </c>
      <c r="F54" t="str">
        <f>_xlfn.XLOOKUP(order_details[[#This Row],[productID]],products[productID],products[productName])</f>
        <v>Lakkaliköri</v>
      </c>
      <c r="G54" t="str">
        <f>_xlfn.XLOOKUP(order_details[[#This Row],[Product Name]],products[productName],products[Category Name])</f>
        <v>Beverages</v>
      </c>
      <c r="H54" s="6">
        <f>_xlfn.XLOOKUP(order_details[[#This Row],[orderID]],orders[orderID],orders[orderDate])</f>
        <v>42082</v>
      </c>
      <c r="I54" s="6" t="e">
        <f>DATEVALUE(order_details[[#This Row],[Order Date]])</f>
        <v>#VALUE!</v>
      </c>
      <c r="J54">
        <v>18</v>
      </c>
      <c r="K54">
        <v>44</v>
      </c>
      <c r="L54">
        <v>0</v>
      </c>
      <c r="M54">
        <f>(order_details[[#This Row],[unitPrice]]*order_details[[#This Row],[quantity]]) - (order_details[[#This Row],[unitPrice]]*order_details[[#This Row],[quantity]]*order_details[[#This Row],[discount]])</f>
        <v>792</v>
      </c>
      <c r="N54">
        <f>_xlfn.XLOOKUP(order_details[[#This Row],[orderID]],orders[orderID],orders[freight])</f>
        <v>275.79000000000002</v>
      </c>
      <c r="O54">
        <f>order_details[[#This Row],[Sales]]-order_details[[#This Row],[Freight]]</f>
        <v>516.21</v>
      </c>
      <c r="P54" s="8">
        <f>(order_details[[#This Row],[Profit]]/order_details[[#This Row],[Sales]])/100</f>
        <v>6.5178030303030309E-3</v>
      </c>
      <c r="Q54" s="12"/>
    </row>
    <row r="55" spans="1:17" x14ac:dyDescent="0.25">
      <c r="A55">
        <v>10977</v>
      </c>
      <c r="B55">
        <v>39</v>
      </c>
      <c r="C55" t="str">
        <f>_xlfn.XLOOKUP(order_details[[#This Row],[orderID]],orders[orderID],orders[customerID])</f>
        <v>FOLKO</v>
      </c>
      <c r="D55" t="str">
        <f>_xlfn.XLOOKUP(order_details[[#This Row],[orderID]],orders[orderID],orders[Employee Name])</f>
        <v>Laura Callahan</v>
      </c>
      <c r="E55" t="str">
        <f>_xlfn.XLOOKUP(order_details[[#This Row],[Customer ID]],customers[customerID],customers[companyName])</f>
        <v>Folk och fä HB</v>
      </c>
      <c r="F55" t="str">
        <f>_xlfn.XLOOKUP(order_details[[#This Row],[productID]],products[productID],products[productName])</f>
        <v>Chartreuse verte</v>
      </c>
      <c r="G55" t="str">
        <f>_xlfn.XLOOKUP(order_details[[#This Row],[Product Name]],products[productName],products[Category Name])</f>
        <v>Beverages</v>
      </c>
      <c r="H55" s="6">
        <f>_xlfn.XLOOKUP(order_details[[#This Row],[orderID]],orders[orderID],orders[orderDate])</f>
        <v>42089</v>
      </c>
      <c r="I55" s="6" t="e">
        <f>DATEVALUE(order_details[[#This Row],[Order Date]])</f>
        <v>#VALUE!</v>
      </c>
      <c r="J55">
        <v>18</v>
      </c>
      <c r="K55">
        <v>30</v>
      </c>
      <c r="L55">
        <v>0</v>
      </c>
      <c r="M55">
        <f>(order_details[[#This Row],[unitPrice]]*order_details[[#This Row],[quantity]]) - (order_details[[#This Row],[unitPrice]]*order_details[[#This Row],[quantity]]*order_details[[#This Row],[discount]])</f>
        <v>540</v>
      </c>
      <c r="N55">
        <f>_xlfn.XLOOKUP(order_details[[#This Row],[orderID]],orders[orderID],orders[freight])</f>
        <v>208.5</v>
      </c>
      <c r="O55">
        <f>order_details[[#This Row],[Sales]]-order_details[[#This Row],[Freight]]</f>
        <v>331.5</v>
      </c>
      <c r="P55" s="8">
        <f>(order_details[[#This Row],[Profit]]/order_details[[#This Row],[Sales]])/100</f>
        <v>6.138888888888889E-3</v>
      </c>
      <c r="Q55" s="12"/>
    </row>
    <row r="56" spans="1:17" x14ac:dyDescent="0.25">
      <c r="A56">
        <v>10986</v>
      </c>
      <c r="B56">
        <v>76</v>
      </c>
      <c r="C56" t="str">
        <f>_xlfn.XLOOKUP(order_details[[#This Row],[orderID]],orders[orderID],orders[customerID])</f>
        <v>OCEAN</v>
      </c>
      <c r="D56" t="str">
        <f>_xlfn.XLOOKUP(order_details[[#This Row],[orderID]],orders[orderID],orders[Employee Name])</f>
        <v>Laura Callahan</v>
      </c>
      <c r="E56" t="str">
        <f>_xlfn.XLOOKUP(order_details[[#This Row],[Customer ID]],customers[customerID],customers[companyName])</f>
        <v>Océano Atlántico Ltda.</v>
      </c>
      <c r="F56" t="str">
        <f>_xlfn.XLOOKUP(order_details[[#This Row],[productID]],products[productID],products[productName])</f>
        <v>Lakkaliköri</v>
      </c>
      <c r="G56" t="str">
        <f>_xlfn.XLOOKUP(order_details[[#This Row],[Product Name]],products[productName],products[Category Name])</f>
        <v>Beverages</v>
      </c>
      <c r="H56" s="6">
        <f>_xlfn.XLOOKUP(order_details[[#This Row],[orderID]],orders[orderID],orders[orderDate])</f>
        <v>42093</v>
      </c>
      <c r="I56" s="6" t="e">
        <f>DATEVALUE(order_details[[#This Row],[Order Date]])</f>
        <v>#VALUE!</v>
      </c>
      <c r="J56">
        <v>18</v>
      </c>
      <c r="K56">
        <v>10</v>
      </c>
      <c r="L56">
        <v>0</v>
      </c>
      <c r="M56">
        <f>(order_details[[#This Row],[unitPrice]]*order_details[[#This Row],[quantity]]) - (order_details[[#This Row],[unitPrice]]*order_details[[#This Row],[quantity]]*order_details[[#This Row],[discount]])</f>
        <v>180</v>
      </c>
      <c r="N56">
        <f>_xlfn.XLOOKUP(order_details[[#This Row],[orderID]],orders[orderID],orders[freight])</f>
        <v>217.86</v>
      </c>
      <c r="O56">
        <f>order_details[[#This Row],[Sales]]-order_details[[#This Row],[Freight]]</f>
        <v>-37.860000000000014</v>
      </c>
      <c r="P56" s="8">
        <f>(order_details[[#This Row],[Profit]]/order_details[[#This Row],[Sales]])/100</f>
        <v>-2.1033333333333338E-3</v>
      </c>
      <c r="Q56" s="12"/>
    </row>
    <row r="57" spans="1:17" x14ac:dyDescent="0.25">
      <c r="A57">
        <v>11003</v>
      </c>
      <c r="B57">
        <v>1</v>
      </c>
      <c r="C57" t="str">
        <f>_xlfn.XLOOKUP(order_details[[#This Row],[orderID]],orders[orderID],orders[customerID])</f>
        <v>THECR</v>
      </c>
      <c r="D57" t="str">
        <f>_xlfn.XLOOKUP(order_details[[#This Row],[orderID]],orders[orderID],orders[Employee Name])</f>
        <v>Janet Leverling</v>
      </c>
      <c r="E57" t="str">
        <f>_xlfn.XLOOKUP(order_details[[#This Row],[Customer ID]],customers[customerID],customers[companyName])</f>
        <v>The Cracker Box</v>
      </c>
      <c r="F57" t="str">
        <f>_xlfn.XLOOKUP(order_details[[#This Row],[productID]],products[productID],products[productName])</f>
        <v>Chai</v>
      </c>
      <c r="G57" t="str">
        <f>_xlfn.XLOOKUP(order_details[[#This Row],[Product Name]],products[productName],products[Category Name])</f>
        <v>Beverages</v>
      </c>
      <c r="H57" s="6">
        <f>_xlfn.XLOOKUP(order_details[[#This Row],[orderID]],orders[orderID],orders[orderDate])</f>
        <v>42100</v>
      </c>
      <c r="I57" s="6" t="e">
        <f>DATEVALUE(order_details[[#This Row],[Order Date]])</f>
        <v>#VALUE!</v>
      </c>
      <c r="J57">
        <v>18</v>
      </c>
      <c r="K57">
        <v>4</v>
      </c>
      <c r="L57">
        <v>0</v>
      </c>
      <c r="M57">
        <f>(order_details[[#This Row],[unitPrice]]*order_details[[#This Row],[quantity]]) - (order_details[[#This Row],[unitPrice]]*order_details[[#This Row],[quantity]]*order_details[[#This Row],[discount]])</f>
        <v>72</v>
      </c>
      <c r="N57">
        <f>_xlfn.XLOOKUP(order_details[[#This Row],[orderID]],orders[orderID],orders[freight])</f>
        <v>14.91</v>
      </c>
      <c r="O57">
        <f>order_details[[#This Row],[Sales]]-order_details[[#This Row],[Freight]]</f>
        <v>57.09</v>
      </c>
      <c r="P57" s="8">
        <f>(order_details[[#This Row],[Profit]]/order_details[[#This Row],[Sales]])/100</f>
        <v>7.9291666666666677E-3</v>
      </c>
      <c r="Q57" s="12"/>
    </row>
    <row r="58" spans="1:17" x14ac:dyDescent="0.25">
      <c r="A58">
        <v>11004</v>
      </c>
      <c r="B58">
        <v>76</v>
      </c>
      <c r="C58" t="str">
        <f>_xlfn.XLOOKUP(order_details[[#This Row],[orderID]],orders[orderID],orders[customerID])</f>
        <v>MAISD</v>
      </c>
      <c r="D58" t="str">
        <f>_xlfn.XLOOKUP(order_details[[#This Row],[orderID]],orders[orderID],orders[Employee Name])</f>
        <v>Janet Leverling</v>
      </c>
      <c r="E58" t="str">
        <f>_xlfn.XLOOKUP(order_details[[#This Row],[Customer ID]],customers[customerID],customers[companyName])</f>
        <v>Maison Dewey</v>
      </c>
      <c r="F58" t="str">
        <f>_xlfn.XLOOKUP(order_details[[#This Row],[productID]],products[productID],products[productName])</f>
        <v>Lakkaliköri</v>
      </c>
      <c r="G58" t="str">
        <f>_xlfn.XLOOKUP(order_details[[#This Row],[Product Name]],products[productName],products[Category Name])</f>
        <v>Beverages</v>
      </c>
      <c r="H58" s="6">
        <f>_xlfn.XLOOKUP(order_details[[#This Row],[orderID]],orders[orderID],orders[orderDate])</f>
        <v>42101</v>
      </c>
      <c r="I58" s="6" t="e">
        <f>DATEVALUE(order_details[[#This Row],[Order Date]])</f>
        <v>#VALUE!</v>
      </c>
      <c r="J58">
        <v>18</v>
      </c>
      <c r="K58">
        <v>6</v>
      </c>
      <c r="L58">
        <v>0</v>
      </c>
      <c r="M58">
        <f>(order_details[[#This Row],[unitPrice]]*order_details[[#This Row],[quantity]]) - (order_details[[#This Row],[unitPrice]]*order_details[[#This Row],[quantity]]*order_details[[#This Row],[discount]])</f>
        <v>108</v>
      </c>
      <c r="N58">
        <f>_xlfn.XLOOKUP(order_details[[#This Row],[orderID]],orders[orderID],orders[freight])</f>
        <v>44.84</v>
      </c>
      <c r="O58">
        <f>order_details[[#This Row],[Sales]]-order_details[[#This Row],[Freight]]</f>
        <v>63.16</v>
      </c>
      <c r="P58" s="8">
        <f>(order_details[[#This Row],[Profit]]/order_details[[#This Row],[Sales]])/100</f>
        <v>5.8481481481481475E-3</v>
      </c>
      <c r="Q58" s="12"/>
    </row>
    <row r="59" spans="1:17" x14ac:dyDescent="0.25">
      <c r="A59">
        <v>11005</v>
      </c>
      <c r="B59">
        <v>1</v>
      </c>
      <c r="C59" t="str">
        <f>_xlfn.XLOOKUP(order_details[[#This Row],[orderID]],orders[orderID],orders[customerID])</f>
        <v>WILMK</v>
      </c>
      <c r="D59" t="str">
        <f>_xlfn.XLOOKUP(order_details[[#This Row],[orderID]],orders[orderID],orders[Employee Name])</f>
        <v>Andrew Fuller</v>
      </c>
      <c r="E59" t="str">
        <f>_xlfn.XLOOKUP(order_details[[#This Row],[Customer ID]],customers[customerID],customers[companyName])</f>
        <v>Wilman Kala</v>
      </c>
      <c r="F59" t="str">
        <f>_xlfn.XLOOKUP(order_details[[#This Row],[productID]],products[productID],products[productName])</f>
        <v>Chai</v>
      </c>
      <c r="G59" t="str">
        <f>_xlfn.XLOOKUP(order_details[[#This Row],[Product Name]],products[productName],products[Category Name])</f>
        <v>Beverages</v>
      </c>
      <c r="H59" s="6">
        <f>_xlfn.XLOOKUP(order_details[[#This Row],[orderID]],orders[orderID],orders[orderDate])</f>
        <v>42101</v>
      </c>
      <c r="I59" s="6" t="e">
        <f>DATEVALUE(order_details[[#This Row],[Order Date]])</f>
        <v>#VALUE!</v>
      </c>
      <c r="J59">
        <v>18</v>
      </c>
      <c r="K59">
        <v>2</v>
      </c>
      <c r="L59">
        <v>0</v>
      </c>
      <c r="M59">
        <f>(order_details[[#This Row],[unitPrice]]*order_details[[#This Row],[quantity]]) - (order_details[[#This Row],[unitPrice]]*order_details[[#This Row],[quantity]]*order_details[[#This Row],[discount]])</f>
        <v>36</v>
      </c>
      <c r="N59">
        <f>_xlfn.XLOOKUP(order_details[[#This Row],[orderID]],orders[orderID],orders[freight])</f>
        <v>0.75</v>
      </c>
      <c r="O59">
        <f>order_details[[#This Row],[Sales]]-order_details[[#This Row],[Freight]]</f>
        <v>35.25</v>
      </c>
      <c r="P59" s="8">
        <f>(order_details[[#This Row],[Profit]]/order_details[[#This Row],[Sales]])/100</f>
        <v>9.7916666666666655E-3</v>
      </c>
      <c r="Q59" s="12"/>
    </row>
    <row r="60" spans="1:17" x14ac:dyDescent="0.25">
      <c r="A60">
        <v>11006</v>
      </c>
      <c r="B60">
        <v>1</v>
      </c>
      <c r="C60" t="str">
        <f>_xlfn.XLOOKUP(order_details[[#This Row],[orderID]],orders[orderID],orders[customerID])</f>
        <v>GREAL</v>
      </c>
      <c r="D60" t="str">
        <f>_xlfn.XLOOKUP(order_details[[#This Row],[orderID]],orders[orderID],orders[Employee Name])</f>
        <v>Janet Leverling</v>
      </c>
      <c r="E60" t="str">
        <f>_xlfn.XLOOKUP(order_details[[#This Row],[Customer ID]],customers[customerID],customers[companyName])</f>
        <v>Great Lakes Food Market</v>
      </c>
      <c r="F60" t="str">
        <f>_xlfn.XLOOKUP(order_details[[#This Row],[productID]],products[productID],products[productName])</f>
        <v>Chai</v>
      </c>
      <c r="G60" t="str">
        <f>_xlfn.XLOOKUP(order_details[[#This Row],[Product Name]],products[productName],products[Category Name])</f>
        <v>Beverages</v>
      </c>
      <c r="H60" s="6">
        <f>_xlfn.XLOOKUP(order_details[[#This Row],[orderID]],orders[orderID],orders[orderDate])</f>
        <v>42101</v>
      </c>
      <c r="I60" s="6" t="e">
        <f>DATEVALUE(order_details[[#This Row],[Order Date]])</f>
        <v>#VALUE!</v>
      </c>
      <c r="J60">
        <v>18</v>
      </c>
      <c r="K60">
        <v>8</v>
      </c>
      <c r="L60">
        <v>0</v>
      </c>
      <c r="M60">
        <f>(order_details[[#This Row],[unitPrice]]*order_details[[#This Row],[quantity]]) - (order_details[[#This Row],[unitPrice]]*order_details[[#This Row],[quantity]]*order_details[[#This Row],[discount]])</f>
        <v>144</v>
      </c>
      <c r="N60">
        <f>_xlfn.XLOOKUP(order_details[[#This Row],[orderID]],orders[orderID],orders[freight])</f>
        <v>25.19</v>
      </c>
      <c r="O60">
        <f>order_details[[#This Row],[Sales]]-order_details[[#This Row],[Freight]]</f>
        <v>118.81</v>
      </c>
      <c r="P60" s="8">
        <f>(order_details[[#This Row],[Profit]]/order_details[[#This Row],[Sales]])/100</f>
        <v>8.2506944444444442E-3</v>
      </c>
      <c r="Q60" s="12"/>
    </row>
    <row r="61" spans="1:17" x14ac:dyDescent="0.25">
      <c r="A61">
        <v>11031</v>
      </c>
      <c r="B61">
        <v>1</v>
      </c>
      <c r="C61" t="str">
        <f>_xlfn.XLOOKUP(order_details[[#This Row],[orderID]],orders[orderID],orders[customerID])</f>
        <v>SAVEA</v>
      </c>
      <c r="D61" t="str">
        <f>_xlfn.XLOOKUP(order_details[[#This Row],[orderID]],orders[orderID],orders[Employee Name])</f>
        <v>Michael Suyama</v>
      </c>
      <c r="E61" t="str">
        <f>_xlfn.XLOOKUP(order_details[[#This Row],[Customer ID]],customers[customerID],customers[companyName])</f>
        <v>Save-a-lot Markets</v>
      </c>
      <c r="F61" t="str">
        <f>_xlfn.XLOOKUP(order_details[[#This Row],[productID]],products[productID],products[productName])</f>
        <v>Chai</v>
      </c>
      <c r="G61" t="str">
        <f>_xlfn.XLOOKUP(order_details[[#This Row],[Product Name]],products[productName],products[Category Name])</f>
        <v>Beverages</v>
      </c>
      <c r="H61" s="6">
        <f>_xlfn.XLOOKUP(order_details[[#This Row],[orderID]],orders[orderID],orders[orderDate])</f>
        <v>42111</v>
      </c>
      <c r="I61" s="6" t="e">
        <f>DATEVALUE(order_details[[#This Row],[Order Date]])</f>
        <v>#VALUE!</v>
      </c>
      <c r="J61">
        <v>18</v>
      </c>
      <c r="K61">
        <v>45</v>
      </c>
      <c r="L61">
        <v>0</v>
      </c>
      <c r="M61">
        <f>(order_details[[#This Row],[unitPrice]]*order_details[[#This Row],[quantity]]) - (order_details[[#This Row],[unitPrice]]*order_details[[#This Row],[quantity]]*order_details[[#This Row],[discount]])</f>
        <v>810</v>
      </c>
      <c r="N61">
        <f>_xlfn.XLOOKUP(order_details[[#This Row],[orderID]],orders[orderID],orders[freight])</f>
        <v>227.22</v>
      </c>
      <c r="O61">
        <f>order_details[[#This Row],[Sales]]-order_details[[#This Row],[Freight]]</f>
        <v>582.78</v>
      </c>
      <c r="P61" s="8">
        <f>(order_details[[#This Row],[Profit]]/order_details[[#This Row],[Sales]])/100</f>
        <v>7.1948148148148153E-3</v>
      </c>
      <c r="Q61" s="12"/>
    </row>
    <row r="62" spans="1:17" x14ac:dyDescent="0.25">
      <c r="A62">
        <v>11035</v>
      </c>
      <c r="B62">
        <v>1</v>
      </c>
      <c r="C62" t="str">
        <f>_xlfn.XLOOKUP(order_details[[#This Row],[orderID]],orders[orderID],orders[customerID])</f>
        <v>SUPRD</v>
      </c>
      <c r="D62" t="str">
        <f>_xlfn.XLOOKUP(order_details[[#This Row],[orderID]],orders[orderID],orders[Employee Name])</f>
        <v>Andrew Fuller</v>
      </c>
      <c r="E62" t="str">
        <f>_xlfn.XLOOKUP(order_details[[#This Row],[Customer ID]],customers[customerID],customers[companyName])</f>
        <v>Suprêmes délices</v>
      </c>
      <c r="F62" t="str">
        <f>_xlfn.XLOOKUP(order_details[[#This Row],[productID]],products[productID],products[productName])</f>
        <v>Chai</v>
      </c>
      <c r="G62" t="str">
        <f>_xlfn.XLOOKUP(order_details[[#This Row],[Product Name]],products[productName],products[Category Name])</f>
        <v>Beverages</v>
      </c>
      <c r="H62" s="6">
        <f>_xlfn.XLOOKUP(order_details[[#This Row],[orderID]],orders[orderID],orders[orderDate])</f>
        <v>42114</v>
      </c>
      <c r="I62" s="6" t="e">
        <f>DATEVALUE(order_details[[#This Row],[Order Date]])</f>
        <v>#VALUE!</v>
      </c>
      <c r="J62">
        <v>18</v>
      </c>
      <c r="K62">
        <v>10</v>
      </c>
      <c r="L62">
        <v>0</v>
      </c>
      <c r="M62">
        <f>(order_details[[#This Row],[unitPrice]]*order_details[[#This Row],[quantity]]) - (order_details[[#This Row],[unitPrice]]*order_details[[#This Row],[quantity]]*order_details[[#This Row],[discount]])</f>
        <v>180</v>
      </c>
      <c r="N62">
        <f>_xlfn.XLOOKUP(order_details[[#This Row],[orderID]],orders[orderID],orders[freight])</f>
        <v>0.17</v>
      </c>
      <c r="O62">
        <f>order_details[[#This Row],[Sales]]-order_details[[#This Row],[Freight]]</f>
        <v>179.83</v>
      </c>
      <c r="P62" s="8">
        <f>(order_details[[#This Row],[Profit]]/order_details[[#This Row],[Sales]])/100</f>
        <v>9.9905555555555563E-3</v>
      </c>
      <c r="Q62" s="12"/>
    </row>
    <row r="63" spans="1:17" x14ac:dyDescent="0.25">
      <c r="A63">
        <v>11035</v>
      </c>
      <c r="B63">
        <v>35</v>
      </c>
      <c r="C63" t="str">
        <f>_xlfn.XLOOKUP(order_details[[#This Row],[orderID]],orders[orderID],orders[customerID])</f>
        <v>SUPRD</v>
      </c>
      <c r="D63" t="str">
        <f>_xlfn.XLOOKUP(order_details[[#This Row],[orderID]],orders[orderID],orders[Employee Name])</f>
        <v>Andrew Fuller</v>
      </c>
      <c r="E63" t="str">
        <f>_xlfn.XLOOKUP(order_details[[#This Row],[Customer ID]],customers[customerID],customers[companyName])</f>
        <v>Suprêmes délices</v>
      </c>
      <c r="F63" t="str">
        <f>_xlfn.XLOOKUP(order_details[[#This Row],[productID]],products[productID],products[productName])</f>
        <v>Steeleye Stout</v>
      </c>
      <c r="G63" t="str">
        <f>_xlfn.XLOOKUP(order_details[[#This Row],[Product Name]],products[productName],products[Category Name])</f>
        <v>Beverages</v>
      </c>
      <c r="H63" s="6">
        <f>_xlfn.XLOOKUP(order_details[[#This Row],[orderID]],orders[orderID],orders[orderDate])</f>
        <v>42114</v>
      </c>
      <c r="I63" s="6" t="e">
        <f>DATEVALUE(order_details[[#This Row],[Order Date]])</f>
        <v>#VALUE!</v>
      </c>
      <c r="J63">
        <v>18</v>
      </c>
      <c r="K63">
        <v>60</v>
      </c>
      <c r="L63">
        <v>0</v>
      </c>
      <c r="M63">
        <f>(order_details[[#This Row],[unitPrice]]*order_details[[#This Row],[quantity]]) - (order_details[[#This Row],[unitPrice]]*order_details[[#This Row],[quantity]]*order_details[[#This Row],[discount]])</f>
        <v>1080</v>
      </c>
      <c r="N63">
        <f>_xlfn.XLOOKUP(order_details[[#This Row],[orderID]],orders[orderID],orders[freight])</f>
        <v>0.17</v>
      </c>
      <c r="O63">
        <f>order_details[[#This Row],[Sales]]-order_details[[#This Row],[Freight]]</f>
        <v>1079.83</v>
      </c>
      <c r="P63" s="8">
        <f>(order_details[[#This Row],[Profit]]/order_details[[#This Row],[Sales]])/100</f>
        <v>9.9984259259259262E-3</v>
      </c>
      <c r="Q63" s="12"/>
    </row>
    <row r="64" spans="1:17" x14ac:dyDescent="0.25">
      <c r="A64">
        <v>11039</v>
      </c>
      <c r="B64">
        <v>35</v>
      </c>
      <c r="C64" t="str">
        <f>_xlfn.XLOOKUP(order_details[[#This Row],[orderID]],orders[orderID],orders[customerID])</f>
        <v>LINOD</v>
      </c>
      <c r="D64" t="str">
        <f>_xlfn.XLOOKUP(order_details[[#This Row],[orderID]],orders[orderID],orders[Employee Name])</f>
        <v>Nancy Davolio</v>
      </c>
      <c r="E64" t="str">
        <f>_xlfn.XLOOKUP(order_details[[#This Row],[Customer ID]],customers[customerID],customers[companyName])</f>
        <v>LINO-Delicateses</v>
      </c>
      <c r="F64" t="str">
        <f>_xlfn.XLOOKUP(order_details[[#This Row],[productID]],products[productID],products[productName])</f>
        <v>Steeleye Stout</v>
      </c>
      <c r="G64" t="str">
        <f>_xlfn.XLOOKUP(order_details[[#This Row],[Product Name]],products[productName],products[Category Name])</f>
        <v>Beverages</v>
      </c>
      <c r="H64" s="6">
        <f>_xlfn.XLOOKUP(order_details[[#This Row],[orderID]],orders[orderID],orders[orderDate])</f>
        <v>42115</v>
      </c>
      <c r="I64" s="6" t="e">
        <f>DATEVALUE(order_details[[#This Row],[Order Date]])</f>
        <v>#VALUE!</v>
      </c>
      <c r="J64">
        <v>18</v>
      </c>
      <c r="K64">
        <v>24</v>
      </c>
      <c r="L64">
        <v>0</v>
      </c>
      <c r="M64">
        <f>(order_details[[#This Row],[unitPrice]]*order_details[[#This Row],[quantity]]) - (order_details[[#This Row],[unitPrice]]*order_details[[#This Row],[quantity]]*order_details[[#This Row],[discount]])</f>
        <v>432</v>
      </c>
      <c r="N64">
        <f>_xlfn.XLOOKUP(order_details[[#This Row],[orderID]],orders[orderID],orders[freight])</f>
        <v>65</v>
      </c>
      <c r="O64">
        <f>order_details[[#This Row],[Sales]]-order_details[[#This Row],[Freight]]</f>
        <v>367</v>
      </c>
      <c r="P64" s="8">
        <f>(order_details[[#This Row],[Profit]]/order_details[[#This Row],[Sales]])/100</f>
        <v>8.4953703703703701E-3</v>
      </c>
      <c r="Q64" s="12"/>
    </row>
    <row r="65" spans="1:17" x14ac:dyDescent="0.25">
      <c r="A65">
        <v>11069</v>
      </c>
      <c r="B65">
        <v>39</v>
      </c>
      <c r="C65" t="str">
        <f>_xlfn.XLOOKUP(order_details[[#This Row],[orderID]],orders[orderID],orders[customerID])</f>
        <v>TORTU</v>
      </c>
      <c r="D65" t="str">
        <f>_xlfn.XLOOKUP(order_details[[#This Row],[orderID]],orders[orderID],orders[Employee Name])</f>
        <v>Nancy Davolio</v>
      </c>
      <c r="E65" t="str">
        <f>_xlfn.XLOOKUP(order_details[[#This Row],[Customer ID]],customers[customerID],customers[companyName])</f>
        <v>Tortuga Restaurante</v>
      </c>
      <c r="F65" t="str">
        <f>_xlfn.XLOOKUP(order_details[[#This Row],[productID]],products[productID],products[productName])</f>
        <v>Chartreuse verte</v>
      </c>
      <c r="G65" t="str">
        <f>_xlfn.XLOOKUP(order_details[[#This Row],[Product Name]],products[productName],products[Category Name])</f>
        <v>Beverages</v>
      </c>
      <c r="H65" s="6">
        <f>_xlfn.XLOOKUP(order_details[[#This Row],[orderID]],orders[orderID],orders[orderDate])</f>
        <v>42128</v>
      </c>
      <c r="I65" s="6" t="e">
        <f>DATEVALUE(order_details[[#This Row],[Order Date]])</f>
        <v>#VALUE!</v>
      </c>
      <c r="J65">
        <v>18</v>
      </c>
      <c r="K65">
        <v>20</v>
      </c>
      <c r="L65">
        <v>0</v>
      </c>
      <c r="M65">
        <f>(order_details[[#This Row],[unitPrice]]*order_details[[#This Row],[quantity]]) - (order_details[[#This Row],[unitPrice]]*order_details[[#This Row],[quantity]]*order_details[[#This Row],[discount]])</f>
        <v>360</v>
      </c>
      <c r="N65">
        <f>_xlfn.XLOOKUP(order_details[[#This Row],[orderID]],orders[orderID],orders[freight])</f>
        <v>15.67</v>
      </c>
      <c r="O65">
        <f>order_details[[#This Row],[Sales]]-order_details[[#This Row],[Freight]]</f>
        <v>344.33</v>
      </c>
      <c r="P65" s="8">
        <f>(order_details[[#This Row],[Profit]]/order_details[[#This Row],[Sales]])/100</f>
        <v>9.564722222222221E-3</v>
      </c>
      <c r="Q65" s="12"/>
    </row>
    <row r="66" spans="1:17" x14ac:dyDescent="0.25">
      <c r="A66">
        <v>10248</v>
      </c>
      <c r="B66">
        <v>11</v>
      </c>
      <c r="C66" t="str">
        <f>_xlfn.XLOOKUP(order_details[[#This Row],[orderID]],orders[orderID],orders[customerID])</f>
        <v>VINET</v>
      </c>
      <c r="D66" t="str">
        <f>_xlfn.XLOOKUP(order_details[[#This Row],[orderID]],orders[orderID],orders[Employee Name])</f>
        <v>Steven Buchanan</v>
      </c>
      <c r="E66" t="str">
        <f>_xlfn.XLOOKUP(order_details[[#This Row],[Customer ID]],customers[customerID],customers[companyName])</f>
        <v>Vins et alcools Chevalier</v>
      </c>
      <c r="F66" t="str">
        <f>_xlfn.XLOOKUP(order_details[[#This Row],[productID]],products[productID],products[productName])</f>
        <v>Queso Cabrales</v>
      </c>
      <c r="G66" t="str">
        <f>_xlfn.XLOOKUP(order_details[[#This Row],[Product Name]],products[productName],products[Category Name])</f>
        <v>Dairy Products</v>
      </c>
      <c r="H66" s="6">
        <f>_xlfn.XLOOKUP(order_details[[#This Row],[orderID]],orders[orderID],orders[orderDate])</f>
        <v>41459</v>
      </c>
      <c r="I66" s="6" t="e">
        <f>DATEVALUE(order_details[[#This Row],[Order Date]])</f>
        <v>#VALUE!</v>
      </c>
      <c r="J66">
        <v>14</v>
      </c>
      <c r="K66">
        <v>12</v>
      </c>
      <c r="L66">
        <v>0</v>
      </c>
      <c r="M66">
        <f>(order_details[[#This Row],[unitPrice]]*order_details[[#This Row],[quantity]]) - (order_details[[#This Row],[unitPrice]]*order_details[[#This Row],[quantity]]*order_details[[#This Row],[discount]])</f>
        <v>168</v>
      </c>
      <c r="N66">
        <f>_xlfn.XLOOKUP(order_details[[#This Row],[orderID]],orders[orderID],orders[freight])</f>
        <v>32.380000000000003</v>
      </c>
      <c r="O66">
        <f>order_details[[#This Row],[Sales]]-order_details[[#This Row],[Freight]]</f>
        <v>135.62</v>
      </c>
      <c r="P66" s="8">
        <f>(order_details[[#This Row],[Profit]]/order_details[[#This Row],[Sales]])/100</f>
        <v>8.0726190476190472E-3</v>
      </c>
      <c r="Q66" s="12"/>
    </row>
    <row r="67" spans="1:17" x14ac:dyDescent="0.25">
      <c r="A67">
        <v>10248</v>
      </c>
      <c r="B67">
        <v>72</v>
      </c>
      <c r="C67" t="str">
        <f>_xlfn.XLOOKUP(order_details[[#This Row],[orderID]],orders[orderID],orders[customerID])</f>
        <v>VINET</v>
      </c>
      <c r="D67" t="str">
        <f>_xlfn.XLOOKUP(order_details[[#This Row],[orderID]],orders[orderID],orders[Employee Name])</f>
        <v>Steven Buchanan</v>
      </c>
      <c r="E67" t="str">
        <f>_xlfn.XLOOKUP(order_details[[#This Row],[Customer ID]],customers[customerID],customers[companyName])</f>
        <v>Vins et alcools Chevalier</v>
      </c>
      <c r="F67" t="str">
        <f>_xlfn.XLOOKUP(order_details[[#This Row],[productID]],products[productID],products[productName])</f>
        <v>Mozzarella di Giovanni</v>
      </c>
      <c r="G67" t="str">
        <f>_xlfn.XLOOKUP(order_details[[#This Row],[Product Name]],products[productName],products[Category Name])</f>
        <v>Dairy Products</v>
      </c>
      <c r="H67" s="6">
        <f>_xlfn.XLOOKUP(order_details[[#This Row],[orderID]],orders[orderID],orders[orderDate])</f>
        <v>41459</v>
      </c>
      <c r="I67" s="6" t="e">
        <f>DATEVALUE(order_details[[#This Row],[Order Date]])</f>
        <v>#VALUE!</v>
      </c>
      <c r="J67">
        <v>34.799999999999997</v>
      </c>
      <c r="K67">
        <v>5</v>
      </c>
      <c r="L67">
        <v>0</v>
      </c>
      <c r="M67">
        <f>(order_details[[#This Row],[unitPrice]]*order_details[[#This Row],[quantity]]) - (order_details[[#This Row],[unitPrice]]*order_details[[#This Row],[quantity]]*order_details[[#This Row],[discount]])</f>
        <v>174</v>
      </c>
      <c r="N67">
        <f>_xlfn.XLOOKUP(order_details[[#This Row],[orderID]],orders[orderID],orders[freight])</f>
        <v>32.380000000000003</v>
      </c>
      <c r="O67">
        <f>order_details[[#This Row],[Sales]]-order_details[[#This Row],[Freight]]</f>
        <v>141.62</v>
      </c>
      <c r="P67" s="8">
        <f>(order_details[[#This Row],[Profit]]/order_details[[#This Row],[Sales]])/100</f>
        <v>8.1390804597701143E-3</v>
      </c>
      <c r="Q67" s="12"/>
    </row>
    <row r="68" spans="1:17" x14ac:dyDescent="0.25">
      <c r="A68">
        <v>10249</v>
      </c>
      <c r="B68">
        <v>14</v>
      </c>
      <c r="C68" t="str">
        <f>_xlfn.XLOOKUP(order_details[[#This Row],[orderID]],orders[orderID],orders[customerID])</f>
        <v>TOMSP</v>
      </c>
      <c r="D68" t="str">
        <f>_xlfn.XLOOKUP(order_details[[#This Row],[orderID]],orders[orderID],orders[Employee Name])</f>
        <v>Michael Suyama</v>
      </c>
      <c r="E68" t="str">
        <f>_xlfn.XLOOKUP(order_details[[#This Row],[Customer ID]],customers[customerID],customers[companyName])</f>
        <v>Toms Spezialitäten</v>
      </c>
      <c r="F68" t="str">
        <f>_xlfn.XLOOKUP(order_details[[#This Row],[productID]],products[productID],products[productName])</f>
        <v>Tofu</v>
      </c>
      <c r="G68" t="str">
        <f>_xlfn.XLOOKUP(order_details[[#This Row],[Product Name]],products[productName],products[Category Name])</f>
        <v>Produce</v>
      </c>
      <c r="H68" s="6">
        <f>_xlfn.XLOOKUP(order_details[[#This Row],[orderID]],orders[orderID],orders[orderDate])</f>
        <v>41460</v>
      </c>
      <c r="I68" s="6" t="e">
        <f>DATEVALUE(order_details[[#This Row],[Order Date]])</f>
        <v>#VALUE!</v>
      </c>
      <c r="J68">
        <v>18.600000000000001</v>
      </c>
      <c r="K68">
        <v>9</v>
      </c>
      <c r="L68">
        <v>0</v>
      </c>
      <c r="M68">
        <f>(order_details[[#This Row],[unitPrice]]*order_details[[#This Row],[quantity]]) - (order_details[[#This Row],[unitPrice]]*order_details[[#This Row],[quantity]]*order_details[[#This Row],[discount]])</f>
        <v>167.4</v>
      </c>
      <c r="N68">
        <f>_xlfn.XLOOKUP(order_details[[#This Row],[orderID]],orders[orderID],orders[freight])</f>
        <v>11.61</v>
      </c>
      <c r="O68">
        <f>order_details[[#This Row],[Sales]]-order_details[[#This Row],[Freight]]</f>
        <v>155.79000000000002</v>
      </c>
      <c r="P68" s="8">
        <f>(order_details[[#This Row],[Profit]]/order_details[[#This Row],[Sales]])/100</f>
        <v>9.3064516129032267E-3</v>
      </c>
      <c r="Q68" s="12"/>
    </row>
    <row r="69" spans="1:17" x14ac:dyDescent="0.25">
      <c r="A69">
        <v>10249</v>
      </c>
      <c r="B69">
        <v>51</v>
      </c>
      <c r="C69" t="str">
        <f>_xlfn.XLOOKUP(order_details[[#This Row],[orderID]],orders[orderID],orders[customerID])</f>
        <v>TOMSP</v>
      </c>
      <c r="D69" t="str">
        <f>_xlfn.XLOOKUP(order_details[[#This Row],[orderID]],orders[orderID],orders[Employee Name])</f>
        <v>Michael Suyama</v>
      </c>
      <c r="E69" t="str">
        <f>_xlfn.XLOOKUP(order_details[[#This Row],[Customer ID]],customers[customerID],customers[companyName])</f>
        <v>Toms Spezialitäten</v>
      </c>
      <c r="F69" t="str">
        <f>_xlfn.XLOOKUP(order_details[[#This Row],[productID]],products[productID],products[productName])</f>
        <v>Manjimup Dried Apples</v>
      </c>
      <c r="G69" t="str">
        <f>_xlfn.XLOOKUP(order_details[[#This Row],[Product Name]],products[productName],products[Category Name])</f>
        <v>Produce</v>
      </c>
      <c r="H69" s="6">
        <f>_xlfn.XLOOKUP(order_details[[#This Row],[orderID]],orders[orderID],orders[orderDate])</f>
        <v>41460</v>
      </c>
      <c r="I69" s="6" t="e">
        <f>DATEVALUE(order_details[[#This Row],[Order Date]])</f>
        <v>#VALUE!</v>
      </c>
      <c r="J69">
        <v>42.4</v>
      </c>
      <c r="K69">
        <v>40</v>
      </c>
      <c r="L69">
        <v>0</v>
      </c>
      <c r="M69">
        <f>(order_details[[#This Row],[unitPrice]]*order_details[[#This Row],[quantity]]) - (order_details[[#This Row],[unitPrice]]*order_details[[#This Row],[quantity]]*order_details[[#This Row],[discount]])</f>
        <v>1696</v>
      </c>
      <c r="N69">
        <f>_xlfn.XLOOKUP(order_details[[#This Row],[orderID]],orders[orderID],orders[freight])</f>
        <v>11.61</v>
      </c>
      <c r="O69">
        <f>order_details[[#This Row],[Sales]]-order_details[[#This Row],[Freight]]</f>
        <v>1684.39</v>
      </c>
      <c r="P69" s="8">
        <f>(order_details[[#This Row],[Profit]]/order_details[[#This Row],[Sales]])/100</f>
        <v>9.9315448113207541E-3</v>
      </c>
      <c r="Q69" s="12"/>
    </row>
    <row r="70" spans="1:17" x14ac:dyDescent="0.25">
      <c r="A70">
        <v>10252</v>
      </c>
      <c r="B70">
        <v>60</v>
      </c>
      <c r="C70" t="str">
        <f>_xlfn.XLOOKUP(order_details[[#This Row],[orderID]],orders[orderID],orders[customerID])</f>
        <v>SUPRD</v>
      </c>
      <c r="D70" t="str">
        <f>_xlfn.XLOOKUP(order_details[[#This Row],[orderID]],orders[orderID],orders[Employee Name])</f>
        <v>Margaret Peacock</v>
      </c>
      <c r="E70" t="str">
        <f>_xlfn.XLOOKUP(order_details[[#This Row],[Customer ID]],customers[customerID],customers[companyName])</f>
        <v>Suprêmes délices</v>
      </c>
      <c r="F70" t="str">
        <f>_xlfn.XLOOKUP(order_details[[#This Row],[productID]],products[productID],products[productName])</f>
        <v>Camembert Pierrot</v>
      </c>
      <c r="G70" t="str">
        <f>_xlfn.XLOOKUP(order_details[[#This Row],[Product Name]],products[productName],products[Category Name])</f>
        <v>Dairy Products</v>
      </c>
      <c r="H70" s="6">
        <f>_xlfn.XLOOKUP(order_details[[#This Row],[orderID]],orders[orderID],orders[orderDate])</f>
        <v>41464</v>
      </c>
      <c r="I70" s="6" t="e">
        <f>DATEVALUE(order_details[[#This Row],[Order Date]])</f>
        <v>#VALUE!</v>
      </c>
      <c r="J70">
        <v>27.2</v>
      </c>
      <c r="K70">
        <v>40</v>
      </c>
      <c r="L70">
        <v>0</v>
      </c>
      <c r="M70">
        <f>(order_details[[#This Row],[unitPrice]]*order_details[[#This Row],[quantity]]) - (order_details[[#This Row],[unitPrice]]*order_details[[#This Row],[quantity]]*order_details[[#This Row],[discount]])</f>
        <v>1088</v>
      </c>
      <c r="N70">
        <f>_xlfn.XLOOKUP(order_details[[#This Row],[orderID]],orders[orderID],orders[freight])</f>
        <v>51.3</v>
      </c>
      <c r="O70">
        <f>order_details[[#This Row],[Sales]]-order_details[[#This Row],[Freight]]</f>
        <v>1036.7</v>
      </c>
      <c r="P70" s="8">
        <f>(order_details[[#This Row],[Profit]]/order_details[[#This Row],[Sales]])/100</f>
        <v>9.5284926470588244E-3</v>
      </c>
      <c r="Q70" s="12"/>
    </row>
    <row r="71" spans="1:17" x14ac:dyDescent="0.25">
      <c r="A71">
        <v>10253</v>
      </c>
      <c r="B71">
        <v>39</v>
      </c>
      <c r="C71" t="str">
        <f>_xlfn.XLOOKUP(order_details[[#This Row],[orderID]],orders[orderID],orders[customerID])</f>
        <v>HANAR</v>
      </c>
      <c r="D71" t="str">
        <f>_xlfn.XLOOKUP(order_details[[#This Row],[orderID]],orders[orderID],orders[Employee Name])</f>
        <v>Janet Leverling</v>
      </c>
      <c r="E71" t="str">
        <f>_xlfn.XLOOKUP(order_details[[#This Row],[Customer ID]],customers[customerID],customers[companyName])</f>
        <v>Hanari Carnes</v>
      </c>
      <c r="F71" t="str">
        <f>_xlfn.XLOOKUP(order_details[[#This Row],[productID]],products[productID],products[productName])</f>
        <v>Chartreuse verte</v>
      </c>
      <c r="G71" t="str">
        <f>_xlfn.XLOOKUP(order_details[[#This Row],[Product Name]],products[productName],products[Category Name])</f>
        <v>Beverages</v>
      </c>
      <c r="H71" s="6">
        <f>_xlfn.XLOOKUP(order_details[[#This Row],[orderID]],orders[orderID],orders[orderDate])</f>
        <v>41465</v>
      </c>
      <c r="I71" s="6" t="e">
        <f>DATEVALUE(order_details[[#This Row],[Order Date]])</f>
        <v>#VALUE!</v>
      </c>
      <c r="J71">
        <v>14.4</v>
      </c>
      <c r="K71">
        <v>42</v>
      </c>
      <c r="L71">
        <v>0</v>
      </c>
      <c r="M71">
        <f>(order_details[[#This Row],[unitPrice]]*order_details[[#This Row],[quantity]]) - (order_details[[#This Row],[unitPrice]]*order_details[[#This Row],[quantity]]*order_details[[#This Row],[discount]])</f>
        <v>604.80000000000007</v>
      </c>
      <c r="N71">
        <f>_xlfn.XLOOKUP(order_details[[#This Row],[orderID]],orders[orderID],orders[freight])</f>
        <v>58.17</v>
      </c>
      <c r="O71">
        <f>order_details[[#This Row],[Sales]]-order_details[[#This Row],[Freight]]</f>
        <v>546.63000000000011</v>
      </c>
      <c r="P71" s="8">
        <f>(order_details[[#This Row],[Profit]]/order_details[[#This Row],[Sales]])/100</f>
        <v>9.0381944444444459E-3</v>
      </c>
      <c r="Q71" s="12"/>
    </row>
    <row r="72" spans="1:17" x14ac:dyDescent="0.25">
      <c r="A72">
        <v>10253</v>
      </c>
      <c r="B72">
        <v>49</v>
      </c>
      <c r="C72" t="str">
        <f>_xlfn.XLOOKUP(order_details[[#This Row],[orderID]],orders[orderID],orders[customerID])</f>
        <v>HANAR</v>
      </c>
      <c r="D72" t="str">
        <f>_xlfn.XLOOKUP(order_details[[#This Row],[orderID]],orders[orderID],orders[Employee Name])</f>
        <v>Janet Leverling</v>
      </c>
      <c r="E72" t="str">
        <f>_xlfn.XLOOKUP(order_details[[#This Row],[Customer ID]],customers[customerID],customers[companyName])</f>
        <v>Hanari Carnes</v>
      </c>
      <c r="F72" t="str">
        <f>_xlfn.XLOOKUP(order_details[[#This Row],[productID]],products[productID],products[productName])</f>
        <v>Maxilaku</v>
      </c>
      <c r="G72" t="str">
        <f>_xlfn.XLOOKUP(order_details[[#This Row],[Product Name]],products[productName],products[Category Name])</f>
        <v>Confections</v>
      </c>
      <c r="H72" s="6">
        <f>_xlfn.XLOOKUP(order_details[[#This Row],[orderID]],orders[orderID],orders[orderDate])</f>
        <v>41465</v>
      </c>
      <c r="I72" s="6" t="e">
        <f>DATEVALUE(order_details[[#This Row],[Order Date]])</f>
        <v>#VALUE!</v>
      </c>
      <c r="J72">
        <v>16</v>
      </c>
      <c r="K72">
        <v>40</v>
      </c>
      <c r="L72">
        <v>0</v>
      </c>
      <c r="M72">
        <f>(order_details[[#This Row],[unitPrice]]*order_details[[#This Row],[quantity]]) - (order_details[[#This Row],[unitPrice]]*order_details[[#This Row],[quantity]]*order_details[[#This Row],[discount]])</f>
        <v>640</v>
      </c>
      <c r="N72">
        <f>_xlfn.XLOOKUP(order_details[[#This Row],[orderID]],orders[orderID],orders[freight])</f>
        <v>58.17</v>
      </c>
      <c r="O72">
        <f>order_details[[#This Row],[Sales]]-order_details[[#This Row],[Freight]]</f>
        <v>581.83000000000004</v>
      </c>
      <c r="P72" s="8">
        <f>(order_details[[#This Row],[Profit]]/order_details[[#This Row],[Sales]])/100</f>
        <v>9.0910937500000011E-3</v>
      </c>
      <c r="Q72" s="12"/>
    </row>
    <row r="73" spans="1:17" x14ac:dyDescent="0.25">
      <c r="A73">
        <v>10254</v>
      </c>
      <c r="B73">
        <v>74</v>
      </c>
      <c r="C73" t="str">
        <f>_xlfn.XLOOKUP(order_details[[#This Row],[orderID]],orders[orderID],orders[customerID])</f>
        <v>CHOPS</v>
      </c>
      <c r="D73" t="str">
        <f>_xlfn.XLOOKUP(order_details[[#This Row],[orderID]],orders[orderID],orders[Employee Name])</f>
        <v>Steven Buchanan</v>
      </c>
      <c r="E73" t="str">
        <f>_xlfn.XLOOKUP(order_details[[#This Row],[Customer ID]],customers[customerID],customers[companyName])</f>
        <v>Chop-suey Chinese</v>
      </c>
      <c r="F73" t="str">
        <f>_xlfn.XLOOKUP(order_details[[#This Row],[productID]],products[productID],products[productName])</f>
        <v>Longlife Tofu</v>
      </c>
      <c r="G73" t="str">
        <f>_xlfn.XLOOKUP(order_details[[#This Row],[Product Name]],products[productName],products[Category Name])</f>
        <v>Produce</v>
      </c>
      <c r="H73" s="6">
        <f>_xlfn.XLOOKUP(order_details[[#This Row],[orderID]],orders[orderID],orders[orderDate])</f>
        <v>41466</v>
      </c>
      <c r="I73" s="6" t="e">
        <f>DATEVALUE(order_details[[#This Row],[Order Date]])</f>
        <v>#VALUE!</v>
      </c>
      <c r="J73">
        <v>8</v>
      </c>
      <c r="K73">
        <v>21</v>
      </c>
      <c r="L73">
        <v>0</v>
      </c>
      <c r="M73">
        <f>(order_details[[#This Row],[unitPrice]]*order_details[[#This Row],[quantity]]) - (order_details[[#This Row],[unitPrice]]*order_details[[#This Row],[quantity]]*order_details[[#This Row],[discount]])</f>
        <v>168</v>
      </c>
      <c r="N73">
        <f>_xlfn.XLOOKUP(order_details[[#This Row],[orderID]],orders[orderID],orders[freight])</f>
        <v>22.98</v>
      </c>
      <c r="O73">
        <f>order_details[[#This Row],[Sales]]-order_details[[#This Row],[Freight]]</f>
        <v>145.02000000000001</v>
      </c>
      <c r="P73" s="8">
        <f>(order_details[[#This Row],[Profit]]/order_details[[#This Row],[Sales]])/100</f>
        <v>8.6321428571428591E-3</v>
      </c>
      <c r="Q73" s="12"/>
    </row>
    <row r="74" spans="1:17" x14ac:dyDescent="0.25">
      <c r="A74">
        <v>10255</v>
      </c>
      <c r="B74">
        <v>16</v>
      </c>
      <c r="C74" t="str">
        <f>_xlfn.XLOOKUP(order_details[[#This Row],[orderID]],orders[orderID],orders[customerID])</f>
        <v>RICSU</v>
      </c>
      <c r="D74" t="str">
        <f>_xlfn.XLOOKUP(order_details[[#This Row],[orderID]],orders[orderID],orders[Employee Name])</f>
        <v>Anne Dodsworth</v>
      </c>
      <c r="E74" t="str">
        <f>_xlfn.XLOOKUP(order_details[[#This Row],[Customer ID]],customers[customerID],customers[companyName])</f>
        <v>Richter Supermarkt</v>
      </c>
      <c r="F74" t="str">
        <f>_xlfn.XLOOKUP(order_details[[#This Row],[productID]],products[productID],products[productName])</f>
        <v>Pavlova</v>
      </c>
      <c r="G74" t="str">
        <f>_xlfn.XLOOKUP(order_details[[#This Row],[Product Name]],products[productName],products[Category Name])</f>
        <v>Confections</v>
      </c>
      <c r="H74" s="6">
        <f>_xlfn.XLOOKUP(order_details[[#This Row],[orderID]],orders[orderID],orders[orderDate])</f>
        <v>41467</v>
      </c>
      <c r="I74" s="6" t="e">
        <f>DATEVALUE(order_details[[#This Row],[Order Date]])</f>
        <v>#VALUE!</v>
      </c>
      <c r="J74">
        <v>13.9</v>
      </c>
      <c r="K74">
        <v>35</v>
      </c>
      <c r="L74">
        <v>0</v>
      </c>
      <c r="M74">
        <f>(order_details[[#This Row],[unitPrice]]*order_details[[#This Row],[quantity]]) - (order_details[[#This Row],[unitPrice]]*order_details[[#This Row],[quantity]]*order_details[[#This Row],[discount]])</f>
        <v>486.5</v>
      </c>
      <c r="N74">
        <f>_xlfn.XLOOKUP(order_details[[#This Row],[orderID]],orders[orderID],orders[freight])</f>
        <v>148.33000000000001</v>
      </c>
      <c r="O74">
        <f>order_details[[#This Row],[Sales]]-order_details[[#This Row],[Freight]]</f>
        <v>338.16999999999996</v>
      </c>
      <c r="P74" s="8">
        <f>(order_details[[#This Row],[Profit]]/order_details[[#This Row],[Sales]])/100</f>
        <v>6.9510791366906464E-3</v>
      </c>
      <c r="Q74" s="12"/>
    </row>
    <row r="75" spans="1:17" x14ac:dyDescent="0.25">
      <c r="A75">
        <v>10255</v>
      </c>
      <c r="B75">
        <v>36</v>
      </c>
      <c r="C75" t="str">
        <f>_xlfn.XLOOKUP(order_details[[#This Row],[orderID]],orders[orderID],orders[customerID])</f>
        <v>RICSU</v>
      </c>
      <c r="D75" t="str">
        <f>_xlfn.XLOOKUP(order_details[[#This Row],[orderID]],orders[orderID],orders[Employee Name])</f>
        <v>Anne Dodsworth</v>
      </c>
      <c r="E75" t="str">
        <f>_xlfn.XLOOKUP(order_details[[#This Row],[Customer ID]],customers[customerID],customers[companyName])</f>
        <v>Richter Supermarkt</v>
      </c>
      <c r="F75" t="str">
        <f>_xlfn.XLOOKUP(order_details[[#This Row],[productID]],products[productID],products[productName])</f>
        <v>Inlagd Sill</v>
      </c>
      <c r="G75" t="str">
        <f>_xlfn.XLOOKUP(order_details[[#This Row],[Product Name]],products[productName],products[Category Name])</f>
        <v>Seafood</v>
      </c>
      <c r="H75" s="6">
        <f>_xlfn.XLOOKUP(order_details[[#This Row],[orderID]],orders[orderID],orders[orderDate])</f>
        <v>41467</v>
      </c>
      <c r="I75" s="6" t="e">
        <f>DATEVALUE(order_details[[#This Row],[Order Date]])</f>
        <v>#VALUE!</v>
      </c>
      <c r="J75">
        <v>15.2</v>
      </c>
      <c r="K75">
        <v>25</v>
      </c>
      <c r="L75">
        <v>0</v>
      </c>
      <c r="M75">
        <f>(order_details[[#This Row],[unitPrice]]*order_details[[#This Row],[quantity]]) - (order_details[[#This Row],[unitPrice]]*order_details[[#This Row],[quantity]]*order_details[[#This Row],[discount]])</f>
        <v>380</v>
      </c>
      <c r="N75">
        <f>_xlfn.XLOOKUP(order_details[[#This Row],[orderID]],orders[orderID],orders[freight])</f>
        <v>148.33000000000001</v>
      </c>
      <c r="O75">
        <f>order_details[[#This Row],[Sales]]-order_details[[#This Row],[Freight]]</f>
        <v>231.67</v>
      </c>
      <c r="P75" s="8">
        <f>(order_details[[#This Row],[Profit]]/order_details[[#This Row],[Sales]])/100</f>
        <v>6.0965789473684208E-3</v>
      </c>
      <c r="Q75" s="12"/>
    </row>
    <row r="76" spans="1:17" x14ac:dyDescent="0.25">
      <c r="A76">
        <v>10256</v>
      </c>
      <c r="B76">
        <v>77</v>
      </c>
      <c r="C76" t="str">
        <f>_xlfn.XLOOKUP(order_details[[#This Row],[orderID]],orders[orderID],orders[customerID])</f>
        <v>WELLI</v>
      </c>
      <c r="D76" t="str">
        <f>_xlfn.XLOOKUP(order_details[[#This Row],[orderID]],orders[orderID],orders[Employee Name])</f>
        <v>Janet Leverling</v>
      </c>
      <c r="E76" t="str">
        <f>_xlfn.XLOOKUP(order_details[[#This Row],[Customer ID]],customers[customerID],customers[companyName])</f>
        <v>Wellington Importadora</v>
      </c>
      <c r="F76" t="str">
        <f>_xlfn.XLOOKUP(order_details[[#This Row],[productID]],products[productID],products[productName])</f>
        <v>Original Frankfurter Grüne Soße</v>
      </c>
      <c r="G76" t="str">
        <f>_xlfn.XLOOKUP(order_details[[#This Row],[Product Name]],products[productName],products[Category Name])</f>
        <v>Condiments</v>
      </c>
      <c r="H76" s="6">
        <f>_xlfn.XLOOKUP(order_details[[#This Row],[orderID]],orders[orderID],orders[orderDate])</f>
        <v>41470</v>
      </c>
      <c r="I76" s="6" t="e">
        <f>DATEVALUE(order_details[[#This Row],[Order Date]])</f>
        <v>#VALUE!</v>
      </c>
      <c r="J76">
        <v>10.4</v>
      </c>
      <c r="K76">
        <v>12</v>
      </c>
      <c r="L76">
        <v>0</v>
      </c>
      <c r="M76">
        <f>(order_details[[#This Row],[unitPrice]]*order_details[[#This Row],[quantity]]) - (order_details[[#This Row],[unitPrice]]*order_details[[#This Row],[quantity]]*order_details[[#This Row],[discount]])</f>
        <v>124.80000000000001</v>
      </c>
      <c r="N76">
        <f>_xlfn.XLOOKUP(order_details[[#This Row],[orderID]],orders[orderID],orders[freight])</f>
        <v>13.97</v>
      </c>
      <c r="O76">
        <f>order_details[[#This Row],[Sales]]-order_details[[#This Row],[Freight]]</f>
        <v>110.83000000000001</v>
      </c>
      <c r="P76" s="8">
        <f>(order_details[[#This Row],[Profit]]/order_details[[#This Row],[Sales]])/100</f>
        <v>8.8806089743589736E-3</v>
      </c>
      <c r="Q76" s="12"/>
    </row>
    <row r="77" spans="1:17" x14ac:dyDescent="0.25">
      <c r="A77">
        <v>10257</v>
      </c>
      <c r="B77">
        <v>27</v>
      </c>
      <c r="C77" t="str">
        <f>_xlfn.XLOOKUP(order_details[[#This Row],[orderID]],orders[orderID],orders[customerID])</f>
        <v>HILAA</v>
      </c>
      <c r="D77" t="str">
        <f>_xlfn.XLOOKUP(order_details[[#This Row],[orderID]],orders[orderID],orders[Employee Name])</f>
        <v>Margaret Peacock</v>
      </c>
      <c r="E77" t="str">
        <f>_xlfn.XLOOKUP(order_details[[#This Row],[Customer ID]],customers[customerID],customers[companyName])</f>
        <v>HILARION-Abastos</v>
      </c>
      <c r="F77" t="str">
        <f>_xlfn.XLOOKUP(order_details[[#This Row],[productID]],products[productID],products[productName])</f>
        <v>Schoggi Schokolade</v>
      </c>
      <c r="G77" t="str">
        <f>_xlfn.XLOOKUP(order_details[[#This Row],[Product Name]],products[productName],products[Category Name])</f>
        <v>Confections</v>
      </c>
      <c r="H77" s="6">
        <f>_xlfn.XLOOKUP(order_details[[#This Row],[orderID]],orders[orderID],orders[orderDate])</f>
        <v>41471</v>
      </c>
      <c r="I77" s="6" t="e">
        <f>DATEVALUE(order_details[[#This Row],[Order Date]])</f>
        <v>#VALUE!</v>
      </c>
      <c r="J77">
        <v>35.1</v>
      </c>
      <c r="K77">
        <v>25</v>
      </c>
      <c r="L77">
        <v>0</v>
      </c>
      <c r="M77">
        <f>(order_details[[#This Row],[unitPrice]]*order_details[[#This Row],[quantity]]) - (order_details[[#This Row],[unitPrice]]*order_details[[#This Row],[quantity]]*order_details[[#This Row],[discount]])</f>
        <v>877.5</v>
      </c>
      <c r="N77">
        <f>_xlfn.XLOOKUP(order_details[[#This Row],[orderID]],orders[orderID],orders[freight])</f>
        <v>81.91</v>
      </c>
      <c r="O77">
        <f>order_details[[#This Row],[Sales]]-order_details[[#This Row],[Freight]]</f>
        <v>795.59</v>
      </c>
      <c r="P77" s="8">
        <f>(order_details[[#This Row],[Profit]]/order_details[[#This Row],[Sales]])/100</f>
        <v>9.0665527065527073E-3</v>
      </c>
      <c r="Q77" s="12"/>
    </row>
    <row r="78" spans="1:17" x14ac:dyDescent="0.25">
      <c r="A78">
        <v>10257</v>
      </c>
      <c r="B78">
        <v>39</v>
      </c>
      <c r="C78" t="str">
        <f>_xlfn.XLOOKUP(order_details[[#This Row],[orderID]],orders[orderID],orders[customerID])</f>
        <v>HILAA</v>
      </c>
      <c r="D78" t="str">
        <f>_xlfn.XLOOKUP(order_details[[#This Row],[orderID]],orders[orderID],orders[Employee Name])</f>
        <v>Margaret Peacock</v>
      </c>
      <c r="E78" t="str">
        <f>_xlfn.XLOOKUP(order_details[[#This Row],[Customer ID]],customers[customerID],customers[companyName])</f>
        <v>HILARION-Abastos</v>
      </c>
      <c r="F78" t="str">
        <f>_xlfn.XLOOKUP(order_details[[#This Row],[productID]],products[productID],products[productName])</f>
        <v>Chartreuse verte</v>
      </c>
      <c r="G78" t="str">
        <f>_xlfn.XLOOKUP(order_details[[#This Row],[Product Name]],products[productName],products[Category Name])</f>
        <v>Beverages</v>
      </c>
      <c r="H78" s="6">
        <f>_xlfn.XLOOKUP(order_details[[#This Row],[orderID]],orders[orderID],orders[orderDate])</f>
        <v>41471</v>
      </c>
      <c r="I78" s="6" t="e">
        <f>DATEVALUE(order_details[[#This Row],[Order Date]])</f>
        <v>#VALUE!</v>
      </c>
      <c r="J78">
        <v>14.4</v>
      </c>
      <c r="K78">
        <v>6</v>
      </c>
      <c r="L78">
        <v>0</v>
      </c>
      <c r="M78">
        <f>(order_details[[#This Row],[unitPrice]]*order_details[[#This Row],[quantity]]) - (order_details[[#This Row],[unitPrice]]*order_details[[#This Row],[quantity]]*order_details[[#This Row],[discount]])</f>
        <v>86.4</v>
      </c>
      <c r="N78">
        <f>_xlfn.XLOOKUP(order_details[[#This Row],[orderID]],orders[orderID],orders[freight])</f>
        <v>81.91</v>
      </c>
      <c r="O78">
        <f>order_details[[#This Row],[Sales]]-order_details[[#This Row],[Freight]]</f>
        <v>4.4900000000000091</v>
      </c>
      <c r="P78" s="8">
        <f>(order_details[[#This Row],[Profit]]/order_details[[#This Row],[Sales]])/100</f>
        <v>5.1967592592592701E-4</v>
      </c>
      <c r="Q78" s="12"/>
    </row>
    <row r="79" spans="1:17" x14ac:dyDescent="0.25">
      <c r="A79">
        <v>10259</v>
      </c>
      <c r="B79">
        <v>37</v>
      </c>
      <c r="C79" t="str">
        <f>_xlfn.XLOOKUP(order_details[[#This Row],[orderID]],orders[orderID],orders[customerID])</f>
        <v>CENTC</v>
      </c>
      <c r="D79" t="str">
        <f>_xlfn.XLOOKUP(order_details[[#This Row],[orderID]],orders[orderID],orders[Employee Name])</f>
        <v>Margaret Peacock</v>
      </c>
      <c r="E79" t="str">
        <f>_xlfn.XLOOKUP(order_details[[#This Row],[Customer ID]],customers[customerID],customers[companyName])</f>
        <v>Centro comercial Moctezuma</v>
      </c>
      <c r="F79" t="str">
        <f>_xlfn.XLOOKUP(order_details[[#This Row],[productID]],products[productID],products[productName])</f>
        <v>Gravad lax</v>
      </c>
      <c r="G79" t="str">
        <f>_xlfn.XLOOKUP(order_details[[#This Row],[Product Name]],products[productName],products[Category Name])</f>
        <v>Seafood</v>
      </c>
      <c r="H79" s="6">
        <f>_xlfn.XLOOKUP(order_details[[#This Row],[orderID]],orders[orderID],orders[orderDate])</f>
        <v>41473</v>
      </c>
      <c r="I79" s="6" t="e">
        <f>DATEVALUE(order_details[[#This Row],[Order Date]])</f>
        <v>#VALUE!</v>
      </c>
      <c r="J79">
        <v>20.8</v>
      </c>
      <c r="K79">
        <v>1</v>
      </c>
      <c r="L79">
        <v>0</v>
      </c>
      <c r="M79">
        <f>(order_details[[#This Row],[unitPrice]]*order_details[[#This Row],[quantity]]) - (order_details[[#This Row],[unitPrice]]*order_details[[#This Row],[quantity]]*order_details[[#This Row],[discount]])</f>
        <v>20.8</v>
      </c>
      <c r="N79">
        <f>_xlfn.XLOOKUP(order_details[[#This Row],[orderID]],orders[orderID],orders[freight])</f>
        <v>3.25</v>
      </c>
      <c r="O79">
        <f>order_details[[#This Row],[Sales]]-order_details[[#This Row],[Freight]]</f>
        <v>17.55</v>
      </c>
      <c r="P79" s="8">
        <f>(order_details[[#This Row],[Profit]]/order_details[[#This Row],[Sales]])/100</f>
        <v>8.4375000000000006E-3</v>
      </c>
      <c r="Q79" s="12"/>
    </row>
    <row r="80" spans="1:17" x14ac:dyDescent="0.25">
      <c r="A80">
        <v>10260</v>
      </c>
      <c r="B80">
        <v>57</v>
      </c>
      <c r="C80" t="str">
        <f>_xlfn.XLOOKUP(order_details[[#This Row],[orderID]],orders[orderID],orders[customerID])</f>
        <v>OTTIK</v>
      </c>
      <c r="D80" t="str">
        <f>_xlfn.XLOOKUP(order_details[[#This Row],[orderID]],orders[orderID],orders[Employee Name])</f>
        <v>Margaret Peacock</v>
      </c>
      <c r="E80" t="str">
        <f>_xlfn.XLOOKUP(order_details[[#This Row],[Customer ID]],customers[customerID],customers[companyName])</f>
        <v>Ottilies Käseladen</v>
      </c>
      <c r="F80" t="str">
        <f>_xlfn.XLOOKUP(order_details[[#This Row],[productID]],products[productID],products[productName])</f>
        <v>Ravioli Angelo</v>
      </c>
      <c r="G80" t="str">
        <f>_xlfn.XLOOKUP(order_details[[#This Row],[Product Name]],products[productName],products[Category Name])</f>
        <v>Grains &amp; Cereals</v>
      </c>
      <c r="H80" s="6">
        <f>_xlfn.XLOOKUP(order_details[[#This Row],[orderID]],orders[orderID],orders[orderDate])</f>
        <v>41474</v>
      </c>
      <c r="I80" s="6" t="e">
        <f>DATEVALUE(order_details[[#This Row],[Order Date]])</f>
        <v>#VALUE!</v>
      </c>
      <c r="J80">
        <v>15.6</v>
      </c>
      <c r="K80">
        <v>50</v>
      </c>
      <c r="L80">
        <v>0</v>
      </c>
      <c r="M80">
        <f>(order_details[[#This Row],[unitPrice]]*order_details[[#This Row],[quantity]]) - (order_details[[#This Row],[unitPrice]]*order_details[[#This Row],[quantity]]*order_details[[#This Row],[discount]])</f>
        <v>780</v>
      </c>
      <c r="N80">
        <f>_xlfn.XLOOKUP(order_details[[#This Row],[orderID]],orders[orderID],orders[freight])</f>
        <v>55.09</v>
      </c>
      <c r="O80">
        <f>order_details[[#This Row],[Sales]]-order_details[[#This Row],[Freight]]</f>
        <v>724.91</v>
      </c>
      <c r="P80" s="8">
        <f>(order_details[[#This Row],[Profit]]/order_details[[#This Row],[Sales]])/100</f>
        <v>9.2937179487179479E-3</v>
      </c>
      <c r="Q80" s="12"/>
    </row>
    <row r="81" spans="1:17" x14ac:dyDescent="0.25">
      <c r="A81">
        <v>10262</v>
      </c>
      <c r="B81">
        <v>56</v>
      </c>
      <c r="C81" t="str">
        <f>_xlfn.XLOOKUP(order_details[[#This Row],[orderID]],orders[orderID],orders[customerID])</f>
        <v>RATTC</v>
      </c>
      <c r="D81" t="str">
        <f>_xlfn.XLOOKUP(order_details[[#This Row],[orderID]],orders[orderID],orders[Employee Name])</f>
        <v>Laura Callahan</v>
      </c>
      <c r="E81" t="str">
        <f>_xlfn.XLOOKUP(order_details[[#This Row],[Customer ID]],customers[customerID],customers[companyName])</f>
        <v>Rattlesnake Canyon Grocery</v>
      </c>
      <c r="F81" t="str">
        <f>_xlfn.XLOOKUP(order_details[[#This Row],[productID]],products[productID],products[productName])</f>
        <v>Gnocchi di nonna Alice</v>
      </c>
      <c r="G81" t="str">
        <f>_xlfn.XLOOKUP(order_details[[#This Row],[Product Name]],products[productName],products[Category Name])</f>
        <v>Grains &amp; Cereals</v>
      </c>
      <c r="H81" s="6">
        <f>_xlfn.XLOOKUP(order_details[[#This Row],[orderID]],orders[orderID],orders[orderDate])</f>
        <v>41477</v>
      </c>
      <c r="I81" s="6" t="e">
        <f>DATEVALUE(order_details[[#This Row],[Order Date]])</f>
        <v>#VALUE!</v>
      </c>
      <c r="J81">
        <v>30.4</v>
      </c>
      <c r="K81">
        <v>2</v>
      </c>
      <c r="L81">
        <v>0</v>
      </c>
      <c r="M81">
        <f>(order_details[[#This Row],[unitPrice]]*order_details[[#This Row],[quantity]]) - (order_details[[#This Row],[unitPrice]]*order_details[[#This Row],[quantity]]*order_details[[#This Row],[discount]])</f>
        <v>60.8</v>
      </c>
      <c r="N81">
        <f>_xlfn.XLOOKUP(order_details[[#This Row],[orderID]],orders[orderID],orders[freight])</f>
        <v>48.29</v>
      </c>
      <c r="O81">
        <f>order_details[[#This Row],[Sales]]-order_details[[#This Row],[Freight]]</f>
        <v>12.509999999999998</v>
      </c>
      <c r="P81" s="8">
        <f>(order_details[[#This Row],[Profit]]/order_details[[#This Row],[Sales]])/100</f>
        <v>2.0575657894736838E-3</v>
      </c>
      <c r="Q81" s="12"/>
    </row>
    <row r="82" spans="1:17" x14ac:dyDescent="0.25">
      <c r="A82">
        <v>10263</v>
      </c>
      <c r="B82">
        <v>24</v>
      </c>
      <c r="C82" t="str">
        <f>_xlfn.XLOOKUP(order_details[[#This Row],[orderID]],orders[orderID],orders[customerID])</f>
        <v>ERNSH</v>
      </c>
      <c r="D82" t="str">
        <f>_xlfn.XLOOKUP(order_details[[#This Row],[orderID]],orders[orderID],orders[Employee Name])</f>
        <v>Anne Dodsworth</v>
      </c>
      <c r="E82" t="str">
        <f>_xlfn.XLOOKUP(order_details[[#This Row],[Customer ID]],customers[customerID],customers[companyName])</f>
        <v>Ernst Handel</v>
      </c>
      <c r="F82" t="str">
        <f>_xlfn.XLOOKUP(order_details[[#This Row],[productID]],products[productID],products[productName])</f>
        <v>Guarana Fantastica</v>
      </c>
      <c r="G82" t="str">
        <f>_xlfn.XLOOKUP(order_details[[#This Row],[Product Name]],products[productName],products[Category Name])</f>
        <v>Beverages</v>
      </c>
      <c r="H82" s="6">
        <f>_xlfn.XLOOKUP(order_details[[#This Row],[orderID]],orders[orderID],orders[orderDate])</f>
        <v>41478</v>
      </c>
      <c r="I82" s="6" t="e">
        <f>DATEVALUE(order_details[[#This Row],[Order Date]])</f>
        <v>#VALUE!</v>
      </c>
      <c r="J82">
        <v>3.6</v>
      </c>
      <c r="K82">
        <v>28</v>
      </c>
      <c r="L82">
        <v>0</v>
      </c>
      <c r="M82">
        <f>(order_details[[#This Row],[unitPrice]]*order_details[[#This Row],[quantity]]) - (order_details[[#This Row],[unitPrice]]*order_details[[#This Row],[quantity]]*order_details[[#This Row],[discount]])</f>
        <v>100.8</v>
      </c>
      <c r="N82">
        <f>_xlfn.XLOOKUP(order_details[[#This Row],[orderID]],orders[orderID],orders[freight])</f>
        <v>146.06</v>
      </c>
      <c r="O82">
        <f>order_details[[#This Row],[Sales]]-order_details[[#This Row],[Freight]]</f>
        <v>-45.260000000000005</v>
      </c>
      <c r="P82" s="8">
        <f>(order_details[[#This Row],[Profit]]/order_details[[#This Row],[Sales]])/100</f>
        <v>-4.4900793650793662E-3</v>
      </c>
      <c r="Q82" s="12"/>
    </row>
    <row r="83" spans="1:17" x14ac:dyDescent="0.25">
      <c r="A83">
        <v>10264</v>
      </c>
      <c r="B83">
        <v>2</v>
      </c>
      <c r="C83" t="str">
        <f>_xlfn.XLOOKUP(order_details[[#This Row],[orderID]],orders[orderID],orders[customerID])</f>
        <v>FOLKO</v>
      </c>
      <c r="D83" t="str">
        <f>_xlfn.XLOOKUP(order_details[[#This Row],[orderID]],orders[orderID],orders[Employee Name])</f>
        <v>Michael Suyama</v>
      </c>
      <c r="E83" t="str">
        <f>_xlfn.XLOOKUP(order_details[[#This Row],[Customer ID]],customers[customerID],customers[companyName])</f>
        <v>Folk och fä HB</v>
      </c>
      <c r="F83" t="str">
        <f>_xlfn.XLOOKUP(order_details[[#This Row],[productID]],products[productID],products[productName])</f>
        <v>Chang</v>
      </c>
      <c r="G83" t="str">
        <f>_xlfn.XLOOKUP(order_details[[#This Row],[Product Name]],products[productName],products[Category Name])</f>
        <v>Beverages</v>
      </c>
      <c r="H83" s="6">
        <f>_xlfn.XLOOKUP(order_details[[#This Row],[orderID]],orders[orderID],orders[orderDate])</f>
        <v>41479</v>
      </c>
      <c r="I83" s="6" t="e">
        <f>DATEVALUE(order_details[[#This Row],[Order Date]])</f>
        <v>#VALUE!</v>
      </c>
      <c r="J83">
        <v>15.2</v>
      </c>
      <c r="K83">
        <v>35</v>
      </c>
      <c r="L83">
        <v>0</v>
      </c>
      <c r="M83">
        <f>(order_details[[#This Row],[unitPrice]]*order_details[[#This Row],[quantity]]) - (order_details[[#This Row],[unitPrice]]*order_details[[#This Row],[quantity]]*order_details[[#This Row],[discount]])</f>
        <v>532</v>
      </c>
      <c r="N83">
        <f>_xlfn.XLOOKUP(order_details[[#This Row],[orderID]],orders[orderID],orders[freight])</f>
        <v>3.67</v>
      </c>
      <c r="O83">
        <f>order_details[[#This Row],[Sales]]-order_details[[#This Row],[Freight]]</f>
        <v>528.33000000000004</v>
      </c>
      <c r="P83" s="8">
        <f>(order_details[[#This Row],[Profit]]/order_details[[#This Row],[Sales]])/100</f>
        <v>9.9310150375939849E-3</v>
      </c>
      <c r="Q83" s="12"/>
    </row>
    <row r="84" spans="1:17" x14ac:dyDescent="0.25">
      <c r="A84">
        <v>10267</v>
      </c>
      <c r="B84">
        <v>40</v>
      </c>
      <c r="C84" t="str">
        <f>_xlfn.XLOOKUP(order_details[[#This Row],[orderID]],orders[orderID],orders[customerID])</f>
        <v>FRANK</v>
      </c>
      <c r="D84" t="str">
        <f>_xlfn.XLOOKUP(order_details[[#This Row],[orderID]],orders[orderID],orders[Employee Name])</f>
        <v>Margaret Peacock</v>
      </c>
      <c r="E84" t="str">
        <f>_xlfn.XLOOKUP(order_details[[#This Row],[Customer ID]],customers[customerID],customers[companyName])</f>
        <v>Frankenversand</v>
      </c>
      <c r="F84" t="str">
        <f>_xlfn.XLOOKUP(order_details[[#This Row],[productID]],products[productID],products[productName])</f>
        <v>Boston Crab Meat</v>
      </c>
      <c r="G84" t="str">
        <f>_xlfn.XLOOKUP(order_details[[#This Row],[Product Name]],products[productName],products[Category Name])</f>
        <v>Seafood</v>
      </c>
      <c r="H84" s="6">
        <f>_xlfn.XLOOKUP(order_details[[#This Row],[orderID]],orders[orderID],orders[orderDate])</f>
        <v>41484</v>
      </c>
      <c r="I84" s="6" t="e">
        <f>DATEVALUE(order_details[[#This Row],[Order Date]])</f>
        <v>#VALUE!</v>
      </c>
      <c r="J84">
        <v>14.7</v>
      </c>
      <c r="K84">
        <v>50</v>
      </c>
      <c r="L84">
        <v>0</v>
      </c>
      <c r="M84">
        <f>(order_details[[#This Row],[unitPrice]]*order_details[[#This Row],[quantity]]) - (order_details[[#This Row],[unitPrice]]*order_details[[#This Row],[quantity]]*order_details[[#This Row],[discount]])</f>
        <v>735</v>
      </c>
      <c r="N84">
        <f>_xlfn.XLOOKUP(order_details[[#This Row],[orderID]],orders[orderID],orders[freight])</f>
        <v>208.58</v>
      </c>
      <c r="O84">
        <f>order_details[[#This Row],[Sales]]-order_details[[#This Row],[Freight]]</f>
        <v>526.41999999999996</v>
      </c>
      <c r="P84" s="8">
        <f>(order_details[[#This Row],[Profit]]/order_details[[#This Row],[Sales]])/100</f>
        <v>7.1621768707482991E-3</v>
      </c>
      <c r="Q84" s="12"/>
    </row>
    <row r="85" spans="1:17" x14ac:dyDescent="0.25">
      <c r="A85">
        <v>10268</v>
      </c>
      <c r="B85">
        <v>72</v>
      </c>
      <c r="C85" t="str">
        <f>_xlfn.XLOOKUP(order_details[[#This Row],[orderID]],orders[orderID],orders[customerID])</f>
        <v>GROSR</v>
      </c>
      <c r="D85" t="str">
        <f>_xlfn.XLOOKUP(order_details[[#This Row],[orderID]],orders[orderID],orders[Employee Name])</f>
        <v>Laura Callahan</v>
      </c>
      <c r="E85" t="str">
        <f>_xlfn.XLOOKUP(order_details[[#This Row],[Customer ID]],customers[customerID],customers[companyName])</f>
        <v>GROSELLA-Restaurante</v>
      </c>
      <c r="F85" t="str">
        <f>_xlfn.XLOOKUP(order_details[[#This Row],[productID]],products[productID],products[productName])</f>
        <v>Mozzarella di Giovanni</v>
      </c>
      <c r="G85" t="str">
        <f>_xlfn.XLOOKUP(order_details[[#This Row],[Product Name]],products[productName],products[Category Name])</f>
        <v>Dairy Products</v>
      </c>
      <c r="H85" s="6">
        <f>_xlfn.XLOOKUP(order_details[[#This Row],[orderID]],orders[orderID],orders[orderDate])</f>
        <v>41485</v>
      </c>
      <c r="I85" s="6" t="e">
        <f>DATEVALUE(order_details[[#This Row],[Order Date]])</f>
        <v>#VALUE!</v>
      </c>
      <c r="J85">
        <v>27.8</v>
      </c>
      <c r="K85">
        <v>4</v>
      </c>
      <c r="L85">
        <v>0</v>
      </c>
      <c r="M85">
        <f>(order_details[[#This Row],[unitPrice]]*order_details[[#This Row],[quantity]]) - (order_details[[#This Row],[unitPrice]]*order_details[[#This Row],[quantity]]*order_details[[#This Row],[discount]])</f>
        <v>111.2</v>
      </c>
      <c r="N85">
        <f>_xlfn.XLOOKUP(order_details[[#This Row],[orderID]],orders[orderID],orders[freight])</f>
        <v>66.290000000000006</v>
      </c>
      <c r="O85">
        <f>order_details[[#This Row],[Sales]]-order_details[[#This Row],[Freight]]</f>
        <v>44.91</v>
      </c>
      <c r="P85" s="8">
        <f>(order_details[[#This Row],[Profit]]/order_details[[#This Row],[Sales]])/100</f>
        <v>4.0386690647482007E-3</v>
      </c>
      <c r="Q85" s="12"/>
    </row>
    <row r="86" spans="1:17" x14ac:dyDescent="0.25">
      <c r="A86">
        <v>10270</v>
      </c>
      <c r="B86">
        <v>43</v>
      </c>
      <c r="C86" t="str">
        <f>_xlfn.XLOOKUP(order_details[[#This Row],[orderID]],orders[orderID],orders[customerID])</f>
        <v>WARTH</v>
      </c>
      <c r="D86" t="str">
        <f>_xlfn.XLOOKUP(order_details[[#This Row],[orderID]],orders[orderID],orders[Employee Name])</f>
        <v>Nancy Davolio</v>
      </c>
      <c r="E86" t="str">
        <f>_xlfn.XLOOKUP(order_details[[#This Row],[Customer ID]],customers[customerID],customers[companyName])</f>
        <v>Wartian Herkku</v>
      </c>
      <c r="F86" t="str">
        <f>_xlfn.XLOOKUP(order_details[[#This Row],[productID]],products[productID],products[productName])</f>
        <v>Ipoh Coffee</v>
      </c>
      <c r="G86" t="str">
        <f>_xlfn.XLOOKUP(order_details[[#This Row],[Product Name]],products[productName],products[Category Name])</f>
        <v>Beverages</v>
      </c>
      <c r="H86" s="6">
        <f>_xlfn.XLOOKUP(order_details[[#This Row],[orderID]],orders[orderID],orders[orderDate])</f>
        <v>41487</v>
      </c>
      <c r="I86" s="6" t="e">
        <f>DATEVALUE(order_details[[#This Row],[Order Date]])</f>
        <v>#VALUE!</v>
      </c>
      <c r="J86">
        <v>36.799999999999997</v>
      </c>
      <c r="K86">
        <v>25</v>
      </c>
      <c r="L86">
        <v>0</v>
      </c>
      <c r="M86">
        <f>(order_details[[#This Row],[unitPrice]]*order_details[[#This Row],[quantity]]) - (order_details[[#This Row],[unitPrice]]*order_details[[#This Row],[quantity]]*order_details[[#This Row],[discount]])</f>
        <v>919.99999999999989</v>
      </c>
      <c r="N86">
        <f>_xlfn.XLOOKUP(order_details[[#This Row],[orderID]],orders[orderID],orders[freight])</f>
        <v>136.54</v>
      </c>
      <c r="O86">
        <f>order_details[[#This Row],[Sales]]-order_details[[#This Row],[Freight]]</f>
        <v>783.45999999999992</v>
      </c>
      <c r="P86" s="8">
        <f>(order_details[[#This Row],[Profit]]/order_details[[#This Row],[Sales]])/100</f>
        <v>8.5158695652173908E-3</v>
      </c>
      <c r="Q86" s="12"/>
    </row>
    <row r="87" spans="1:17" x14ac:dyDescent="0.25">
      <c r="A87">
        <v>10271</v>
      </c>
      <c r="B87">
        <v>33</v>
      </c>
      <c r="C87" t="str">
        <f>_xlfn.XLOOKUP(order_details[[#This Row],[orderID]],orders[orderID],orders[customerID])</f>
        <v>SPLIR</v>
      </c>
      <c r="D87" t="str">
        <f>_xlfn.XLOOKUP(order_details[[#This Row],[orderID]],orders[orderID],orders[Employee Name])</f>
        <v>Michael Suyama</v>
      </c>
      <c r="E87" t="str">
        <f>_xlfn.XLOOKUP(order_details[[#This Row],[Customer ID]],customers[customerID],customers[companyName])</f>
        <v>Split Rail Beer &amp; Ale</v>
      </c>
      <c r="F87" t="str">
        <f>_xlfn.XLOOKUP(order_details[[#This Row],[productID]],products[productID],products[productName])</f>
        <v>Geitost</v>
      </c>
      <c r="G87" t="str">
        <f>_xlfn.XLOOKUP(order_details[[#This Row],[Product Name]],products[productName],products[Category Name])</f>
        <v>Dairy Products</v>
      </c>
      <c r="H87" s="6">
        <f>_xlfn.XLOOKUP(order_details[[#This Row],[orderID]],orders[orderID],orders[orderDate])</f>
        <v>41487</v>
      </c>
      <c r="I87" s="6" t="e">
        <f>DATEVALUE(order_details[[#This Row],[Order Date]])</f>
        <v>#VALUE!</v>
      </c>
      <c r="J87">
        <v>2</v>
      </c>
      <c r="K87">
        <v>24</v>
      </c>
      <c r="L87">
        <v>0</v>
      </c>
      <c r="M87">
        <f>(order_details[[#This Row],[unitPrice]]*order_details[[#This Row],[quantity]]) - (order_details[[#This Row],[unitPrice]]*order_details[[#This Row],[quantity]]*order_details[[#This Row],[discount]])</f>
        <v>48</v>
      </c>
      <c r="N87">
        <f>_xlfn.XLOOKUP(order_details[[#This Row],[orderID]],orders[orderID],orders[freight])</f>
        <v>4.54</v>
      </c>
      <c r="O87">
        <f>order_details[[#This Row],[Sales]]-order_details[[#This Row],[Freight]]</f>
        <v>43.46</v>
      </c>
      <c r="P87" s="8">
        <f>(order_details[[#This Row],[Profit]]/order_details[[#This Row],[Sales]])/100</f>
        <v>9.054166666666667E-3</v>
      </c>
      <c r="Q87" s="12"/>
    </row>
    <row r="88" spans="1:17" x14ac:dyDescent="0.25">
      <c r="A88">
        <v>10272</v>
      </c>
      <c r="B88">
        <v>20</v>
      </c>
      <c r="C88" t="str">
        <f>_xlfn.XLOOKUP(order_details[[#This Row],[orderID]],orders[orderID],orders[customerID])</f>
        <v>RATTC</v>
      </c>
      <c r="D88" t="str">
        <f>_xlfn.XLOOKUP(order_details[[#This Row],[orderID]],orders[orderID],orders[Employee Name])</f>
        <v>Michael Suyama</v>
      </c>
      <c r="E88" t="str">
        <f>_xlfn.XLOOKUP(order_details[[#This Row],[Customer ID]],customers[customerID],customers[companyName])</f>
        <v>Rattlesnake Canyon Grocery</v>
      </c>
      <c r="F88" t="str">
        <f>_xlfn.XLOOKUP(order_details[[#This Row],[productID]],products[productID],products[productName])</f>
        <v>Sir Rodney's Marmalade</v>
      </c>
      <c r="G88" t="str">
        <f>_xlfn.XLOOKUP(order_details[[#This Row],[Product Name]],products[productName],products[Category Name])</f>
        <v>Confections</v>
      </c>
      <c r="H88" s="6">
        <f>_xlfn.XLOOKUP(order_details[[#This Row],[orderID]],orders[orderID],orders[orderDate])</f>
        <v>41488</v>
      </c>
      <c r="I88" s="6" t="e">
        <f>DATEVALUE(order_details[[#This Row],[Order Date]])</f>
        <v>#VALUE!</v>
      </c>
      <c r="J88">
        <v>64.8</v>
      </c>
      <c r="K88">
        <v>6</v>
      </c>
      <c r="L88">
        <v>0</v>
      </c>
      <c r="M88">
        <f>(order_details[[#This Row],[unitPrice]]*order_details[[#This Row],[quantity]]) - (order_details[[#This Row],[unitPrice]]*order_details[[#This Row],[quantity]]*order_details[[#This Row],[discount]])</f>
        <v>388.79999999999995</v>
      </c>
      <c r="N88">
        <f>_xlfn.XLOOKUP(order_details[[#This Row],[orderID]],orders[orderID],orders[freight])</f>
        <v>98.03</v>
      </c>
      <c r="O88">
        <f>order_details[[#This Row],[Sales]]-order_details[[#This Row],[Freight]]</f>
        <v>290.77</v>
      </c>
      <c r="P88" s="8">
        <f>(order_details[[#This Row],[Profit]]/order_details[[#This Row],[Sales]])/100</f>
        <v>7.478652263374486E-3</v>
      </c>
      <c r="Q88" s="12"/>
    </row>
    <row r="89" spans="1:17" x14ac:dyDescent="0.25">
      <c r="A89">
        <v>10272</v>
      </c>
      <c r="B89">
        <v>31</v>
      </c>
      <c r="C89" t="str">
        <f>_xlfn.XLOOKUP(order_details[[#This Row],[orderID]],orders[orderID],orders[customerID])</f>
        <v>RATTC</v>
      </c>
      <c r="D89" t="str">
        <f>_xlfn.XLOOKUP(order_details[[#This Row],[orderID]],orders[orderID],orders[Employee Name])</f>
        <v>Michael Suyama</v>
      </c>
      <c r="E89" t="str">
        <f>_xlfn.XLOOKUP(order_details[[#This Row],[Customer ID]],customers[customerID],customers[companyName])</f>
        <v>Rattlesnake Canyon Grocery</v>
      </c>
      <c r="F89" t="str">
        <f>_xlfn.XLOOKUP(order_details[[#This Row],[productID]],products[productID],products[productName])</f>
        <v>Gorgonzola Telino</v>
      </c>
      <c r="G89" t="str">
        <f>_xlfn.XLOOKUP(order_details[[#This Row],[Product Name]],products[productName],products[Category Name])</f>
        <v>Dairy Products</v>
      </c>
      <c r="H89" s="6">
        <f>_xlfn.XLOOKUP(order_details[[#This Row],[orderID]],orders[orderID],orders[orderDate])</f>
        <v>41488</v>
      </c>
      <c r="I89" s="6" t="e">
        <f>DATEVALUE(order_details[[#This Row],[Order Date]])</f>
        <v>#VALUE!</v>
      </c>
      <c r="J89">
        <v>10</v>
      </c>
      <c r="K89">
        <v>40</v>
      </c>
      <c r="L89">
        <v>0</v>
      </c>
      <c r="M89">
        <f>(order_details[[#This Row],[unitPrice]]*order_details[[#This Row],[quantity]]) - (order_details[[#This Row],[unitPrice]]*order_details[[#This Row],[quantity]]*order_details[[#This Row],[discount]])</f>
        <v>400</v>
      </c>
      <c r="N89">
        <f>_xlfn.XLOOKUP(order_details[[#This Row],[orderID]],orders[orderID],orders[freight])</f>
        <v>98.03</v>
      </c>
      <c r="O89">
        <f>order_details[[#This Row],[Sales]]-order_details[[#This Row],[Freight]]</f>
        <v>301.97000000000003</v>
      </c>
      <c r="P89" s="8">
        <f>(order_details[[#This Row],[Profit]]/order_details[[#This Row],[Sales]])/100</f>
        <v>7.5492500000000004E-3</v>
      </c>
      <c r="Q89" s="12"/>
    </row>
    <row r="90" spans="1:17" x14ac:dyDescent="0.25">
      <c r="A90">
        <v>10272</v>
      </c>
      <c r="B90">
        <v>72</v>
      </c>
      <c r="C90" t="str">
        <f>_xlfn.XLOOKUP(order_details[[#This Row],[orderID]],orders[orderID],orders[customerID])</f>
        <v>RATTC</v>
      </c>
      <c r="D90" t="str">
        <f>_xlfn.XLOOKUP(order_details[[#This Row],[orderID]],orders[orderID],orders[Employee Name])</f>
        <v>Michael Suyama</v>
      </c>
      <c r="E90" t="str">
        <f>_xlfn.XLOOKUP(order_details[[#This Row],[Customer ID]],customers[customerID],customers[companyName])</f>
        <v>Rattlesnake Canyon Grocery</v>
      </c>
      <c r="F90" t="str">
        <f>_xlfn.XLOOKUP(order_details[[#This Row],[productID]],products[productID],products[productName])</f>
        <v>Mozzarella di Giovanni</v>
      </c>
      <c r="G90" t="str">
        <f>_xlfn.XLOOKUP(order_details[[#This Row],[Product Name]],products[productName],products[Category Name])</f>
        <v>Dairy Products</v>
      </c>
      <c r="H90" s="6">
        <f>_xlfn.XLOOKUP(order_details[[#This Row],[orderID]],orders[orderID],orders[orderDate])</f>
        <v>41488</v>
      </c>
      <c r="I90" s="6" t="e">
        <f>DATEVALUE(order_details[[#This Row],[Order Date]])</f>
        <v>#VALUE!</v>
      </c>
      <c r="J90">
        <v>27.8</v>
      </c>
      <c r="K90">
        <v>24</v>
      </c>
      <c r="L90">
        <v>0</v>
      </c>
      <c r="M90">
        <f>(order_details[[#This Row],[unitPrice]]*order_details[[#This Row],[quantity]]) - (order_details[[#This Row],[unitPrice]]*order_details[[#This Row],[quantity]]*order_details[[#This Row],[discount]])</f>
        <v>667.2</v>
      </c>
      <c r="N90">
        <f>_xlfn.XLOOKUP(order_details[[#This Row],[orderID]],orders[orderID],orders[freight])</f>
        <v>98.03</v>
      </c>
      <c r="O90">
        <f>order_details[[#This Row],[Sales]]-order_details[[#This Row],[Freight]]</f>
        <v>569.17000000000007</v>
      </c>
      <c r="P90" s="8">
        <f>(order_details[[#This Row],[Profit]]/order_details[[#This Row],[Sales]])/100</f>
        <v>8.5307254196642698E-3</v>
      </c>
      <c r="Q90" s="12"/>
    </row>
    <row r="91" spans="1:17" x14ac:dyDescent="0.25">
      <c r="A91">
        <v>10274</v>
      </c>
      <c r="B91">
        <v>72</v>
      </c>
      <c r="C91" t="str">
        <f>_xlfn.XLOOKUP(order_details[[#This Row],[orderID]],orders[orderID],orders[customerID])</f>
        <v>VINET</v>
      </c>
      <c r="D91" t="str">
        <f>_xlfn.XLOOKUP(order_details[[#This Row],[orderID]],orders[orderID],orders[Employee Name])</f>
        <v>Michael Suyama</v>
      </c>
      <c r="E91" t="str">
        <f>_xlfn.XLOOKUP(order_details[[#This Row],[Customer ID]],customers[customerID],customers[companyName])</f>
        <v>Vins et alcools Chevalier</v>
      </c>
      <c r="F91" t="str">
        <f>_xlfn.XLOOKUP(order_details[[#This Row],[productID]],products[productID],products[productName])</f>
        <v>Mozzarella di Giovanni</v>
      </c>
      <c r="G91" t="str">
        <f>_xlfn.XLOOKUP(order_details[[#This Row],[Product Name]],products[productName],products[Category Name])</f>
        <v>Dairy Products</v>
      </c>
      <c r="H91" s="6">
        <f>_xlfn.XLOOKUP(order_details[[#This Row],[orderID]],orders[orderID],orders[orderDate])</f>
        <v>41492</v>
      </c>
      <c r="I91" s="6" t="e">
        <f>DATEVALUE(order_details[[#This Row],[Order Date]])</f>
        <v>#VALUE!</v>
      </c>
      <c r="J91">
        <v>27.8</v>
      </c>
      <c r="K91">
        <v>7</v>
      </c>
      <c r="L91">
        <v>0</v>
      </c>
      <c r="M91">
        <f>(order_details[[#This Row],[unitPrice]]*order_details[[#This Row],[quantity]]) - (order_details[[#This Row],[unitPrice]]*order_details[[#This Row],[quantity]]*order_details[[#This Row],[discount]])</f>
        <v>194.6</v>
      </c>
      <c r="N91">
        <f>_xlfn.XLOOKUP(order_details[[#This Row],[orderID]],orders[orderID],orders[freight])</f>
        <v>6.01</v>
      </c>
      <c r="O91">
        <f>order_details[[#This Row],[Sales]]-order_details[[#This Row],[Freight]]</f>
        <v>188.59</v>
      </c>
      <c r="P91" s="8">
        <f>(order_details[[#This Row],[Profit]]/order_details[[#This Row],[Sales]])/100</f>
        <v>9.6911613566289835E-3</v>
      </c>
      <c r="Q91" s="12"/>
    </row>
    <row r="92" spans="1:17" x14ac:dyDescent="0.25">
      <c r="A92">
        <v>10277</v>
      </c>
      <c r="B92">
        <v>62</v>
      </c>
      <c r="C92" t="str">
        <f>_xlfn.XLOOKUP(order_details[[#This Row],[orderID]],orders[orderID],orders[customerID])</f>
        <v>MORGK</v>
      </c>
      <c r="D92" t="str">
        <f>_xlfn.XLOOKUP(order_details[[#This Row],[orderID]],orders[orderID],orders[Employee Name])</f>
        <v>Andrew Fuller</v>
      </c>
      <c r="E92" t="str">
        <f>_xlfn.XLOOKUP(order_details[[#This Row],[Customer ID]],customers[customerID],customers[companyName])</f>
        <v>Morgenstern Gesundkost</v>
      </c>
      <c r="F92" t="str">
        <f>_xlfn.XLOOKUP(order_details[[#This Row],[productID]],products[productID],products[productName])</f>
        <v>Tarte au sucre</v>
      </c>
      <c r="G92" t="str">
        <f>_xlfn.XLOOKUP(order_details[[#This Row],[Product Name]],products[productName],products[Category Name])</f>
        <v>Confections</v>
      </c>
      <c r="H92" s="6">
        <f>_xlfn.XLOOKUP(order_details[[#This Row],[orderID]],orders[orderID],orders[orderDate])</f>
        <v>41495</v>
      </c>
      <c r="I92" s="6" t="e">
        <f>DATEVALUE(order_details[[#This Row],[Order Date]])</f>
        <v>#VALUE!</v>
      </c>
      <c r="J92">
        <v>39.4</v>
      </c>
      <c r="K92">
        <v>12</v>
      </c>
      <c r="L92">
        <v>0</v>
      </c>
      <c r="M92">
        <f>(order_details[[#This Row],[unitPrice]]*order_details[[#This Row],[quantity]]) - (order_details[[#This Row],[unitPrice]]*order_details[[#This Row],[quantity]]*order_details[[#This Row],[discount]])</f>
        <v>472.79999999999995</v>
      </c>
      <c r="N92">
        <f>_xlfn.XLOOKUP(order_details[[#This Row],[orderID]],orders[orderID],orders[freight])</f>
        <v>125.77</v>
      </c>
      <c r="O92">
        <f>order_details[[#This Row],[Sales]]-order_details[[#This Row],[Freight]]</f>
        <v>347.03</v>
      </c>
      <c r="P92" s="8">
        <f>(order_details[[#This Row],[Profit]]/order_details[[#This Row],[Sales]])/100</f>
        <v>7.3398900169204737E-3</v>
      </c>
      <c r="Q92" s="12"/>
    </row>
    <row r="93" spans="1:17" x14ac:dyDescent="0.25">
      <c r="A93">
        <v>10278</v>
      </c>
      <c r="B93">
        <v>44</v>
      </c>
      <c r="C93" t="str">
        <f>_xlfn.XLOOKUP(order_details[[#This Row],[orderID]],orders[orderID],orders[customerID])</f>
        <v>BERGS</v>
      </c>
      <c r="D93" t="str">
        <f>_xlfn.XLOOKUP(order_details[[#This Row],[orderID]],orders[orderID],orders[Employee Name])</f>
        <v>Laura Callahan</v>
      </c>
      <c r="E93" t="str">
        <f>_xlfn.XLOOKUP(order_details[[#This Row],[Customer ID]],customers[customerID],customers[companyName])</f>
        <v>Berglunds snabbköp</v>
      </c>
      <c r="F93" t="str">
        <f>_xlfn.XLOOKUP(order_details[[#This Row],[productID]],products[productID],products[productName])</f>
        <v>Gula Malacca</v>
      </c>
      <c r="G93" t="str">
        <f>_xlfn.XLOOKUP(order_details[[#This Row],[Product Name]],products[productName],products[Category Name])</f>
        <v>Condiments</v>
      </c>
      <c r="H93" s="6">
        <f>_xlfn.XLOOKUP(order_details[[#This Row],[orderID]],orders[orderID],orders[orderDate])</f>
        <v>41498</v>
      </c>
      <c r="I93" s="6" t="e">
        <f>DATEVALUE(order_details[[#This Row],[Order Date]])</f>
        <v>#VALUE!</v>
      </c>
      <c r="J93">
        <v>15.5</v>
      </c>
      <c r="K93">
        <v>16</v>
      </c>
      <c r="L93">
        <v>0</v>
      </c>
      <c r="M93">
        <f>(order_details[[#This Row],[unitPrice]]*order_details[[#This Row],[quantity]]) - (order_details[[#This Row],[unitPrice]]*order_details[[#This Row],[quantity]]*order_details[[#This Row],[discount]])</f>
        <v>248</v>
      </c>
      <c r="N93">
        <f>_xlfn.XLOOKUP(order_details[[#This Row],[orderID]],orders[orderID],orders[freight])</f>
        <v>92.69</v>
      </c>
      <c r="O93">
        <f>order_details[[#This Row],[Sales]]-order_details[[#This Row],[Freight]]</f>
        <v>155.31</v>
      </c>
      <c r="P93" s="8">
        <f>(order_details[[#This Row],[Profit]]/order_details[[#This Row],[Sales]])/100</f>
        <v>6.2624999999999998E-3</v>
      </c>
      <c r="Q93" s="12"/>
    </row>
    <row r="94" spans="1:17" x14ac:dyDescent="0.25">
      <c r="A94">
        <v>10278</v>
      </c>
      <c r="B94">
        <v>63</v>
      </c>
      <c r="C94" t="str">
        <f>_xlfn.XLOOKUP(order_details[[#This Row],[orderID]],orders[orderID],orders[customerID])</f>
        <v>BERGS</v>
      </c>
      <c r="D94" t="str">
        <f>_xlfn.XLOOKUP(order_details[[#This Row],[orderID]],orders[orderID],orders[Employee Name])</f>
        <v>Laura Callahan</v>
      </c>
      <c r="E94" t="str">
        <f>_xlfn.XLOOKUP(order_details[[#This Row],[Customer ID]],customers[customerID],customers[companyName])</f>
        <v>Berglunds snabbköp</v>
      </c>
      <c r="F94" t="str">
        <f>_xlfn.XLOOKUP(order_details[[#This Row],[productID]],products[productID],products[productName])</f>
        <v>Vegie-spread</v>
      </c>
      <c r="G94" t="str">
        <f>_xlfn.XLOOKUP(order_details[[#This Row],[Product Name]],products[productName],products[Category Name])</f>
        <v>Condiments</v>
      </c>
      <c r="H94" s="6">
        <f>_xlfn.XLOOKUP(order_details[[#This Row],[orderID]],orders[orderID],orders[orderDate])</f>
        <v>41498</v>
      </c>
      <c r="I94" s="6" t="e">
        <f>DATEVALUE(order_details[[#This Row],[Order Date]])</f>
        <v>#VALUE!</v>
      </c>
      <c r="J94">
        <v>35.1</v>
      </c>
      <c r="K94">
        <v>8</v>
      </c>
      <c r="L94">
        <v>0</v>
      </c>
      <c r="M94">
        <f>(order_details[[#This Row],[unitPrice]]*order_details[[#This Row],[quantity]]) - (order_details[[#This Row],[unitPrice]]*order_details[[#This Row],[quantity]]*order_details[[#This Row],[discount]])</f>
        <v>280.8</v>
      </c>
      <c r="N94">
        <f>_xlfn.XLOOKUP(order_details[[#This Row],[orderID]],orders[orderID],orders[freight])</f>
        <v>92.69</v>
      </c>
      <c r="O94">
        <f>order_details[[#This Row],[Sales]]-order_details[[#This Row],[Freight]]</f>
        <v>188.11</v>
      </c>
      <c r="P94" s="8">
        <f>(order_details[[#This Row],[Profit]]/order_details[[#This Row],[Sales]])/100</f>
        <v>6.6990740740740743E-3</v>
      </c>
      <c r="Q94" s="12"/>
    </row>
    <row r="95" spans="1:17" x14ac:dyDescent="0.25">
      <c r="A95">
        <v>10278</v>
      </c>
      <c r="B95">
        <v>73</v>
      </c>
      <c r="C95" t="str">
        <f>_xlfn.XLOOKUP(order_details[[#This Row],[orderID]],orders[orderID],orders[customerID])</f>
        <v>BERGS</v>
      </c>
      <c r="D95" t="str">
        <f>_xlfn.XLOOKUP(order_details[[#This Row],[orderID]],orders[orderID],orders[Employee Name])</f>
        <v>Laura Callahan</v>
      </c>
      <c r="E95" t="str">
        <f>_xlfn.XLOOKUP(order_details[[#This Row],[Customer ID]],customers[customerID],customers[companyName])</f>
        <v>Berglunds snabbköp</v>
      </c>
      <c r="F95" t="str">
        <f>_xlfn.XLOOKUP(order_details[[#This Row],[productID]],products[productID],products[productName])</f>
        <v>Röd Kaviar</v>
      </c>
      <c r="G95" t="str">
        <f>_xlfn.XLOOKUP(order_details[[#This Row],[Product Name]],products[productName],products[Category Name])</f>
        <v>Seafood</v>
      </c>
      <c r="H95" s="6">
        <f>_xlfn.XLOOKUP(order_details[[#This Row],[orderID]],orders[orderID],orders[orderDate])</f>
        <v>41498</v>
      </c>
      <c r="I95" s="6" t="e">
        <f>DATEVALUE(order_details[[#This Row],[Order Date]])</f>
        <v>#VALUE!</v>
      </c>
      <c r="J95">
        <v>12</v>
      </c>
      <c r="K95">
        <v>25</v>
      </c>
      <c r="L95">
        <v>0</v>
      </c>
      <c r="M95">
        <f>(order_details[[#This Row],[unitPrice]]*order_details[[#This Row],[quantity]]) - (order_details[[#This Row],[unitPrice]]*order_details[[#This Row],[quantity]]*order_details[[#This Row],[discount]])</f>
        <v>300</v>
      </c>
      <c r="N95">
        <f>_xlfn.XLOOKUP(order_details[[#This Row],[orderID]],orders[orderID],orders[freight])</f>
        <v>92.69</v>
      </c>
      <c r="O95">
        <f>order_details[[#This Row],[Sales]]-order_details[[#This Row],[Freight]]</f>
        <v>207.31</v>
      </c>
      <c r="P95" s="8">
        <f>(order_details[[#This Row],[Profit]]/order_details[[#This Row],[Sales]])/100</f>
        <v>6.9103333333333343E-3</v>
      </c>
      <c r="Q95" s="12"/>
    </row>
    <row r="96" spans="1:17" x14ac:dyDescent="0.25">
      <c r="A96">
        <v>10280</v>
      </c>
      <c r="B96">
        <v>24</v>
      </c>
      <c r="C96" t="str">
        <f>_xlfn.XLOOKUP(order_details[[#This Row],[orderID]],orders[orderID],orders[customerID])</f>
        <v>BERGS</v>
      </c>
      <c r="D96" t="str">
        <f>_xlfn.XLOOKUP(order_details[[#This Row],[orderID]],orders[orderID],orders[Employee Name])</f>
        <v>Andrew Fuller</v>
      </c>
      <c r="E96" t="str">
        <f>_xlfn.XLOOKUP(order_details[[#This Row],[Customer ID]],customers[customerID],customers[companyName])</f>
        <v>Berglunds snabbköp</v>
      </c>
      <c r="F96" t="str">
        <f>_xlfn.XLOOKUP(order_details[[#This Row],[productID]],products[productID],products[productName])</f>
        <v>Guarana Fantastica</v>
      </c>
      <c r="G96" t="str">
        <f>_xlfn.XLOOKUP(order_details[[#This Row],[Product Name]],products[productName],products[Category Name])</f>
        <v>Beverages</v>
      </c>
      <c r="H96" s="6">
        <f>_xlfn.XLOOKUP(order_details[[#This Row],[orderID]],orders[orderID],orders[orderDate])</f>
        <v>41500</v>
      </c>
      <c r="I96" s="6" t="e">
        <f>DATEVALUE(order_details[[#This Row],[Order Date]])</f>
        <v>#VALUE!</v>
      </c>
      <c r="J96">
        <v>3.6</v>
      </c>
      <c r="K96">
        <v>12</v>
      </c>
      <c r="L96">
        <v>0</v>
      </c>
      <c r="M96">
        <f>(order_details[[#This Row],[unitPrice]]*order_details[[#This Row],[quantity]]) - (order_details[[#This Row],[unitPrice]]*order_details[[#This Row],[quantity]]*order_details[[#This Row],[discount]])</f>
        <v>43.2</v>
      </c>
      <c r="N96">
        <f>_xlfn.XLOOKUP(order_details[[#This Row],[orderID]],orders[orderID],orders[freight])</f>
        <v>8.98</v>
      </c>
      <c r="O96">
        <f>order_details[[#This Row],[Sales]]-order_details[[#This Row],[Freight]]</f>
        <v>34.22</v>
      </c>
      <c r="P96" s="8">
        <f>(order_details[[#This Row],[Profit]]/order_details[[#This Row],[Sales]])/100</f>
        <v>7.9212962962962943E-3</v>
      </c>
      <c r="Q96" s="12"/>
    </row>
    <row r="97" spans="1:17" x14ac:dyDescent="0.25">
      <c r="A97">
        <v>10281</v>
      </c>
      <c r="B97">
        <v>19</v>
      </c>
      <c r="C97" t="str">
        <f>_xlfn.XLOOKUP(order_details[[#This Row],[orderID]],orders[orderID],orders[customerID])</f>
        <v>ROMEY</v>
      </c>
      <c r="D97" t="str">
        <f>_xlfn.XLOOKUP(order_details[[#This Row],[orderID]],orders[orderID],orders[Employee Name])</f>
        <v>Margaret Peacock</v>
      </c>
      <c r="E97" t="str">
        <f>_xlfn.XLOOKUP(order_details[[#This Row],[Customer ID]],customers[customerID],customers[companyName])</f>
        <v>Romero y tomillo</v>
      </c>
      <c r="F97" t="str">
        <f>_xlfn.XLOOKUP(order_details[[#This Row],[productID]],products[productID],products[productName])</f>
        <v>Teatime Chocolate Biscuits</v>
      </c>
      <c r="G97" t="str">
        <f>_xlfn.XLOOKUP(order_details[[#This Row],[Product Name]],products[productName],products[Category Name])</f>
        <v>Confections</v>
      </c>
      <c r="H97" s="6">
        <f>_xlfn.XLOOKUP(order_details[[#This Row],[orderID]],orders[orderID],orders[orderDate])</f>
        <v>41500</v>
      </c>
      <c r="I97" s="6" t="e">
        <f>DATEVALUE(order_details[[#This Row],[Order Date]])</f>
        <v>#VALUE!</v>
      </c>
      <c r="J97">
        <v>7.3</v>
      </c>
      <c r="K97">
        <v>1</v>
      </c>
      <c r="L97">
        <v>0</v>
      </c>
      <c r="M97">
        <f>(order_details[[#This Row],[unitPrice]]*order_details[[#This Row],[quantity]]) - (order_details[[#This Row],[unitPrice]]*order_details[[#This Row],[quantity]]*order_details[[#This Row],[discount]])</f>
        <v>7.3</v>
      </c>
      <c r="N97">
        <f>_xlfn.XLOOKUP(order_details[[#This Row],[orderID]],orders[orderID],orders[freight])</f>
        <v>2.94</v>
      </c>
      <c r="O97">
        <f>order_details[[#This Row],[Sales]]-order_details[[#This Row],[Freight]]</f>
        <v>4.3599999999999994</v>
      </c>
      <c r="P97" s="8">
        <f>(order_details[[#This Row],[Profit]]/order_details[[#This Row],[Sales]])/100</f>
        <v>5.9726027397260274E-3</v>
      </c>
      <c r="Q97" s="12"/>
    </row>
    <row r="98" spans="1:17" x14ac:dyDescent="0.25">
      <c r="A98">
        <v>10281</v>
      </c>
      <c r="B98">
        <v>24</v>
      </c>
      <c r="C98" t="str">
        <f>_xlfn.XLOOKUP(order_details[[#This Row],[orderID]],orders[orderID],orders[customerID])</f>
        <v>ROMEY</v>
      </c>
      <c r="D98" t="str">
        <f>_xlfn.XLOOKUP(order_details[[#This Row],[orderID]],orders[orderID],orders[Employee Name])</f>
        <v>Margaret Peacock</v>
      </c>
      <c r="E98" t="str">
        <f>_xlfn.XLOOKUP(order_details[[#This Row],[Customer ID]],customers[customerID],customers[companyName])</f>
        <v>Romero y tomillo</v>
      </c>
      <c r="F98" t="str">
        <f>_xlfn.XLOOKUP(order_details[[#This Row],[productID]],products[productID],products[productName])</f>
        <v>Guarana Fantastica</v>
      </c>
      <c r="G98" t="str">
        <f>_xlfn.XLOOKUP(order_details[[#This Row],[Product Name]],products[productName],products[Category Name])</f>
        <v>Beverages</v>
      </c>
      <c r="H98" s="6">
        <f>_xlfn.XLOOKUP(order_details[[#This Row],[orderID]],orders[orderID],orders[orderDate])</f>
        <v>41500</v>
      </c>
      <c r="I98" s="6" t="e">
        <f>DATEVALUE(order_details[[#This Row],[Order Date]])</f>
        <v>#VALUE!</v>
      </c>
      <c r="J98">
        <v>3.6</v>
      </c>
      <c r="K98">
        <v>6</v>
      </c>
      <c r="L98">
        <v>0</v>
      </c>
      <c r="M98">
        <f>(order_details[[#This Row],[unitPrice]]*order_details[[#This Row],[quantity]]) - (order_details[[#This Row],[unitPrice]]*order_details[[#This Row],[quantity]]*order_details[[#This Row],[discount]])</f>
        <v>21.6</v>
      </c>
      <c r="N98">
        <f>_xlfn.XLOOKUP(order_details[[#This Row],[orderID]],orders[orderID],orders[freight])</f>
        <v>2.94</v>
      </c>
      <c r="O98">
        <f>order_details[[#This Row],[Sales]]-order_details[[#This Row],[Freight]]</f>
        <v>18.66</v>
      </c>
      <c r="P98" s="8">
        <f>(order_details[[#This Row],[Profit]]/order_details[[#This Row],[Sales]])/100</f>
        <v>8.6388888888888887E-3</v>
      </c>
      <c r="Q98" s="12"/>
    </row>
    <row r="99" spans="1:17" x14ac:dyDescent="0.25">
      <c r="A99">
        <v>10281</v>
      </c>
      <c r="B99">
        <v>35</v>
      </c>
      <c r="C99" t="str">
        <f>_xlfn.XLOOKUP(order_details[[#This Row],[orderID]],orders[orderID],orders[customerID])</f>
        <v>ROMEY</v>
      </c>
      <c r="D99" t="str">
        <f>_xlfn.XLOOKUP(order_details[[#This Row],[orderID]],orders[orderID],orders[Employee Name])</f>
        <v>Margaret Peacock</v>
      </c>
      <c r="E99" t="str">
        <f>_xlfn.XLOOKUP(order_details[[#This Row],[Customer ID]],customers[customerID],customers[companyName])</f>
        <v>Romero y tomillo</v>
      </c>
      <c r="F99" t="str">
        <f>_xlfn.XLOOKUP(order_details[[#This Row],[productID]],products[productID],products[productName])</f>
        <v>Steeleye Stout</v>
      </c>
      <c r="G99" t="str">
        <f>_xlfn.XLOOKUP(order_details[[#This Row],[Product Name]],products[productName],products[Category Name])</f>
        <v>Beverages</v>
      </c>
      <c r="H99" s="6">
        <f>_xlfn.XLOOKUP(order_details[[#This Row],[orderID]],orders[orderID],orders[orderDate])</f>
        <v>41500</v>
      </c>
      <c r="I99" s="6" t="e">
        <f>DATEVALUE(order_details[[#This Row],[Order Date]])</f>
        <v>#VALUE!</v>
      </c>
      <c r="J99">
        <v>14.4</v>
      </c>
      <c r="K99">
        <v>4</v>
      </c>
      <c r="L99">
        <v>0</v>
      </c>
      <c r="M99">
        <f>(order_details[[#This Row],[unitPrice]]*order_details[[#This Row],[quantity]]) - (order_details[[#This Row],[unitPrice]]*order_details[[#This Row],[quantity]]*order_details[[#This Row],[discount]])</f>
        <v>57.6</v>
      </c>
      <c r="N99">
        <f>_xlfn.XLOOKUP(order_details[[#This Row],[orderID]],orders[orderID],orders[freight])</f>
        <v>2.94</v>
      </c>
      <c r="O99">
        <f>order_details[[#This Row],[Sales]]-order_details[[#This Row],[Freight]]</f>
        <v>54.660000000000004</v>
      </c>
      <c r="P99" s="8">
        <f>(order_details[[#This Row],[Profit]]/order_details[[#This Row],[Sales]])/100</f>
        <v>9.4895833333333342E-3</v>
      </c>
      <c r="Q99" s="12"/>
    </row>
    <row r="100" spans="1:17" x14ac:dyDescent="0.25">
      <c r="A100">
        <v>10282</v>
      </c>
      <c r="B100">
        <v>30</v>
      </c>
      <c r="C100" t="str">
        <f>_xlfn.XLOOKUP(order_details[[#This Row],[orderID]],orders[orderID],orders[customerID])</f>
        <v>ROMEY</v>
      </c>
      <c r="D100" t="str">
        <f>_xlfn.XLOOKUP(order_details[[#This Row],[orderID]],orders[orderID],orders[Employee Name])</f>
        <v>Margaret Peacock</v>
      </c>
      <c r="E100" t="str">
        <f>_xlfn.XLOOKUP(order_details[[#This Row],[Customer ID]],customers[customerID],customers[companyName])</f>
        <v>Romero y tomillo</v>
      </c>
      <c r="F100" t="str">
        <f>_xlfn.XLOOKUP(order_details[[#This Row],[productID]],products[productID],products[productName])</f>
        <v>Nord-Ost Matjeshering</v>
      </c>
      <c r="G100" t="str">
        <f>_xlfn.XLOOKUP(order_details[[#This Row],[Product Name]],products[productName],products[Category Name])</f>
        <v>Seafood</v>
      </c>
      <c r="H100" s="6">
        <f>_xlfn.XLOOKUP(order_details[[#This Row],[orderID]],orders[orderID],orders[orderDate])</f>
        <v>41501</v>
      </c>
      <c r="I100" s="6" t="e">
        <f>DATEVALUE(order_details[[#This Row],[Order Date]])</f>
        <v>#VALUE!</v>
      </c>
      <c r="J100">
        <v>20.7</v>
      </c>
      <c r="K100">
        <v>6</v>
      </c>
      <c r="L100">
        <v>0</v>
      </c>
      <c r="M100">
        <f>(order_details[[#This Row],[unitPrice]]*order_details[[#This Row],[quantity]]) - (order_details[[#This Row],[unitPrice]]*order_details[[#This Row],[quantity]]*order_details[[#This Row],[discount]])</f>
        <v>124.19999999999999</v>
      </c>
      <c r="N100">
        <f>_xlfn.XLOOKUP(order_details[[#This Row],[orderID]],orders[orderID],orders[freight])</f>
        <v>12.69</v>
      </c>
      <c r="O100">
        <f>order_details[[#This Row],[Sales]]-order_details[[#This Row],[Freight]]</f>
        <v>111.50999999999999</v>
      </c>
      <c r="P100" s="8">
        <f>(order_details[[#This Row],[Profit]]/order_details[[#This Row],[Sales]])/100</f>
        <v>8.9782608695652185E-3</v>
      </c>
      <c r="Q100" s="12"/>
    </row>
    <row r="101" spans="1:17" x14ac:dyDescent="0.25">
      <c r="A101">
        <v>10282</v>
      </c>
      <c r="B101">
        <v>57</v>
      </c>
      <c r="C101" t="str">
        <f>_xlfn.XLOOKUP(order_details[[#This Row],[orderID]],orders[orderID],orders[customerID])</f>
        <v>ROMEY</v>
      </c>
      <c r="D101" t="str">
        <f>_xlfn.XLOOKUP(order_details[[#This Row],[orderID]],orders[orderID],orders[Employee Name])</f>
        <v>Margaret Peacock</v>
      </c>
      <c r="E101" t="str">
        <f>_xlfn.XLOOKUP(order_details[[#This Row],[Customer ID]],customers[customerID],customers[companyName])</f>
        <v>Romero y tomillo</v>
      </c>
      <c r="F101" t="str">
        <f>_xlfn.XLOOKUP(order_details[[#This Row],[productID]],products[productID],products[productName])</f>
        <v>Ravioli Angelo</v>
      </c>
      <c r="G101" t="str">
        <f>_xlfn.XLOOKUP(order_details[[#This Row],[Product Name]],products[productName],products[Category Name])</f>
        <v>Grains &amp; Cereals</v>
      </c>
      <c r="H101" s="6">
        <f>_xlfn.XLOOKUP(order_details[[#This Row],[orderID]],orders[orderID],orders[orderDate])</f>
        <v>41501</v>
      </c>
      <c r="I101" s="6" t="e">
        <f>DATEVALUE(order_details[[#This Row],[Order Date]])</f>
        <v>#VALUE!</v>
      </c>
      <c r="J101">
        <v>15.6</v>
      </c>
      <c r="K101">
        <v>2</v>
      </c>
      <c r="L101">
        <v>0</v>
      </c>
      <c r="M101">
        <f>(order_details[[#This Row],[unitPrice]]*order_details[[#This Row],[quantity]]) - (order_details[[#This Row],[unitPrice]]*order_details[[#This Row],[quantity]]*order_details[[#This Row],[discount]])</f>
        <v>31.2</v>
      </c>
      <c r="N101">
        <f>_xlfn.XLOOKUP(order_details[[#This Row],[orderID]],orders[orderID],orders[freight])</f>
        <v>12.69</v>
      </c>
      <c r="O101">
        <f>order_details[[#This Row],[Sales]]-order_details[[#This Row],[Freight]]</f>
        <v>18.509999999999998</v>
      </c>
      <c r="P101" s="8">
        <f>(order_details[[#This Row],[Profit]]/order_details[[#This Row],[Sales]])/100</f>
        <v>5.9326923076923081E-3</v>
      </c>
      <c r="Q101" s="12"/>
    </row>
    <row r="102" spans="1:17" x14ac:dyDescent="0.25">
      <c r="A102">
        <v>10283</v>
      </c>
      <c r="B102">
        <v>19</v>
      </c>
      <c r="C102" t="str">
        <f>_xlfn.XLOOKUP(order_details[[#This Row],[orderID]],orders[orderID],orders[customerID])</f>
        <v>LILAS</v>
      </c>
      <c r="D102" t="str">
        <f>_xlfn.XLOOKUP(order_details[[#This Row],[orderID]],orders[orderID],orders[Employee Name])</f>
        <v>Janet Leverling</v>
      </c>
      <c r="E102" t="str">
        <f>_xlfn.XLOOKUP(order_details[[#This Row],[Customer ID]],customers[customerID],customers[companyName])</f>
        <v>LILA-Supermercado</v>
      </c>
      <c r="F102" t="str">
        <f>_xlfn.XLOOKUP(order_details[[#This Row],[productID]],products[productID],products[productName])</f>
        <v>Teatime Chocolate Biscuits</v>
      </c>
      <c r="G102" t="str">
        <f>_xlfn.XLOOKUP(order_details[[#This Row],[Product Name]],products[productName],products[Category Name])</f>
        <v>Confections</v>
      </c>
      <c r="H102" s="6">
        <f>_xlfn.XLOOKUP(order_details[[#This Row],[orderID]],orders[orderID],orders[orderDate])</f>
        <v>41502</v>
      </c>
      <c r="I102" s="6" t="e">
        <f>DATEVALUE(order_details[[#This Row],[Order Date]])</f>
        <v>#VALUE!</v>
      </c>
      <c r="J102">
        <v>7.3</v>
      </c>
      <c r="K102">
        <v>18</v>
      </c>
      <c r="L102">
        <v>0</v>
      </c>
      <c r="M102">
        <f>(order_details[[#This Row],[unitPrice]]*order_details[[#This Row],[quantity]]) - (order_details[[#This Row],[unitPrice]]*order_details[[#This Row],[quantity]]*order_details[[#This Row],[discount]])</f>
        <v>131.4</v>
      </c>
      <c r="N102">
        <f>_xlfn.XLOOKUP(order_details[[#This Row],[orderID]],orders[orderID],orders[freight])</f>
        <v>84.81</v>
      </c>
      <c r="O102">
        <f>order_details[[#This Row],[Sales]]-order_details[[#This Row],[Freight]]</f>
        <v>46.59</v>
      </c>
      <c r="P102" s="8">
        <f>(order_details[[#This Row],[Profit]]/order_details[[#This Row],[Sales]])/100</f>
        <v>3.5456621004566215E-3</v>
      </c>
      <c r="Q102" s="12"/>
    </row>
    <row r="103" spans="1:17" x14ac:dyDescent="0.25">
      <c r="A103">
        <v>10283</v>
      </c>
      <c r="B103">
        <v>60</v>
      </c>
      <c r="C103" t="str">
        <f>_xlfn.XLOOKUP(order_details[[#This Row],[orderID]],orders[orderID],orders[customerID])</f>
        <v>LILAS</v>
      </c>
      <c r="D103" t="str">
        <f>_xlfn.XLOOKUP(order_details[[#This Row],[orderID]],orders[orderID],orders[Employee Name])</f>
        <v>Janet Leverling</v>
      </c>
      <c r="E103" t="str">
        <f>_xlfn.XLOOKUP(order_details[[#This Row],[Customer ID]],customers[customerID],customers[companyName])</f>
        <v>LILA-Supermercado</v>
      </c>
      <c r="F103" t="str">
        <f>_xlfn.XLOOKUP(order_details[[#This Row],[productID]],products[productID],products[productName])</f>
        <v>Camembert Pierrot</v>
      </c>
      <c r="G103" t="str">
        <f>_xlfn.XLOOKUP(order_details[[#This Row],[Product Name]],products[productName],products[Category Name])</f>
        <v>Dairy Products</v>
      </c>
      <c r="H103" s="6">
        <f>_xlfn.XLOOKUP(order_details[[#This Row],[orderID]],orders[orderID],orders[orderDate])</f>
        <v>41502</v>
      </c>
      <c r="I103" s="6" t="e">
        <f>DATEVALUE(order_details[[#This Row],[Order Date]])</f>
        <v>#VALUE!</v>
      </c>
      <c r="J103">
        <v>27.2</v>
      </c>
      <c r="K103">
        <v>35</v>
      </c>
      <c r="L103">
        <v>0</v>
      </c>
      <c r="M103">
        <f>(order_details[[#This Row],[unitPrice]]*order_details[[#This Row],[quantity]]) - (order_details[[#This Row],[unitPrice]]*order_details[[#This Row],[quantity]]*order_details[[#This Row],[discount]])</f>
        <v>952</v>
      </c>
      <c r="N103">
        <f>_xlfn.XLOOKUP(order_details[[#This Row],[orderID]],orders[orderID],orders[freight])</f>
        <v>84.81</v>
      </c>
      <c r="O103">
        <f>order_details[[#This Row],[Sales]]-order_details[[#This Row],[Freight]]</f>
        <v>867.19</v>
      </c>
      <c r="P103" s="8">
        <f>(order_details[[#This Row],[Profit]]/order_details[[#This Row],[Sales]])/100</f>
        <v>9.1091386554621855E-3</v>
      </c>
      <c r="Q103" s="12"/>
    </row>
    <row r="104" spans="1:17" x14ac:dyDescent="0.25">
      <c r="A104">
        <v>10283</v>
      </c>
      <c r="B104">
        <v>72</v>
      </c>
      <c r="C104" t="str">
        <f>_xlfn.XLOOKUP(order_details[[#This Row],[orderID]],orders[orderID],orders[customerID])</f>
        <v>LILAS</v>
      </c>
      <c r="D104" t="str">
        <f>_xlfn.XLOOKUP(order_details[[#This Row],[orderID]],orders[orderID],orders[Employee Name])</f>
        <v>Janet Leverling</v>
      </c>
      <c r="E104" t="str">
        <f>_xlfn.XLOOKUP(order_details[[#This Row],[Customer ID]],customers[customerID],customers[companyName])</f>
        <v>LILA-Supermercado</v>
      </c>
      <c r="F104" t="str">
        <f>_xlfn.XLOOKUP(order_details[[#This Row],[productID]],products[productID],products[productName])</f>
        <v>Mozzarella di Giovanni</v>
      </c>
      <c r="G104" t="str">
        <f>_xlfn.XLOOKUP(order_details[[#This Row],[Product Name]],products[productName],products[Category Name])</f>
        <v>Dairy Products</v>
      </c>
      <c r="H104" s="6">
        <f>_xlfn.XLOOKUP(order_details[[#This Row],[orderID]],orders[orderID],orders[orderDate])</f>
        <v>41502</v>
      </c>
      <c r="I104" s="6" t="e">
        <f>DATEVALUE(order_details[[#This Row],[Order Date]])</f>
        <v>#VALUE!</v>
      </c>
      <c r="J104">
        <v>27.8</v>
      </c>
      <c r="K104">
        <v>3</v>
      </c>
      <c r="L104">
        <v>0</v>
      </c>
      <c r="M104">
        <f>(order_details[[#This Row],[unitPrice]]*order_details[[#This Row],[quantity]]) - (order_details[[#This Row],[unitPrice]]*order_details[[#This Row],[quantity]]*order_details[[#This Row],[discount]])</f>
        <v>83.4</v>
      </c>
      <c r="N104">
        <f>_xlfn.XLOOKUP(order_details[[#This Row],[orderID]],orders[orderID],orders[freight])</f>
        <v>84.81</v>
      </c>
      <c r="O104">
        <f>order_details[[#This Row],[Sales]]-order_details[[#This Row],[Freight]]</f>
        <v>-1.4099999999999966</v>
      </c>
      <c r="P104" s="8">
        <f>(order_details[[#This Row],[Profit]]/order_details[[#This Row],[Sales]])/100</f>
        <v>-1.6906474820143843E-4</v>
      </c>
      <c r="Q104" s="12"/>
    </row>
    <row r="105" spans="1:17" x14ac:dyDescent="0.25">
      <c r="A105">
        <v>10284</v>
      </c>
      <c r="B105">
        <v>44</v>
      </c>
      <c r="C105" t="str">
        <f>_xlfn.XLOOKUP(order_details[[#This Row],[orderID]],orders[orderID],orders[customerID])</f>
        <v>LEHMS</v>
      </c>
      <c r="D105" t="str">
        <f>_xlfn.XLOOKUP(order_details[[#This Row],[orderID]],orders[orderID],orders[Employee Name])</f>
        <v>Margaret Peacock</v>
      </c>
      <c r="E105" t="str">
        <f>_xlfn.XLOOKUP(order_details[[#This Row],[Customer ID]],customers[customerID],customers[companyName])</f>
        <v>Lehmanns Marktstand</v>
      </c>
      <c r="F105" t="str">
        <f>_xlfn.XLOOKUP(order_details[[#This Row],[productID]],products[productID],products[productName])</f>
        <v>Gula Malacca</v>
      </c>
      <c r="G105" t="str">
        <f>_xlfn.XLOOKUP(order_details[[#This Row],[Product Name]],products[productName],products[Category Name])</f>
        <v>Condiments</v>
      </c>
      <c r="H105" s="6">
        <f>_xlfn.XLOOKUP(order_details[[#This Row],[orderID]],orders[orderID],orders[orderDate])</f>
        <v>41505</v>
      </c>
      <c r="I105" s="6" t="e">
        <f>DATEVALUE(order_details[[#This Row],[Order Date]])</f>
        <v>#VALUE!</v>
      </c>
      <c r="J105">
        <v>15.5</v>
      </c>
      <c r="K105">
        <v>21</v>
      </c>
      <c r="L105">
        <v>0</v>
      </c>
      <c r="M105">
        <f>(order_details[[#This Row],[unitPrice]]*order_details[[#This Row],[quantity]]) - (order_details[[#This Row],[unitPrice]]*order_details[[#This Row],[quantity]]*order_details[[#This Row],[discount]])</f>
        <v>325.5</v>
      </c>
      <c r="N105">
        <f>_xlfn.XLOOKUP(order_details[[#This Row],[orderID]],orders[orderID],orders[freight])</f>
        <v>76.56</v>
      </c>
      <c r="O105">
        <f>order_details[[#This Row],[Sales]]-order_details[[#This Row],[Freight]]</f>
        <v>248.94</v>
      </c>
      <c r="P105" s="8">
        <f>(order_details[[#This Row],[Profit]]/order_details[[#This Row],[Sales]])/100</f>
        <v>7.6479262672811054E-3</v>
      </c>
      <c r="Q105" s="12"/>
    </row>
    <row r="106" spans="1:17" x14ac:dyDescent="0.25">
      <c r="A106">
        <v>10286</v>
      </c>
      <c r="B106">
        <v>35</v>
      </c>
      <c r="C106" t="str">
        <f>_xlfn.XLOOKUP(order_details[[#This Row],[orderID]],orders[orderID],orders[customerID])</f>
        <v>QUICK</v>
      </c>
      <c r="D106" t="str">
        <f>_xlfn.XLOOKUP(order_details[[#This Row],[orderID]],orders[orderID],orders[Employee Name])</f>
        <v>Laura Callahan</v>
      </c>
      <c r="E106" t="str">
        <f>_xlfn.XLOOKUP(order_details[[#This Row],[Customer ID]],customers[customerID],customers[companyName])</f>
        <v>QUICK-Stop</v>
      </c>
      <c r="F106" t="str">
        <f>_xlfn.XLOOKUP(order_details[[#This Row],[productID]],products[productID],products[productName])</f>
        <v>Steeleye Stout</v>
      </c>
      <c r="G106" t="str">
        <f>_xlfn.XLOOKUP(order_details[[#This Row],[Product Name]],products[productName],products[Category Name])</f>
        <v>Beverages</v>
      </c>
      <c r="H106" s="6">
        <f>_xlfn.XLOOKUP(order_details[[#This Row],[orderID]],orders[orderID],orders[orderDate])</f>
        <v>41507</v>
      </c>
      <c r="I106" s="6" t="e">
        <f>DATEVALUE(order_details[[#This Row],[Order Date]])</f>
        <v>#VALUE!</v>
      </c>
      <c r="J106">
        <v>14.4</v>
      </c>
      <c r="K106">
        <v>100</v>
      </c>
      <c r="L106">
        <v>0</v>
      </c>
      <c r="M106">
        <f>(order_details[[#This Row],[unitPrice]]*order_details[[#This Row],[quantity]]) - (order_details[[#This Row],[unitPrice]]*order_details[[#This Row],[quantity]]*order_details[[#This Row],[discount]])</f>
        <v>1440</v>
      </c>
      <c r="N106">
        <f>_xlfn.XLOOKUP(order_details[[#This Row],[orderID]],orders[orderID],orders[freight])</f>
        <v>229.24</v>
      </c>
      <c r="O106">
        <f>order_details[[#This Row],[Sales]]-order_details[[#This Row],[Freight]]</f>
        <v>1210.76</v>
      </c>
      <c r="P106" s="8">
        <f>(order_details[[#This Row],[Profit]]/order_details[[#This Row],[Sales]])/100</f>
        <v>8.4080555555555558E-3</v>
      </c>
      <c r="Q106" s="12"/>
    </row>
    <row r="107" spans="1:17" x14ac:dyDescent="0.25">
      <c r="A107">
        <v>10286</v>
      </c>
      <c r="B107">
        <v>62</v>
      </c>
      <c r="C107" t="str">
        <f>_xlfn.XLOOKUP(order_details[[#This Row],[orderID]],orders[orderID],orders[customerID])</f>
        <v>QUICK</v>
      </c>
      <c r="D107" t="str">
        <f>_xlfn.XLOOKUP(order_details[[#This Row],[orderID]],orders[orderID],orders[Employee Name])</f>
        <v>Laura Callahan</v>
      </c>
      <c r="E107" t="str">
        <f>_xlfn.XLOOKUP(order_details[[#This Row],[Customer ID]],customers[customerID],customers[companyName])</f>
        <v>QUICK-Stop</v>
      </c>
      <c r="F107" t="str">
        <f>_xlfn.XLOOKUP(order_details[[#This Row],[productID]],products[productID],products[productName])</f>
        <v>Tarte au sucre</v>
      </c>
      <c r="G107" t="str">
        <f>_xlfn.XLOOKUP(order_details[[#This Row],[Product Name]],products[productName],products[Category Name])</f>
        <v>Confections</v>
      </c>
      <c r="H107" s="6">
        <f>_xlfn.XLOOKUP(order_details[[#This Row],[orderID]],orders[orderID],orders[orderDate])</f>
        <v>41507</v>
      </c>
      <c r="I107" s="6" t="e">
        <f>DATEVALUE(order_details[[#This Row],[Order Date]])</f>
        <v>#VALUE!</v>
      </c>
      <c r="J107">
        <v>39.4</v>
      </c>
      <c r="K107">
        <v>40</v>
      </c>
      <c r="L107">
        <v>0</v>
      </c>
      <c r="M107">
        <f>(order_details[[#This Row],[unitPrice]]*order_details[[#This Row],[quantity]]) - (order_details[[#This Row],[unitPrice]]*order_details[[#This Row],[quantity]]*order_details[[#This Row],[discount]])</f>
        <v>1576</v>
      </c>
      <c r="N107">
        <f>_xlfn.XLOOKUP(order_details[[#This Row],[orderID]],orders[orderID],orders[freight])</f>
        <v>229.24</v>
      </c>
      <c r="O107">
        <f>order_details[[#This Row],[Sales]]-order_details[[#This Row],[Freight]]</f>
        <v>1346.76</v>
      </c>
      <c r="P107" s="8">
        <f>(order_details[[#This Row],[Profit]]/order_details[[#This Row],[Sales]])/100</f>
        <v>8.5454314720812188E-3</v>
      </c>
      <c r="Q107" s="12"/>
    </row>
    <row r="108" spans="1:17" x14ac:dyDescent="0.25">
      <c r="A108">
        <v>10289</v>
      </c>
      <c r="B108">
        <v>64</v>
      </c>
      <c r="C108" t="str">
        <f>_xlfn.XLOOKUP(order_details[[#This Row],[orderID]],orders[orderID],orders[customerID])</f>
        <v>BSBEV</v>
      </c>
      <c r="D108" t="str">
        <f>_xlfn.XLOOKUP(order_details[[#This Row],[orderID]],orders[orderID],orders[Employee Name])</f>
        <v>Robert King</v>
      </c>
      <c r="E108" t="str">
        <f>_xlfn.XLOOKUP(order_details[[#This Row],[Customer ID]],customers[customerID],customers[companyName])</f>
        <v>B's Beverages</v>
      </c>
      <c r="F108" t="str">
        <f>_xlfn.XLOOKUP(order_details[[#This Row],[productID]],products[productID],products[productName])</f>
        <v>Wimmers gute Semmelknödel</v>
      </c>
      <c r="G108" t="str">
        <f>_xlfn.XLOOKUP(order_details[[#This Row],[Product Name]],products[productName],products[Category Name])</f>
        <v>Grains &amp; Cereals</v>
      </c>
      <c r="H108" s="6">
        <f>_xlfn.XLOOKUP(order_details[[#This Row],[orderID]],orders[orderID],orders[orderDate])</f>
        <v>41512</v>
      </c>
      <c r="I108" s="6" t="e">
        <f>DATEVALUE(order_details[[#This Row],[Order Date]])</f>
        <v>#VALUE!</v>
      </c>
      <c r="J108">
        <v>26.6</v>
      </c>
      <c r="K108">
        <v>9</v>
      </c>
      <c r="L108">
        <v>0</v>
      </c>
      <c r="M108">
        <f>(order_details[[#This Row],[unitPrice]]*order_details[[#This Row],[quantity]]) - (order_details[[#This Row],[unitPrice]]*order_details[[#This Row],[quantity]]*order_details[[#This Row],[discount]])</f>
        <v>239.4</v>
      </c>
      <c r="N108">
        <f>_xlfn.XLOOKUP(order_details[[#This Row],[orderID]],orders[orderID],orders[freight])</f>
        <v>22.77</v>
      </c>
      <c r="O108">
        <f>order_details[[#This Row],[Sales]]-order_details[[#This Row],[Freight]]</f>
        <v>216.63</v>
      </c>
      <c r="P108" s="8">
        <f>(order_details[[#This Row],[Profit]]/order_details[[#This Row],[Sales]])/100</f>
        <v>9.0488721804511275E-3</v>
      </c>
      <c r="Q108" s="12"/>
    </row>
    <row r="109" spans="1:17" x14ac:dyDescent="0.25">
      <c r="A109">
        <v>10293</v>
      </c>
      <c r="B109">
        <v>18</v>
      </c>
      <c r="C109" t="str">
        <f>_xlfn.XLOOKUP(order_details[[#This Row],[orderID]],orders[orderID],orders[customerID])</f>
        <v>TORTU</v>
      </c>
      <c r="D109" t="str">
        <f>_xlfn.XLOOKUP(order_details[[#This Row],[orderID]],orders[orderID],orders[Employee Name])</f>
        <v>Nancy Davolio</v>
      </c>
      <c r="E109" t="str">
        <f>_xlfn.XLOOKUP(order_details[[#This Row],[Customer ID]],customers[customerID],customers[companyName])</f>
        <v>Tortuga Restaurante</v>
      </c>
      <c r="F109" t="str">
        <f>_xlfn.XLOOKUP(order_details[[#This Row],[productID]],products[productID],products[productName])</f>
        <v>Carnarvon Tigers</v>
      </c>
      <c r="G109" t="str">
        <f>_xlfn.XLOOKUP(order_details[[#This Row],[Product Name]],products[productName],products[Category Name])</f>
        <v>Seafood</v>
      </c>
      <c r="H109" s="6">
        <f>_xlfn.XLOOKUP(order_details[[#This Row],[orderID]],orders[orderID],orders[orderDate])</f>
        <v>41515</v>
      </c>
      <c r="I109" s="6" t="e">
        <f>DATEVALUE(order_details[[#This Row],[Order Date]])</f>
        <v>#VALUE!</v>
      </c>
      <c r="J109">
        <v>50</v>
      </c>
      <c r="K109">
        <v>12</v>
      </c>
      <c r="L109">
        <v>0</v>
      </c>
      <c r="M109">
        <f>(order_details[[#This Row],[unitPrice]]*order_details[[#This Row],[quantity]]) - (order_details[[#This Row],[unitPrice]]*order_details[[#This Row],[quantity]]*order_details[[#This Row],[discount]])</f>
        <v>600</v>
      </c>
      <c r="N109">
        <f>_xlfn.XLOOKUP(order_details[[#This Row],[orderID]],orders[orderID],orders[freight])</f>
        <v>21.18</v>
      </c>
      <c r="O109">
        <f>order_details[[#This Row],[Sales]]-order_details[[#This Row],[Freight]]</f>
        <v>578.82000000000005</v>
      </c>
      <c r="P109" s="8">
        <f>(order_details[[#This Row],[Profit]]/order_details[[#This Row],[Sales]])/100</f>
        <v>9.6470000000000011E-3</v>
      </c>
      <c r="Q109" s="12"/>
    </row>
    <row r="110" spans="1:17" x14ac:dyDescent="0.25">
      <c r="A110">
        <v>10293</v>
      </c>
      <c r="B110">
        <v>63</v>
      </c>
      <c r="C110" t="str">
        <f>_xlfn.XLOOKUP(order_details[[#This Row],[orderID]],orders[orderID],orders[customerID])</f>
        <v>TORTU</v>
      </c>
      <c r="D110" t="str">
        <f>_xlfn.XLOOKUP(order_details[[#This Row],[orderID]],orders[orderID],orders[Employee Name])</f>
        <v>Nancy Davolio</v>
      </c>
      <c r="E110" t="str">
        <f>_xlfn.XLOOKUP(order_details[[#This Row],[Customer ID]],customers[customerID],customers[companyName])</f>
        <v>Tortuga Restaurante</v>
      </c>
      <c r="F110" t="str">
        <f>_xlfn.XLOOKUP(order_details[[#This Row],[productID]],products[productID],products[productName])</f>
        <v>Vegie-spread</v>
      </c>
      <c r="G110" t="str">
        <f>_xlfn.XLOOKUP(order_details[[#This Row],[Product Name]],products[productName],products[Category Name])</f>
        <v>Condiments</v>
      </c>
      <c r="H110" s="6">
        <f>_xlfn.XLOOKUP(order_details[[#This Row],[orderID]],orders[orderID],orders[orderDate])</f>
        <v>41515</v>
      </c>
      <c r="I110" s="6" t="e">
        <f>DATEVALUE(order_details[[#This Row],[Order Date]])</f>
        <v>#VALUE!</v>
      </c>
      <c r="J110">
        <v>35.1</v>
      </c>
      <c r="K110">
        <v>5</v>
      </c>
      <c r="L110">
        <v>0</v>
      </c>
      <c r="M110">
        <f>(order_details[[#This Row],[unitPrice]]*order_details[[#This Row],[quantity]]) - (order_details[[#This Row],[unitPrice]]*order_details[[#This Row],[quantity]]*order_details[[#This Row],[discount]])</f>
        <v>175.5</v>
      </c>
      <c r="N110">
        <f>_xlfn.XLOOKUP(order_details[[#This Row],[orderID]],orders[orderID],orders[freight])</f>
        <v>21.18</v>
      </c>
      <c r="O110">
        <f>order_details[[#This Row],[Sales]]-order_details[[#This Row],[Freight]]</f>
        <v>154.32</v>
      </c>
      <c r="P110" s="8">
        <f>(order_details[[#This Row],[Profit]]/order_details[[#This Row],[Sales]])/100</f>
        <v>8.7931623931623917E-3</v>
      </c>
      <c r="Q110" s="12"/>
    </row>
    <row r="111" spans="1:17" x14ac:dyDescent="0.25">
      <c r="A111">
        <v>10293</v>
      </c>
      <c r="B111">
        <v>75</v>
      </c>
      <c r="C111" t="str">
        <f>_xlfn.XLOOKUP(order_details[[#This Row],[orderID]],orders[orderID],orders[customerID])</f>
        <v>TORTU</v>
      </c>
      <c r="D111" t="str">
        <f>_xlfn.XLOOKUP(order_details[[#This Row],[orderID]],orders[orderID],orders[Employee Name])</f>
        <v>Nancy Davolio</v>
      </c>
      <c r="E111" t="str">
        <f>_xlfn.XLOOKUP(order_details[[#This Row],[Customer ID]],customers[customerID],customers[companyName])</f>
        <v>Tortuga Restaurante</v>
      </c>
      <c r="F111" t="str">
        <f>_xlfn.XLOOKUP(order_details[[#This Row],[productID]],products[productID],products[productName])</f>
        <v>Rhönbräu Klosterbier</v>
      </c>
      <c r="G111" t="str">
        <f>_xlfn.XLOOKUP(order_details[[#This Row],[Product Name]],products[productName],products[Category Name])</f>
        <v>Beverages</v>
      </c>
      <c r="H111" s="6">
        <f>_xlfn.XLOOKUP(order_details[[#This Row],[orderID]],orders[orderID],orders[orderDate])</f>
        <v>41515</v>
      </c>
      <c r="I111" s="6" t="e">
        <f>DATEVALUE(order_details[[#This Row],[Order Date]])</f>
        <v>#VALUE!</v>
      </c>
      <c r="J111">
        <v>6.2</v>
      </c>
      <c r="K111">
        <v>6</v>
      </c>
      <c r="L111">
        <v>0</v>
      </c>
      <c r="M111">
        <f>(order_details[[#This Row],[unitPrice]]*order_details[[#This Row],[quantity]]) - (order_details[[#This Row],[unitPrice]]*order_details[[#This Row],[quantity]]*order_details[[#This Row],[discount]])</f>
        <v>37.200000000000003</v>
      </c>
      <c r="N111">
        <f>_xlfn.XLOOKUP(order_details[[#This Row],[orderID]],orders[orderID],orders[freight])</f>
        <v>21.18</v>
      </c>
      <c r="O111">
        <f>order_details[[#This Row],[Sales]]-order_details[[#This Row],[Freight]]</f>
        <v>16.020000000000003</v>
      </c>
      <c r="P111" s="8">
        <f>(order_details[[#This Row],[Profit]]/order_details[[#This Row],[Sales]])/100</f>
        <v>4.3064516129032266E-3</v>
      </c>
      <c r="Q111" s="12"/>
    </row>
    <row r="112" spans="1:17" x14ac:dyDescent="0.25">
      <c r="A112">
        <v>10294</v>
      </c>
      <c r="B112">
        <v>1</v>
      </c>
      <c r="C112" t="str">
        <f>_xlfn.XLOOKUP(order_details[[#This Row],[orderID]],orders[orderID],orders[customerID])</f>
        <v>RATTC</v>
      </c>
      <c r="D112" t="str">
        <f>_xlfn.XLOOKUP(order_details[[#This Row],[orderID]],orders[orderID],orders[Employee Name])</f>
        <v>Margaret Peacock</v>
      </c>
      <c r="E112" t="str">
        <f>_xlfn.XLOOKUP(order_details[[#This Row],[Customer ID]],customers[customerID],customers[companyName])</f>
        <v>Rattlesnake Canyon Grocery</v>
      </c>
      <c r="F112" t="str">
        <f>_xlfn.XLOOKUP(order_details[[#This Row],[productID]],products[productID],products[productName])</f>
        <v>Chai</v>
      </c>
      <c r="G112" t="str">
        <f>_xlfn.XLOOKUP(order_details[[#This Row],[Product Name]],products[productName],products[Category Name])</f>
        <v>Beverages</v>
      </c>
      <c r="H112" s="6">
        <f>_xlfn.XLOOKUP(order_details[[#This Row],[orderID]],orders[orderID],orders[orderDate])</f>
        <v>41516</v>
      </c>
      <c r="I112" s="6" t="e">
        <f>DATEVALUE(order_details[[#This Row],[Order Date]])</f>
        <v>#VALUE!</v>
      </c>
      <c r="J112">
        <v>14.4</v>
      </c>
      <c r="K112">
        <v>18</v>
      </c>
      <c r="L112">
        <v>0</v>
      </c>
      <c r="M112">
        <f>(order_details[[#This Row],[unitPrice]]*order_details[[#This Row],[quantity]]) - (order_details[[#This Row],[unitPrice]]*order_details[[#This Row],[quantity]]*order_details[[#This Row],[discount]])</f>
        <v>259.2</v>
      </c>
      <c r="N112">
        <f>_xlfn.XLOOKUP(order_details[[#This Row],[orderID]],orders[orderID],orders[freight])</f>
        <v>147.26</v>
      </c>
      <c r="O112">
        <f>order_details[[#This Row],[Sales]]-order_details[[#This Row],[Freight]]</f>
        <v>111.94</v>
      </c>
      <c r="P112" s="8">
        <f>(order_details[[#This Row],[Profit]]/order_details[[#This Row],[Sales]])/100</f>
        <v>4.3186728395061729E-3</v>
      </c>
      <c r="Q112" s="12"/>
    </row>
    <row r="113" spans="1:17" x14ac:dyDescent="0.25">
      <c r="A113">
        <v>10294</v>
      </c>
      <c r="B113">
        <v>60</v>
      </c>
      <c r="C113" t="str">
        <f>_xlfn.XLOOKUP(order_details[[#This Row],[orderID]],orders[orderID],orders[customerID])</f>
        <v>RATTC</v>
      </c>
      <c r="D113" t="str">
        <f>_xlfn.XLOOKUP(order_details[[#This Row],[orderID]],orders[orderID],orders[Employee Name])</f>
        <v>Margaret Peacock</v>
      </c>
      <c r="E113" t="str">
        <f>_xlfn.XLOOKUP(order_details[[#This Row],[Customer ID]],customers[customerID],customers[companyName])</f>
        <v>Rattlesnake Canyon Grocery</v>
      </c>
      <c r="F113" t="str">
        <f>_xlfn.XLOOKUP(order_details[[#This Row],[productID]],products[productID],products[productName])</f>
        <v>Camembert Pierrot</v>
      </c>
      <c r="G113" t="str">
        <f>_xlfn.XLOOKUP(order_details[[#This Row],[Product Name]],products[productName],products[Category Name])</f>
        <v>Dairy Products</v>
      </c>
      <c r="H113" s="6">
        <f>_xlfn.XLOOKUP(order_details[[#This Row],[orderID]],orders[orderID],orders[orderDate])</f>
        <v>41516</v>
      </c>
      <c r="I113" s="6" t="e">
        <f>DATEVALUE(order_details[[#This Row],[Order Date]])</f>
        <v>#VALUE!</v>
      </c>
      <c r="J113">
        <v>27.2</v>
      </c>
      <c r="K113">
        <v>21</v>
      </c>
      <c r="L113">
        <v>0</v>
      </c>
      <c r="M113">
        <f>(order_details[[#This Row],[unitPrice]]*order_details[[#This Row],[quantity]]) - (order_details[[#This Row],[unitPrice]]*order_details[[#This Row],[quantity]]*order_details[[#This Row],[discount]])</f>
        <v>571.19999999999993</v>
      </c>
      <c r="N113">
        <f>_xlfn.XLOOKUP(order_details[[#This Row],[orderID]],orders[orderID],orders[freight])</f>
        <v>147.26</v>
      </c>
      <c r="O113">
        <f>order_details[[#This Row],[Sales]]-order_details[[#This Row],[Freight]]</f>
        <v>423.93999999999994</v>
      </c>
      <c r="P113" s="8">
        <f>(order_details[[#This Row],[Profit]]/order_details[[#This Row],[Sales]])/100</f>
        <v>7.4219187675070028E-3</v>
      </c>
      <c r="Q113" s="12"/>
    </row>
    <row r="114" spans="1:17" x14ac:dyDescent="0.25">
      <c r="A114">
        <v>10294</v>
      </c>
      <c r="B114">
        <v>75</v>
      </c>
      <c r="C114" t="str">
        <f>_xlfn.XLOOKUP(order_details[[#This Row],[orderID]],orders[orderID],orders[customerID])</f>
        <v>RATTC</v>
      </c>
      <c r="D114" t="str">
        <f>_xlfn.XLOOKUP(order_details[[#This Row],[orderID]],orders[orderID],orders[Employee Name])</f>
        <v>Margaret Peacock</v>
      </c>
      <c r="E114" t="str">
        <f>_xlfn.XLOOKUP(order_details[[#This Row],[Customer ID]],customers[customerID],customers[companyName])</f>
        <v>Rattlesnake Canyon Grocery</v>
      </c>
      <c r="F114" t="str">
        <f>_xlfn.XLOOKUP(order_details[[#This Row],[productID]],products[productID],products[productName])</f>
        <v>Rhönbräu Klosterbier</v>
      </c>
      <c r="G114" t="str">
        <f>_xlfn.XLOOKUP(order_details[[#This Row],[Product Name]],products[productName],products[Category Name])</f>
        <v>Beverages</v>
      </c>
      <c r="H114" s="6">
        <f>_xlfn.XLOOKUP(order_details[[#This Row],[orderID]],orders[orderID],orders[orderDate])</f>
        <v>41516</v>
      </c>
      <c r="I114" s="6" t="e">
        <f>DATEVALUE(order_details[[#This Row],[Order Date]])</f>
        <v>#VALUE!</v>
      </c>
      <c r="J114">
        <v>6.2</v>
      </c>
      <c r="K114">
        <v>6</v>
      </c>
      <c r="L114">
        <v>0</v>
      </c>
      <c r="M114">
        <f>(order_details[[#This Row],[unitPrice]]*order_details[[#This Row],[quantity]]) - (order_details[[#This Row],[unitPrice]]*order_details[[#This Row],[quantity]]*order_details[[#This Row],[discount]])</f>
        <v>37.200000000000003</v>
      </c>
      <c r="N114">
        <f>_xlfn.XLOOKUP(order_details[[#This Row],[orderID]],orders[orderID],orders[freight])</f>
        <v>147.26</v>
      </c>
      <c r="O114">
        <f>order_details[[#This Row],[Sales]]-order_details[[#This Row],[Freight]]</f>
        <v>-110.05999999999999</v>
      </c>
      <c r="P114" s="8">
        <f>(order_details[[#This Row],[Profit]]/order_details[[#This Row],[Sales]])/100</f>
        <v>-2.9586021505376339E-2</v>
      </c>
      <c r="Q114" s="12"/>
    </row>
    <row r="115" spans="1:17" x14ac:dyDescent="0.25">
      <c r="A115">
        <v>10295</v>
      </c>
      <c r="B115">
        <v>56</v>
      </c>
      <c r="C115" t="str">
        <f>_xlfn.XLOOKUP(order_details[[#This Row],[orderID]],orders[orderID],orders[customerID])</f>
        <v>VINET</v>
      </c>
      <c r="D115" t="str">
        <f>_xlfn.XLOOKUP(order_details[[#This Row],[orderID]],orders[orderID],orders[Employee Name])</f>
        <v>Andrew Fuller</v>
      </c>
      <c r="E115" t="str">
        <f>_xlfn.XLOOKUP(order_details[[#This Row],[Customer ID]],customers[customerID],customers[companyName])</f>
        <v>Vins et alcools Chevalier</v>
      </c>
      <c r="F115" t="str">
        <f>_xlfn.XLOOKUP(order_details[[#This Row],[productID]],products[productID],products[productName])</f>
        <v>Gnocchi di nonna Alice</v>
      </c>
      <c r="G115" t="str">
        <f>_xlfn.XLOOKUP(order_details[[#This Row],[Product Name]],products[productName],products[Category Name])</f>
        <v>Grains &amp; Cereals</v>
      </c>
      <c r="H115" s="6">
        <f>_xlfn.XLOOKUP(order_details[[#This Row],[orderID]],orders[orderID],orders[orderDate])</f>
        <v>41519</v>
      </c>
      <c r="I115" s="6" t="e">
        <f>DATEVALUE(order_details[[#This Row],[Order Date]])</f>
        <v>#VALUE!</v>
      </c>
      <c r="J115">
        <v>30.4</v>
      </c>
      <c r="K115">
        <v>4</v>
      </c>
      <c r="L115">
        <v>0</v>
      </c>
      <c r="M115">
        <f>(order_details[[#This Row],[unitPrice]]*order_details[[#This Row],[quantity]]) - (order_details[[#This Row],[unitPrice]]*order_details[[#This Row],[quantity]]*order_details[[#This Row],[discount]])</f>
        <v>121.6</v>
      </c>
      <c r="N115">
        <f>_xlfn.XLOOKUP(order_details[[#This Row],[orderID]],orders[orderID],orders[freight])</f>
        <v>1.1499999999999999</v>
      </c>
      <c r="O115">
        <f>order_details[[#This Row],[Sales]]-order_details[[#This Row],[Freight]]</f>
        <v>120.44999999999999</v>
      </c>
      <c r="P115" s="8">
        <f>(order_details[[#This Row],[Profit]]/order_details[[#This Row],[Sales]])/100</f>
        <v>9.9054276315789468E-3</v>
      </c>
      <c r="Q115" s="12"/>
    </row>
    <row r="116" spans="1:17" x14ac:dyDescent="0.25">
      <c r="A116">
        <v>10296</v>
      </c>
      <c r="B116">
        <v>11</v>
      </c>
      <c r="C116" t="str">
        <f>_xlfn.XLOOKUP(order_details[[#This Row],[orderID]],orders[orderID],orders[customerID])</f>
        <v>LILAS</v>
      </c>
      <c r="D116" t="str">
        <f>_xlfn.XLOOKUP(order_details[[#This Row],[orderID]],orders[orderID],orders[Employee Name])</f>
        <v>Michael Suyama</v>
      </c>
      <c r="E116" t="str">
        <f>_xlfn.XLOOKUP(order_details[[#This Row],[Customer ID]],customers[customerID],customers[companyName])</f>
        <v>LILA-Supermercado</v>
      </c>
      <c r="F116" t="str">
        <f>_xlfn.XLOOKUP(order_details[[#This Row],[productID]],products[productID],products[productName])</f>
        <v>Queso Cabrales</v>
      </c>
      <c r="G116" t="str">
        <f>_xlfn.XLOOKUP(order_details[[#This Row],[Product Name]],products[productName],products[Category Name])</f>
        <v>Dairy Products</v>
      </c>
      <c r="H116" s="6">
        <f>_xlfn.XLOOKUP(order_details[[#This Row],[orderID]],orders[orderID],orders[orderDate])</f>
        <v>41520</v>
      </c>
      <c r="I116" s="6" t="e">
        <f>DATEVALUE(order_details[[#This Row],[Order Date]])</f>
        <v>#VALUE!</v>
      </c>
      <c r="J116">
        <v>16.8</v>
      </c>
      <c r="K116">
        <v>12</v>
      </c>
      <c r="L116">
        <v>0</v>
      </c>
      <c r="M116">
        <f>(order_details[[#This Row],[unitPrice]]*order_details[[#This Row],[quantity]]) - (order_details[[#This Row],[unitPrice]]*order_details[[#This Row],[quantity]]*order_details[[#This Row],[discount]])</f>
        <v>201.60000000000002</v>
      </c>
      <c r="N116">
        <f>_xlfn.XLOOKUP(order_details[[#This Row],[orderID]],orders[orderID],orders[freight])</f>
        <v>0.12</v>
      </c>
      <c r="O116">
        <f>order_details[[#This Row],[Sales]]-order_details[[#This Row],[Freight]]</f>
        <v>201.48000000000002</v>
      </c>
      <c r="P116" s="8">
        <f>(order_details[[#This Row],[Profit]]/order_details[[#This Row],[Sales]])/100</f>
        <v>9.9940476190476194E-3</v>
      </c>
      <c r="Q116" s="12"/>
    </row>
    <row r="117" spans="1:17" x14ac:dyDescent="0.25">
      <c r="A117">
        <v>10297</v>
      </c>
      <c r="B117">
        <v>39</v>
      </c>
      <c r="C117" t="str">
        <f>_xlfn.XLOOKUP(order_details[[#This Row],[orderID]],orders[orderID],orders[customerID])</f>
        <v>BLONP</v>
      </c>
      <c r="D117" t="str">
        <f>_xlfn.XLOOKUP(order_details[[#This Row],[orderID]],orders[orderID],orders[Employee Name])</f>
        <v>Steven Buchanan</v>
      </c>
      <c r="E117" t="str">
        <f>_xlfn.XLOOKUP(order_details[[#This Row],[Customer ID]],customers[customerID],customers[companyName])</f>
        <v>Blondesddsl père et fils</v>
      </c>
      <c r="F117" t="str">
        <f>_xlfn.XLOOKUP(order_details[[#This Row],[productID]],products[productID],products[productName])</f>
        <v>Chartreuse verte</v>
      </c>
      <c r="G117" t="str">
        <f>_xlfn.XLOOKUP(order_details[[#This Row],[Product Name]],products[productName],products[Category Name])</f>
        <v>Beverages</v>
      </c>
      <c r="H117" s="6">
        <f>_xlfn.XLOOKUP(order_details[[#This Row],[orderID]],orders[orderID],orders[orderDate])</f>
        <v>41521</v>
      </c>
      <c r="I117" s="6" t="e">
        <f>DATEVALUE(order_details[[#This Row],[Order Date]])</f>
        <v>#VALUE!</v>
      </c>
      <c r="J117">
        <v>14.4</v>
      </c>
      <c r="K117">
        <v>60</v>
      </c>
      <c r="L117">
        <v>0</v>
      </c>
      <c r="M117">
        <f>(order_details[[#This Row],[unitPrice]]*order_details[[#This Row],[quantity]]) - (order_details[[#This Row],[unitPrice]]*order_details[[#This Row],[quantity]]*order_details[[#This Row],[discount]])</f>
        <v>864</v>
      </c>
      <c r="N117">
        <f>_xlfn.XLOOKUP(order_details[[#This Row],[orderID]],orders[orderID],orders[freight])</f>
        <v>5.74</v>
      </c>
      <c r="O117">
        <f>order_details[[#This Row],[Sales]]-order_details[[#This Row],[Freight]]</f>
        <v>858.26</v>
      </c>
      <c r="P117" s="8">
        <f>(order_details[[#This Row],[Profit]]/order_details[[#This Row],[Sales]])/100</f>
        <v>9.9335648148148152E-3</v>
      </c>
      <c r="Q117" s="12"/>
    </row>
    <row r="118" spans="1:17" x14ac:dyDescent="0.25">
      <c r="A118">
        <v>10298</v>
      </c>
      <c r="B118">
        <v>2</v>
      </c>
      <c r="C118" t="str">
        <f>_xlfn.XLOOKUP(order_details[[#This Row],[orderID]],orders[orderID],orders[customerID])</f>
        <v>HUNGO</v>
      </c>
      <c r="D118" t="str">
        <f>_xlfn.XLOOKUP(order_details[[#This Row],[orderID]],orders[orderID],orders[Employee Name])</f>
        <v>Michael Suyama</v>
      </c>
      <c r="E118" t="str">
        <f>_xlfn.XLOOKUP(order_details[[#This Row],[Customer ID]],customers[customerID],customers[companyName])</f>
        <v>Hungry Owl All-Night Grocers</v>
      </c>
      <c r="F118" t="str">
        <f>_xlfn.XLOOKUP(order_details[[#This Row],[productID]],products[productID],products[productName])</f>
        <v>Chang</v>
      </c>
      <c r="G118" t="str">
        <f>_xlfn.XLOOKUP(order_details[[#This Row],[Product Name]],products[productName],products[Category Name])</f>
        <v>Beverages</v>
      </c>
      <c r="H118" s="6">
        <f>_xlfn.XLOOKUP(order_details[[#This Row],[orderID]],orders[orderID],orders[orderDate])</f>
        <v>41522</v>
      </c>
      <c r="I118" s="6" t="e">
        <f>DATEVALUE(order_details[[#This Row],[Order Date]])</f>
        <v>#VALUE!</v>
      </c>
      <c r="J118">
        <v>15.2</v>
      </c>
      <c r="K118">
        <v>40</v>
      </c>
      <c r="L118">
        <v>0</v>
      </c>
      <c r="M118">
        <f>(order_details[[#This Row],[unitPrice]]*order_details[[#This Row],[quantity]]) - (order_details[[#This Row],[unitPrice]]*order_details[[#This Row],[quantity]]*order_details[[#This Row],[discount]])</f>
        <v>608</v>
      </c>
      <c r="N118">
        <f>_xlfn.XLOOKUP(order_details[[#This Row],[orderID]],orders[orderID],orders[freight])</f>
        <v>168.22</v>
      </c>
      <c r="O118">
        <f>order_details[[#This Row],[Sales]]-order_details[[#This Row],[Freight]]</f>
        <v>439.78</v>
      </c>
      <c r="P118" s="8">
        <f>(order_details[[#This Row],[Profit]]/order_details[[#This Row],[Sales]])/100</f>
        <v>7.2332236842105255E-3</v>
      </c>
      <c r="Q118" s="12"/>
    </row>
    <row r="119" spans="1:17" x14ac:dyDescent="0.25">
      <c r="A119">
        <v>10302</v>
      </c>
      <c r="B119">
        <v>17</v>
      </c>
      <c r="C119" t="str">
        <f>_xlfn.XLOOKUP(order_details[[#This Row],[orderID]],orders[orderID],orders[customerID])</f>
        <v>SUPRD</v>
      </c>
      <c r="D119" t="str">
        <f>_xlfn.XLOOKUP(order_details[[#This Row],[orderID]],orders[orderID],orders[Employee Name])</f>
        <v>Margaret Peacock</v>
      </c>
      <c r="E119" t="str">
        <f>_xlfn.XLOOKUP(order_details[[#This Row],[Customer ID]],customers[customerID],customers[companyName])</f>
        <v>Suprêmes délices</v>
      </c>
      <c r="F119" t="str">
        <f>_xlfn.XLOOKUP(order_details[[#This Row],[productID]],products[productID],products[productName])</f>
        <v>Alice Mutton</v>
      </c>
      <c r="G119" t="str">
        <f>_xlfn.XLOOKUP(order_details[[#This Row],[Product Name]],products[productName],products[Category Name])</f>
        <v>Meat &amp; Poultry</v>
      </c>
      <c r="H119" s="6">
        <f>_xlfn.XLOOKUP(order_details[[#This Row],[orderID]],orders[orderID],orders[orderDate])</f>
        <v>41527</v>
      </c>
      <c r="I119" s="6" t="e">
        <f>DATEVALUE(order_details[[#This Row],[Order Date]])</f>
        <v>#VALUE!</v>
      </c>
      <c r="J119">
        <v>31.2</v>
      </c>
      <c r="K119">
        <v>40</v>
      </c>
      <c r="L119">
        <v>0</v>
      </c>
      <c r="M119">
        <f>(order_details[[#This Row],[unitPrice]]*order_details[[#This Row],[quantity]]) - (order_details[[#This Row],[unitPrice]]*order_details[[#This Row],[quantity]]*order_details[[#This Row],[discount]])</f>
        <v>1248</v>
      </c>
      <c r="N119">
        <f>_xlfn.XLOOKUP(order_details[[#This Row],[orderID]],orders[orderID],orders[freight])</f>
        <v>6.27</v>
      </c>
      <c r="O119">
        <f>order_details[[#This Row],[Sales]]-order_details[[#This Row],[Freight]]</f>
        <v>1241.73</v>
      </c>
      <c r="P119" s="8">
        <f>(order_details[[#This Row],[Profit]]/order_details[[#This Row],[Sales]])/100</f>
        <v>9.9497596153846155E-3</v>
      </c>
      <c r="Q119" s="12"/>
    </row>
    <row r="120" spans="1:17" x14ac:dyDescent="0.25">
      <c r="A120">
        <v>10302</v>
      </c>
      <c r="B120">
        <v>28</v>
      </c>
      <c r="C120" t="str">
        <f>_xlfn.XLOOKUP(order_details[[#This Row],[orderID]],orders[orderID],orders[customerID])</f>
        <v>SUPRD</v>
      </c>
      <c r="D120" t="str">
        <f>_xlfn.XLOOKUP(order_details[[#This Row],[orderID]],orders[orderID],orders[Employee Name])</f>
        <v>Margaret Peacock</v>
      </c>
      <c r="E120" t="str">
        <f>_xlfn.XLOOKUP(order_details[[#This Row],[Customer ID]],customers[customerID],customers[companyName])</f>
        <v>Suprêmes délices</v>
      </c>
      <c r="F120" t="str">
        <f>_xlfn.XLOOKUP(order_details[[#This Row],[productID]],products[productID],products[productName])</f>
        <v>Rössle Sauerkraut</v>
      </c>
      <c r="G120" t="str">
        <f>_xlfn.XLOOKUP(order_details[[#This Row],[Product Name]],products[productName],products[Category Name])</f>
        <v>Produce</v>
      </c>
      <c r="H120" s="6">
        <f>_xlfn.XLOOKUP(order_details[[#This Row],[orderID]],orders[orderID],orders[orderDate])</f>
        <v>41527</v>
      </c>
      <c r="I120" s="6" t="e">
        <f>DATEVALUE(order_details[[#This Row],[Order Date]])</f>
        <v>#VALUE!</v>
      </c>
      <c r="J120">
        <v>36.4</v>
      </c>
      <c r="K120">
        <v>28</v>
      </c>
      <c r="L120">
        <v>0</v>
      </c>
      <c r="M120">
        <f>(order_details[[#This Row],[unitPrice]]*order_details[[#This Row],[quantity]]) - (order_details[[#This Row],[unitPrice]]*order_details[[#This Row],[quantity]]*order_details[[#This Row],[discount]])</f>
        <v>1019.1999999999999</v>
      </c>
      <c r="N120">
        <f>_xlfn.XLOOKUP(order_details[[#This Row],[orderID]],orders[orderID],orders[freight])</f>
        <v>6.27</v>
      </c>
      <c r="O120">
        <f>order_details[[#This Row],[Sales]]-order_details[[#This Row],[Freight]]</f>
        <v>1012.93</v>
      </c>
      <c r="P120" s="8">
        <f>(order_details[[#This Row],[Profit]]/order_details[[#This Row],[Sales]])/100</f>
        <v>9.9384811616954477E-3</v>
      </c>
      <c r="Q120" s="12"/>
    </row>
    <row r="121" spans="1:17" x14ac:dyDescent="0.25">
      <c r="A121">
        <v>10302</v>
      </c>
      <c r="B121">
        <v>43</v>
      </c>
      <c r="C121" t="str">
        <f>_xlfn.XLOOKUP(order_details[[#This Row],[orderID]],orders[orderID],orders[customerID])</f>
        <v>SUPRD</v>
      </c>
      <c r="D121" t="str">
        <f>_xlfn.XLOOKUP(order_details[[#This Row],[orderID]],orders[orderID],orders[Employee Name])</f>
        <v>Margaret Peacock</v>
      </c>
      <c r="E121" t="str">
        <f>_xlfn.XLOOKUP(order_details[[#This Row],[Customer ID]],customers[customerID],customers[companyName])</f>
        <v>Suprêmes délices</v>
      </c>
      <c r="F121" t="str">
        <f>_xlfn.XLOOKUP(order_details[[#This Row],[productID]],products[productID],products[productName])</f>
        <v>Ipoh Coffee</v>
      </c>
      <c r="G121" t="str">
        <f>_xlfn.XLOOKUP(order_details[[#This Row],[Product Name]],products[productName],products[Category Name])</f>
        <v>Beverages</v>
      </c>
      <c r="H121" s="6">
        <f>_xlfn.XLOOKUP(order_details[[#This Row],[orderID]],orders[orderID],orders[orderDate])</f>
        <v>41527</v>
      </c>
      <c r="I121" s="6" t="e">
        <f>DATEVALUE(order_details[[#This Row],[Order Date]])</f>
        <v>#VALUE!</v>
      </c>
      <c r="J121">
        <v>36.799999999999997</v>
      </c>
      <c r="K121">
        <v>12</v>
      </c>
      <c r="L121">
        <v>0</v>
      </c>
      <c r="M121">
        <f>(order_details[[#This Row],[unitPrice]]*order_details[[#This Row],[quantity]]) - (order_details[[#This Row],[unitPrice]]*order_details[[#This Row],[quantity]]*order_details[[#This Row],[discount]])</f>
        <v>441.59999999999997</v>
      </c>
      <c r="N121">
        <f>_xlfn.XLOOKUP(order_details[[#This Row],[orderID]],orders[orderID],orders[freight])</f>
        <v>6.27</v>
      </c>
      <c r="O121">
        <f>order_details[[#This Row],[Sales]]-order_details[[#This Row],[Freight]]</f>
        <v>435.33</v>
      </c>
      <c r="P121" s="8">
        <f>(order_details[[#This Row],[Profit]]/order_details[[#This Row],[Sales]])/100</f>
        <v>9.8580163043478271E-3</v>
      </c>
      <c r="Q121" s="12"/>
    </row>
    <row r="122" spans="1:17" x14ac:dyDescent="0.25">
      <c r="A122">
        <v>10304</v>
      </c>
      <c r="B122">
        <v>71</v>
      </c>
      <c r="C122" t="str">
        <f>_xlfn.XLOOKUP(order_details[[#This Row],[orderID]],orders[orderID],orders[customerID])</f>
        <v>TORTU</v>
      </c>
      <c r="D122" t="str">
        <f>_xlfn.XLOOKUP(order_details[[#This Row],[orderID]],orders[orderID],orders[Employee Name])</f>
        <v>Nancy Davolio</v>
      </c>
      <c r="E122" t="str">
        <f>_xlfn.XLOOKUP(order_details[[#This Row],[Customer ID]],customers[customerID],customers[companyName])</f>
        <v>Tortuga Restaurante</v>
      </c>
      <c r="F122" t="str">
        <f>_xlfn.XLOOKUP(order_details[[#This Row],[productID]],products[productID],products[productName])</f>
        <v>Flotemysost</v>
      </c>
      <c r="G122" t="str">
        <f>_xlfn.XLOOKUP(order_details[[#This Row],[Product Name]],products[productName],products[Category Name])</f>
        <v>Dairy Products</v>
      </c>
      <c r="H122" s="6">
        <f>_xlfn.XLOOKUP(order_details[[#This Row],[orderID]],orders[orderID],orders[orderDate])</f>
        <v>41529</v>
      </c>
      <c r="I122" s="6" t="e">
        <f>DATEVALUE(order_details[[#This Row],[Order Date]])</f>
        <v>#VALUE!</v>
      </c>
      <c r="J122">
        <v>17.2</v>
      </c>
      <c r="K122">
        <v>2</v>
      </c>
      <c r="L122">
        <v>0</v>
      </c>
      <c r="M122">
        <f>(order_details[[#This Row],[unitPrice]]*order_details[[#This Row],[quantity]]) - (order_details[[#This Row],[unitPrice]]*order_details[[#This Row],[quantity]]*order_details[[#This Row],[discount]])</f>
        <v>34.4</v>
      </c>
      <c r="N122">
        <f>_xlfn.XLOOKUP(order_details[[#This Row],[orderID]],orders[orderID],orders[freight])</f>
        <v>63.79</v>
      </c>
      <c r="O122">
        <f>order_details[[#This Row],[Sales]]-order_details[[#This Row],[Freight]]</f>
        <v>-29.39</v>
      </c>
      <c r="P122" s="8">
        <f>(order_details[[#This Row],[Profit]]/order_details[[#This Row],[Sales]])/100</f>
        <v>-8.5436046511627919E-3</v>
      </c>
      <c r="Q122" s="12"/>
    </row>
    <row r="123" spans="1:17" x14ac:dyDescent="0.25">
      <c r="A123">
        <v>10306</v>
      </c>
      <c r="B123">
        <v>54</v>
      </c>
      <c r="C123" t="str">
        <f>_xlfn.XLOOKUP(order_details[[#This Row],[orderID]],orders[orderID],orders[customerID])</f>
        <v>ROMEY</v>
      </c>
      <c r="D123" t="str">
        <f>_xlfn.XLOOKUP(order_details[[#This Row],[orderID]],orders[orderID],orders[Employee Name])</f>
        <v>Nancy Davolio</v>
      </c>
      <c r="E123" t="str">
        <f>_xlfn.XLOOKUP(order_details[[#This Row],[Customer ID]],customers[customerID],customers[companyName])</f>
        <v>Romero y tomillo</v>
      </c>
      <c r="F123" t="str">
        <f>_xlfn.XLOOKUP(order_details[[#This Row],[productID]],products[productID],products[productName])</f>
        <v>Tourtière</v>
      </c>
      <c r="G123" t="str">
        <f>_xlfn.XLOOKUP(order_details[[#This Row],[Product Name]],products[productName],products[Category Name])</f>
        <v>Meat &amp; Poultry</v>
      </c>
      <c r="H123" s="6">
        <f>_xlfn.XLOOKUP(order_details[[#This Row],[orderID]],orders[orderID],orders[orderDate])</f>
        <v>41533</v>
      </c>
      <c r="I123" s="6" t="e">
        <f>DATEVALUE(order_details[[#This Row],[Order Date]])</f>
        <v>#VALUE!</v>
      </c>
      <c r="J123">
        <v>5.9</v>
      </c>
      <c r="K123">
        <v>5</v>
      </c>
      <c r="L123">
        <v>0</v>
      </c>
      <c r="M123">
        <f>(order_details[[#This Row],[unitPrice]]*order_details[[#This Row],[quantity]]) - (order_details[[#This Row],[unitPrice]]*order_details[[#This Row],[quantity]]*order_details[[#This Row],[discount]])</f>
        <v>29.5</v>
      </c>
      <c r="N123">
        <f>_xlfn.XLOOKUP(order_details[[#This Row],[orderID]],orders[orderID],orders[freight])</f>
        <v>7.56</v>
      </c>
      <c r="O123">
        <f>order_details[[#This Row],[Sales]]-order_details[[#This Row],[Freight]]</f>
        <v>21.94</v>
      </c>
      <c r="P123" s="8">
        <f>(order_details[[#This Row],[Profit]]/order_details[[#This Row],[Sales]])/100</f>
        <v>7.4372881355932209E-3</v>
      </c>
      <c r="Q123" s="12"/>
    </row>
    <row r="124" spans="1:17" x14ac:dyDescent="0.25">
      <c r="A124">
        <v>10307</v>
      </c>
      <c r="B124">
        <v>68</v>
      </c>
      <c r="C124" t="str">
        <f>_xlfn.XLOOKUP(order_details[[#This Row],[orderID]],orders[orderID],orders[customerID])</f>
        <v>LONEP</v>
      </c>
      <c r="D124" t="str">
        <f>_xlfn.XLOOKUP(order_details[[#This Row],[orderID]],orders[orderID],orders[Employee Name])</f>
        <v>Andrew Fuller</v>
      </c>
      <c r="E124" t="str">
        <f>_xlfn.XLOOKUP(order_details[[#This Row],[Customer ID]],customers[customerID],customers[companyName])</f>
        <v>Lonesome Pine Restaurant</v>
      </c>
      <c r="F124" t="str">
        <f>_xlfn.XLOOKUP(order_details[[#This Row],[productID]],products[productID],products[productName])</f>
        <v>Scottish Longbreads</v>
      </c>
      <c r="G124" t="str">
        <f>_xlfn.XLOOKUP(order_details[[#This Row],[Product Name]],products[productName],products[Category Name])</f>
        <v>Confections</v>
      </c>
      <c r="H124" s="6">
        <f>_xlfn.XLOOKUP(order_details[[#This Row],[orderID]],orders[orderID],orders[orderDate])</f>
        <v>41534</v>
      </c>
      <c r="I124" s="6" t="e">
        <f>DATEVALUE(order_details[[#This Row],[Order Date]])</f>
        <v>#VALUE!</v>
      </c>
      <c r="J124">
        <v>10</v>
      </c>
      <c r="K124">
        <v>3</v>
      </c>
      <c r="L124">
        <v>0</v>
      </c>
      <c r="M124">
        <f>(order_details[[#This Row],[unitPrice]]*order_details[[#This Row],[quantity]]) - (order_details[[#This Row],[unitPrice]]*order_details[[#This Row],[quantity]]*order_details[[#This Row],[discount]])</f>
        <v>30</v>
      </c>
      <c r="N124">
        <f>_xlfn.XLOOKUP(order_details[[#This Row],[orderID]],orders[orderID],orders[freight])</f>
        <v>0.56000000000000005</v>
      </c>
      <c r="O124">
        <f>order_details[[#This Row],[Sales]]-order_details[[#This Row],[Freight]]</f>
        <v>29.44</v>
      </c>
      <c r="P124" s="8">
        <f>(order_details[[#This Row],[Profit]]/order_details[[#This Row],[Sales]])/100</f>
        <v>9.8133333333333336E-3</v>
      </c>
      <c r="Q124" s="12"/>
    </row>
    <row r="125" spans="1:17" x14ac:dyDescent="0.25">
      <c r="A125">
        <v>10308</v>
      </c>
      <c r="B125">
        <v>69</v>
      </c>
      <c r="C125" t="str">
        <f>_xlfn.XLOOKUP(order_details[[#This Row],[orderID]],orders[orderID],orders[customerID])</f>
        <v>ANATR</v>
      </c>
      <c r="D125" t="str">
        <f>_xlfn.XLOOKUP(order_details[[#This Row],[orderID]],orders[orderID],orders[Employee Name])</f>
        <v>Robert King</v>
      </c>
      <c r="E125" t="str">
        <f>_xlfn.XLOOKUP(order_details[[#This Row],[Customer ID]],customers[customerID],customers[companyName])</f>
        <v>Ana Trujillo Emparedados y helados</v>
      </c>
      <c r="F125" t="str">
        <f>_xlfn.XLOOKUP(order_details[[#This Row],[productID]],products[productID],products[productName])</f>
        <v>Gudbrandsdalsost</v>
      </c>
      <c r="G125" t="str">
        <f>_xlfn.XLOOKUP(order_details[[#This Row],[Product Name]],products[productName],products[Category Name])</f>
        <v>Dairy Products</v>
      </c>
      <c r="H125" s="6">
        <f>_xlfn.XLOOKUP(order_details[[#This Row],[orderID]],orders[orderID],orders[orderDate])</f>
        <v>41535</v>
      </c>
      <c r="I125" s="6" t="e">
        <f>DATEVALUE(order_details[[#This Row],[Order Date]])</f>
        <v>#VALUE!</v>
      </c>
      <c r="J125">
        <v>28.8</v>
      </c>
      <c r="K125">
        <v>1</v>
      </c>
      <c r="L125">
        <v>0</v>
      </c>
      <c r="M125">
        <f>(order_details[[#This Row],[unitPrice]]*order_details[[#This Row],[quantity]]) - (order_details[[#This Row],[unitPrice]]*order_details[[#This Row],[quantity]]*order_details[[#This Row],[discount]])</f>
        <v>28.8</v>
      </c>
      <c r="N125">
        <f>_xlfn.XLOOKUP(order_details[[#This Row],[orderID]],orders[orderID],orders[freight])</f>
        <v>1.61</v>
      </c>
      <c r="O125">
        <f>order_details[[#This Row],[Sales]]-order_details[[#This Row],[Freight]]</f>
        <v>27.19</v>
      </c>
      <c r="P125" s="8">
        <f>(order_details[[#This Row],[Profit]]/order_details[[#This Row],[Sales]])/100</f>
        <v>9.4409722222222221E-3</v>
      </c>
      <c r="Q125" s="12"/>
    </row>
    <row r="126" spans="1:17" x14ac:dyDescent="0.25">
      <c r="A126">
        <v>10308</v>
      </c>
      <c r="B126">
        <v>70</v>
      </c>
      <c r="C126" t="str">
        <f>_xlfn.XLOOKUP(order_details[[#This Row],[orderID]],orders[orderID],orders[customerID])</f>
        <v>ANATR</v>
      </c>
      <c r="D126" t="str">
        <f>_xlfn.XLOOKUP(order_details[[#This Row],[orderID]],orders[orderID],orders[Employee Name])</f>
        <v>Robert King</v>
      </c>
      <c r="E126" t="str">
        <f>_xlfn.XLOOKUP(order_details[[#This Row],[Customer ID]],customers[customerID],customers[companyName])</f>
        <v>Ana Trujillo Emparedados y helados</v>
      </c>
      <c r="F126" t="str">
        <f>_xlfn.XLOOKUP(order_details[[#This Row],[productID]],products[productID],products[productName])</f>
        <v>Outback Lager</v>
      </c>
      <c r="G126" t="str">
        <f>_xlfn.XLOOKUP(order_details[[#This Row],[Product Name]],products[productName],products[Category Name])</f>
        <v>Beverages</v>
      </c>
      <c r="H126" s="6">
        <f>_xlfn.XLOOKUP(order_details[[#This Row],[orderID]],orders[orderID],orders[orderDate])</f>
        <v>41535</v>
      </c>
      <c r="I126" s="6" t="e">
        <f>DATEVALUE(order_details[[#This Row],[Order Date]])</f>
        <v>#VALUE!</v>
      </c>
      <c r="J126">
        <v>12</v>
      </c>
      <c r="K126">
        <v>5</v>
      </c>
      <c r="L126">
        <v>0</v>
      </c>
      <c r="M126">
        <f>(order_details[[#This Row],[unitPrice]]*order_details[[#This Row],[quantity]]) - (order_details[[#This Row],[unitPrice]]*order_details[[#This Row],[quantity]]*order_details[[#This Row],[discount]])</f>
        <v>60</v>
      </c>
      <c r="N126">
        <f>_xlfn.XLOOKUP(order_details[[#This Row],[orderID]],orders[orderID],orders[freight])</f>
        <v>1.61</v>
      </c>
      <c r="O126">
        <f>order_details[[#This Row],[Sales]]-order_details[[#This Row],[Freight]]</f>
        <v>58.39</v>
      </c>
      <c r="P126" s="8">
        <f>(order_details[[#This Row],[Profit]]/order_details[[#This Row],[Sales]])/100</f>
        <v>9.7316666666666662E-3</v>
      </c>
      <c r="Q126" s="12"/>
    </row>
    <row r="127" spans="1:17" x14ac:dyDescent="0.25">
      <c r="A127">
        <v>10309</v>
      </c>
      <c r="B127">
        <v>42</v>
      </c>
      <c r="C127" t="str">
        <f>_xlfn.XLOOKUP(order_details[[#This Row],[orderID]],orders[orderID],orders[customerID])</f>
        <v>HUNGO</v>
      </c>
      <c r="D127" t="str">
        <f>_xlfn.XLOOKUP(order_details[[#This Row],[orderID]],orders[orderID],orders[Employee Name])</f>
        <v>Janet Leverling</v>
      </c>
      <c r="E127" t="str">
        <f>_xlfn.XLOOKUP(order_details[[#This Row],[Customer ID]],customers[customerID],customers[companyName])</f>
        <v>Hungry Owl All-Night Grocers</v>
      </c>
      <c r="F127" t="str">
        <f>_xlfn.XLOOKUP(order_details[[#This Row],[productID]],products[productID],products[productName])</f>
        <v>Singaporean Hokkien Fried Mee</v>
      </c>
      <c r="G127" t="str">
        <f>_xlfn.XLOOKUP(order_details[[#This Row],[Product Name]],products[productName],products[Category Name])</f>
        <v>Grains &amp; Cereals</v>
      </c>
      <c r="H127" s="6">
        <f>_xlfn.XLOOKUP(order_details[[#This Row],[orderID]],orders[orderID],orders[orderDate])</f>
        <v>41536</v>
      </c>
      <c r="I127" s="6" t="e">
        <f>DATEVALUE(order_details[[#This Row],[Order Date]])</f>
        <v>#VALUE!</v>
      </c>
      <c r="J127">
        <v>11.2</v>
      </c>
      <c r="K127">
        <v>2</v>
      </c>
      <c r="L127">
        <v>0</v>
      </c>
      <c r="M127">
        <f>(order_details[[#This Row],[unitPrice]]*order_details[[#This Row],[quantity]]) - (order_details[[#This Row],[unitPrice]]*order_details[[#This Row],[quantity]]*order_details[[#This Row],[discount]])</f>
        <v>22.4</v>
      </c>
      <c r="N127">
        <f>_xlfn.XLOOKUP(order_details[[#This Row],[orderID]],orders[orderID],orders[freight])</f>
        <v>47.3</v>
      </c>
      <c r="O127">
        <f>order_details[[#This Row],[Sales]]-order_details[[#This Row],[Freight]]</f>
        <v>-24.9</v>
      </c>
      <c r="P127" s="8">
        <f>(order_details[[#This Row],[Profit]]/order_details[[#This Row],[Sales]])/100</f>
        <v>-1.1116071428571428E-2</v>
      </c>
      <c r="Q127" s="12"/>
    </row>
    <row r="128" spans="1:17" x14ac:dyDescent="0.25">
      <c r="A128">
        <v>10309</v>
      </c>
      <c r="B128">
        <v>71</v>
      </c>
      <c r="C128" t="str">
        <f>_xlfn.XLOOKUP(order_details[[#This Row],[orderID]],orders[orderID],orders[customerID])</f>
        <v>HUNGO</v>
      </c>
      <c r="D128" t="str">
        <f>_xlfn.XLOOKUP(order_details[[#This Row],[orderID]],orders[orderID],orders[Employee Name])</f>
        <v>Janet Leverling</v>
      </c>
      <c r="E128" t="str">
        <f>_xlfn.XLOOKUP(order_details[[#This Row],[Customer ID]],customers[customerID],customers[companyName])</f>
        <v>Hungry Owl All-Night Grocers</v>
      </c>
      <c r="F128" t="str">
        <f>_xlfn.XLOOKUP(order_details[[#This Row],[productID]],products[productID],products[productName])</f>
        <v>Flotemysost</v>
      </c>
      <c r="G128" t="str">
        <f>_xlfn.XLOOKUP(order_details[[#This Row],[Product Name]],products[productName],products[Category Name])</f>
        <v>Dairy Products</v>
      </c>
      <c r="H128" s="6">
        <f>_xlfn.XLOOKUP(order_details[[#This Row],[orderID]],orders[orderID],orders[orderDate])</f>
        <v>41536</v>
      </c>
      <c r="I128" s="6" t="e">
        <f>DATEVALUE(order_details[[#This Row],[Order Date]])</f>
        <v>#VALUE!</v>
      </c>
      <c r="J128">
        <v>17.2</v>
      </c>
      <c r="K128">
        <v>3</v>
      </c>
      <c r="L128">
        <v>0</v>
      </c>
      <c r="M128">
        <f>(order_details[[#This Row],[unitPrice]]*order_details[[#This Row],[quantity]]) - (order_details[[#This Row],[unitPrice]]*order_details[[#This Row],[quantity]]*order_details[[#This Row],[discount]])</f>
        <v>51.599999999999994</v>
      </c>
      <c r="N128">
        <f>_xlfn.XLOOKUP(order_details[[#This Row],[orderID]],orders[orderID],orders[freight])</f>
        <v>47.3</v>
      </c>
      <c r="O128">
        <f>order_details[[#This Row],[Sales]]-order_details[[#This Row],[Freight]]</f>
        <v>4.2999999999999972</v>
      </c>
      <c r="P128" s="8">
        <f>(order_details[[#This Row],[Profit]]/order_details[[#This Row],[Sales]])/100</f>
        <v>8.3333333333333284E-4</v>
      </c>
      <c r="Q128" s="12"/>
    </row>
    <row r="129" spans="1:17" x14ac:dyDescent="0.25">
      <c r="A129">
        <v>10310</v>
      </c>
      <c r="B129">
        <v>62</v>
      </c>
      <c r="C129" t="str">
        <f>_xlfn.XLOOKUP(order_details[[#This Row],[orderID]],orders[orderID],orders[customerID])</f>
        <v>THEBI</v>
      </c>
      <c r="D129" t="str">
        <f>_xlfn.XLOOKUP(order_details[[#This Row],[orderID]],orders[orderID],orders[Employee Name])</f>
        <v>Laura Callahan</v>
      </c>
      <c r="E129" t="str">
        <f>_xlfn.XLOOKUP(order_details[[#This Row],[Customer ID]],customers[customerID],customers[companyName])</f>
        <v>The Big Cheese</v>
      </c>
      <c r="F129" t="str">
        <f>_xlfn.XLOOKUP(order_details[[#This Row],[productID]],products[productID],products[productName])</f>
        <v>Tarte au sucre</v>
      </c>
      <c r="G129" t="str">
        <f>_xlfn.XLOOKUP(order_details[[#This Row],[Product Name]],products[productName],products[Category Name])</f>
        <v>Confections</v>
      </c>
      <c r="H129" s="6">
        <f>_xlfn.XLOOKUP(order_details[[#This Row],[orderID]],orders[orderID],orders[orderDate])</f>
        <v>41537</v>
      </c>
      <c r="I129" s="6" t="e">
        <f>DATEVALUE(order_details[[#This Row],[Order Date]])</f>
        <v>#VALUE!</v>
      </c>
      <c r="J129">
        <v>39.4</v>
      </c>
      <c r="K129">
        <v>5</v>
      </c>
      <c r="L129">
        <v>0</v>
      </c>
      <c r="M129">
        <f>(order_details[[#This Row],[unitPrice]]*order_details[[#This Row],[quantity]]) - (order_details[[#This Row],[unitPrice]]*order_details[[#This Row],[quantity]]*order_details[[#This Row],[discount]])</f>
        <v>197</v>
      </c>
      <c r="N129">
        <f>_xlfn.XLOOKUP(order_details[[#This Row],[orderID]],orders[orderID],orders[freight])</f>
        <v>17.52</v>
      </c>
      <c r="O129">
        <f>order_details[[#This Row],[Sales]]-order_details[[#This Row],[Freight]]</f>
        <v>179.48</v>
      </c>
      <c r="P129" s="8">
        <f>(order_details[[#This Row],[Profit]]/order_details[[#This Row],[Sales]])/100</f>
        <v>9.1106598984771574E-3</v>
      </c>
      <c r="Q129" s="12"/>
    </row>
    <row r="130" spans="1:17" x14ac:dyDescent="0.25">
      <c r="A130">
        <v>10311</v>
      </c>
      <c r="B130">
        <v>42</v>
      </c>
      <c r="C130" t="str">
        <f>_xlfn.XLOOKUP(order_details[[#This Row],[orderID]],orders[orderID],orders[customerID])</f>
        <v>DUMON</v>
      </c>
      <c r="D130" t="str">
        <f>_xlfn.XLOOKUP(order_details[[#This Row],[orderID]],orders[orderID],orders[Employee Name])</f>
        <v>Nancy Davolio</v>
      </c>
      <c r="E130" t="str">
        <f>_xlfn.XLOOKUP(order_details[[#This Row],[Customer ID]],customers[customerID],customers[companyName])</f>
        <v>Du monde entier</v>
      </c>
      <c r="F130" t="str">
        <f>_xlfn.XLOOKUP(order_details[[#This Row],[productID]],products[productID],products[productName])</f>
        <v>Singaporean Hokkien Fried Mee</v>
      </c>
      <c r="G130" t="str">
        <f>_xlfn.XLOOKUP(order_details[[#This Row],[Product Name]],products[productName],products[Category Name])</f>
        <v>Grains &amp; Cereals</v>
      </c>
      <c r="H130" s="6">
        <f>_xlfn.XLOOKUP(order_details[[#This Row],[orderID]],orders[orderID],orders[orderDate])</f>
        <v>41537</v>
      </c>
      <c r="I130" s="6" t="e">
        <f>DATEVALUE(order_details[[#This Row],[Order Date]])</f>
        <v>#VALUE!</v>
      </c>
      <c r="J130">
        <v>11.2</v>
      </c>
      <c r="K130">
        <v>6</v>
      </c>
      <c r="L130">
        <v>0</v>
      </c>
      <c r="M130">
        <f>(order_details[[#This Row],[unitPrice]]*order_details[[#This Row],[quantity]]) - (order_details[[#This Row],[unitPrice]]*order_details[[#This Row],[quantity]]*order_details[[#This Row],[discount]])</f>
        <v>67.199999999999989</v>
      </c>
      <c r="N130">
        <f>_xlfn.XLOOKUP(order_details[[#This Row],[orderID]],orders[orderID],orders[freight])</f>
        <v>24.69</v>
      </c>
      <c r="O130">
        <f>order_details[[#This Row],[Sales]]-order_details[[#This Row],[Freight]]</f>
        <v>42.509999999999991</v>
      </c>
      <c r="P130" s="8">
        <f>(order_details[[#This Row],[Profit]]/order_details[[#This Row],[Sales]])/100</f>
        <v>6.3258928571428563E-3</v>
      </c>
      <c r="Q130" s="12"/>
    </row>
    <row r="131" spans="1:17" x14ac:dyDescent="0.25">
      <c r="A131">
        <v>10311</v>
      </c>
      <c r="B131">
        <v>69</v>
      </c>
      <c r="C131" t="str">
        <f>_xlfn.XLOOKUP(order_details[[#This Row],[orderID]],orders[orderID],orders[customerID])</f>
        <v>DUMON</v>
      </c>
      <c r="D131" t="str">
        <f>_xlfn.XLOOKUP(order_details[[#This Row],[orderID]],orders[orderID],orders[Employee Name])</f>
        <v>Nancy Davolio</v>
      </c>
      <c r="E131" t="str">
        <f>_xlfn.XLOOKUP(order_details[[#This Row],[Customer ID]],customers[customerID],customers[companyName])</f>
        <v>Du monde entier</v>
      </c>
      <c r="F131" t="str">
        <f>_xlfn.XLOOKUP(order_details[[#This Row],[productID]],products[productID],products[productName])</f>
        <v>Gudbrandsdalsost</v>
      </c>
      <c r="G131" t="str">
        <f>_xlfn.XLOOKUP(order_details[[#This Row],[Product Name]],products[productName],products[Category Name])</f>
        <v>Dairy Products</v>
      </c>
      <c r="H131" s="6">
        <f>_xlfn.XLOOKUP(order_details[[#This Row],[orderID]],orders[orderID],orders[orderDate])</f>
        <v>41537</v>
      </c>
      <c r="I131" s="6" t="e">
        <f>DATEVALUE(order_details[[#This Row],[Order Date]])</f>
        <v>#VALUE!</v>
      </c>
      <c r="J131">
        <v>28.8</v>
      </c>
      <c r="K131">
        <v>7</v>
      </c>
      <c r="L131">
        <v>0</v>
      </c>
      <c r="M131">
        <f>(order_details[[#This Row],[unitPrice]]*order_details[[#This Row],[quantity]]) - (order_details[[#This Row],[unitPrice]]*order_details[[#This Row],[quantity]]*order_details[[#This Row],[discount]])</f>
        <v>201.6</v>
      </c>
      <c r="N131">
        <f>_xlfn.XLOOKUP(order_details[[#This Row],[orderID]],orders[orderID],orders[freight])</f>
        <v>24.69</v>
      </c>
      <c r="O131">
        <f>order_details[[#This Row],[Sales]]-order_details[[#This Row],[Freight]]</f>
        <v>176.91</v>
      </c>
      <c r="P131" s="8">
        <f>(order_details[[#This Row],[Profit]]/order_details[[#This Row],[Sales]])/100</f>
        <v>8.7752976190476201E-3</v>
      </c>
      <c r="Q131" s="12"/>
    </row>
    <row r="132" spans="1:17" x14ac:dyDescent="0.25">
      <c r="A132">
        <v>10312</v>
      </c>
      <c r="B132">
        <v>28</v>
      </c>
      <c r="C132" t="str">
        <f>_xlfn.XLOOKUP(order_details[[#This Row],[orderID]],orders[orderID],orders[customerID])</f>
        <v>WANDK</v>
      </c>
      <c r="D132" t="str">
        <f>_xlfn.XLOOKUP(order_details[[#This Row],[orderID]],orders[orderID],orders[Employee Name])</f>
        <v>Andrew Fuller</v>
      </c>
      <c r="E132" t="str">
        <f>_xlfn.XLOOKUP(order_details[[#This Row],[Customer ID]],customers[customerID],customers[companyName])</f>
        <v>Die Wandernde Kuh</v>
      </c>
      <c r="F132" t="str">
        <f>_xlfn.XLOOKUP(order_details[[#This Row],[productID]],products[productID],products[productName])</f>
        <v>Rössle Sauerkraut</v>
      </c>
      <c r="G132" t="str">
        <f>_xlfn.XLOOKUP(order_details[[#This Row],[Product Name]],products[productName],products[Category Name])</f>
        <v>Produce</v>
      </c>
      <c r="H132" s="6">
        <f>_xlfn.XLOOKUP(order_details[[#This Row],[orderID]],orders[orderID],orders[orderDate])</f>
        <v>41540</v>
      </c>
      <c r="I132" s="6" t="e">
        <f>DATEVALUE(order_details[[#This Row],[Order Date]])</f>
        <v>#VALUE!</v>
      </c>
      <c r="J132">
        <v>36.4</v>
      </c>
      <c r="K132">
        <v>4</v>
      </c>
      <c r="L132">
        <v>0</v>
      </c>
      <c r="M132">
        <f>(order_details[[#This Row],[unitPrice]]*order_details[[#This Row],[quantity]]) - (order_details[[#This Row],[unitPrice]]*order_details[[#This Row],[quantity]]*order_details[[#This Row],[discount]])</f>
        <v>145.6</v>
      </c>
      <c r="N132">
        <f>_xlfn.XLOOKUP(order_details[[#This Row],[orderID]],orders[orderID],orders[freight])</f>
        <v>40.26</v>
      </c>
      <c r="O132">
        <f>order_details[[#This Row],[Sales]]-order_details[[#This Row],[Freight]]</f>
        <v>105.34</v>
      </c>
      <c r="P132" s="8">
        <f>(order_details[[#This Row],[Profit]]/order_details[[#This Row],[Sales]])/100</f>
        <v>7.2348901098901108E-3</v>
      </c>
      <c r="Q132" s="12"/>
    </row>
    <row r="133" spans="1:17" x14ac:dyDescent="0.25">
      <c r="A133">
        <v>10312</v>
      </c>
      <c r="B133">
        <v>43</v>
      </c>
      <c r="C133" t="str">
        <f>_xlfn.XLOOKUP(order_details[[#This Row],[orderID]],orders[orderID],orders[customerID])</f>
        <v>WANDK</v>
      </c>
      <c r="D133" t="str">
        <f>_xlfn.XLOOKUP(order_details[[#This Row],[orderID]],orders[orderID],orders[Employee Name])</f>
        <v>Andrew Fuller</v>
      </c>
      <c r="E133" t="str">
        <f>_xlfn.XLOOKUP(order_details[[#This Row],[Customer ID]],customers[customerID],customers[companyName])</f>
        <v>Die Wandernde Kuh</v>
      </c>
      <c r="F133" t="str">
        <f>_xlfn.XLOOKUP(order_details[[#This Row],[productID]],products[productID],products[productName])</f>
        <v>Ipoh Coffee</v>
      </c>
      <c r="G133" t="str">
        <f>_xlfn.XLOOKUP(order_details[[#This Row],[Product Name]],products[productName],products[Category Name])</f>
        <v>Beverages</v>
      </c>
      <c r="H133" s="6">
        <f>_xlfn.XLOOKUP(order_details[[#This Row],[orderID]],orders[orderID],orders[orderDate])</f>
        <v>41540</v>
      </c>
      <c r="I133" s="6" t="e">
        <f>DATEVALUE(order_details[[#This Row],[Order Date]])</f>
        <v>#VALUE!</v>
      </c>
      <c r="J133">
        <v>36.799999999999997</v>
      </c>
      <c r="K133">
        <v>24</v>
      </c>
      <c r="L133">
        <v>0</v>
      </c>
      <c r="M133">
        <f>(order_details[[#This Row],[unitPrice]]*order_details[[#This Row],[quantity]]) - (order_details[[#This Row],[unitPrice]]*order_details[[#This Row],[quantity]]*order_details[[#This Row],[discount]])</f>
        <v>883.19999999999993</v>
      </c>
      <c r="N133">
        <f>_xlfn.XLOOKUP(order_details[[#This Row],[orderID]],orders[orderID],orders[freight])</f>
        <v>40.26</v>
      </c>
      <c r="O133">
        <f>order_details[[#This Row],[Sales]]-order_details[[#This Row],[Freight]]</f>
        <v>842.93999999999994</v>
      </c>
      <c r="P133" s="8">
        <f>(order_details[[#This Row],[Profit]]/order_details[[#This Row],[Sales]])/100</f>
        <v>9.5441576086956522E-3</v>
      </c>
      <c r="Q133" s="12"/>
    </row>
    <row r="134" spans="1:17" x14ac:dyDescent="0.25">
      <c r="A134">
        <v>10313</v>
      </c>
      <c r="B134">
        <v>36</v>
      </c>
      <c r="C134" t="str">
        <f>_xlfn.XLOOKUP(order_details[[#This Row],[orderID]],orders[orderID],orders[customerID])</f>
        <v>QUICK</v>
      </c>
      <c r="D134" t="str">
        <f>_xlfn.XLOOKUP(order_details[[#This Row],[orderID]],orders[orderID],orders[Employee Name])</f>
        <v>Andrew Fuller</v>
      </c>
      <c r="E134" t="str">
        <f>_xlfn.XLOOKUP(order_details[[#This Row],[Customer ID]],customers[customerID],customers[companyName])</f>
        <v>QUICK-Stop</v>
      </c>
      <c r="F134" t="str">
        <f>_xlfn.XLOOKUP(order_details[[#This Row],[productID]],products[productID],products[productName])</f>
        <v>Inlagd Sill</v>
      </c>
      <c r="G134" t="str">
        <f>_xlfn.XLOOKUP(order_details[[#This Row],[Product Name]],products[productName],products[Category Name])</f>
        <v>Seafood</v>
      </c>
      <c r="H134" s="6">
        <f>_xlfn.XLOOKUP(order_details[[#This Row],[orderID]],orders[orderID],orders[orderDate])</f>
        <v>41541</v>
      </c>
      <c r="I134" s="6" t="e">
        <f>DATEVALUE(order_details[[#This Row],[Order Date]])</f>
        <v>#VALUE!</v>
      </c>
      <c r="J134">
        <v>15.2</v>
      </c>
      <c r="K134">
        <v>12</v>
      </c>
      <c r="L134">
        <v>0</v>
      </c>
      <c r="M134">
        <f>(order_details[[#This Row],[unitPrice]]*order_details[[#This Row],[quantity]]) - (order_details[[#This Row],[unitPrice]]*order_details[[#This Row],[quantity]]*order_details[[#This Row],[discount]])</f>
        <v>182.39999999999998</v>
      </c>
      <c r="N134">
        <f>_xlfn.XLOOKUP(order_details[[#This Row],[orderID]],orders[orderID],orders[freight])</f>
        <v>1.96</v>
      </c>
      <c r="O134">
        <f>order_details[[#This Row],[Sales]]-order_details[[#This Row],[Freight]]</f>
        <v>180.43999999999997</v>
      </c>
      <c r="P134" s="8">
        <f>(order_details[[#This Row],[Profit]]/order_details[[#This Row],[Sales]])/100</f>
        <v>9.8925438596491229E-3</v>
      </c>
      <c r="Q134" s="12"/>
    </row>
    <row r="135" spans="1:17" x14ac:dyDescent="0.25">
      <c r="A135">
        <v>10315</v>
      </c>
      <c r="B135">
        <v>34</v>
      </c>
      <c r="C135" t="str">
        <f>_xlfn.XLOOKUP(order_details[[#This Row],[orderID]],orders[orderID],orders[customerID])</f>
        <v>ISLAT</v>
      </c>
      <c r="D135" t="str">
        <f>_xlfn.XLOOKUP(order_details[[#This Row],[orderID]],orders[orderID],orders[Employee Name])</f>
        <v>Margaret Peacock</v>
      </c>
      <c r="E135" t="str">
        <f>_xlfn.XLOOKUP(order_details[[#This Row],[Customer ID]],customers[customerID],customers[companyName])</f>
        <v>Island Trading</v>
      </c>
      <c r="F135" t="str">
        <f>_xlfn.XLOOKUP(order_details[[#This Row],[productID]],products[productID],products[productName])</f>
        <v>Sasquatch Ale</v>
      </c>
      <c r="G135" t="str">
        <f>_xlfn.XLOOKUP(order_details[[#This Row],[Product Name]],products[productName],products[Category Name])</f>
        <v>Beverages</v>
      </c>
      <c r="H135" s="6">
        <f>_xlfn.XLOOKUP(order_details[[#This Row],[orderID]],orders[orderID],orders[orderDate])</f>
        <v>41543</v>
      </c>
      <c r="I135" s="6" t="e">
        <f>DATEVALUE(order_details[[#This Row],[Order Date]])</f>
        <v>#VALUE!</v>
      </c>
      <c r="J135">
        <v>11.2</v>
      </c>
      <c r="K135">
        <v>14</v>
      </c>
      <c r="L135">
        <v>0</v>
      </c>
      <c r="M135">
        <f>(order_details[[#This Row],[unitPrice]]*order_details[[#This Row],[quantity]]) - (order_details[[#This Row],[unitPrice]]*order_details[[#This Row],[quantity]]*order_details[[#This Row],[discount]])</f>
        <v>156.79999999999998</v>
      </c>
      <c r="N135">
        <f>_xlfn.XLOOKUP(order_details[[#This Row],[orderID]],orders[orderID],orders[freight])</f>
        <v>41.76</v>
      </c>
      <c r="O135">
        <f>order_details[[#This Row],[Sales]]-order_details[[#This Row],[Freight]]</f>
        <v>115.03999999999999</v>
      </c>
      <c r="P135" s="8">
        <f>(order_details[[#This Row],[Profit]]/order_details[[#This Row],[Sales]])/100</f>
        <v>7.336734693877551E-3</v>
      </c>
      <c r="Q135" s="12"/>
    </row>
    <row r="136" spans="1:17" x14ac:dyDescent="0.25">
      <c r="A136">
        <v>10316</v>
      </c>
      <c r="B136">
        <v>62</v>
      </c>
      <c r="C136" t="str">
        <f>_xlfn.XLOOKUP(order_details[[#This Row],[orderID]],orders[orderID],orders[customerID])</f>
        <v>RATTC</v>
      </c>
      <c r="D136" t="str">
        <f>_xlfn.XLOOKUP(order_details[[#This Row],[orderID]],orders[orderID],orders[Employee Name])</f>
        <v>Nancy Davolio</v>
      </c>
      <c r="E136" t="str">
        <f>_xlfn.XLOOKUP(order_details[[#This Row],[Customer ID]],customers[customerID],customers[companyName])</f>
        <v>Rattlesnake Canyon Grocery</v>
      </c>
      <c r="F136" t="str">
        <f>_xlfn.XLOOKUP(order_details[[#This Row],[productID]],products[productID],products[productName])</f>
        <v>Tarte au sucre</v>
      </c>
      <c r="G136" t="str">
        <f>_xlfn.XLOOKUP(order_details[[#This Row],[Product Name]],products[productName],products[Category Name])</f>
        <v>Confections</v>
      </c>
      <c r="H136" s="6">
        <f>_xlfn.XLOOKUP(order_details[[#This Row],[orderID]],orders[orderID],orders[orderDate])</f>
        <v>41544</v>
      </c>
      <c r="I136" s="6" t="e">
        <f>DATEVALUE(order_details[[#This Row],[Order Date]])</f>
        <v>#VALUE!</v>
      </c>
      <c r="J136">
        <v>39.4</v>
      </c>
      <c r="K136">
        <v>70</v>
      </c>
      <c r="L136">
        <v>0</v>
      </c>
      <c r="M136">
        <f>(order_details[[#This Row],[unitPrice]]*order_details[[#This Row],[quantity]]) - (order_details[[#This Row],[unitPrice]]*order_details[[#This Row],[quantity]]*order_details[[#This Row],[discount]])</f>
        <v>2758</v>
      </c>
      <c r="N136">
        <f>_xlfn.XLOOKUP(order_details[[#This Row],[orderID]],orders[orderID],orders[freight])</f>
        <v>150.15</v>
      </c>
      <c r="O136">
        <f>order_details[[#This Row],[Sales]]-order_details[[#This Row],[Freight]]</f>
        <v>2607.85</v>
      </c>
      <c r="P136" s="8">
        <f>(order_details[[#This Row],[Profit]]/order_details[[#This Row],[Sales]])/100</f>
        <v>9.4555837563451775E-3</v>
      </c>
      <c r="Q136" s="12"/>
    </row>
    <row r="137" spans="1:17" x14ac:dyDescent="0.25">
      <c r="A137">
        <v>10318</v>
      </c>
      <c r="B137">
        <v>76</v>
      </c>
      <c r="C137" t="str">
        <f>_xlfn.XLOOKUP(order_details[[#This Row],[orderID]],orders[orderID],orders[customerID])</f>
        <v>ISLAT</v>
      </c>
      <c r="D137" t="str">
        <f>_xlfn.XLOOKUP(order_details[[#This Row],[orderID]],orders[orderID],orders[Employee Name])</f>
        <v>Laura Callahan</v>
      </c>
      <c r="E137" t="str">
        <f>_xlfn.XLOOKUP(order_details[[#This Row],[Customer ID]],customers[customerID],customers[companyName])</f>
        <v>Island Trading</v>
      </c>
      <c r="F137" t="str">
        <f>_xlfn.XLOOKUP(order_details[[#This Row],[productID]],products[productID],products[productName])</f>
        <v>Lakkaliköri</v>
      </c>
      <c r="G137" t="str">
        <f>_xlfn.XLOOKUP(order_details[[#This Row],[Product Name]],products[productName],products[Category Name])</f>
        <v>Beverages</v>
      </c>
      <c r="H137" s="6">
        <f>_xlfn.XLOOKUP(order_details[[#This Row],[orderID]],orders[orderID],orders[orderDate])</f>
        <v>41548</v>
      </c>
      <c r="I137" s="6" t="e">
        <f>DATEVALUE(order_details[[#This Row],[Order Date]])</f>
        <v>#VALUE!</v>
      </c>
      <c r="J137">
        <v>14.4</v>
      </c>
      <c r="K137">
        <v>6</v>
      </c>
      <c r="L137">
        <v>0</v>
      </c>
      <c r="M137">
        <f>(order_details[[#This Row],[unitPrice]]*order_details[[#This Row],[quantity]]) - (order_details[[#This Row],[unitPrice]]*order_details[[#This Row],[quantity]]*order_details[[#This Row],[discount]])</f>
        <v>86.4</v>
      </c>
      <c r="N137">
        <f>_xlfn.XLOOKUP(order_details[[#This Row],[orderID]],orders[orderID],orders[freight])</f>
        <v>4.7300000000000004</v>
      </c>
      <c r="O137">
        <f>order_details[[#This Row],[Sales]]-order_details[[#This Row],[Freight]]</f>
        <v>81.67</v>
      </c>
      <c r="P137" s="8">
        <f>(order_details[[#This Row],[Profit]]/order_details[[#This Row],[Sales]])/100</f>
        <v>9.4525462962962957E-3</v>
      </c>
      <c r="Q137" s="12"/>
    </row>
    <row r="138" spans="1:17" x14ac:dyDescent="0.25">
      <c r="A138">
        <v>10319</v>
      </c>
      <c r="B138">
        <v>17</v>
      </c>
      <c r="C138" t="str">
        <f>_xlfn.XLOOKUP(order_details[[#This Row],[orderID]],orders[orderID],orders[customerID])</f>
        <v>TORTU</v>
      </c>
      <c r="D138" t="str">
        <f>_xlfn.XLOOKUP(order_details[[#This Row],[orderID]],orders[orderID],orders[Employee Name])</f>
        <v>Robert King</v>
      </c>
      <c r="E138" t="str">
        <f>_xlfn.XLOOKUP(order_details[[#This Row],[Customer ID]],customers[customerID],customers[companyName])</f>
        <v>Tortuga Restaurante</v>
      </c>
      <c r="F138" t="str">
        <f>_xlfn.XLOOKUP(order_details[[#This Row],[productID]],products[productID],products[productName])</f>
        <v>Alice Mutton</v>
      </c>
      <c r="G138" t="str">
        <f>_xlfn.XLOOKUP(order_details[[#This Row],[Product Name]],products[productName],products[Category Name])</f>
        <v>Meat &amp; Poultry</v>
      </c>
      <c r="H138" s="6">
        <f>_xlfn.XLOOKUP(order_details[[#This Row],[orderID]],orders[orderID],orders[orderDate])</f>
        <v>41549</v>
      </c>
      <c r="I138" s="6" t="e">
        <f>DATEVALUE(order_details[[#This Row],[Order Date]])</f>
        <v>#VALUE!</v>
      </c>
      <c r="J138">
        <v>31.2</v>
      </c>
      <c r="K138">
        <v>8</v>
      </c>
      <c r="L138">
        <v>0</v>
      </c>
      <c r="M138">
        <f>(order_details[[#This Row],[unitPrice]]*order_details[[#This Row],[quantity]]) - (order_details[[#This Row],[unitPrice]]*order_details[[#This Row],[quantity]]*order_details[[#This Row],[discount]])</f>
        <v>249.6</v>
      </c>
      <c r="N138">
        <f>_xlfn.XLOOKUP(order_details[[#This Row],[orderID]],orders[orderID],orders[freight])</f>
        <v>64.5</v>
      </c>
      <c r="O138">
        <f>order_details[[#This Row],[Sales]]-order_details[[#This Row],[Freight]]</f>
        <v>185.1</v>
      </c>
      <c r="P138" s="8">
        <f>(order_details[[#This Row],[Profit]]/order_details[[#This Row],[Sales]])/100</f>
        <v>7.4158653846153845E-3</v>
      </c>
      <c r="Q138" s="12"/>
    </row>
    <row r="139" spans="1:17" x14ac:dyDescent="0.25">
      <c r="A139">
        <v>10319</v>
      </c>
      <c r="B139">
        <v>28</v>
      </c>
      <c r="C139" t="str">
        <f>_xlfn.XLOOKUP(order_details[[#This Row],[orderID]],orders[orderID],orders[customerID])</f>
        <v>TORTU</v>
      </c>
      <c r="D139" t="str">
        <f>_xlfn.XLOOKUP(order_details[[#This Row],[orderID]],orders[orderID],orders[Employee Name])</f>
        <v>Robert King</v>
      </c>
      <c r="E139" t="str">
        <f>_xlfn.XLOOKUP(order_details[[#This Row],[Customer ID]],customers[customerID],customers[companyName])</f>
        <v>Tortuga Restaurante</v>
      </c>
      <c r="F139" t="str">
        <f>_xlfn.XLOOKUP(order_details[[#This Row],[productID]],products[productID],products[productName])</f>
        <v>Rössle Sauerkraut</v>
      </c>
      <c r="G139" t="str">
        <f>_xlfn.XLOOKUP(order_details[[#This Row],[Product Name]],products[productName],products[Category Name])</f>
        <v>Produce</v>
      </c>
      <c r="H139" s="6">
        <f>_xlfn.XLOOKUP(order_details[[#This Row],[orderID]],orders[orderID],orders[orderDate])</f>
        <v>41549</v>
      </c>
      <c r="I139" s="6" t="e">
        <f>DATEVALUE(order_details[[#This Row],[Order Date]])</f>
        <v>#VALUE!</v>
      </c>
      <c r="J139">
        <v>36.4</v>
      </c>
      <c r="K139">
        <v>14</v>
      </c>
      <c r="L139">
        <v>0</v>
      </c>
      <c r="M139">
        <f>(order_details[[#This Row],[unitPrice]]*order_details[[#This Row],[quantity]]) - (order_details[[#This Row],[unitPrice]]*order_details[[#This Row],[quantity]]*order_details[[#This Row],[discount]])</f>
        <v>509.59999999999997</v>
      </c>
      <c r="N139">
        <f>_xlfn.XLOOKUP(order_details[[#This Row],[orderID]],orders[orderID],orders[freight])</f>
        <v>64.5</v>
      </c>
      <c r="O139">
        <f>order_details[[#This Row],[Sales]]-order_details[[#This Row],[Freight]]</f>
        <v>445.09999999999997</v>
      </c>
      <c r="P139" s="8">
        <f>(order_details[[#This Row],[Profit]]/order_details[[#This Row],[Sales]])/100</f>
        <v>8.7343014128728417E-3</v>
      </c>
      <c r="Q139" s="12"/>
    </row>
    <row r="140" spans="1:17" x14ac:dyDescent="0.25">
      <c r="A140">
        <v>10323</v>
      </c>
      <c r="B140">
        <v>15</v>
      </c>
      <c r="C140" t="str">
        <f>_xlfn.XLOOKUP(order_details[[#This Row],[orderID]],orders[orderID],orders[customerID])</f>
        <v>KOENE</v>
      </c>
      <c r="D140" t="str">
        <f>_xlfn.XLOOKUP(order_details[[#This Row],[orderID]],orders[orderID],orders[Employee Name])</f>
        <v>Margaret Peacock</v>
      </c>
      <c r="E140" t="str">
        <f>_xlfn.XLOOKUP(order_details[[#This Row],[Customer ID]],customers[customerID],customers[companyName])</f>
        <v>Königlich Essen</v>
      </c>
      <c r="F140" t="str">
        <f>_xlfn.XLOOKUP(order_details[[#This Row],[productID]],products[productID],products[productName])</f>
        <v>Genen Shouyu</v>
      </c>
      <c r="G140" t="str">
        <f>_xlfn.XLOOKUP(order_details[[#This Row],[Product Name]],products[productName],products[Category Name])</f>
        <v>Condiments</v>
      </c>
      <c r="H140" s="6">
        <f>_xlfn.XLOOKUP(order_details[[#This Row],[orderID]],orders[orderID],orders[orderDate])</f>
        <v>41554</v>
      </c>
      <c r="I140" s="6" t="e">
        <f>DATEVALUE(order_details[[#This Row],[Order Date]])</f>
        <v>#VALUE!</v>
      </c>
      <c r="J140">
        <v>12.4</v>
      </c>
      <c r="K140">
        <v>5</v>
      </c>
      <c r="L140">
        <v>0</v>
      </c>
      <c r="M140">
        <f>(order_details[[#This Row],[unitPrice]]*order_details[[#This Row],[quantity]]) - (order_details[[#This Row],[unitPrice]]*order_details[[#This Row],[quantity]]*order_details[[#This Row],[discount]])</f>
        <v>62</v>
      </c>
      <c r="N140">
        <f>_xlfn.XLOOKUP(order_details[[#This Row],[orderID]],orders[orderID],orders[freight])</f>
        <v>4.88</v>
      </c>
      <c r="O140">
        <f>order_details[[#This Row],[Sales]]-order_details[[#This Row],[Freight]]</f>
        <v>57.12</v>
      </c>
      <c r="P140" s="8">
        <f>(order_details[[#This Row],[Profit]]/order_details[[#This Row],[Sales]])/100</f>
        <v>9.2129032258064514E-3</v>
      </c>
      <c r="Q140" s="12"/>
    </row>
    <row r="141" spans="1:17" x14ac:dyDescent="0.25">
      <c r="A141">
        <v>10323</v>
      </c>
      <c r="B141">
        <v>25</v>
      </c>
      <c r="C141" t="str">
        <f>_xlfn.XLOOKUP(order_details[[#This Row],[orderID]],orders[orderID],orders[customerID])</f>
        <v>KOENE</v>
      </c>
      <c r="D141" t="str">
        <f>_xlfn.XLOOKUP(order_details[[#This Row],[orderID]],orders[orderID],orders[Employee Name])</f>
        <v>Margaret Peacock</v>
      </c>
      <c r="E141" t="str">
        <f>_xlfn.XLOOKUP(order_details[[#This Row],[Customer ID]],customers[customerID],customers[companyName])</f>
        <v>Königlich Essen</v>
      </c>
      <c r="F141" t="str">
        <f>_xlfn.XLOOKUP(order_details[[#This Row],[productID]],products[productID],products[productName])</f>
        <v>NuNuCa Nuß-Nougat-Creme</v>
      </c>
      <c r="G141" t="str">
        <f>_xlfn.XLOOKUP(order_details[[#This Row],[Product Name]],products[productName],products[Category Name])</f>
        <v>Confections</v>
      </c>
      <c r="H141" s="6">
        <f>_xlfn.XLOOKUP(order_details[[#This Row],[orderID]],orders[orderID],orders[orderDate])</f>
        <v>41554</v>
      </c>
      <c r="I141" s="6" t="e">
        <f>DATEVALUE(order_details[[#This Row],[Order Date]])</f>
        <v>#VALUE!</v>
      </c>
      <c r="J141">
        <v>11.2</v>
      </c>
      <c r="K141">
        <v>4</v>
      </c>
      <c r="L141">
        <v>0</v>
      </c>
      <c r="M141">
        <f>(order_details[[#This Row],[unitPrice]]*order_details[[#This Row],[quantity]]) - (order_details[[#This Row],[unitPrice]]*order_details[[#This Row],[quantity]]*order_details[[#This Row],[discount]])</f>
        <v>44.8</v>
      </c>
      <c r="N141">
        <f>_xlfn.XLOOKUP(order_details[[#This Row],[orderID]],orders[orderID],orders[freight])</f>
        <v>4.88</v>
      </c>
      <c r="O141">
        <f>order_details[[#This Row],[Sales]]-order_details[[#This Row],[Freight]]</f>
        <v>39.919999999999995</v>
      </c>
      <c r="P141" s="8">
        <f>(order_details[[#This Row],[Profit]]/order_details[[#This Row],[Sales]])/100</f>
        <v>8.9107142857142857E-3</v>
      </c>
      <c r="Q141" s="12"/>
    </row>
    <row r="142" spans="1:17" x14ac:dyDescent="0.25">
      <c r="A142">
        <v>10323</v>
      </c>
      <c r="B142">
        <v>39</v>
      </c>
      <c r="C142" t="str">
        <f>_xlfn.XLOOKUP(order_details[[#This Row],[orderID]],orders[orderID],orders[customerID])</f>
        <v>KOENE</v>
      </c>
      <c r="D142" t="str">
        <f>_xlfn.XLOOKUP(order_details[[#This Row],[orderID]],orders[orderID],orders[Employee Name])</f>
        <v>Margaret Peacock</v>
      </c>
      <c r="E142" t="str">
        <f>_xlfn.XLOOKUP(order_details[[#This Row],[Customer ID]],customers[customerID],customers[companyName])</f>
        <v>Königlich Essen</v>
      </c>
      <c r="F142" t="str">
        <f>_xlfn.XLOOKUP(order_details[[#This Row],[productID]],products[productID],products[productName])</f>
        <v>Chartreuse verte</v>
      </c>
      <c r="G142" t="str">
        <f>_xlfn.XLOOKUP(order_details[[#This Row],[Product Name]],products[productName],products[Category Name])</f>
        <v>Beverages</v>
      </c>
      <c r="H142" s="6">
        <f>_xlfn.XLOOKUP(order_details[[#This Row],[orderID]],orders[orderID],orders[orderDate])</f>
        <v>41554</v>
      </c>
      <c r="I142" s="6" t="e">
        <f>DATEVALUE(order_details[[#This Row],[Order Date]])</f>
        <v>#VALUE!</v>
      </c>
      <c r="J142">
        <v>14.4</v>
      </c>
      <c r="K142">
        <v>4</v>
      </c>
      <c r="L142">
        <v>0</v>
      </c>
      <c r="M142">
        <f>(order_details[[#This Row],[unitPrice]]*order_details[[#This Row],[quantity]]) - (order_details[[#This Row],[unitPrice]]*order_details[[#This Row],[quantity]]*order_details[[#This Row],[discount]])</f>
        <v>57.6</v>
      </c>
      <c r="N142">
        <f>_xlfn.XLOOKUP(order_details[[#This Row],[orderID]],orders[orderID],orders[freight])</f>
        <v>4.88</v>
      </c>
      <c r="O142">
        <f>order_details[[#This Row],[Sales]]-order_details[[#This Row],[Freight]]</f>
        <v>52.72</v>
      </c>
      <c r="P142" s="8">
        <f>(order_details[[#This Row],[Profit]]/order_details[[#This Row],[Sales]])/100</f>
        <v>9.152777777777777E-3</v>
      </c>
      <c r="Q142" s="12"/>
    </row>
    <row r="143" spans="1:17" x14ac:dyDescent="0.25">
      <c r="A143">
        <v>10325</v>
      </c>
      <c r="B143">
        <v>6</v>
      </c>
      <c r="C143" t="str">
        <f>_xlfn.XLOOKUP(order_details[[#This Row],[orderID]],orders[orderID],orders[customerID])</f>
        <v>KOENE</v>
      </c>
      <c r="D143" t="str">
        <f>_xlfn.XLOOKUP(order_details[[#This Row],[orderID]],orders[orderID],orders[Employee Name])</f>
        <v>Nancy Davolio</v>
      </c>
      <c r="E143" t="str">
        <f>_xlfn.XLOOKUP(order_details[[#This Row],[Customer ID]],customers[customerID],customers[companyName])</f>
        <v>Königlich Essen</v>
      </c>
      <c r="F143" t="str">
        <f>_xlfn.XLOOKUP(order_details[[#This Row],[productID]],products[productID],products[productName])</f>
        <v>Grandma's Boysenberry Spread</v>
      </c>
      <c r="G143" t="str">
        <f>_xlfn.XLOOKUP(order_details[[#This Row],[Product Name]],products[productName],products[Category Name])</f>
        <v>Condiments</v>
      </c>
      <c r="H143" s="6">
        <f>_xlfn.XLOOKUP(order_details[[#This Row],[orderID]],orders[orderID],orders[orderDate])</f>
        <v>41556</v>
      </c>
      <c r="I143" s="6" t="e">
        <f>DATEVALUE(order_details[[#This Row],[Order Date]])</f>
        <v>#VALUE!</v>
      </c>
      <c r="J143">
        <v>20</v>
      </c>
      <c r="K143">
        <v>6</v>
      </c>
      <c r="L143">
        <v>0</v>
      </c>
      <c r="M143">
        <f>(order_details[[#This Row],[unitPrice]]*order_details[[#This Row],[quantity]]) - (order_details[[#This Row],[unitPrice]]*order_details[[#This Row],[quantity]]*order_details[[#This Row],[discount]])</f>
        <v>120</v>
      </c>
      <c r="N143">
        <f>_xlfn.XLOOKUP(order_details[[#This Row],[orderID]],orders[orderID],orders[freight])</f>
        <v>64.86</v>
      </c>
      <c r="O143">
        <f>order_details[[#This Row],[Sales]]-order_details[[#This Row],[Freight]]</f>
        <v>55.14</v>
      </c>
      <c r="P143" s="8">
        <f>(order_details[[#This Row],[Profit]]/order_details[[#This Row],[Sales]])/100</f>
        <v>4.5950000000000001E-3</v>
      </c>
      <c r="Q143" s="12"/>
    </row>
    <row r="144" spans="1:17" x14ac:dyDescent="0.25">
      <c r="A144">
        <v>10325</v>
      </c>
      <c r="B144">
        <v>13</v>
      </c>
      <c r="C144" t="str">
        <f>_xlfn.XLOOKUP(order_details[[#This Row],[orderID]],orders[orderID],orders[customerID])</f>
        <v>KOENE</v>
      </c>
      <c r="D144" t="str">
        <f>_xlfn.XLOOKUP(order_details[[#This Row],[orderID]],orders[orderID],orders[Employee Name])</f>
        <v>Nancy Davolio</v>
      </c>
      <c r="E144" t="str">
        <f>_xlfn.XLOOKUP(order_details[[#This Row],[Customer ID]],customers[customerID],customers[companyName])</f>
        <v>Königlich Essen</v>
      </c>
      <c r="F144" t="str">
        <f>_xlfn.XLOOKUP(order_details[[#This Row],[productID]],products[productID],products[productName])</f>
        <v>Konbu</v>
      </c>
      <c r="G144" t="str">
        <f>_xlfn.XLOOKUP(order_details[[#This Row],[Product Name]],products[productName],products[Category Name])</f>
        <v>Seafood</v>
      </c>
      <c r="H144" s="6">
        <f>_xlfn.XLOOKUP(order_details[[#This Row],[orderID]],orders[orderID],orders[orderDate])</f>
        <v>41556</v>
      </c>
      <c r="I144" s="6" t="e">
        <f>DATEVALUE(order_details[[#This Row],[Order Date]])</f>
        <v>#VALUE!</v>
      </c>
      <c r="J144">
        <v>4.8</v>
      </c>
      <c r="K144">
        <v>12</v>
      </c>
      <c r="L144">
        <v>0</v>
      </c>
      <c r="M144">
        <f>(order_details[[#This Row],[unitPrice]]*order_details[[#This Row],[quantity]]) - (order_details[[#This Row],[unitPrice]]*order_details[[#This Row],[quantity]]*order_details[[#This Row],[discount]])</f>
        <v>57.599999999999994</v>
      </c>
      <c r="N144">
        <f>_xlfn.XLOOKUP(order_details[[#This Row],[orderID]],orders[orderID],orders[freight])</f>
        <v>64.86</v>
      </c>
      <c r="O144">
        <f>order_details[[#This Row],[Sales]]-order_details[[#This Row],[Freight]]</f>
        <v>-7.2600000000000051</v>
      </c>
      <c r="P144" s="8">
        <f>(order_details[[#This Row],[Profit]]/order_details[[#This Row],[Sales]])/100</f>
        <v>-1.2604166666666677E-3</v>
      </c>
      <c r="Q144" s="12"/>
    </row>
    <row r="145" spans="1:17" x14ac:dyDescent="0.25">
      <c r="A145">
        <v>10325</v>
      </c>
      <c r="B145">
        <v>14</v>
      </c>
      <c r="C145" t="str">
        <f>_xlfn.XLOOKUP(order_details[[#This Row],[orderID]],orders[orderID],orders[customerID])</f>
        <v>KOENE</v>
      </c>
      <c r="D145" t="str">
        <f>_xlfn.XLOOKUP(order_details[[#This Row],[orderID]],orders[orderID],orders[Employee Name])</f>
        <v>Nancy Davolio</v>
      </c>
      <c r="E145" t="str">
        <f>_xlfn.XLOOKUP(order_details[[#This Row],[Customer ID]],customers[customerID],customers[companyName])</f>
        <v>Königlich Essen</v>
      </c>
      <c r="F145" t="str">
        <f>_xlfn.XLOOKUP(order_details[[#This Row],[productID]],products[productID],products[productName])</f>
        <v>Tofu</v>
      </c>
      <c r="G145" t="str">
        <f>_xlfn.XLOOKUP(order_details[[#This Row],[Product Name]],products[productName],products[Category Name])</f>
        <v>Produce</v>
      </c>
      <c r="H145" s="6">
        <f>_xlfn.XLOOKUP(order_details[[#This Row],[orderID]],orders[orderID],orders[orderDate])</f>
        <v>41556</v>
      </c>
      <c r="I145" s="6" t="e">
        <f>DATEVALUE(order_details[[#This Row],[Order Date]])</f>
        <v>#VALUE!</v>
      </c>
      <c r="J145">
        <v>18.600000000000001</v>
      </c>
      <c r="K145">
        <v>9</v>
      </c>
      <c r="L145">
        <v>0</v>
      </c>
      <c r="M145">
        <f>(order_details[[#This Row],[unitPrice]]*order_details[[#This Row],[quantity]]) - (order_details[[#This Row],[unitPrice]]*order_details[[#This Row],[quantity]]*order_details[[#This Row],[discount]])</f>
        <v>167.4</v>
      </c>
      <c r="N145">
        <f>_xlfn.XLOOKUP(order_details[[#This Row],[orderID]],orders[orderID],orders[freight])</f>
        <v>64.86</v>
      </c>
      <c r="O145">
        <f>order_details[[#This Row],[Sales]]-order_details[[#This Row],[Freight]]</f>
        <v>102.54</v>
      </c>
      <c r="P145" s="8">
        <f>(order_details[[#This Row],[Profit]]/order_details[[#This Row],[Sales]])/100</f>
        <v>6.1254480286738354E-3</v>
      </c>
      <c r="Q145" s="12"/>
    </row>
    <row r="146" spans="1:17" x14ac:dyDescent="0.25">
      <c r="A146">
        <v>10325</v>
      </c>
      <c r="B146">
        <v>31</v>
      </c>
      <c r="C146" t="str">
        <f>_xlfn.XLOOKUP(order_details[[#This Row],[orderID]],orders[orderID],orders[customerID])</f>
        <v>KOENE</v>
      </c>
      <c r="D146" t="str">
        <f>_xlfn.XLOOKUP(order_details[[#This Row],[orderID]],orders[orderID],orders[Employee Name])</f>
        <v>Nancy Davolio</v>
      </c>
      <c r="E146" t="str">
        <f>_xlfn.XLOOKUP(order_details[[#This Row],[Customer ID]],customers[customerID],customers[companyName])</f>
        <v>Königlich Essen</v>
      </c>
      <c r="F146" t="str">
        <f>_xlfn.XLOOKUP(order_details[[#This Row],[productID]],products[productID],products[productName])</f>
        <v>Gorgonzola Telino</v>
      </c>
      <c r="G146" t="str">
        <f>_xlfn.XLOOKUP(order_details[[#This Row],[Product Name]],products[productName],products[Category Name])</f>
        <v>Dairy Products</v>
      </c>
      <c r="H146" s="6">
        <f>_xlfn.XLOOKUP(order_details[[#This Row],[orderID]],orders[orderID],orders[orderDate])</f>
        <v>41556</v>
      </c>
      <c r="I146" s="6" t="e">
        <f>DATEVALUE(order_details[[#This Row],[Order Date]])</f>
        <v>#VALUE!</v>
      </c>
      <c r="J146">
        <v>10</v>
      </c>
      <c r="K146">
        <v>4</v>
      </c>
      <c r="L146">
        <v>0</v>
      </c>
      <c r="M146">
        <f>(order_details[[#This Row],[unitPrice]]*order_details[[#This Row],[quantity]]) - (order_details[[#This Row],[unitPrice]]*order_details[[#This Row],[quantity]]*order_details[[#This Row],[discount]])</f>
        <v>40</v>
      </c>
      <c r="N146">
        <f>_xlfn.XLOOKUP(order_details[[#This Row],[orderID]],orders[orderID],orders[freight])</f>
        <v>64.86</v>
      </c>
      <c r="O146">
        <f>order_details[[#This Row],[Sales]]-order_details[[#This Row],[Freight]]</f>
        <v>-24.86</v>
      </c>
      <c r="P146" s="8">
        <f>(order_details[[#This Row],[Profit]]/order_details[[#This Row],[Sales]])/100</f>
        <v>-6.2149999999999992E-3</v>
      </c>
      <c r="Q146" s="12"/>
    </row>
    <row r="147" spans="1:17" x14ac:dyDescent="0.25">
      <c r="A147">
        <v>10325</v>
      </c>
      <c r="B147">
        <v>72</v>
      </c>
      <c r="C147" t="str">
        <f>_xlfn.XLOOKUP(order_details[[#This Row],[orderID]],orders[orderID],orders[customerID])</f>
        <v>KOENE</v>
      </c>
      <c r="D147" t="str">
        <f>_xlfn.XLOOKUP(order_details[[#This Row],[orderID]],orders[orderID],orders[Employee Name])</f>
        <v>Nancy Davolio</v>
      </c>
      <c r="E147" t="str">
        <f>_xlfn.XLOOKUP(order_details[[#This Row],[Customer ID]],customers[customerID],customers[companyName])</f>
        <v>Königlich Essen</v>
      </c>
      <c r="F147" t="str">
        <f>_xlfn.XLOOKUP(order_details[[#This Row],[productID]],products[productID],products[productName])</f>
        <v>Mozzarella di Giovanni</v>
      </c>
      <c r="G147" t="str">
        <f>_xlfn.XLOOKUP(order_details[[#This Row],[Product Name]],products[productName],products[Category Name])</f>
        <v>Dairy Products</v>
      </c>
      <c r="H147" s="6">
        <f>_xlfn.XLOOKUP(order_details[[#This Row],[orderID]],orders[orderID],orders[orderDate])</f>
        <v>41556</v>
      </c>
      <c r="I147" s="6" t="e">
        <f>DATEVALUE(order_details[[#This Row],[Order Date]])</f>
        <v>#VALUE!</v>
      </c>
      <c r="J147">
        <v>27.8</v>
      </c>
      <c r="K147">
        <v>40</v>
      </c>
      <c r="L147">
        <v>0</v>
      </c>
      <c r="M147">
        <f>(order_details[[#This Row],[unitPrice]]*order_details[[#This Row],[quantity]]) - (order_details[[#This Row],[unitPrice]]*order_details[[#This Row],[quantity]]*order_details[[#This Row],[discount]])</f>
        <v>1112</v>
      </c>
      <c r="N147">
        <f>_xlfn.XLOOKUP(order_details[[#This Row],[orderID]],orders[orderID],orders[freight])</f>
        <v>64.86</v>
      </c>
      <c r="O147">
        <f>order_details[[#This Row],[Sales]]-order_details[[#This Row],[Freight]]</f>
        <v>1047.1400000000001</v>
      </c>
      <c r="P147" s="8">
        <f>(order_details[[#This Row],[Profit]]/order_details[[#This Row],[Sales]])/100</f>
        <v>9.4167266187050371E-3</v>
      </c>
      <c r="Q147" s="12"/>
    </row>
    <row r="148" spans="1:17" x14ac:dyDescent="0.25">
      <c r="A148">
        <v>10326</v>
      </c>
      <c r="B148">
        <v>4</v>
      </c>
      <c r="C148" t="str">
        <f>_xlfn.XLOOKUP(order_details[[#This Row],[orderID]],orders[orderID],orders[customerID])</f>
        <v>BOLID</v>
      </c>
      <c r="D148" t="str">
        <f>_xlfn.XLOOKUP(order_details[[#This Row],[orderID]],orders[orderID],orders[Employee Name])</f>
        <v>Margaret Peacock</v>
      </c>
      <c r="E148" t="str">
        <f>_xlfn.XLOOKUP(order_details[[#This Row],[Customer ID]],customers[customerID],customers[companyName])</f>
        <v>Bólido Comidas preparadas</v>
      </c>
      <c r="F148" t="str">
        <f>_xlfn.XLOOKUP(order_details[[#This Row],[productID]],products[productID],products[productName])</f>
        <v>Chef Anton's Cajun Seasoning</v>
      </c>
      <c r="G148" t="str">
        <f>_xlfn.XLOOKUP(order_details[[#This Row],[Product Name]],products[productName],products[Category Name])</f>
        <v>Condiments</v>
      </c>
      <c r="H148" s="6">
        <f>_xlfn.XLOOKUP(order_details[[#This Row],[orderID]],orders[orderID],orders[orderDate])</f>
        <v>41557</v>
      </c>
      <c r="I148" s="6" t="e">
        <f>DATEVALUE(order_details[[#This Row],[Order Date]])</f>
        <v>#VALUE!</v>
      </c>
      <c r="J148">
        <v>17.600000000000001</v>
      </c>
      <c r="K148">
        <v>24</v>
      </c>
      <c r="L148">
        <v>0</v>
      </c>
      <c r="M148">
        <f>(order_details[[#This Row],[unitPrice]]*order_details[[#This Row],[quantity]]) - (order_details[[#This Row],[unitPrice]]*order_details[[#This Row],[quantity]]*order_details[[#This Row],[discount]])</f>
        <v>422.40000000000003</v>
      </c>
      <c r="N148">
        <f>_xlfn.XLOOKUP(order_details[[#This Row],[orderID]],orders[orderID],orders[freight])</f>
        <v>77.92</v>
      </c>
      <c r="O148">
        <f>order_details[[#This Row],[Sales]]-order_details[[#This Row],[Freight]]</f>
        <v>344.48</v>
      </c>
      <c r="P148" s="8">
        <f>(order_details[[#This Row],[Profit]]/order_details[[#This Row],[Sales]])/100</f>
        <v>8.1553030303030301E-3</v>
      </c>
      <c r="Q148" s="12"/>
    </row>
    <row r="149" spans="1:17" x14ac:dyDescent="0.25">
      <c r="A149">
        <v>10326</v>
      </c>
      <c r="B149">
        <v>57</v>
      </c>
      <c r="C149" t="str">
        <f>_xlfn.XLOOKUP(order_details[[#This Row],[orderID]],orders[orderID],orders[customerID])</f>
        <v>BOLID</v>
      </c>
      <c r="D149" t="str">
        <f>_xlfn.XLOOKUP(order_details[[#This Row],[orderID]],orders[orderID],orders[Employee Name])</f>
        <v>Margaret Peacock</v>
      </c>
      <c r="E149" t="str">
        <f>_xlfn.XLOOKUP(order_details[[#This Row],[Customer ID]],customers[customerID],customers[companyName])</f>
        <v>Bólido Comidas preparadas</v>
      </c>
      <c r="F149" t="str">
        <f>_xlfn.XLOOKUP(order_details[[#This Row],[productID]],products[productID],products[productName])</f>
        <v>Ravioli Angelo</v>
      </c>
      <c r="G149" t="str">
        <f>_xlfn.XLOOKUP(order_details[[#This Row],[Product Name]],products[productName],products[Category Name])</f>
        <v>Grains &amp; Cereals</v>
      </c>
      <c r="H149" s="6">
        <f>_xlfn.XLOOKUP(order_details[[#This Row],[orderID]],orders[orderID],orders[orderDate])</f>
        <v>41557</v>
      </c>
      <c r="I149" s="6" t="e">
        <f>DATEVALUE(order_details[[#This Row],[Order Date]])</f>
        <v>#VALUE!</v>
      </c>
      <c r="J149">
        <v>15.6</v>
      </c>
      <c r="K149">
        <v>16</v>
      </c>
      <c r="L149">
        <v>0</v>
      </c>
      <c r="M149">
        <f>(order_details[[#This Row],[unitPrice]]*order_details[[#This Row],[quantity]]) - (order_details[[#This Row],[unitPrice]]*order_details[[#This Row],[quantity]]*order_details[[#This Row],[discount]])</f>
        <v>249.6</v>
      </c>
      <c r="N149">
        <f>_xlfn.XLOOKUP(order_details[[#This Row],[orderID]],orders[orderID],orders[freight])</f>
        <v>77.92</v>
      </c>
      <c r="O149">
        <f>order_details[[#This Row],[Sales]]-order_details[[#This Row],[Freight]]</f>
        <v>171.68</v>
      </c>
      <c r="P149" s="8">
        <f>(order_details[[#This Row],[Profit]]/order_details[[#This Row],[Sales]])/100</f>
        <v>6.878205128205128E-3</v>
      </c>
      <c r="Q149" s="12"/>
    </row>
    <row r="150" spans="1:17" x14ac:dyDescent="0.25">
      <c r="A150">
        <v>10326</v>
      </c>
      <c r="B150">
        <v>75</v>
      </c>
      <c r="C150" t="str">
        <f>_xlfn.XLOOKUP(order_details[[#This Row],[orderID]],orders[orderID],orders[customerID])</f>
        <v>BOLID</v>
      </c>
      <c r="D150" t="str">
        <f>_xlfn.XLOOKUP(order_details[[#This Row],[orderID]],orders[orderID],orders[Employee Name])</f>
        <v>Margaret Peacock</v>
      </c>
      <c r="E150" t="str">
        <f>_xlfn.XLOOKUP(order_details[[#This Row],[Customer ID]],customers[customerID],customers[companyName])</f>
        <v>Bólido Comidas preparadas</v>
      </c>
      <c r="F150" t="str">
        <f>_xlfn.XLOOKUP(order_details[[#This Row],[productID]],products[productID],products[productName])</f>
        <v>Rhönbräu Klosterbier</v>
      </c>
      <c r="G150" t="str">
        <f>_xlfn.XLOOKUP(order_details[[#This Row],[Product Name]],products[productName],products[Category Name])</f>
        <v>Beverages</v>
      </c>
      <c r="H150" s="6">
        <f>_xlfn.XLOOKUP(order_details[[#This Row],[orderID]],orders[orderID],orders[orderDate])</f>
        <v>41557</v>
      </c>
      <c r="I150" s="6" t="e">
        <f>DATEVALUE(order_details[[#This Row],[Order Date]])</f>
        <v>#VALUE!</v>
      </c>
      <c r="J150">
        <v>6.2</v>
      </c>
      <c r="K150">
        <v>50</v>
      </c>
      <c r="L150">
        <v>0</v>
      </c>
      <c r="M150">
        <f>(order_details[[#This Row],[unitPrice]]*order_details[[#This Row],[quantity]]) - (order_details[[#This Row],[unitPrice]]*order_details[[#This Row],[quantity]]*order_details[[#This Row],[discount]])</f>
        <v>310</v>
      </c>
      <c r="N150">
        <f>_xlfn.XLOOKUP(order_details[[#This Row],[orderID]],orders[orderID],orders[freight])</f>
        <v>77.92</v>
      </c>
      <c r="O150">
        <f>order_details[[#This Row],[Sales]]-order_details[[#This Row],[Freight]]</f>
        <v>232.07999999999998</v>
      </c>
      <c r="P150" s="8">
        <f>(order_details[[#This Row],[Profit]]/order_details[[#This Row],[Sales]])/100</f>
        <v>7.4864516129032254E-3</v>
      </c>
      <c r="Q150" s="12"/>
    </row>
    <row r="151" spans="1:17" x14ac:dyDescent="0.25">
      <c r="A151">
        <v>10328</v>
      </c>
      <c r="B151">
        <v>59</v>
      </c>
      <c r="C151" t="str">
        <f>_xlfn.XLOOKUP(order_details[[#This Row],[orderID]],orders[orderID],orders[customerID])</f>
        <v>FURIB</v>
      </c>
      <c r="D151" t="str">
        <f>_xlfn.XLOOKUP(order_details[[#This Row],[orderID]],orders[orderID],orders[Employee Name])</f>
        <v>Margaret Peacock</v>
      </c>
      <c r="E151" t="str">
        <f>_xlfn.XLOOKUP(order_details[[#This Row],[Customer ID]],customers[customerID],customers[companyName])</f>
        <v>Furia Bacalhau e Frutos do Mar</v>
      </c>
      <c r="F151" t="str">
        <f>_xlfn.XLOOKUP(order_details[[#This Row],[productID]],products[productID],products[productName])</f>
        <v>Raclette Courdavault</v>
      </c>
      <c r="G151" t="str">
        <f>_xlfn.XLOOKUP(order_details[[#This Row],[Product Name]],products[productName],products[Category Name])</f>
        <v>Dairy Products</v>
      </c>
      <c r="H151" s="6">
        <f>_xlfn.XLOOKUP(order_details[[#This Row],[orderID]],orders[orderID],orders[orderDate])</f>
        <v>41561</v>
      </c>
      <c r="I151" s="6" t="e">
        <f>DATEVALUE(order_details[[#This Row],[Order Date]])</f>
        <v>#VALUE!</v>
      </c>
      <c r="J151">
        <v>44</v>
      </c>
      <c r="K151">
        <v>9</v>
      </c>
      <c r="L151">
        <v>0</v>
      </c>
      <c r="M151">
        <f>(order_details[[#This Row],[unitPrice]]*order_details[[#This Row],[quantity]]) - (order_details[[#This Row],[unitPrice]]*order_details[[#This Row],[quantity]]*order_details[[#This Row],[discount]])</f>
        <v>396</v>
      </c>
      <c r="N151">
        <f>_xlfn.XLOOKUP(order_details[[#This Row],[orderID]],orders[orderID],orders[freight])</f>
        <v>87.03</v>
      </c>
      <c r="O151">
        <f>order_details[[#This Row],[Sales]]-order_details[[#This Row],[Freight]]</f>
        <v>308.97000000000003</v>
      </c>
      <c r="P151" s="8">
        <f>(order_details[[#This Row],[Profit]]/order_details[[#This Row],[Sales]])/100</f>
        <v>7.802272727272728E-3</v>
      </c>
      <c r="Q151" s="12"/>
    </row>
    <row r="152" spans="1:17" x14ac:dyDescent="0.25">
      <c r="A152">
        <v>10328</v>
      </c>
      <c r="B152">
        <v>65</v>
      </c>
      <c r="C152" t="str">
        <f>_xlfn.XLOOKUP(order_details[[#This Row],[orderID]],orders[orderID],orders[customerID])</f>
        <v>FURIB</v>
      </c>
      <c r="D152" t="str">
        <f>_xlfn.XLOOKUP(order_details[[#This Row],[orderID]],orders[orderID],orders[Employee Name])</f>
        <v>Margaret Peacock</v>
      </c>
      <c r="E152" t="str">
        <f>_xlfn.XLOOKUP(order_details[[#This Row],[Customer ID]],customers[customerID],customers[companyName])</f>
        <v>Furia Bacalhau e Frutos do Mar</v>
      </c>
      <c r="F152" t="str">
        <f>_xlfn.XLOOKUP(order_details[[#This Row],[productID]],products[productID],products[productName])</f>
        <v>Louisiana Fiery Hot Pepper Sauce</v>
      </c>
      <c r="G152" t="str">
        <f>_xlfn.XLOOKUP(order_details[[#This Row],[Product Name]],products[productName],products[Category Name])</f>
        <v>Condiments</v>
      </c>
      <c r="H152" s="6">
        <f>_xlfn.XLOOKUP(order_details[[#This Row],[orderID]],orders[orderID],orders[orderDate])</f>
        <v>41561</v>
      </c>
      <c r="I152" s="6" t="e">
        <f>DATEVALUE(order_details[[#This Row],[Order Date]])</f>
        <v>#VALUE!</v>
      </c>
      <c r="J152">
        <v>16.8</v>
      </c>
      <c r="K152">
        <v>40</v>
      </c>
      <c r="L152">
        <v>0</v>
      </c>
      <c r="M152">
        <f>(order_details[[#This Row],[unitPrice]]*order_details[[#This Row],[quantity]]) - (order_details[[#This Row],[unitPrice]]*order_details[[#This Row],[quantity]]*order_details[[#This Row],[discount]])</f>
        <v>672</v>
      </c>
      <c r="N152">
        <f>_xlfn.XLOOKUP(order_details[[#This Row],[orderID]],orders[orderID],orders[freight])</f>
        <v>87.03</v>
      </c>
      <c r="O152">
        <f>order_details[[#This Row],[Sales]]-order_details[[#This Row],[Freight]]</f>
        <v>584.97</v>
      </c>
      <c r="P152" s="8">
        <f>(order_details[[#This Row],[Profit]]/order_details[[#This Row],[Sales]])/100</f>
        <v>8.7049107142857154E-3</v>
      </c>
      <c r="Q152" s="12"/>
    </row>
    <row r="153" spans="1:17" x14ac:dyDescent="0.25">
      <c r="A153">
        <v>10334</v>
      </c>
      <c r="B153">
        <v>52</v>
      </c>
      <c r="C153" t="str">
        <f>_xlfn.XLOOKUP(order_details[[#This Row],[orderID]],orders[orderID],orders[customerID])</f>
        <v>VICTE</v>
      </c>
      <c r="D153" t="str">
        <f>_xlfn.XLOOKUP(order_details[[#This Row],[orderID]],orders[orderID],orders[Employee Name])</f>
        <v>Laura Callahan</v>
      </c>
      <c r="E153" t="str">
        <f>_xlfn.XLOOKUP(order_details[[#This Row],[Customer ID]],customers[customerID],customers[companyName])</f>
        <v>Victuailles en stock</v>
      </c>
      <c r="F153" t="str">
        <f>_xlfn.XLOOKUP(order_details[[#This Row],[productID]],products[productID],products[productName])</f>
        <v>Filo Mix</v>
      </c>
      <c r="G153" t="str">
        <f>_xlfn.XLOOKUP(order_details[[#This Row],[Product Name]],products[productName],products[Category Name])</f>
        <v>Grains &amp; Cereals</v>
      </c>
      <c r="H153" s="6">
        <f>_xlfn.XLOOKUP(order_details[[#This Row],[orderID]],orders[orderID],orders[orderDate])</f>
        <v>41568</v>
      </c>
      <c r="I153" s="6" t="e">
        <f>DATEVALUE(order_details[[#This Row],[Order Date]])</f>
        <v>#VALUE!</v>
      </c>
      <c r="J153">
        <v>5.6</v>
      </c>
      <c r="K153">
        <v>8</v>
      </c>
      <c r="L153">
        <v>0</v>
      </c>
      <c r="M153">
        <f>(order_details[[#This Row],[unitPrice]]*order_details[[#This Row],[quantity]]) - (order_details[[#This Row],[unitPrice]]*order_details[[#This Row],[quantity]]*order_details[[#This Row],[discount]])</f>
        <v>44.8</v>
      </c>
      <c r="N153">
        <f>_xlfn.XLOOKUP(order_details[[#This Row],[orderID]],orders[orderID],orders[freight])</f>
        <v>8.56</v>
      </c>
      <c r="O153">
        <f>order_details[[#This Row],[Sales]]-order_details[[#This Row],[Freight]]</f>
        <v>36.239999999999995</v>
      </c>
      <c r="P153" s="8">
        <f>(order_details[[#This Row],[Profit]]/order_details[[#This Row],[Sales]])/100</f>
        <v>8.0892857142857138E-3</v>
      </c>
      <c r="Q153" s="12"/>
    </row>
    <row r="154" spans="1:17" x14ac:dyDescent="0.25">
      <c r="A154">
        <v>10337</v>
      </c>
      <c r="B154">
        <v>23</v>
      </c>
      <c r="C154" t="str">
        <f>_xlfn.XLOOKUP(order_details[[#This Row],[orderID]],orders[orderID],orders[customerID])</f>
        <v>FRANK</v>
      </c>
      <c r="D154" t="str">
        <f>_xlfn.XLOOKUP(order_details[[#This Row],[orderID]],orders[orderID],orders[Employee Name])</f>
        <v>Margaret Peacock</v>
      </c>
      <c r="E154" t="str">
        <f>_xlfn.XLOOKUP(order_details[[#This Row],[Customer ID]],customers[customerID],customers[companyName])</f>
        <v>Frankenversand</v>
      </c>
      <c r="F154" t="str">
        <f>_xlfn.XLOOKUP(order_details[[#This Row],[productID]],products[productID],products[productName])</f>
        <v>Tunnbröd</v>
      </c>
      <c r="G154" t="str">
        <f>_xlfn.XLOOKUP(order_details[[#This Row],[Product Name]],products[productName],products[Category Name])</f>
        <v>Grains &amp; Cereals</v>
      </c>
      <c r="H154" s="6">
        <f>_xlfn.XLOOKUP(order_details[[#This Row],[orderID]],orders[orderID],orders[orderDate])</f>
        <v>41571</v>
      </c>
      <c r="I154" s="6" t="e">
        <f>DATEVALUE(order_details[[#This Row],[Order Date]])</f>
        <v>#VALUE!</v>
      </c>
      <c r="J154">
        <v>7.2</v>
      </c>
      <c r="K154">
        <v>40</v>
      </c>
      <c r="L154">
        <v>0</v>
      </c>
      <c r="M154">
        <f>(order_details[[#This Row],[unitPrice]]*order_details[[#This Row],[quantity]]) - (order_details[[#This Row],[unitPrice]]*order_details[[#This Row],[quantity]]*order_details[[#This Row],[discount]])</f>
        <v>288</v>
      </c>
      <c r="N154">
        <f>_xlfn.XLOOKUP(order_details[[#This Row],[orderID]],orders[orderID],orders[freight])</f>
        <v>108.26</v>
      </c>
      <c r="O154">
        <f>order_details[[#This Row],[Sales]]-order_details[[#This Row],[Freight]]</f>
        <v>179.74</v>
      </c>
      <c r="P154" s="8">
        <f>(order_details[[#This Row],[Profit]]/order_details[[#This Row],[Sales]])/100</f>
        <v>6.2409722222222233E-3</v>
      </c>
      <c r="Q154" s="12"/>
    </row>
    <row r="155" spans="1:17" x14ac:dyDescent="0.25">
      <c r="A155">
        <v>10337</v>
      </c>
      <c r="B155">
        <v>26</v>
      </c>
      <c r="C155" t="str">
        <f>_xlfn.XLOOKUP(order_details[[#This Row],[orderID]],orders[orderID],orders[customerID])</f>
        <v>FRANK</v>
      </c>
      <c r="D155" t="str">
        <f>_xlfn.XLOOKUP(order_details[[#This Row],[orderID]],orders[orderID],orders[Employee Name])</f>
        <v>Margaret Peacock</v>
      </c>
      <c r="E155" t="str">
        <f>_xlfn.XLOOKUP(order_details[[#This Row],[Customer ID]],customers[customerID],customers[companyName])</f>
        <v>Frankenversand</v>
      </c>
      <c r="F155" t="str">
        <f>_xlfn.XLOOKUP(order_details[[#This Row],[productID]],products[productID],products[productName])</f>
        <v>Gumbär Gummibärchen</v>
      </c>
      <c r="G155" t="str">
        <f>_xlfn.XLOOKUP(order_details[[#This Row],[Product Name]],products[productName],products[Category Name])</f>
        <v>Confections</v>
      </c>
      <c r="H155" s="6">
        <f>_xlfn.XLOOKUP(order_details[[#This Row],[orderID]],orders[orderID],orders[orderDate])</f>
        <v>41571</v>
      </c>
      <c r="I155" s="6" t="e">
        <f>DATEVALUE(order_details[[#This Row],[Order Date]])</f>
        <v>#VALUE!</v>
      </c>
      <c r="J155">
        <v>24.9</v>
      </c>
      <c r="K155">
        <v>24</v>
      </c>
      <c r="L155">
        <v>0</v>
      </c>
      <c r="M155">
        <f>(order_details[[#This Row],[unitPrice]]*order_details[[#This Row],[quantity]]) - (order_details[[#This Row],[unitPrice]]*order_details[[#This Row],[quantity]]*order_details[[#This Row],[discount]])</f>
        <v>597.59999999999991</v>
      </c>
      <c r="N155">
        <f>_xlfn.XLOOKUP(order_details[[#This Row],[orderID]],orders[orderID],orders[freight])</f>
        <v>108.26</v>
      </c>
      <c r="O155">
        <f>order_details[[#This Row],[Sales]]-order_details[[#This Row],[Freight]]</f>
        <v>489.33999999999992</v>
      </c>
      <c r="P155" s="8">
        <f>(order_details[[#This Row],[Profit]]/order_details[[#This Row],[Sales]])/100</f>
        <v>8.188420348058903E-3</v>
      </c>
      <c r="Q155" s="12"/>
    </row>
    <row r="156" spans="1:17" x14ac:dyDescent="0.25">
      <c r="A156">
        <v>10337</v>
      </c>
      <c r="B156">
        <v>37</v>
      </c>
      <c r="C156" t="str">
        <f>_xlfn.XLOOKUP(order_details[[#This Row],[orderID]],orders[orderID],orders[customerID])</f>
        <v>FRANK</v>
      </c>
      <c r="D156" t="str">
        <f>_xlfn.XLOOKUP(order_details[[#This Row],[orderID]],orders[orderID],orders[Employee Name])</f>
        <v>Margaret Peacock</v>
      </c>
      <c r="E156" t="str">
        <f>_xlfn.XLOOKUP(order_details[[#This Row],[Customer ID]],customers[customerID],customers[companyName])</f>
        <v>Frankenversand</v>
      </c>
      <c r="F156" t="str">
        <f>_xlfn.XLOOKUP(order_details[[#This Row],[productID]],products[productID],products[productName])</f>
        <v>Gravad lax</v>
      </c>
      <c r="G156" t="str">
        <f>_xlfn.XLOOKUP(order_details[[#This Row],[Product Name]],products[productName],products[Category Name])</f>
        <v>Seafood</v>
      </c>
      <c r="H156" s="6">
        <f>_xlfn.XLOOKUP(order_details[[#This Row],[orderID]],orders[orderID],orders[orderDate])</f>
        <v>41571</v>
      </c>
      <c r="I156" s="6" t="e">
        <f>DATEVALUE(order_details[[#This Row],[Order Date]])</f>
        <v>#VALUE!</v>
      </c>
      <c r="J156">
        <v>20.8</v>
      </c>
      <c r="K156">
        <v>28</v>
      </c>
      <c r="L156">
        <v>0</v>
      </c>
      <c r="M156">
        <f>(order_details[[#This Row],[unitPrice]]*order_details[[#This Row],[quantity]]) - (order_details[[#This Row],[unitPrice]]*order_details[[#This Row],[quantity]]*order_details[[#This Row],[discount]])</f>
        <v>582.4</v>
      </c>
      <c r="N156">
        <f>_xlfn.XLOOKUP(order_details[[#This Row],[orderID]],orders[orderID],orders[freight])</f>
        <v>108.26</v>
      </c>
      <c r="O156">
        <f>order_details[[#This Row],[Sales]]-order_details[[#This Row],[Freight]]</f>
        <v>474.14</v>
      </c>
      <c r="P156" s="8">
        <f>(order_details[[#This Row],[Profit]]/order_details[[#This Row],[Sales]])/100</f>
        <v>8.1411401098901107E-3</v>
      </c>
      <c r="Q156" s="12"/>
    </row>
    <row r="157" spans="1:17" x14ac:dyDescent="0.25">
      <c r="A157">
        <v>10337</v>
      </c>
      <c r="B157">
        <v>72</v>
      </c>
      <c r="C157" t="str">
        <f>_xlfn.XLOOKUP(order_details[[#This Row],[orderID]],orders[orderID],orders[customerID])</f>
        <v>FRANK</v>
      </c>
      <c r="D157" t="str">
        <f>_xlfn.XLOOKUP(order_details[[#This Row],[orderID]],orders[orderID],orders[Employee Name])</f>
        <v>Margaret Peacock</v>
      </c>
      <c r="E157" t="str">
        <f>_xlfn.XLOOKUP(order_details[[#This Row],[Customer ID]],customers[customerID],customers[companyName])</f>
        <v>Frankenversand</v>
      </c>
      <c r="F157" t="str">
        <f>_xlfn.XLOOKUP(order_details[[#This Row],[productID]],products[productID],products[productName])</f>
        <v>Mozzarella di Giovanni</v>
      </c>
      <c r="G157" t="str">
        <f>_xlfn.XLOOKUP(order_details[[#This Row],[Product Name]],products[productName],products[Category Name])</f>
        <v>Dairy Products</v>
      </c>
      <c r="H157" s="6">
        <f>_xlfn.XLOOKUP(order_details[[#This Row],[orderID]],orders[orderID],orders[orderDate])</f>
        <v>41571</v>
      </c>
      <c r="I157" s="6" t="e">
        <f>DATEVALUE(order_details[[#This Row],[Order Date]])</f>
        <v>#VALUE!</v>
      </c>
      <c r="J157">
        <v>27.8</v>
      </c>
      <c r="K157">
        <v>25</v>
      </c>
      <c r="L157">
        <v>0</v>
      </c>
      <c r="M157">
        <f>(order_details[[#This Row],[unitPrice]]*order_details[[#This Row],[quantity]]) - (order_details[[#This Row],[unitPrice]]*order_details[[#This Row],[quantity]]*order_details[[#This Row],[discount]])</f>
        <v>695</v>
      </c>
      <c r="N157">
        <f>_xlfn.XLOOKUP(order_details[[#This Row],[orderID]],orders[orderID],orders[freight])</f>
        <v>108.26</v>
      </c>
      <c r="O157">
        <f>order_details[[#This Row],[Sales]]-order_details[[#This Row],[Freight]]</f>
        <v>586.74</v>
      </c>
      <c r="P157" s="8">
        <f>(order_details[[#This Row],[Profit]]/order_details[[#This Row],[Sales]])/100</f>
        <v>8.442302158273381E-3</v>
      </c>
      <c r="Q157" s="12"/>
    </row>
    <row r="158" spans="1:17" x14ac:dyDescent="0.25">
      <c r="A158">
        <v>10339</v>
      </c>
      <c r="B158">
        <v>62</v>
      </c>
      <c r="C158" t="str">
        <f>_xlfn.XLOOKUP(order_details[[#This Row],[orderID]],orders[orderID],orders[customerID])</f>
        <v>MEREP</v>
      </c>
      <c r="D158" t="str">
        <f>_xlfn.XLOOKUP(order_details[[#This Row],[orderID]],orders[orderID],orders[Employee Name])</f>
        <v>Andrew Fuller</v>
      </c>
      <c r="E158" t="str">
        <f>_xlfn.XLOOKUP(order_details[[#This Row],[Customer ID]],customers[customerID],customers[companyName])</f>
        <v>Mère Paillarde</v>
      </c>
      <c r="F158" t="str">
        <f>_xlfn.XLOOKUP(order_details[[#This Row],[productID]],products[productID],products[productName])</f>
        <v>Tarte au sucre</v>
      </c>
      <c r="G158" t="str">
        <f>_xlfn.XLOOKUP(order_details[[#This Row],[Product Name]],products[productName],products[Category Name])</f>
        <v>Confections</v>
      </c>
      <c r="H158" s="6">
        <f>_xlfn.XLOOKUP(order_details[[#This Row],[orderID]],orders[orderID],orders[orderDate])</f>
        <v>41575</v>
      </c>
      <c r="I158" s="6" t="e">
        <f>DATEVALUE(order_details[[#This Row],[Order Date]])</f>
        <v>#VALUE!</v>
      </c>
      <c r="J158">
        <v>39.4</v>
      </c>
      <c r="K158">
        <v>28</v>
      </c>
      <c r="L158">
        <v>0</v>
      </c>
      <c r="M158">
        <f>(order_details[[#This Row],[unitPrice]]*order_details[[#This Row],[quantity]]) - (order_details[[#This Row],[unitPrice]]*order_details[[#This Row],[quantity]]*order_details[[#This Row],[discount]])</f>
        <v>1103.2</v>
      </c>
      <c r="N158">
        <f>_xlfn.XLOOKUP(order_details[[#This Row],[orderID]],orders[orderID],orders[freight])</f>
        <v>15.66</v>
      </c>
      <c r="O158">
        <f>order_details[[#This Row],[Sales]]-order_details[[#This Row],[Freight]]</f>
        <v>1087.54</v>
      </c>
      <c r="P158" s="8">
        <f>(order_details[[#This Row],[Profit]]/order_details[[#This Row],[Sales]])/100</f>
        <v>9.8580493110949959E-3</v>
      </c>
      <c r="Q158" s="12"/>
    </row>
    <row r="159" spans="1:17" x14ac:dyDescent="0.25">
      <c r="A159">
        <v>10341</v>
      </c>
      <c r="B159">
        <v>33</v>
      </c>
      <c r="C159" t="str">
        <f>_xlfn.XLOOKUP(order_details[[#This Row],[orderID]],orders[orderID],orders[customerID])</f>
        <v>SIMOB</v>
      </c>
      <c r="D159" t="str">
        <f>_xlfn.XLOOKUP(order_details[[#This Row],[orderID]],orders[orderID],orders[Employee Name])</f>
        <v>Robert King</v>
      </c>
      <c r="E159" t="str">
        <f>_xlfn.XLOOKUP(order_details[[#This Row],[Customer ID]],customers[customerID],customers[companyName])</f>
        <v>Simons bistro</v>
      </c>
      <c r="F159" t="str">
        <f>_xlfn.XLOOKUP(order_details[[#This Row],[productID]],products[productID],products[productName])</f>
        <v>Geitost</v>
      </c>
      <c r="G159" t="str">
        <f>_xlfn.XLOOKUP(order_details[[#This Row],[Product Name]],products[productName],products[Category Name])</f>
        <v>Dairy Products</v>
      </c>
      <c r="H159" s="6">
        <f>_xlfn.XLOOKUP(order_details[[#This Row],[orderID]],orders[orderID],orders[orderDate])</f>
        <v>41576</v>
      </c>
      <c r="I159" s="6" t="e">
        <f>DATEVALUE(order_details[[#This Row],[Order Date]])</f>
        <v>#VALUE!</v>
      </c>
      <c r="J159">
        <v>2</v>
      </c>
      <c r="K159">
        <v>8</v>
      </c>
      <c r="L159">
        <v>0</v>
      </c>
      <c r="M159">
        <f>(order_details[[#This Row],[unitPrice]]*order_details[[#This Row],[quantity]]) - (order_details[[#This Row],[unitPrice]]*order_details[[#This Row],[quantity]]*order_details[[#This Row],[discount]])</f>
        <v>16</v>
      </c>
      <c r="N159">
        <f>_xlfn.XLOOKUP(order_details[[#This Row],[orderID]],orders[orderID],orders[freight])</f>
        <v>26.78</v>
      </c>
      <c r="O159">
        <f>order_details[[#This Row],[Sales]]-order_details[[#This Row],[Freight]]</f>
        <v>-10.780000000000001</v>
      </c>
      <c r="P159" s="8">
        <f>(order_details[[#This Row],[Profit]]/order_details[[#This Row],[Sales]])/100</f>
        <v>-6.7375000000000004E-3</v>
      </c>
      <c r="Q159" s="12"/>
    </row>
    <row r="160" spans="1:17" x14ac:dyDescent="0.25">
      <c r="A160">
        <v>10343</v>
      </c>
      <c r="B160">
        <v>64</v>
      </c>
      <c r="C160" t="str">
        <f>_xlfn.XLOOKUP(order_details[[#This Row],[orderID]],orders[orderID],orders[customerID])</f>
        <v>LEHMS</v>
      </c>
      <c r="D160" t="str">
        <f>_xlfn.XLOOKUP(order_details[[#This Row],[orderID]],orders[orderID],orders[Employee Name])</f>
        <v>Margaret Peacock</v>
      </c>
      <c r="E160" t="str">
        <f>_xlfn.XLOOKUP(order_details[[#This Row],[Customer ID]],customers[customerID],customers[companyName])</f>
        <v>Lehmanns Marktstand</v>
      </c>
      <c r="F160" t="str">
        <f>_xlfn.XLOOKUP(order_details[[#This Row],[productID]],products[productID],products[productName])</f>
        <v>Wimmers gute Semmelknödel</v>
      </c>
      <c r="G160" t="str">
        <f>_xlfn.XLOOKUP(order_details[[#This Row],[Product Name]],products[productName],products[Category Name])</f>
        <v>Grains &amp; Cereals</v>
      </c>
      <c r="H160" s="6">
        <f>_xlfn.XLOOKUP(order_details[[#This Row],[orderID]],orders[orderID],orders[orderDate])</f>
        <v>41578</v>
      </c>
      <c r="I160" s="6" t="e">
        <f>DATEVALUE(order_details[[#This Row],[Order Date]])</f>
        <v>#VALUE!</v>
      </c>
      <c r="J160">
        <v>26.6</v>
      </c>
      <c r="K160">
        <v>50</v>
      </c>
      <c r="L160">
        <v>0</v>
      </c>
      <c r="M160">
        <f>(order_details[[#This Row],[unitPrice]]*order_details[[#This Row],[quantity]]) - (order_details[[#This Row],[unitPrice]]*order_details[[#This Row],[quantity]]*order_details[[#This Row],[discount]])</f>
        <v>1330</v>
      </c>
      <c r="N160">
        <f>_xlfn.XLOOKUP(order_details[[#This Row],[orderID]],orders[orderID],orders[freight])</f>
        <v>110.37</v>
      </c>
      <c r="O160">
        <f>order_details[[#This Row],[Sales]]-order_details[[#This Row],[Freight]]</f>
        <v>1219.6300000000001</v>
      </c>
      <c r="P160" s="8">
        <f>(order_details[[#This Row],[Profit]]/order_details[[#This Row],[Sales]])/100</f>
        <v>9.1701503759398506E-3</v>
      </c>
      <c r="Q160" s="12"/>
    </row>
    <row r="161" spans="1:17" x14ac:dyDescent="0.25">
      <c r="A161">
        <v>10344</v>
      </c>
      <c r="B161">
        <v>4</v>
      </c>
      <c r="C161" t="str">
        <f>_xlfn.XLOOKUP(order_details[[#This Row],[orderID]],orders[orderID],orders[customerID])</f>
        <v>WHITC</v>
      </c>
      <c r="D161" t="str">
        <f>_xlfn.XLOOKUP(order_details[[#This Row],[orderID]],orders[orderID],orders[Employee Name])</f>
        <v>Margaret Peacock</v>
      </c>
      <c r="E161" t="str">
        <f>_xlfn.XLOOKUP(order_details[[#This Row],[Customer ID]],customers[customerID],customers[companyName])</f>
        <v>White Clover Markets</v>
      </c>
      <c r="F161" t="str">
        <f>_xlfn.XLOOKUP(order_details[[#This Row],[productID]],products[productID],products[productName])</f>
        <v>Chef Anton's Cajun Seasoning</v>
      </c>
      <c r="G161" t="str">
        <f>_xlfn.XLOOKUP(order_details[[#This Row],[Product Name]],products[productName],products[Category Name])</f>
        <v>Condiments</v>
      </c>
      <c r="H161" s="6">
        <f>_xlfn.XLOOKUP(order_details[[#This Row],[orderID]],orders[orderID],orders[orderDate])</f>
        <v>41579</v>
      </c>
      <c r="I161" s="6" t="e">
        <f>DATEVALUE(order_details[[#This Row],[Order Date]])</f>
        <v>#VALUE!</v>
      </c>
      <c r="J161">
        <v>17.600000000000001</v>
      </c>
      <c r="K161">
        <v>35</v>
      </c>
      <c r="L161">
        <v>0</v>
      </c>
      <c r="M161">
        <f>(order_details[[#This Row],[unitPrice]]*order_details[[#This Row],[quantity]]) - (order_details[[#This Row],[unitPrice]]*order_details[[#This Row],[quantity]]*order_details[[#This Row],[discount]])</f>
        <v>616</v>
      </c>
      <c r="N161">
        <f>_xlfn.XLOOKUP(order_details[[#This Row],[orderID]],orders[orderID],orders[freight])</f>
        <v>23.29</v>
      </c>
      <c r="O161">
        <f>order_details[[#This Row],[Sales]]-order_details[[#This Row],[Freight]]</f>
        <v>592.71</v>
      </c>
      <c r="P161" s="8">
        <f>(order_details[[#This Row],[Profit]]/order_details[[#This Row],[Sales]])/100</f>
        <v>9.6219155844155854E-3</v>
      </c>
      <c r="Q161" s="12"/>
    </row>
    <row r="162" spans="1:17" x14ac:dyDescent="0.25">
      <c r="A162">
        <v>10345</v>
      </c>
      <c r="B162">
        <v>8</v>
      </c>
      <c r="C162" t="str">
        <f>_xlfn.XLOOKUP(order_details[[#This Row],[orderID]],orders[orderID],orders[customerID])</f>
        <v>QUICK</v>
      </c>
      <c r="D162" t="str">
        <f>_xlfn.XLOOKUP(order_details[[#This Row],[orderID]],orders[orderID],orders[Employee Name])</f>
        <v>Andrew Fuller</v>
      </c>
      <c r="E162" t="str">
        <f>_xlfn.XLOOKUP(order_details[[#This Row],[Customer ID]],customers[customerID],customers[companyName])</f>
        <v>QUICK-Stop</v>
      </c>
      <c r="F162" t="str">
        <f>_xlfn.XLOOKUP(order_details[[#This Row],[productID]],products[productID],products[productName])</f>
        <v>Northwoods Cranberry Sauce</v>
      </c>
      <c r="G162" t="str">
        <f>_xlfn.XLOOKUP(order_details[[#This Row],[Product Name]],products[productName],products[Category Name])</f>
        <v>Condiments</v>
      </c>
      <c r="H162" s="6">
        <f>_xlfn.XLOOKUP(order_details[[#This Row],[orderID]],orders[orderID],orders[orderDate])</f>
        <v>41582</v>
      </c>
      <c r="I162" s="6" t="e">
        <f>DATEVALUE(order_details[[#This Row],[Order Date]])</f>
        <v>#VALUE!</v>
      </c>
      <c r="J162">
        <v>32</v>
      </c>
      <c r="K162">
        <v>70</v>
      </c>
      <c r="L162">
        <v>0</v>
      </c>
      <c r="M162">
        <f>(order_details[[#This Row],[unitPrice]]*order_details[[#This Row],[quantity]]) - (order_details[[#This Row],[unitPrice]]*order_details[[#This Row],[quantity]]*order_details[[#This Row],[discount]])</f>
        <v>2240</v>
      </c>
      <c r="N162">
        <f>_xlfn.XLOOKUP(order_details[[#This Row],[orderID]],orders[orderID],orders[freight])</f>
        <v>249.06</v>
      </c>
      <c r="O162">
        <f>order_details[[#This Row],[Sales]]-order_details[[#This Row],[Freight]]</f>
        <v>1990.94</v>
      </c>
      <c r="P162" s="8">
        <f>(order_details[[#This Row],[Profit]]/order_details[[#This Row],[Sales]])/100</f>
        <v>8.8881250000000002E-3</v>
      </c>
      <c r="Q162" s="12"/>
    </row>
    <row r="163" spans="1:17" x14ac:dyDescent="0.25">
      <c r="A163">
        <v>10345</v>
      </c>
      <c r="B163">
        <v>19</v>
      </c>
      <c r="C163" t="str">
        <f>_xlfn.XLOOKUP(order_details[[#This Row],[orderID]],orders[orderID],orders[customerID])</f>
        <v>QUICK</v>
      </c>
      <c r="D163" t="str">
        <f>_xlfn.XLOOKUP(order_details[[#This Row],[orderID]],orders[orderID],orders[Employee Name])</f>
        <v>Andrew Fuller</v>
      </c>
      <c r="E163" t="str">
        <f>_xlfn.XLOOKUP(order_details[[#This Row],[Customer ID]],customers[customerID],customers[companyName])</f>
        <v>QUICK-Stop</v>
      </c>
      <c r="F163" t="str">
        <f>_xlfn.XLOOKUP(order_details[[#This Row],[productID]],products[productID],products[productName])</f>
        <v>Teatime Chocolate Biscuits</v>
      </c>
      <c r="G163" t="str">
        <f>_xlfn.XLOOKUP(order_details[[#This Row],[Product Name]],products[productName],products[Category Name])</f>
        <v>Confections</v>
      </c>
      <c r="H163" s="6">
        <f>_xlfn.XLOOKUP(order_details[[#This Row],[orderID]],orders[orderID],orders[orderDate])</f>
        <v>41582</v>
      </c>
      <c r="I163" s="6" t="e">
        <f>DATEVALUE(order_details[[#This Row],[Order Date]])</f>
        <v>#VALUE!</v>
      </c>
      <c r="J163">
        <v>7.3</v>
      </c>
      <c r="K163">
        <v>80</v>
      </c>
      <c r="L163">
        <v>0</v>
      </c>
      <c r="M163">
        <f>(order_details[[#This Row],[unitPrice]]*order_details[[#This Row],[quantity]]) - (order_details[[#This Row],[unitPrice]]*order_details[[#This Row],[quantity]]*order_details[[#This Row],[discount]])</f>
        <v>584</v>
      </c>
      <c r="N163">
        <f>_xlfn.XLOOKUP(order_details[[#This Row],[orderID]],orders[orderID],orders[freight])</f>
        <v>249.06</v>
      </c>
      <c r="O163">
        <f>order_details[[#This Row],[Sales]]-order_details[[#This Row],[Freight]]</f>
        <v>334.94</v>
      </c>
      <c r="P163" s="8">
        <f>(order_details[[#This Row],[Profit]]/order_details[[#This Row],[Sales]])/100</f>
        <v>5.7352739726027405E-3</v>
      </c>
      <c r="Q163" s="12"/>
    </row>
    <row r="164" spans="1:17" x14ac:dyDescent="0.25">
      <c r="A164">
        <v>10345</v>
      </c>
      <c r="B164">
        <v>42</v>
      </c>
      <c r="C164" t="str">
        <f>_xlfn.XLOOKUP(order_details[[#This Row],[orderID]],orders[orderID],orders[customerID])</f>
        <v>QUICK</v>
      </c>
      <c r="D164" t="str">
        <f>_xlfn.XLOOKUP(order_details[[#This Row],[orderID]],orders[orderID],orders[Employee Name])</f>
        <v>Andrew Fuller</v>
      </c>
      <c r="E164" t="str">
        <f>_xlfn.XLOOKUP(order_details[[#This Row],[Customer ID]],customers[customerID],customers[companyName])</f>
        <v>QUICK-Stop</v>
      </c>
      <c r="F164" t="str">
        <f>_xlfn.XLOOKUP(order_details[[#This Row],[productID]],products[productID],products[productName])</f>
        <v>Singaporean Hokkien Fried Mee</v>
      </c>
      <c r="G164" t="str">
        <f>_xlfn.XLOOKUP(order_details[[#This Row],[Product Name]],products[productName],products[Category Name])</f>
        <v>Grains &amp; Cereals</v>
      </c>
      <c r="H164" s="6">
        <f>_xlfn.XLOOKUP(order_details[[#This Row],[orderID]],orders[orderID],orders[orderDate])</f>
        <v>41582</v>
      </c>
      <c r="I164" s="6" t="e">
        <f>DATEVALUE(order_details[[#This Row],[Order Date]])</f>
        <v>#VALUE!</v>
      </c>
      <c r="J164">
        <v>11.2</v>
      </c>
      <c r="K164">
        <v>9</v>
      </c>
      <c r="L164">
        <v>0</v>
      </c>
      <c r="M164">
        <f>(order_details[[#This Row],[unitPrice]]*order_details[[#This Row],[quantity]]) - (order_details[[#This Row],[unitPrice]]*order_details[[#This Row],[quantity]]*order_details[[#This Row],[discount]])</f>
        <v>100.8</v>
      </c>
      <c r="N164">
        <f>_xlfn.XLOOKUP(order_details[[#This Row],[orderID]],orders[orderID],orders[freight])</f>
        <v>249.06</v>
      </c>
      <c r="O164">
        <f>order_details[[#This Row],[Sales]]-order_details[[#This Row],[Freight]]</f>
        <v>-148.26</v>
      </c>
      <c r="P164" s="8">
        <f>(order_details[[#This Row],[Profit]]/order_details[[#This Row],[Sales]])/100</f>
        <v>-1.4708333333333332E-2</v>
      </c>
      <c r="Q164" s="12"/>
    </row>
    <row r="165" spans="1:17" x14ac:dyDescent="0.25">
      <c r="A165">
        <v>10347</v>
      </c>
      <c r="B165">
        <v>40</v>
      </c>
      <c r="C165" t="str">
        <f>_xlfn.XLOOKUP(order_details[[#This Row],[orderID]],orders[orderID],orders[customerID])</f>
        <v>FAMIA</v>
      </c>
      <c r="D165" t="str">
        <f>_xlfn.XLOOKUP(order_details[[#This Row],[orderID]],orders[orderID],orders[Employee Name])</f>
        <v>Margaret Peacock</v>
      </c>
      <c r="E165" t="str">
        <f>_xlfn.XLOOKUP(order_details[[#This Row],[Customer ID]],customers[customerID],customers[companyName])</f>
        <v>Familia Arquibaldo</v>
      </c>
      <c r="F165" t="str">
        <f>_xlfn.XLOOKUP(order_details[[#This Row],[productID]],products[productID],products[productName])</f>
        <v>Boston Crab Meat</v>
      </c>
      <c r="G165" t="str">
        <f>_xlfn.XLOOKUP(order_details[[#This Row],[Product Name]],products[productName],products[Category Name])</f>
        <v>Seafood</v>
      </c>
      <c r="H165" s="6">
        <f>_xlfn.XLOOKUP(order_details[[#This Row],[orderID]],orders[orderID],orders[orderDate])</f>
        <v>41584</v>
      </c>
      <c r="I165" s="6" t="e">
        <f>DATEVALUE(order_details[[#This Row],[Order Date]])</f>
        <v>#VALUE!</v>
      </c>
      <c r="J165">
        <v>14.7</v>
      </c>
      <c r="K165">
        <v>4</v>
      </c>
      <c r="L165">
        <v>0</v>
      </c>
      <c r="M165">
        <f>(order_details[[#This Row],[unitPrice]]*order_details[[#This Row],[quantity]]) - (order_details[[#This Row],[unitPrice]]*order_details[[#This Row],[quantity]]*order_details[[#This Row],[discount]])</f>
        <v>58.8</v>
      </c>
      <c r="N165">
        <f>_xlfn.XLOOKUP(order_details[[#This Row],[orderID]],orders[orderID],orders[freight])</f>
        <v>3.1</v>
      </c>
      <c r="O165">
        <f>order_details[[#This Row],[Sales]]-order_details[[#This Row],[Freight]]</f>
        <v>55.699999999999996</v>
      </c>
      <c r="P165" s="8">
        <f>(order_details[[#This Row],[Profit]]/order_details[[#This Row],[Sales]])/100</f>
        <v>9.4727891156462588E-3</v>
      </c>
      <c r="Q165" s="12"/>
    </row>
    <row r="166" spans="1:17" x14ac:dyDescent="0.25">
      <c r="A166">
        <v>10348</v>
      </c>
      <c r="B166">
        <v>23</v>
      </c>
      <c r="C166" t="str">
        <f>_xlfn.XLOOKUP(order_details[[#This Row],[orderID]],orders[orderID],orders[customerID])</f>
        <v>WANDK</v>
      </c>
      <c r="D166" t="str">
        <f>_xlfn.XLOOKUP(order_details[[#This Row],[orderID]],orders[orderID],orders[Employee Name])</f>
        <v>Margaret Peacock</v>
      </c>
      <c r="E166" t="str">
        <f>_xlfn.XLOOKUP(order_details[[#This Row],[Customer ID]],customers[customerID],customers[companyName])</f>
        <v>Die Wandernde Kuh</v>
      </c>
      <c r="F166" t="str">
        <f>_xlfn.XLOOKUP(order_details[[#This Row],[productID]],products[productID],products[productName])</f>
        <v>Tunnbröd</v>
      </c>
      <c r="G166" t="str">
        <f>_xlfn.XLOOKUP(order_details[[#This Row],[Product Name]],products[productName],products[Category Name])</f>
        <v>Grains &amp; Cereals</v>
      </c>
      <c r="H166" s="6">
        <f>_xlfn.XLOOKUP(order_details[[#This Row],[orderID]],orders[orderID],orders[orderDate])</f>
        <v>41585</v>
      </c>
      <c r="I166" s="6" t="e">
        <f>DATEVALUE(order_details[[#This Row],[Order Date]])</f>
        <v>#VALUE!</v>
      </c>
      <c r="J166">
        <v>7.2</v>
      </c>
      <c r="K166">
        <v>25</v>
      </c>
      <c r="L166">
        <v>0</v>
      </c>
      <c r="M166">
        <f>(order_details[[#This Row],[unitPrice]]*order_details[[#This Row],[quantity]]) - (order_details[[#This Row],[unitPrice]]*order_details[[#This Row],[quantity]]*order_details[[#This Row],[discount]])</f>
        <v>180</v>
      </c>
      <c r="N166">
        <f>_xlfn.XLOOKUP(order_details[[#This Row],[orderID]],orders[orderID],orders[freight])</f>
        <v>0.78</v>
      </c>
      <c r="O166">
        <f>order_details[[#This Row],[Sales]]-order_details[[#This Row],[Freight]]</f>
        <v>179.22</v>
      </c>
      <c r="P166" s="8">
        <f>(order_details[[#This Row],[Profit]]/order_details[[#This Row],[Sales]])/100</f>
        <v>9.9566666666666675E-3</v>
      </c>
      <c r="Q166" s="12"/>
    </row>
    <row r="167" spans="1:17" x14ac:dyDescent="0.25">
      <c r="A167">
        <v>10349</v>
      </c>
      <c r="B167">
        <v>54</v>
      </c>
      <c r="C167" t="str">
        <f>_xlfn.XLOOKUP(order_details[[#This Row],[orderID]],orders[orderID],orders[customerID])</f>
        <v>SPLIR</v>
      </c>
      <c r="D167" t="str">
        <f>_xlfn.XLOOKUP(order_details[[#This Row],[orderID]],orders[orderID],orders[Employee Name])</f>
        <v>Robert King</v>
      </c>
      <c r="E167" t="str">
        <f>_xlfn.XLOOKUP(order_details[[#This Row],[Customer ID]],customers[customerID],customers[companyName])</f>
        <v>Split Rail Beer &amp; Ale</v>
      </c>
      <c r="F167" t="str">
        <f>_xlfn.XLOOKUP(order_details[[#This Row],[productID]],products[productID],products[productName])</f>
        <v>Tourtière</v>
      </c>
      <c r="G167" t="str">
        <f>_xlfn.XLOOKUP(order_details[[#This Row],[Product Name]],products[productName],products[Category Name])</f>
        <v>Meat &amp; Poultry</v>
      </c>
      <c r="H167" s="6">
        <f>_xlfn.XLOOKUP(order_details[[#This Row],[orderID]],orders[orderID],orders[orderDate])</f>
        <v>41586</v>
      </c>
      <c r="I167" s="6" t="e">
        <f>DATEVALUE(order_details[[#This Row],[Order Date]])</f>
        <v>#VALUE!</v>
      </c>
      <c r="J167">
        <v>5.9</v>
      </c>
      <c r="K167">
        <v>24</v>
      </c>
      <c r="L167">
        <v>0</v>
      </c>
      <c r="M167">
        <f>(order_details[[#This Row],[unitPrice]]*order_details[[#This Row],[quantity]]) - (order_details[[#This Row],[unitPrice]]*order_details[[#This Row],[quantity]]*order_details[[#This Row],[discount]])</f>
        <v>141.60000000000002</v>
      </c>
      <c r="N167">
        <f>_xlfn.XLOOKUP(order_details[[#This Row],[orderID]],orders[orderID],orders[freight])</f>
        <v>8.6300000000000008</v>
      </c>
      <c r="O167">
        <f>order_details[[#This Row],[Sales]]-order_details[[#This Row],[Freight]]</f>
        <v>132.97000000000003</v>
      </c>
      <c r="P167" s="8">
        <f>(order_details[[#This Row],[Profit]]/order_details[[#This Row],[Sales]])/100</f>
        <v>9.3905367231638427E-3</v>
      </c>
      <c r="Q167" s="12"/>
    </row>
    <row r="168" spans="1:17" x14ac:dyDescent="0.25">
      <c r="A168">
        <v>10351</v>
      </c>
      <c r="B168">
        <v>41</v>
      </c>
      <c r="C168" t="str">
        <f>_xlfn.XLOOKUP(order_details[[#This Row],[orderID]],orders[orderID],orders[customerID])</f>
        <v>ERNSH</v>
      </c>
      <c r="D168" t="str">
        <f>_xlfn.XLOOKUP(order_details[[#This Row],[orderID]],orders[orderID],orders[Employee Name])</f>
        <v>Nancy Davolio</v>
      </c>
      <c r="E168" t="str">
        <f>_xlfn.XLOOKUP(order_details[[#This Row],[Customer ID]],customers[customerID],customers[companyName])</f>
        <v>Ernst Handel</v>
      </c>
      <c r="F168" t="str">
        <f>_xlfn.XLOOKUP(order_details[[#This Row],[productID]],products[productID],products[productName])</f>
        <v>Jack's New England Clam Chowder</v>
      </c>
      <c r="G168" t="str">
        <f>_xlfn.XLOOKUP(order_details[[#This Row],[Product Name]],products[productName],products[Category Name])</f>
        <v>Seafood</v>
      </c>
      <c r="H168" s="6">
        <f>_xlfn.XLOOKUP(order_details[[#This Row],[orderID]],orders[orderID],orders[orderDate])</f>
        <v>41589</v>
      </c>
      <c r="I168" s="6" t="e">
        <f>DATEVALUE(order_details[[#This Row],[Order Date]])</f>
        <v>#VALUE!</v>
      </c>
      <c r="J168">
        <v>7.7</v>
      </c>
      <c r="K168">
        <v>13</v>
      </c>
      <c r="L168">
        <v>0</v>
      </c>
      <c r="M168">
        <f>(order_details[[#This Row],[unitPrice]]*order_details[[#This Row],[quantity]]) - (order_details[[#This Row],[unitPrice]]*order_details[[#This Row],[quantity]]*order_details[[#This Row],[discount]])</f>
        <v>100.10000000000001</v>
      </c>
      <c r="N168">
        <f>_xlfn.XLOOKUP(order_details[[#This Row],[orderID]],orders[orderID],orders[freight])</f>
        <v>162.33000000000001</v>
      </c>
      <c r="O168">
        <f>order_details[[#This Row],[Sales]]-order_details[[#This Row],[Freight]]</f>
        <v>-62.230000000000004</v>
      </c>
      <c r="P168" s="8">
        <f>(order_details[[#This Row],[Profit]]/order_details[[#This Row],[Sales]])/100</f>
        <v>-6.2167832167832173E-3</v>
      </c>
      <c r="Q168" s="12"/>
    </row>
    <row r="169" spans="1:17" x14ac:dyDescent="0.25">
      <c r="A169">
        <v>10354</v>
      </c>
      <c r="B169">
        <v>1</v>
      </c>
      <c r="C169" t="str">
        <f>_xlfn.XLOOKUP(order_details[[#This Row],[orderID]],orders[orderID],orders[customerID])</f>
        <v>PERIC</v>
      </c>
      <c r="D169" t="str">
        <f>_xlfn.XLOOKUP(order_details[[#This Row],[orderID]],orders[orderID],orders[Employee Name])</f>
        <v>Laura Callahan</v>
      </c>
      <c r="E169" t="str">
        <f>_xlfn.XLOOKUP(order_details[[#This Row],[Customer ID]],customers[customerID],customers[companyName])</f>
        <v>Pericles Comidas clásicas</v>
      </c>
      <c r="F169" t="str">
        <f>_xlfn.XLOOKUP(order_details[[#This Row],[productID]],products[productID],products[productName])</f>
        <v>Chai</v>
      </c>
      <c r="G169" t="str">
        <f>_xlfn.XLOOKUP(order_details[[#This Row],[Product Name]],products[productName],products[Category Name])</f>
        <v>Beverages</v>
      </c>
      <c r="H169" s="6">
        <f>_xlfn.XLOOKUP(order_details[[#This Row],[orderID]],orders[orderID],orders[orderDate])</f>
        <v>41592</v>
      </c>
      <c r="I169" s="6" t="e">
        <f>DATEVALUE(order_details[[#This Row],[Order Date]])</f>
        <v>#VALUE!</v>
      </c>
      <c r="J169">
        <v>14.4</v>
      </c>
      <c r="K169">
        <v>12</v>
      </c>
      <c r="L169">
        <v>0</v>
      </c>
      <c r="M169">
        <f>(order_details[[#This Row],[unitPrice]]*order_details[[#This Row],[quantity]]) - (order_details[[#This Row],[unitPrice]]*order_details[[#This Row],[quantity]]*order_details[[#This Row],[discount]])</f>
        <v>172.8</v>
      </c>
      <c r="N169">
        <f>_xlfn.XLOOKUP(order_details[[#This Row],[orderID]],orders[orderID],orders[freight])</f>
        <v>53.8</v>
      </c>
      <c r="O169">
        <f>order_details[[#This Row],[Sales]]-order_details[[#This Row],[Freight]]</f>
        <v>119.00000000000001</v>
      </c>
      <c r="P169" s="8">
        <f>(order_details[[#This Row],[Profit]]/order_details[[#This Row],[Sales]])/100</f>
        <v>6.8865740740740745E-3</v>
      </c>
      <c r="Q169" s="12"/>
    </row>
    <row r="170" spans="1:17" x14ac:dyDescent="0.25">
      <c r="A170">
        <v>10354</v>
      </c>
      <c r="B170">
        <v>29</v>
      </c>
      <c r="C170" t="str">
        <f>_xlfn.XLOOKUP(order_details[[#This Row],[orderID]],orders[orderID],orders[customerID])</f>
        <v>PERIC</v>
      </c>
      <c r="D170" t="str">
        <f>_xlfn.XLOOKUP(order_details[[#This Row],[orderID]],orders[orderID],orders[Employee Name])</f>
        <v>Laura Callahan</v>
      </c>
      <c r="E170" t="str">
        <f>_xlfn.XLOOKUP(order_details[[#This Row],[Customer ID]],customers[customerID],customers[companyName])</f>
        <v>Pericles Comidas clásicas</v>
      </c>
      <c r="F170" t="str">
        <f>_xlfn.XLOOKUP(order_details[[#This Row],[productID]],products[productID],products[productName])</f>
        <v>Thüringer Rostbratwurst</v>
      </c>
      <c r="G170" t="str">
        <f>_xlfn.XLOOKUP(order_details[[#This Row],[Product Name]],products[productName],products[Category Name])</f>
        <v>Meat &amp; Poultry</v>
      </c>
      <c r="H170" s="6">
        <f>_xlfn.XLOOKUP(order_details[[#This Row],[orderID]],orders[orderID],orders[orderDate])</f>
        <v>41592</v>
      </c>
      <c r="I170" s="6" t="e">
        <f>DATEVALUE(order_details[[#This Row],[Order Date]])</f>
        <v>#VALUE!</v>
      </c>
      <c r="J170">
        <v>99</v>
      </c>
      <c r="K170">
        <v>4</v>
      </c>
      <c r="L170">
        <v>0</v>
      </c>
      <c r="M170">
        <f>(order_details[[#This Row],[unitPrice]]*order_details[[#This Row],[quantity]]) - (order_details[[#This Row],[unitPrice]]*order_details[[#This Row],[quantity]]*order_details[[#This Row],[discount]])</f>
        <v>396</v>
      </c>
      <c r="N170">
        <f>_xlfn.XLOOKUP(order_details[[#This Row],[orderID]],orders[orderID],orders[freight])</f>
        <v>53.8</v>
      </c>
      <c r="O170">
        <f>order_details[[#This Row],[Sales]]-order_details[[#This Row],[Freight]]</f>
        <v>342.2</v>
      </c>
      <c r="P170" s="8">
        <f>(order_details[[#This Row],[Profit]]/order_details[[#This Row],[Sales]])/100</f>
        <v>8.6414141414141409E-3</v>
      </c>
      <c r="Q170" s="12"/>
    </row>
    <row r="171" spans="1:17" x14ac:dyDescent="0.25">
      <c r="A171">
        <v>10355</v>
      </c>
      <c r="B171">
        <v>24</v>
      </c>
      <c r="C171" t="str">
        <f>_xlfn.XLOOKUP(order_details[[#This Row],[orderID]],orders[orderID],orders[customerID])</f>
        <v>AROUT</v>
      </c>
      <c r="D171" t="str">
        <f>_xlfn.XLOOKUP(order_details[[#This Row],[orderID]],orders[orderID],orders[Employee Name])</f>
        <v>Michael Suyama</v>
      </c>
      <c r="E171" t="str">
        <f>_xlfn.XLOOKUP(order_details[[#This Row],[Customer ID]],customers[customerID],customers[companyName])</f>
        <v>Around the Horn</v>
      </c>
      <c r="F171" t="str">
        <f>_xlfn.XLOOKUP(order_details[[#This Row],[productID]],products[productID],products[productName])</f>
        <v>Guarana Fantastica</v>
      </c>
      <c r="G171" t="str">
        <f>_xlfn.XLOOKUP(order_details[[#This Row],[Product Name]],products[productName],products[Category Name])</f>
        <v>Beverages</v>
      </c>
      <c r="H171" s="6">
        <f>_xlfn.XLOOKUP(order_details[[#This Row],[orderID]],orders[orderID],orders[orderDate])</f>
        <v>41593</v>
      </c>
      <c r="I171" s="6" t="e">
        <f>DATEVALUE(order_details[[#This Row],[Order Date]])</f>
        <v>#VALUE!</v>
      </c>
      <c r="J171">
        <v>3.6</v>
      </c>
      <c r="K171">
        <v>25</v>
      </c>
      <c r="L171">
        <v>0</v>
      </c>
      <c r="M171">
        <f>(order_details[[#This Row],[unitPrice]]*order_details[[#This Row],[quantity]]) - (order_details[[#This Row],[unitPrice]]*order_details[[#This Row],[quantity]]*order_details[[#This Row],[discount]])</f>
        <v>90</v>
      </c>
      <c r="N171">
        <f>_xlfn.XLOOKUP(order_details[[#This Row],[orderID]],orders[orderID],orders[freight])</f>
        <v>41.95</v>
      </c>
      <c r="O171">
        <f>order_details[[#This Row],[Sales]]-order_details[[#This Row],[Freight]]</f>
        <v>48.05</v>
      </c>
      <c r="P171" s="8">
        <f>(order_details[[#This Row],[Profit]]/order_details[[#This Row],[Sales]])/100</f>
        <v>5.3388888888888887E-3</v>
      </c>
      <c r="Q171" s="12"/>
    </row>
    <row r="172" spans="1:17" x14ac:dyDescent="0.25">
      <c r="A172">
        <v>10355</v>
      </c>
      <c r="B172">
        <v>57</v>
      </c>
      <c r="C172" t="str">
        <f>_xlfn.XLOOKUP(order_details[[#This Row],[orderID]],orders[orderID],orders[customerID])</f>
        <v>AROUT</v>
      </c>
      <c r="D172" t="str">
        <f>_xlfn.XLOOKUP(order_details[[#This Row],[orderID]],orders[orderID],orders[Employee Name])</f>
        <v>Michael Suyama</v>
      </c>
      <c r="E172" t="str">
        <f>_xlfn.XLOOKUP(order_details[[#This Row],[Customer ID]],customers[customerID],customers[companyName])</f>
        <v>Around the Horn</v>
      </c>
      <c r="F172" t="str">
        <f>_xlfn.XLOOKUP(order_details[[#This Row],[productID]],products[productID],products[productName])</f>
        <v>Ravioli Angelo</v>
      </c>
      <c r="G172" t="str">
        <f>_xlfn.XLOOKUP(order_details[[#This Row],[Product Name]],products[productName],products[Category Name])</f>
        <v>Grains &amp; Cereals</v>
      </c>
      <c r="H172" s="6">
        <f>_xlfn.XLOOKUP(order_details[[#This Row],[orderID]],orders[orderID],orders[orderDate])</f>
        <v>41593</v>
      </c>
      <c r="I172" s="6" t="e">
        <f>DATEVALUE(order_details[[#This Row],[Order Date]])</f>
        <v>#VALUE!</v>
      </c>
      <c r="J172">
        <v>15.6</v>
      </c>
      <c r="K172">
        <v>25</v>
      </c>
      <c r="L172">
        <v>0</v>
      </c>
      <c r="M172">
        <f>(order_details[[#This Row],[unitPrice]]*order_details[[#This Row],[quantity]]) - (order_details[[#This Row],[unitPrice]]*order_details[[#This Row],[quantity]]*order_details[[#This Row],[discount]])</f>
        <v>390</v>
      </c>
      <c r="N172">
        <f>_xlfn.XLOOKUP(order_details[[#This Row],[orderID]],orders[orderID],orders[freight])</f>
        <v>41.95</v>
      </c>
      <c r="O172">
        <f>order_details[[#This Row],[Sales]]-order_details[[#This Row],[Freight]]</f>
        <v>348.05</v>
      </c>
      <c r="P172" s="8">
        <f>(order_details[[#This Row],[Profit]]/order_details[[#This Row],[Sales]])/100</f>
        <v>8.924358974358974E-3</v>
      </c>
      <c r="Q172" s="12"/>
    </row>
    <row r="173" spans="1:17" x14ac:dyDescent="0.25">
      <c r="A173">
        <v>10356</v>
      </c>
      <c r="B173">
        <v>55</v>
      </c>
      <c r="C173" t="str">
        <f>_xlfn.XLOOKUP(order_details[[#This Row],[orderID]],orders[orderID],orders[customerID])</f>
        <v>WANDK</v>
      </c>
      <c r="D173" t="str">
        <f>_xlfn.XLOOKUP(order_details[[#This Row],[orderID]],orders[orderID],orders[Employee Name])</f>
        <v>Michael Suyama</v>
      </c>
      <c r="E173" t="str">
        <f>_xlfn.XLOOKUP(order_details[[#This Row],[Customer ID]],customers[customerID],customers[companyName])</f>
        <v>Die Wandernde Kuh</v>
      </c>
      <c r="F173" t="str">
        <f>_xlfn.XLOOKUP(order_details[[#This Row],[productID]],products[productID],products[productName])</f>
        <v>Pâté chinois</v>
      </c>
      <c r="G173" t="str">
        <f>_xlfn.XLOOKUP(order_details[[#This Row],[Product Name]],products[productName],products[Category Name])</f>
        <v>Meat &amp; Poultry</v>
      </c>
      <c r="H173" s="6">
        <f>_xlfn.XLOOKUP(order_details[[#This Row],[orderID]],orders[orderID],orders[orderDate])</f>
        <v>41596</v>
      </c>
      <c r="I173" s="6" t="e">
        <f>DATEVALUE(order_details[[#This Row],[Order Date]])</f>
        <v>#VALUE!</v>
      </c>
      <c r="J173">
        <v>19.2</v>
      </c>
      <c r="K173">
        <v>12</v>
      </c>
      <c r="L173">
        <v>0</v>
      </c>
      <c r="M173">
        <f>(order_details[[#This Row],[unitPrice]]*order_details[[#This Row],[quantity]]) - (order_details[[#This Row],[unitPrice]]*order_details[[#This Row],[quantity]]*order_details[[#This Row],[discount]])</f>
        <v>230.39999999999998</v>
      </c>
      <c r="N173">
        <f>_xlfn.XLOOKUP(order_details[[#This Row],[orderID]],orders[orderID],orders[freight])</f>
        <v>36.71</v>
      </c>
      <c r="O173">
        <f>order_details[[#This Row],[Sales]]-order_details[[#This Row],[Freight]]</f>
        <v>193.68999999999997</v>
      </c>
      <c r="P173" s="8">
        <f>(order_details[[#This Row],[Profit]]/order_details[[#This Row],[Sales]])/100</f>
        <v>8.4066840277777777E-3</v>
      </c>
      <c r="Q173" s="12"/>
    </row>
    <row r="174" spans="1:17" x14ac:dyDescent="0.25">
      <c r="A174">
        <v>10357</v>
      </c>
      <c r="B174">
        <v>26</v>
      </c>
      <c r="C174" t="str">
        <f>_xlfn.XLOOKUP(order_details[[#This Row],[orderID]],orders[orderID],orders[customerID])</f>
        <v>LILAS</v>
      </c>
      <c r="D174" t="str">
        <f>_xlfn.XLOOKUP(order_details[[#This Row],[orderID]],orders[orderID],orders[Employee Name])</f>
        <v>Nancy Davolio</v>
      </c>
      <c r="E174" t="str">
        <f>_xlfn.XLOOKUP(order_details[[#This Row],[Customer ID]],customers[customerID],customers[companyName])</f>
        <v>LILA-Supermercado</v>
      </c>
      <c r="F174" t="str">
        <f>_xlfn.XLOOKUP(order_details[[#This Row],[productID]],products[productID],products[productName])</f>
        <v>Gumbär Gummibärchen</v>
      </c>
      <c r="G174" t="str">
        <f>_xlfn.XLOOKUP(order_details[[#This Row],[Product Name]],products[productName],products[Category Name])</f>
        <v>Confections</v>
      </c>
      <c r="H174" s="6">
        <f>_xlfn.XLOOKUP(order_details[[#This Row],[orderID]],orders[orderID],orders[orderDate])</f>
        <v>41597</v>
      </c>
      <c r="I174" s="6" t="e">
        <f>DATEVALUE(order_details[[#This Row],[Order Date]])</f>
        <v>#VALUE!</v>
      </c>
      <c r="J174">
        <v>24.9</v>
      </c>
      <c r="K174">
        <v>16</v>
      </c>
      <c r="L174">
        <v>0</v>
      </c>
      <c r="M174">
        <f>(order_details[[#This Row],[unitPrice]]*order_details[[#This Row],[quantity]]) - (order_details[[#This Row],[unitPrice]]*order_details[[#This Row],[quantity]]*order_details[[#This Row],[discount]])</f>
        <v>398.4</v>
      </c>
      <c r="N174">
        <f>_xlfn.XLOOKUP(order_details[[#This Row],[orderID]],orders[orderID],orders[freight])</f>
        <v>34.880000000000003</v>
      </c>
      <c r="O174">
        <f>order_details[[#This Row],[Sales]]-order_details[[#This Row],[Freight]]</f>
        <v>363.52</v>
      </c>
      <c r="P174" s="8">
        <f>(order_details[[#This Row],[Profit]]/order_details[[#This Row],[Sales]])/100</f>
        <v>9.1244979919678712E-3</v>
      </c>
      <c r="Q174" s="12"/>
    </row>
    <row r="175" spans="1:17" x14ac:dyDescent="0.25">
      <c r="A175">
        <v>10360</v>
      </c>
      <c r="B175">
        <v>29</v>
      </c>
      <c r="C175" t="str">
        <f>_xlfn.XLOOKUP(order_details[[#This Row],[orderID]],orders[orderID],orders[customerID])</f>
        <v>BLONP</v>
      </c>
      <c r="D175" t="str">
        <f>_xlfn.XLOOKUP(order_details[[#This Row],[orderID]],orders[orderID],orders[Employee Name])</f>
        <v>Margaret Peacock</v>
      </c>
      <c r="E175" t="str">
        <f>_xlfn.XLOOKUP(order_details[[#This Row],[Customer ID]],customers[customerID],customers[companyName])</f>
        <v>Blondesddsl père et fils</v>
      </c>
      <c r="F175" t="str">
        <f>_xlfn.XLOOKUP(order_details[[#This Row],[productID]],products[productID],products[productName])</f>
        <v>Thüringer Rostbratwurst</v>
      </c>
      <c r="G175" t="str">
        <f>_xlfn.XLOOKUP(order_details[[#This Row],[Product Name]],products[productName],products[Category Name])</f>
        <v>Meat &amp; Poultry</v>
      </c>
      <c r="H175" s="6">
        <f>_xlfn.XLOOKUP(order_details[[#This Row],[orderID]],orders[orderID],orders[orderDate])</f>
        <v>41600</v>
      </c>
      <c r="I175" s="6" t="e">
        <f>DATEVALUE(order_details[[#This Row],[Order Date]])</f>
        <v>#VALUE!</v>
      </c>
      <c r="J175">
        <v>99</v>
      </c>
      <c r="K175">
        <v>35</v>
      </c>
      <c r="L175">
        <v>0</v>
      </c>
      <c r="M175">
        <f>(order_details[[#This Row],[unitPrice]]*order_details[[#This Row],[quantity]]) - (order_details[[#This Row],[unitPrice]]*order_details[[#This Row],[quantity]]*order_details[[#This Row],[discount]])</f>
        <v>3465</v>
      </c>
      <c r="N175">
        <f>_xlfn.XLOOKUP(order_details[[#This Row],[orderID]],orders[orderID],orders[freight])</f>
        <v>131.69999999999999</v>
      </c>
      <c r="O175">
        <f>order_details[[#This Row],[Sales]]-order_details[[#This Row],[Freight]]</f>
        <v>3333.3</v>
      </c>
      <c r="P175" s="8">
        <f>(order_details[[#This Row],[Profit]]/order_details[[#This Row],[Sales]])/100</f>
        <v>9.6199134199134208E-3</v>
      </c>
      <c r="Q175" s="12"/>
    </row>
    <row r="176" spans="1:17" x14ac:dyDescent="0.25">
      <c r="A176">
        <v>10360</v>
      </c>
      <c r="B176">
        <v>49</v>
      </c>
      <c r="C176" t="str">
        <f>_xlfn.XLOOKUP(order_details[[#This Row],[orderID]],orders[orderID],orders[customerID])</f>
        <v>BLONP</v>
      </c>
      <c r="D176" t="str">
        <f>_xlfn.XLOOKUP(order_details[[#This Row],[orderID]],orders[orderID],orders[Employee Name])</f>
        <v>Margaret Peacock</v>
      </c>
      <c r="E176" t="str">
        <f>_xlfn.XLOOKUP(order_details[[#This Row],[Customer ID]],customers[customerID],customers[companyName])</f>
        <v>Blondesddsl père et fils</v>
      </c>
      <c r="F176" t="str">
        <f>_xlfn.XLOOKUP(order_details[[#This Row],[productID]],products[productID],products[productName])</f>
        <v>Maxilaku</v>
      </c>
      <c r="G176" t="str">
        <f>_xlfn.XLOOKUP(order_details[[#This Row],[Product Name]],products[productName],products[Category Name])</f>
        <v>Confections</v>
      </c>
      <c r="H176" s="6">
        <f>_xlfn.XLOOKUP(order_details[[#This Row],[orderID]],orders[orderID],orders[orderDate])</f>
        <v>41600</v>
      </c>
      <c r="I176" s="6" t="e">
        <f>DATEVALUE(order_details[[#This Row],[Order Date]])</f>
        <v>#VALUE!</v>
      </c>
      <c r="J176">
        <v>16</v>
      </c>
      <c r="K176">
        <v>35</v>
      </c>
      <c r="L176">
        <v>0</v>
      </c>
      <c r="M176">
        <f>(order_details[[#This Row],[unitPrice]]*order_details[[#This Row],[quantity]]) - (order_details[[#This Row],[unitPrice]]*order_details[[#This Row],[quantity]]*order_details[[#This Row],[discount]])</f>
        <v>560</v>
      </c>
      <c r="N176">
        <f>_xlfn.XLOOKUP(order_details[[#This Row],[orderID]],orders[orderID],orders[freight])</f>
        <v>131.69999999999999</v>
      </c>
      <c r="O176">
        <f>order_details[[#This Row],[Sales]]-order_details[[#This Row],[Freight]]</f>
        <v>428.3</v>
      </c>
      <c r="P176" s="8">
        <f>(order_details[[#This Row],[Profit]]/order_details[[#This Row],[Sales]])/100</f>
        <v>7.6482142857142851E-3</v>
      </c>
      <c r="Q176" s="12"/>
    </row>
    <row r="177" spans="1:17" x14ac:dyDescent="0.25">
      <c r="A177">
        <v>10360</v>
      </c>
      <c r="B177">
        <v>54</v>
      </c>
      <c r="C177" t="str">
        <f>_xlfn.XLOOKUP(order_details[[#This Row],[orderID]],orders[orderID],orders[customerID])</f>
        <v>BLONP</v>
      </c>
      <c r="D177" t="str">
        <f>_xlfn.XLOOKUP(order_details[[#This Row],[orderID]],orders[orderID],orders[Employee Name])</f>
        <v>Margaret Peacock</v>
      </c>
      <c r="E177" t="str">
        <f>_xlfn.XLOOKUP(order_details[[#This Row],[Customer ID]],customers[customerID],customers[companyName])</f>
        <v>Blondesddsl père et fils</v>
      </c>
      <c r="F177" t="str">
        <f>_xlfn.XLOOKUP(order_details[[#This Row],[productID]],products[productID],products[productName])</f>
        <v>Tourtière</v>
      </c>
      <c r="G177" t="str">
        <f>_xlfn.XLOOKUP(order_details[[#This Row],[Product Name]],products[productName],products[Category Name])</f>
        <v>Meat &amp; Poultry</v>
      </c>
      <c r="H177" s="6">
        <f>_xlfn.XLOOKUP(order_details[[#This Row],[orderID]],orders[orderID],orders[orderDate])</f>
        <v>41600</v>
      </c>
      <c r="I177" s="6" t="e">
        <f>DATEVALUE(order_details[[#This Row],[Order Date]])</f>
        <v>#VALUE!</v>
      </c>
      <c r="J177">
        <v>5.9</v>
      </c>
      <c r="K177">
        <v>28</v>
      </c>
      <c r="L177">
        <v>0</v>
      </c>
      <c r="M177">
        <f>(order_details[[#This Row],[unitPrice]]*order_details[[#This Row],[quantity]]) - (order_details[[#This Row],[unitPrice]]*order_details[[#This Row],[quantity]]*order_details[[#This Row],[discount]])</f>
        <v>165.20000000000002</v>
      </c>
      <c r="N177">
        <f>_xlfn.XLOOKUP(order_details[[#This Row],[orderID]],orders[orderID],orders[freight])</f>
        <v>131.69999999999999</v>
      </c>
      <c r="O177">
        <f>order_details[[#This Row],[Sales]]-order_details[[#This Row],[Freight]]</f>
        <v>33.500000000000028</v>
      </c>
      <c r="P177" s="8">
        <f>(order_details[[#This Row],[Profit]]/order_details[[#This Row],[Sales]])/100</f>
        <v>2.0278450363196139E-3</v>
      </c>
      <c r="Q177" s="12"/>
    </row>
    <row r="178" spans="1:17" x14ac:dyDescent="0.25">
      <c r="A178">
        <v>10362</v>
      </c>
      <c r="B178">
        <v>25</v>
      </c>
      <c r="C178" t="str">
        <f>_xlfn.XLOOKUP(order_details[[#This Row],[orderID]],orders[orderID],orders[customerID])</f>
        <v>BONAP</v>
      </c>
      <c r="D178" t="str">
        <f>_xlfn.XLOOKUP(order_details[[#This Row],[orderID]],orders[orderID],orders[Employee Name])</f>
        <v>Janet Leverling</v>
      </c>
      <c r="E178" t="str">
        <f>_xlfn.XLOOKUP(order_details[[#This Row],[Customer ID]],customers[customerID],customers[companyName])</f>
        <v>Bon app'</v>
      </c>
      <c r="F178" t="str">
        <f>_xlfn.XLOOKUP(order_details[[#This Row],[productID]],products[productID],products[productName])</f>
        <v>NuNuCa Nuß-Nougat-Creme</v>
      </c>
      <c r="G178" t="str">
        <f>_xlfn.XLOOKUP(order_details[[#This Row],[Product Name]],products[productName],products[Category Name])</f>
        <v>Confections</v>
      </c>
      <c r="H178" s="6">
        <f>_xlfn.XLOOKUP(order_details[[#This Row],[orderID]],orders[orderID],orders[orderDate])</f>
        <v>41603</v>
      </c>
      <c r="I178" s="6" t="e">
        <f>DATEVALUE(order_details[[#This Row],[Order Date]])</f>
        <v>#VALUE!</v>
      </c>
      <c r="J178">
        <v>11.2</v>
      </c>
      <c r="K178">
        <v>50</v>
      </c>
      <c r="L178">
        <v>0</v>
      </c>
      <c r="M178">
        <f>(order_details[[#This Row],[unitPrice]]*order_details[[#This Row],[quantity]]) - (order_details[[#This Row],[unitPrice]]*order_details[[#This Row],[quantity]]*order_details[[#This Row],[discount]])</f>
        <v>560</v>
      </c>
      <c r="N178">
        <f>_xlfn.XLOOKUP(order_details[[#This Row],[orderID]],orders[orderID],orders[freight])</f>
        <v>96.04</v>
      </c>
      <c r="O178">
        <f>order_details[[#This Row],[Sales]]-order_details[[#This Row],[Freight]]</f>
        <v>463.96</v>
      </c>
      <c r="P178" s="8">
        <f>(order_details[[#This Row],[Profit]]/order_details[[#This Row],[Sales]])/100</f>
        <v>8.2850000000000007E-3</v>
      </c>
      <c r="Q178" s="12"/>
    </row>
    <row r="179" spans="1:17" x14ac:dyDescent="0.25">
      <c r="A179">
        <v>10362</v>
      </c>
      <c r="B179">
        <v>54</v>
      </c>
      <c r="C179" t="str">
        <f>_xlfn.XLOOKUP(order_details[[#This Row],[orderID]],orders[orderID],orders[customerID])</f>
        <v>BONAP</v>
      </c>
      <c r="D179" t="str">
        <f>_xlfn.XLOOKUP(order_details[[#This Row],[orderID]],orders[orderID],orders[Employee Name])</f>
        <v>Janet Leverling</v>
      </c>
      <c r="E179" t="str">
        <f>_xlfn.XLOOKUP(order_details[[#This Row],[Customer ID]],customers[customerID],customers[companyName])</f>
        <v>Bon app'</v>
      </c>
      <c r="F179" t="str">
        <f>_xlfn.XLOOKUP(order_details[[#This Row],[productID]],products[productID],products[productName])</f>
        <v>Tourtière</v>
      </c>
      <c r="G179" t="str">
        <f>_xlfn.XLOOKUP(order_details[[#This Row],[Product Name]],products[productName],products[Category Name])</f>
        <v>Meat &amp; Poultry</v>
      </c>
      <c r="H179" s="6">
        <f>_xlfn.XLOOKUP(order_details[[#This Row],[orderID]],orders[orderID],orders[orderDate])</f>
        <v>41603</v>
      </c>
      <c r="I179" s="6" t="e">
        <f>DATEVALUE(order_details[[#This Row],[Order Date]])</f>
        <v>#VALUE!</v>
      </c>
      <c r="J179">
        <v>5.9</v>
      </c>
      <c r="K179">
        <v>24</v>
      </c>
      <c r="L179">
        <v>0</v>
      </c>
      <c r="M179">
        <f>(order_details[[#This Row],[unitPrice]]*order_details[[#This Row],[quantity]]) - (order_details[[#This Row],[unitPrice]]*order_details[[#This Row],[quantity]]*order_details[[#This Row],[discount]])</f>
        <v>141.60000000000002</v>
      </c>
      <c r="N179">
        <f>_xlfn.XLOOKUP(order_details[[#This Row],[orderID]],orders[orderID],orders[freight])</f>
        <v>96.04</v>
      </c>
      <c r="O179">
        <f>order_details[[#This Row],[Sales]]-order_details[[#This Row],[Freight]]</f>
        <v>45.560000000000016</v>
      </c>
      <c r="P179" s="8">
        <f>(order_details[[#This Row],[Profit]]/order_details[[#This Row],[Sales]])/100</f>
        <v>3.2175141242937861E-3</v>
      </c>
      <c r="Q179" s="12"/>
    </row>
    <row r="180" spans="1:17" x14ac:dyDescent="0.25">
      <c r="A180">
        <v>10363</v>
      </c>
      <c r="B180">
        <v>75</v>
      </c>
      <c r="C180" t="str">
        <f>_xlfn.XLOOKUP(order_details[[#This Row],[orderID]],orders[orderID],orders[customerID])</f>
        <v>DRACD</v>
      </c>
      <c r="D180" t="str">
        <f>_xlfn.XLOOKUP(order_details[[#This Row],[orderID]],orders[orderID],orders[Employee Name])</f>
        <v>Margaret Peacock</v>
      </c>
      <c r="E180" t="str">
        <f>_xlfn.XLOOKUP(order_details[[#This Row],[Customer ID]],customers[customerID],customers[companyName])</f>
        <v>Drachenblut Delikatessen</v>
      </c>
      <c r="F180" t="str">
        <f>_xlfn.XLOOKUP(order_details[[#This Row],[productID]],products[productID],products[productName])</f>
        <v>Rhönbräu Klosterbier</v>
      </c>
      <c r="G180" t="str">
        <f>_xlfn.XLOOKUP(order_details[[#This Row],[Product Name]],products[productName],products[Category Name])</f>
        <v>Beverages</v>
      </c>
      <c r="H180" s="6">
        <f>_xlfn.XLOOKUP(order_details[[#This Row],[orderID]],orders[orderID],orders[orderDate])</f>
        <v>41604</v>
      </c>
      <c r="I180" s="6" t="e">
        <f>DATEVALUE(order_details[[#This Row],[Order Date]])</f>
        <v>#VALUE!</v>
      </c>
      <c r="J180">
        <v>6.2</v>
      </c>
      <c r="K180">
        <v>12</v>
      </c>
      <c r="L180">
        <v>0</v>
      </c>
      <c r="M180">
        <f>(order_details[[#This Row],[unitPrice]]*order_details[[#This Row],[quantity]]) - (order_details[[#This Row],[unitPrice]]*order_details[[#This Row],[quantity]]*order_details[[#This Row],[discount]])</f>
        <v>74.400000000000006</v>
      </c>
      <c r="N180">
        <f>_xlfn.XLOOKUP(order_details[[#This Row],[orderID]],orders[orderID],orders[freight])</f>
        <v>30.54</v>
      </c>
      <c r="O180">
        <f>order_details[[#This Row],[Sales]]-order_details[[#This Row],[Freight]]</f>
        <v>43.860000000000007</v>
      </c>
      <c r="P180" s="8">
        <f>(order_details[[#This Row],[Profit]]/order_details[[#This Row],[Sales]])/100</f>
        <v>5.8951612903225814E-3</v>
      </c>
      <c r="Q180" s="12"/>
    </row>
    <row r="181" spans="1:17" x14ac:dyDescent="0.25">
      <c r="A181">
        <v>10363</v>
      </c>
      <c r="B181">
        <v>76</v>
      </c>
      <c r="C181" t="str">
        <f>_xlfn.XLOOKUP(order_details[[#This Row],[orderID]],orders[orderID],orders[customerID])</f>
        <v>DRACD</v>
      </c>
      <c r="D181" t="str">
        <f>_xlfn.XLOOKUP(order_details[[#This Row],[orderID]],orders[orderID],orders[Employee Name])</f>
        <v>Margaret Peacock</v>
      </c>
      <c r="E181" t="str">
        <f>_xlfn.XLOOKUP(order_details[[#This Row],[Customer ID]],customers[customerID],customers[companyName])</f>
        <v>Drachenblut Delikatessen</v>
      </c>
      <c r="F181" t="str">
        <f>_xlfn.XLOOKUP(order_details[[#This Row],[productID]],products[productID],products[productName])</f>
        <v>Lakkaliköri</v>
      </c>
      <c r="G181" t="str">
        <f>_xlfn.XLOOKUP(order_details[[#This Row],[Product Name]],products[productName],products[Category Name])</f>
        <v>Beverages</v>
      </c>
      <c r="H181" s="6">
        <f>_xlfn.XLOOKUP(order_details[[#This Row],[orderID]],orders[orderID],orders[orderDate])</f>
        <v>41604</v>
      </c>
      <c r="I181" s="6" t="e">
        <f>DATEVALUE(order_details[[#This Row],[Order Date]])</f>
        <v>#VALUE!</v>
      </c>
      <c r="J181">
        <v>14.4</v>
      </c>
      <c r="K181">
        <v>12</v>
      </c>
      <c r="L181">
        <v>0</v>
      </c>
      <c r="M181">
        <f>(order_details[[#This Row],[unitPrice]]*order_details[[#This Row],[quantity]]) - (order_details[[#This Row],[unitPrice]]*order_details[[#This Row],[quantity]]*order_details[[#This Row],[discount]])</f>
        <v>172.8</v>
      </c>
      <c r="N181">
        <f>_xlfn.XLOOKUP(order_details[[#This Row],[orderID]],orders[orderID],orders[freight])</f>
        <v>30.54</v>
      </c>
      <c r="O181">
        <f>order_details[[#This Row],[Sales]]-order_details[[#This Row],[Freight]]</f>
        <v>142.26000000000002</v>
      </c>
      <c r="P181" s="8">
        <f>(order_details[[#This Row],[Profit]]/order_details[[#This Row],[Sales]])/100</f>
        <v>8.2326388888888883E-3</v>
      </c>
      <c r="Q181" s="12"/>
    </row>
    <row r="182" spans="1:17" x14ac:dyDescent="0.25">
      <c r="A182">
        <v>10364</v>
      </c>
      <c r="B182">
        <v>71</v>
      </c>
      <c r="C182" t="str">
        <f>_xlfn.XLOOKUP(order_details[[#This Row],[orderID]],orders[orderID],orders[customerID])</f>
        <v>EASTC</v>
      </c>
      <c r="D182" t="str">
        <f>_xlfn.XLOOKUP(order_details[[#This Row],[orderID]],orders[orderID],orders[Employee Name])</f>
        <v>Nancy Davolio</v>
      </c>
      <c r="E182" t="str">
        <f>_xlfn.XLOOKUP(order_details[[#This Row],[Customer ID]],customers[customerID],customers[companyName])</f>
        <v>Eastern Connection</v>
      </c>
      <c r="F182" t="str">
        <f>_xlfn.XLOOKUP(order_details[[#This Row],[productID]],products[productID],products[productName])</f>
        <v>Flotemysost</v>
      </c>
      <c r="G182" t="str">
        <f>_xlfn.XLOOKUP(order_details[[#This Row],[Product Name]],products[productName],products[Category Name])</f>
        <v>Dairy Products</v>
      </c>
      <c r="H182" s="6">
        <f>_xlfn.XLOOKUP(order_details[[#This Row],[orderID]],orders[orderID],orders[orderDate])</f>
        <v>41604</v>
      </c>
      <c r="I182" s="6" t="e">
        <f>DATEVALUE(order_details[[#This Row],[Order Date]])</f>
        <v>#VALUE!</v>
      </c>
      <c r="J182">
        <v>17.2</v>
      </c>
      <c r="K182">
        <v>5</v>
      </c>
      <c r="L182">
        <v>0</v>
      </c>
      <c r="M182">
        <f>(order_details[[#This Row],[unitPrice]]*order_details[[#This Row],[quantity]]) - (order_details[[#This Row],[unitPrice]]*order_details[[#This Row],[quantity]]*order_details[[#This Row],[discount]])</f>
        <v>86</v>
      </c>
      <c r="N182">
        <f>_xlfn.XLOOKUP(order_details[[#This Row],[orderID]],orders[orderID],orders[freight])</f>
        <v>71.97</v>
      </c>
      <c r="O182">
        <f>order_details[[#This Row],[Sales]]-order_details[[#This Row],[Freight]]</f>
        <v>14.030000000000001</v>
      </c>
      <c r="P182" s="8">
        <f>(order_details[[#This Row],[Profit]]/order_details[[#This Row],[Sales]])/100</f>
        <v>1.6313953488372092E-3</v>
      </c>
      <c r="Q182" s="12"/>
    </row>
    <row r="183" spans="1:17" x14ac:dyDescent="0.25">
      <c r="A183">
        <v>10365</v>
      </c>
      <c r="B183">
        <v>11</v>
      </c>
      <c r="C183" t="str">
        <f>_xlfn.XLOOKUP(order_details[[#This Row],[orderID]],orders[orderID],orders[customerID])</f>
        <v>ANTON</v>
      </c>
      <c r="D183" t="str">
        <f>_xlfn.XLOOKUP(order_details[[#This Row],[orderID]],orders[orderID],orders[Employee Name])</f>
        <v>Janet Leverling</v>
      </c>
      <c r="E183" t="str">
        <f>_xlfn.XLOOKUP(order_details[[#This Row],[Customer ID]],customers[customerID],customers[companyName])</f>
        <v>Antonio Moreno Taquería</v>
      </c>
      <c r="F183" t="str">
        <f>_xlfn.XLOOKUP(order_details[[#This Row],[productID]],products[productID],products[productName])</f>
        <v>Queso Cabrales</v>
      </c>
      <c r="G183" t="str">
        <f>_xlfn.XLOOKUP(order_details[[#This Row],[Product Name]],products[productName],products[Category Name])</f>
        <v>Dairy Products</v>
      </c>
      <c r="H183" s="6">
        <f>_xlfn.XLOOKUP(order_details[[#This Row],[orderID]],orders[orderID],orders[orderDate])</f>
        <v>41605</v>
      </c>
      <c r="I183" s="6" t="e">
        <f>DATEVALUE(order_details[[#This Row],[Order Date]])</f>
        <v>#VALUE!</v>
      </c>
      <c r="J183">
        <v>16.8</v>
      </c>
      <c r="K183">
        <v>24</v>
      </c>
      <c r="L183">
        <v>0</v>
      </c>
      <c r="M183">
        <f>(order_details[[#This Row],[unitPrice]]*order_details[[#This Row],[quantity]]) - (order_details[[#This Row],[unitPrice]]*order_details[[#This Row],[quantity]]*order_details[[#This Row],[discount]])</f>
        <v>403.20000000000005</v>
      </c>
      <c r="N183">
        <f>_xlfn.XLOOKUP(order_details[[#This Row],[orderID]],orders[orderID],orders[freight])</f>
        <v>22</v>
      </c>
      <c r="O183">
        <f>order_details[[#This Row],[Sales]]-order_details[[#This Row],[Freight]]</f>
        <v>381.20000000000005</v>
      </c>
      <c r="P183" s="8">
        <f>(order_details[[#This Row],[Profit]]/order_details[[#This Row],[Sales]])/100</f>
        <v>9.4543650793650798E-3</v>
      </c>
      <c r="Q183" s="12"/>
    </row>
    <row r="184" spans="1:17" x14ac:dyDescent="0.25">
      <c r="A184">
        <v>10366</v>
      </c>
      <c r="B184">
        <v>65</v>
      </c>
      <c r="C184" t="str">
        <f>_xlfn.XLOOKUP(order_details[[#This Row],[orderID]],orders[orderID],orders[customerID])</f>
        <v>GALED</v>
      </c>
      <c r="D184" t="str">
        <f>_xlfn.XLOOKUP(order_details[[#This Row],[orderID]],orders[orderID],orders[Employee Name])</f>
        <v>Laura Callahan</v>
      </c>
      <c r="E184" t="str">
        <f>_xlfn.XLOOKUP(order_details[[#This Row],[Customer ID]],customers[customerID],customers[companyName])</f>
        <v>Galería del gastrónomo</v>
      </c>
      <c r="F184" t="str">
        <f>_xlfn.XLOOKUP(order_details[[#This Row],[productID]],products[productID],products[productName])</f>
        <v>Louisiana Fiery Hot Pepper Sauce</v>
      </c>
      <c r="G184" t="str">
        <f>_xlfn.XLOOKUP(order_details[[#This Row],[Product Name]],products[productName],products[Category Name])</f>
        <v>Condiments</v>
      </c>
      <c r="H184" s="6">
        <f>_xlfn.XLOOKUP(order_details[[#This Row],[orderID]],orders[orderID],orders[orderDate])</f>
        <v>41606</v>
      </c>
      <c r="I184" s="6" t="e">
        <f>DATEVALUE(order_details[[#This Row],[Order Date]])</f>
        <v>#VALUE!</v>
      </c>
      <c r="J184">
        <v>16.8</v>
      </c>
      <c r="K184">
        <v>5</v>
      </c>
      <c r="L184">
        <v>0</v>
      </c>
      <c r="M184">
        <f>(order_details[[#This Row],[unitPrice]]*order_details[[#This Row],[quantity]]) - (order_details[[#This Row],[unitPrice]]*order_details[[#This Row],[quantity]]*order_details[[#This Row],[discount]])</f>
        <v>84</v>
      </c>
      <c r="N184">
        <f>_xlfn.XLOOKUP(order_details[[#This Row],[orderID]],orders[orderID],orders[freight])</f>
        <v>10.14</v>
      </c>
      <c r="O184">
        <f>order_details[[#This Row],[Sales]]-order_details[[#This Row],[Freight]]</f>
        <v>73.86</v>
      </c>
      <c r="P184" s="8">
        <f>(order_details[[#This Row],[Profit]]/order_details[[#This Row],[Sales]])/100</f>
        <v>8.7928571428571422E-3</v>
      </c>
      <c r="Q184" s="12"/>
    </row>
    <row r="185" spans="1:17" x14ac:dyDescent="0.25">
      <c r="A185">
        <v>10366</v>
      </c>
      <c r="B185">
        <v>77</v>
      </c>
      <c r="C185" t="str">
        <f>_xlfn.XLOOKUP(order_details[[#This Row],[orderID]],orders[orderID],orders[customerID])</f>
        <v>GALED</v>
      </c>
      <c r="D185" t="str">
        <f>_xlfn.XLOOKUP(order_details[[#This Row],[orderID]],orders[orderID],orders[Employee Name])</f>
        <v>Laura Callahan</v>
      </c>
      <c r="E185" t="str">
        <f>_xlfn.XLOOKUP(order_details[[#This Row],[Customer ID]],customers[customerID],customers[companyName])</f>
        <v>Galería del gastrónomo</v>
      </c>
      <c r="F185" t="str">
        <f>_xlfn.XLOOKUP(order_details[[#This Row],[productID]],products[productID],products[productName])</f>
        <v>Original Frankfurter Grüne Soße</v>
      </c>
      <c r="G185" t="str">
        <f>_xlfn.XLOOKUP(order_details[[#This Row],[Product Name]],products[productName],products[Category Name])</f>
        <v>Condiments</v>
      </c>
      <c r="H185" s="6">
        <f>_xlfn.XLOOKUP(order_details[[#This Row],[orderID]],orders[orderID],orders[orderDate])</f>
        <v>41606</v>
      </c>
      <c r="I185" s="6" t="e">
        <f>DATEVALUE(order_details[[#This Row],[Order Date]])</f>
        <v>#VALUE!</v>
      </c>
      <c r="J185">
        <v>10.4</v>
      </c>
      <c r="K185">
        <v>5</v>
      </c>
      <c r="L185">
        <v>0</v>
      </c>
      <c r="M185">
        <f>(order_details[[#This Row],[unitPrice]]*order_details[[#This Row],[quantity]]) - (order_details[[#This Row],[unitPrice]]*order_details[[#This Row],[quantity]]*order_details[[#This Row],[discount]])</f>
        <v>52</v>
      </c>
      <c r="N185">
        <f>_xlfn.XLOOKUP(order_details[[#This Row],[orderID]],orders[orderID],orders[freight])</f>
        <v>10.14</v>
      </c>
      <c r="O185">
        <f>order_details[[#This Row],[Sales]]-order_details[[#This Row],[Freight]]</f>
        <v>41.86</v>
      </c>
      <c r="P185" s="8">
        <f>(order_details[[#This Row],[Profit]]/order_details[[#This Row],[Sales]])/100</f>
        <v>8.0499999999999999E-3</v>
      </c>
      <c r="Q185" s="12"/>
    </row>
    <row r="186" spans="1:17" x14ac:dyDescent="0.25">
      <c r="A186">
        <v>10367</v>
      </c>
      <c r="B186">
        <v>34</v>
      </c>
      <c r="C186" t="str">
        <f>_xlfn.XLOOKUP(order_details[[#This Row],[orderID]],orders[orderID],orders[customerID])</f>
        <v>VAFFE</v>
      </c>
      <c r="D186" t="str">
        <f>_xlfn.XLOOKUP(order_details[[#This Row],[orderID]],orders[orderID],orders[Employee Name])</f>
        <v>Robert King</v>
      </c>
      <c r="E186" t="str">
        <f>_xlfn.XLOOKUP(order_details[[#This Row],[Customer ID]],customers[customerID],customers[companyName])</f>
        <v>Vaffeljernet</v>
      </c>
      <c r="F186" t="str">
        <f>_xlfn.XLOOKUP(order_details[[#This Row],[productID]],products[productID],products[productName])</f>
        <v>Sasquatch Ale</v>
      </c>
      <c r="G186" t="str">
        <f>_xlfn.XLOOKUP(order_details[[#This Row],[Product Name]],products[productName],products[Category Name])</f>
        <v>Beverages</v>
      </c>
      <c r="H186" s="6">
        <f>_xlfn.XLOOKUP(order_details[[#This Row],[orderID]],orders[orderID],orders[orderDate])</f>
        <v>41606</v>
      </c>
      <c r="I186" s="6" t="e">
        <f>DATEVALUE(order_details[[#This Row],[Order Date]])</f>
        <v>#VALUE!</v>
      </c>
      <c r="J186">
        <v>11.2</v>
      </c>
      <c r="K186">
        <v>36</v>
      </c>
      <c r="L186">
        <v>0</v>
      </c>
      <c r="M186">
        <f>(order_details[[#This Row],[unitPrice]]*order_details[[#This Row],[quantity]]) - (order_details[[#This Row],[unitPrice]]*order_details[[#This Row],[quantity]]*order_details[[#This Row],[discount]])</f>
        <v>403.2</v>
      </c>
      <c r="N186">
        <f>_xlfn.XLOOKUP(order_details[[#This Row],[orderID]],orders[orderID],orders[freight])</f>
        <v>13.55</v>
      </c>
      <c r="O186">
        <f>order_details[[#This Row],[Sales]]-order_details[[#This Row],[Freight]]</f>
        <v>389.65</v>
      </c>
      <c r="P186" s="8">
        <f>(order_details[[#This Row],[Profit]]/order_details[[#This Row],[Sales]])/100</f>
        <v>9.663938492063491E-3</v>
      </c>
      <c r="Q186" s="12"/>
    </row>
    <row r="187" spans="1:17" x14ac:dyDescent="0.25">
      <c r="A187">
        <v>10367</v>
      </c>
      <c r="B187">
        <v>54</v>
      </c>
      <c r="C187" t="str">
        <f>_xlfn.XLOOKUP(order_details[[#This Row],[orderID]],orders[orderID],orders[customerID])</f>
        <v>VAFFE</v>
      </c>
      <c r="D187" t="str">
        <f>_xlfn.XLOOKUP(order_details[[#This Row],[orderID]],orders[orderID],orders[Employee Name])</f>
        <v>Robert King</v>
      </c>
      <c r="E187" t="str">
        <f>_xlfn.XLOOKUP(order_details[[#This Row],[Customer ID]],customers[customerID],customers[companyName])</f>
        <v>Vaffeljernet</v>
      </c>
      <c r="F187" t="str">
        <f>_xlfn.XLOOKUP(order_details[[#This Row],[productID]],products[productID],products[productName])</f>
        <v>Tourtière</v>
      </c>
      <c r="G187" t="str">
        <f>_xlfn.XLOOKUP(order_details[[#This Row],[Product Name]],products[productName],products[Category Name])</f>
        <v>Meat &amp; Poultry</v>
      </c>
      <c r="H187" s="6">
        <f>_xlfn.XLOOKUP(order_details[[#This Row],[orderID]],orders[orderID],orders[orderDate])</f>
        <v>41606</v>
      </c>
      <c r="I187" s="6" t="e">
        <f>DATEVALUE(order_details[[#This Row],[Order Date]])</f>
        <v>#VALUE!</v>
      </c>
      <c r="J187">
        <v>5.9</v>
      </c>
      <c r="K187">
        <v>18</v>
      </c>
      <c r="L187">
        <v>0</v>
      </c>
      <c r="M187">
        <f>(order_details[[#This Row],[unitPrice]]*order_details[[#This Row],[quantity]]) - (order_details[[#This Row],[unitPrice]]*order_details[[#This Row],[quantity]]*order_details[[#This Row],[discount]])</f>
        <v>106.2</v>
      </c>
      <c r="N187">
        <f>_xlfn.XLOOKUP(order_details[[#This Row],[orderID]],orders[orderID],orders[freight])</f>
        <v>13.55</v>
      </c>
      <c r="O187">
        <f>order_details[[#This Row],[Sales]]-order_details[[#This Row],[Freight]]</f>
        <v>92.65</v>
      </c>
      <c r="P187" s="8">
        <f>(order_details[[#This Row],[Profit]]/order_details[[#This Row],[Sales]])/100</f>
        <v>8.724105461393598E-3</v>
      </c>
      <c r="Q187" s="12"/>
    </row>
    <row r="188" spans="1:17" x14ac:dyDescent="0.25">
      <c r="A188">
        <v>10367</v>
      </c>
      <c r="B188">
        <v>77</v>
      </c>
      <c r="C188" t="str">
        <f>_xlfn.XLOOKUP(order_details[[#This Row],[orderID]],orders[orderID],orders[customerID])</f>
        <v>VAFFE</v>
      </c>
      <c r="D188" t="str">
        <f>_xlfn.XLOOKUP(order_details[[#This Row],[orderID]],orders[orderID],orders[Employee Name])</f>
        <v>Robert King</v>
      </c>
      <c r="E188" t="str">
        <f>_xlfn.XLOOKUP(order_details[[#This Row],[Customer ID]],customers[customerID],customers[companyName])</f>
        <v>Vaffeljernet</v>
      </c>
      <c r="F188" t="str">
        <f>_xlfn.XLOOKUP(order_details[[#This Row],[productID]],products[productID],products[productName])</f>
        <v>Original Frankfurter Grüne Soße</v>
      </c>
      <c r="G188" t="str">
        <f>_xlfn.XLOOKUP(order_details[[#This Row],[Product Name]],products[productName],products[Category Name])</f>
        <v>Condiments</v>
      </c>
      <c r="H188" s="6">
        <f>_xlfn.XLOOKUP(order_details[[#This Row],[orderID]],orders[orderID],orders[orderDate])</f>
        <v>41606</v>
      </c>
      <c r="I188" s="6" t="e">
        <f>DATEVALUE(order_details[[#This Row],[Order Date]])</f>
        <v>#VALUE!</v>
      </c>
      <c r="J188">
        <v>10.4</v>
      </c>
      <c r="K188">
        <v>7</v>
      </c>
      <c r="L188">
        <v>0</v>
      </c>
      <c r="M188">
        <f>(order_details[[#This Row],[unitPrice]]*order_details[[#This Row],[quantity]]) - (order_details[[#This Row],[unitPrice]]*order_details[[#This Row],[quantity]]*order_details[[#This Row],[discount]])</f>
        <v>72.8</v>
      </c>
      <c r="N188">
        <f>_xlfn.XLOOKUP(order_details[[#This Row],[orderID]],orders[orderID],orders[freight])</f>
        <v>13.55</v>
      </c>
      <c r="O188">
        <f>order_details[[#This Row],[Sales]]-order_details[[#This Row],[Freight]]</f>
        <v>59.25</v>
      </c>
      <c r="P188" s="8">
        <f>(order_details[[#This Row],[Profit]]/order_details[[#This Row],[Sales]])/100</f>
        <v>8.1387362637362643E-3</v>
      </c>
      <c r="Q188" s="12"/>
    </row>
    <row r="189" spans="1:17" x14ac:dyDescent="0.25">
      <c r="A189">
        <v>10368</v>
      </c>
      <c r="B189">
        <v>57</v>
      </c>
      <c r="C189" t="str">
        <f>_xlfn.XLOOKUP(order_details[[#This Row],[orderID]],orders[orderID],orders[customerID])</f>
        <v>ERNSH</v>
      </c>
      <c r="D189" t="str">
        <f>_xlfn.XLOOKUP(order_details[[#This Row],[orderID]],orders[orderID],orders[Employee Name])</f>
        <v>Andrew Fuller</v>
      </c>
      <c r="E189" t="str">
        <f>_xlfn.XLOOKUP(order_details[[#This Row],[Customer ID]],customers[customerID],customers[companyName])</f>
        <v>Ernst Handel</v>
      </c>
      <c r="F189" t="str">
        <f>_xlfn.XLOOKUP(order_details[[#This Row],[productID]],products[productID],products[productName])</f>
        <v>Ravioli Angelo</v>
      </c>
      <c r="G189" t="str">
        <f>_xlfn.XLOOKUP(order_details[[#This Row],[Product Name]],products[productName],products[Category Name])</f>
        <v>Grains &amp; Cereals</v>
      </c>
      <c r="H189" s="6">
        <f>_xlfn.XLOOKUP(order_details[[#This Row],[orderID]],orders[orderID],orders[orderDate])</f>
        <v>41607</v>
      </c>
      <c r="I189" s="6" t="e">
        <f>DATEVALUE(order_details[[#This Row],[Order Date]])</f>
        <v>#VALUE!</v>
      </c>
      <c r="J189">
        <v>15.6</v>
      </c>
      <c r="K189">
        <v>25</v>
      </c>
      <c r="L189">
        <v>0</v>
      </c>
      <c r="M189">
        <f>(order_details[[#This Row],[unitPrice]]*order_details[[#This Row],[quantity]]) - (order_details[[#This Row],[unitPrice]]*order_details[[#This Row],[quantity]]*order_details[[#This Row],[discount]])</f>
        <v>390</v>
      </c>
      <c r="N189">
        <f>_xlfn.XLOOKUP(order_details[[#This Row],[orderID]],orders[orderID],orders[freight])</f>
        <v>101.95</v>
      </c>
      <c r="O189">
        <f>order_details[[#This Row],[Sales]]-order_details[[#This Row],[Freight]]</f>
        <v>288.05</v>
      </c>
      <c r="P189" s="8">
        <f>(order_details[[#This Row],[Profit]]/order_details[[#This Row],[Sales]])/100</f>
        <v>7.385897435897436E-3</v>
      </c>
      <c r="Q189" s="12"/>
    </row>
    <row r="190" spans="1:17" x14ac:dyDescent="0.25">
      <c r="A190">
        <v>10378</v>
      </c>
      <c r="B190">
        <v>71</v>
      </c>
      <c r="C190" t="str">
        <f>_xlfn.XLOOKUP(order_details[[#This Row],[orderID]],orders[orderID],orders[customerID])</f>
        <v>FOLKO</v>
      </c>
      <c r="D190" t="str">
        <f>_xlfn.XLOOKUP(order_details[[#This Row],[orderID]],orders[orderID],orders[Employee Name])</f>
        <v>Steven Buchanan</v>
      </c>
      <c r="E190" t="str">
        <f>_xlfn.XLOOKUP(order_details[[#This Row],[Customer ID]],customers[customerID],customers[companyName])</f>
        <v>Folk och fä HB</v>
      </c>
      <c r="F190" t="str">
        <f>_xlfn.XLOOKUP(order_details[[#This Row],[productID]],products[productID],products[productName])</f>
        <v>Flotemysost</v>
      </c>
      <c r="G190" t="str">
        <f>_xlfn.XLOOKUP(order_details[[#This Row],[Product Name]],products[productName],products[Category Name])</f>
        <v>Dairy Products</v>
      </c>
      <c r="H190" s="6">
        <f>_xlfn.XLOOKUP(order_details[[#This Row],[orderID]],orders[orderID],orders[orderDate])</f>
        <v>41618</v>
      </c>
      <c r="I190" s="6" t="e">
        <f>DATEVALUE(order_details[[#This Row],[Order Date]])</f>
        <v>#VALUE!</v>
      </c>
      <c r="J190">
        <v>17.2</v>
      </c>
      <c r="K190">
        <v>6</v>
      </c>
      <c r="L190">
        <v>0</v>
      </c>
      <c r="M190">
        <f>(order_details[[#This Row],[unitPrice]]*order_details[[#This Row],[quantity]]) - (order_details[[#This Row],[unitPrice]]*order_details[[#This Row],[quantity]]*order_details[[#This Row],[discount]])</f>
        <v>103.19999999999999</v>
      </c>
      <c r="N190">
        <f>_xlfn.XLOOKUP(order_details[[#This Row],[orderID]],orders[orderID],orders[freight])</f>
        <v>5.44</v>
      </c>
      <c r="O190">
        <f>order_details[[#This Row],[Sales]]-order_details[[#This Row],[Freight]]</f>
        <v>97.759999999999991</v>
      </c>
      <c r="P190" s="8">
        <f>(order_details[[#This Row],[Profit]]/order_details[[#This Row],[Sales]])/100</f>
        <v>9.4728682170542641E-3</v>
      </c>
      <c r="Q190" s="12"/>
    </row>
    <row r="191" spans="1:17" x14ac:dyDescent="0.25">
      <c r="A191">
        <v>10381</v>
      </c>
      <c r="B191">
        <v>74</v>
      </c>
      <c r="C191" t="str">
        <f>_xlfn.XLOOKUP(order_details[[#This Row],[orderID]],orders[orderID],orders[customerID])</f>
        <v>LILAS</v>
      </c>
      <c r="D191" t="str">
        <f>_xlfn.XLOOKUP(order_details[[#This Row],[orderID]],orders[orderID],orders[Employee Name])</f>
        <v>Janet Leverling</v>
      </c>
      <c r="E191" t="str">
        <f>_xlfn.XLOOKUP(order_details[[#This Row],[Customer ID]],customers[customerID],customers[companyName])</f>
        <v>LILA-Supermercado</v>
      </c>
      <c r="F191" t="str">
        <f>_xlfn.XLOOKUP(order_details[[#This Row],[productID]],products[productID],products[productName])</f>
        <v>Longlife Tofu</v>
      </c>
      <c r="G191" t="str">
        <f>_xlfn.XLOOKUP(order_details[[#This Row],[Product Name]],products[productName],products[Category Name])</f>
        <v>Produce</v>
      </c>
      <c r="H191" s="6">
        <f>_xlfn.XLOOKUP(order_details[[#This Row],[orderID]],orders[orderID],orders[orderDate])</f>
        <v>41620</v>
      </c>
      <c r="I191" s="6" t="e">
        <f>DATEVALUE(order_details[[#This Row],[Order Date]])</f>
        <v>#VALUE!</v>
      </c>
      <c r="J191">
        <v>8</v>
      </c>
      <c r="K191">
        <v>14</v>
      </c>
      <c r="L191">
        <v>0</v>
      </c>
      <c r="M191">
        <f>(order_details[[#This Row],[unitPrice]]*order_details[[#This Row],[quantity]]) - (order_details[[#This Row],[unitPrice]]*order_details[[#This Row],[quantity]]*order_details[[#This Row],[discount]])</f>
        <v>112</v>
      </c>
      <c r="N191">
        <f>_xlfn.XLOOKUP(order_details[[#This Row],[orderID]],orders[orderID],orders[freight])</f>
        <v>7.99</v>
      </c>
      <c r="O191">
        <f>order_details[[#This Row],[Sales]]-order_details[[#This Row],[Freight]]</f>
        <v>104.01</v>
      </c>
      <c r="P191" s="8">
        <f>(order_details[[#This Row],[Profit]]/order_details[[#This Row],[Sales]])/100</f>
        <v>9.2866071428571433E-3</v>
      </c>
      <c r="Q191" s="12"/>
    </row>
    <row r="192" spans="1:17" x14ac:dyDescent="0.25">
      <c r="A192">
        <v>10382</v>
      </c>
      <c r="B192">
        <v>5</v>
      </c>
      <c r="C192" t="str">
        <f>_xlfn.XLOOKUP(order_details[[#This Row],[orderID]],orders[orderID],orders[customerID])</f>
        <v>ERNSH</v>
      </c>
      <c r="D192" t="str">
        <f>_xlfn.XLOOKUP(order_details[[#This Row],[orderID]],orders[orderID],orders[Employee Name])</f>
        <v>Margaret Peacock</v>
      </c>
      <c r="E192" t="str">
        <f>_xlfn.XLOOKUP(order_details[[#This Row],[Customer ID]],customers[customerID],customers[companyName])</f>
        <v>Ernst Handel</v>
      </c>
      <c r="F192" t="str">
        <f>_xlfn.XLOOKUP(order_details[[#This Row],[productID]],products[productID],products[productName])</f>
        <v>Chef Anton's Gumbo Mix</v>
      </c>
      <c r="G192" t="str">
        <f>_xlfn.XLOOKUP(order_details[[#This Row],[Product Name]],products[productName],products[Category Name])</f>
        <v>Condiments</v>
      </c>
      <c r="H192" s="6">
        <f>_xlfn.XLOOKUP(order_details[[#This Row],[orderID]],orders[orderID],orders[orderDate])</f>
        <v>41621</v>
      </c>
      <c r="I192" s="6" t="e">
        <f>DATEVALUE(order_details[[#This Row],[Order Date]])</f>
        <v>#VALUE!</v>
      </c>
      <c r="J192">
        <v>17</v>
      </c>
      <c r="K192">
        <v>32</v>
      </c>
      <c r="L192">
        <v>0</v>
      </c>
      <c r="M192">
        <f>(order_details[[#This Row],[unitPrice]]*order_details[[#This Row],[quantity]]) - (order_details[[#This Row],[unitPrice]]*order_details[[#This Row],[quantity]]*order_details[[#This Row],[discount]])</f>
        <v>544</v>
      </c>
      <c r="N192">
        <f>_xlfn.XLOOKUP(order_details[[#This Row],[orderID]],orders[orderID],orders[freight])</f>
        <v>94.77</v>
      </c>
      <c r="O192">
        <f>order_details[[#This Row],[Sales]]-order_details[[#This Row],[Freight]]</f>
        <v>449.23</v>
      </c>
      <c r="P192" s="8">
        <f>(order_details[[#This Row],[Profit]]/order_details[[#This Row],[Sales]])/100</f>
        <v>8.2579044117647056E-3</v>
      </c>
      <c r="Q192" s="12"/>
    </row>
    <row r="193" spans="1:17" x14ac:dyDescent="0.25">
      <c r="A193">
        <v>10382</v>
      </c>
      <c r="B193">
        <v>18</v>
      </c>
      <c r="C193" t="str">
        <f>_xlfn.XLOOKUP(order_details[[#This Row],[orderID]],orders[orderID],orders[customerID])</f>
        <v>ERNSH</v>
      </c>
      <c r="D193" t="str">
        <f>_xlfn.XLOOKUP(order_details[[#This Row],[orderID]],orders[orderID],orders[Employee Name])</f>
        <v>Margaret Peacock</v>
      </c>
      <c r="E193" t="str">
        <f>_xlfn.XLOOKUP(order_details[[#This Row],[Customer ID]],customers[customerID],customers[companyName])</f>
        <v>Ernst Handel</v>
      </c>
      <c r="F193" t="str">
        <f>_xlfn.XLOOKUP(order_details[[#This Row],[productID]],products[productID],products[productName])</f>
        <v>Carnarvon Tigers</v>
      </c>
      <c r="G193" t="str">
        <f>_xlfn.XLOOKUP(order_details[[#This Row],[Product Name]],products[productName],products[Category Name])</f>
        <v>Seafood</v>
      </c>
      <c r="H193" s="6">
        <f>_xlfn.XLOOKUP(order_details[[#This Row],[orderID]],orders[orderID],orders[orderDate])</f>
        <v>41621</v>
      </c>
      <c r="I193" s="6" t="e">
        <f>DATEVALUE(order_details[[#This Row],[Order Date]])</f>
        <v>#VALUE!</v>
      </c>
      <c r="J193">
        <v>50</v>
      </c>
      <c r="K193">
        <v>9</v>
      </c>
      <c r="L193">
        <v>0</v>
      </c>
      <c r="M193">
        <f>(order_details[[#This Row],[unitPrice]]*order_details[[#This Row],[quantity]]) - (order_details[[#This Row],[unitPrice]]*order_details[[#This Row],[quantity]]*order_details[[#This Row],[discount]])</f>
        <v>450</v>
      </c>
      <c r="N193">
        <f>_xlfn.XLOOKUP(order_details[[#This Row],[orderID]],orders[orderID],orders[freight])</f>
        <v>94.77</v>
      </c>
      <c r="O193">
        <f>order_details[[#This Row],[Sales]]-order_details[[#This Row],[Freight]]</f>
        <v>355.23</v>
      </c>
      <c r="P193" s="8">
        <f>(order_details[[#This Row],[Profit]]/order_details[[#This Row],[Sales]])/100</f>
        <v>7.894E-3</v>
      </c>
      <c r="Q193" s="12"/>
    </row>
    <row r="194" spans="1:17" x14ac:dyDescent="0.25">
      <c r="A194">
        <v>10382</v>
      </c>
      <c r="B194">
        <v>29</v>
      </c>
      <c r="C194" t="str">
        <f>_xlfn.XLOOKUP(order_details[[#This Row],[orderID]],orders[orderID],orders[customerID])</f>
        <v>ERNSH</v>
      </c>
      <c r="D194" t="str">
        <f>_xlfn.XLOOKUP(order_details[[#This Row],[orderID]],orders[orderID],orders[Employee Name])</f>
        <v>Margaret Peacock</v>
      </c>
      <c r="E194" t="str">
        <f>_xlfn.XLOOKUP(order_details[[#This Row],[Customer ID]],customers[customerID],customers[companyName])</f>
        <v>Ernst Handel</v>
      </c>
      <c r="F194" t="str">
        <f>_xlfn.XLOOKUP(order_details[[#This Row],[productID]],products[productID],products[productName])</f>
        <v>Thüringer Rostbratwurst</v>
      </c>
      <c r="G194" t="str">
        <f>_xlfn.XLOOKUP(order_details[[#This Row],[Product Name]],products[productName],products[Category Name])</f>
        <v>Meat &amp; Poultry</v>
      </c>
      <c r="H194" s="6">
        <f>_xlfn.XLOOKUP(order_details[[#This Row],[orderID]],orders[orderID],orders[orderDate])</f>
        <v>41621</v>
      </c>
      <c r="I194" s="6" t="e">
        <f>DATEVALUE(order_details[[#This Row],[Order Date]])</f>
        <v>#VALUE!</v>
      </c>
      <c r="J194">
        <v>99</v>
      </c>
      <c r="K194">
        <v>14</v>
      </c>
      <c r="L194">
        <v>0</v>
      </c>
      <c r="M194">
        <f>(order_details[[#This Row],[unitPrice]]*order_details[[#This Row],[quantity]]) - (order_details[[#This Row],[unitPrice]]*order_details[[#This Row],[quantity]]*order_details[[#This Row],[discount]])</f>
        <v>1386</v>
      </c>
      <c r="N194">
        <f>_xlfn.XLOOKUP(order_details[[#This Row],[orderID]],orders[orderID],orders[freight])</f>
        <v>94.77</v>
      </c>
      <c r="O194">
        <f>order_details[[#This Row],[Sales]]-order_details[[#This Row],[Freight]]</f>
        <v>1291.23</v>
      </c>
      <c r="P194" s="8">
        <f>(order_details[[#This Row],[Profit]]/order_details[[#This Row],[Sales]])/100</f>
        <v>9.3162337662337676E-3</v>
      </c>
      <c r="Q194" s="12"/>
    </row>
    <row r="195" spans="1:17" x14ac:dyDescent="0.25">
      <c r="A195">
        <v>10382</v>
      </c>
      <c r="B195">
        <v>33</v>
      </c>
      <c r="C195" t="str">
        <f>_xlfn.XLOOKUP(order_details[[#This Row],[orderID]],orders[orderID],orders[customerID])</f>
        <v>ERNSH</v>
      </c>
      <c r="D195" t="str">
        <f>_xlfn.XLOOKUP(order_details[[#This Row],[orderID]],orders[orderID],orders[Employee Name])</f>
        <v>Margaret Peacock</v>
      </c>
      <c r="E195" t="str">
        <f>_xlfn.XLOOKUP(order_details[[#This Row],[Customer ID]],customers[customerID],customers[companyName])</f>
        <v>Ernst Handel</v>
      </c>
      <c r="F195" t="str">
        <f>_xlfn.XLOOKUP(order_details[[#This Row],[productID]],products[productID],products[productName])</f>
        <v>Geitost</v>
      </c>
      <c r="G195" t="str">
        <f>_xlfn.XLOOKUP(order_details[[#This Row],[Product Name]],products[productName],products[Category Name])</f>
        <v>Dairy Products</v>
      </c>
      <c r="H195" s="6">
        <f>_xlfn.XLOOKUP(order_details[[#This Row],[orderID]],orders[orderID],orders[orderDate])</f>
        <v>41621</v>
      </c>
      <c r="I195" s="6" t="e">
        <f>DATEVALUE(order_details[[#This Row],[Order Date]])</f>
        <v>#VALUE!</v>
      </c>
      <c r="J195">
        <v>2</v>
      </c>
      <c r="K195">
        <v>60</v>
      </c>
      <c r="L195">
        <v>0</v>
      </c>
      <c r="M195">
        <f>(order_details[[#This Row],[unitPrice]]*order_details[[#This Row],[quantity]]) - (order_details[[#This Row],[unitPrice]]*order_details[[#This Row],[quantity]]*order_details[[#This Row],[discount]])</f>
        <v>120</v>
      </c>
      <c r="N195">
        <f>_xlfn.XLOOKUP(order_details[[#This Row],[orderID]],orders[orderID],orders[freight])</f>
        <v>94.77</v>
      </c>
      <c r="O195">
        <f>order_details[[#This Row],[Sales]]-order_details[[#This Row],[Freight]]</f>
        <v>25.230000000000004</v>
      </c>
      <c r="P195" s="8">
        <f>(order_details[[#This Row],[Profit]]/order_details[[#This Row],[Sales]])/100</f>
        <v>2.1025000000000002E-3</v>
      </c>
      <c r="Q195" s="12"/>
    </row>
    <row r="196" spans="1:17" x14ac:dyDescent="0.25">
      <c r="A196">
        <v>10382</v>
      </c>
      <c r="B196">
        <v>74</v>
      </c>
      <c r="C196" t="str">
        <f>_xlfn.XLOOKUP(order_details[[#This Row],[orderID]],orders[orderID],orders[customerID])</f>
        <v>ERNSH</v>
      </c>
      <c r="D196" t="str">
        <f>_xlfn.XLOOKUP(order_details[[#This Row],[orderID]],orders[orderID],orders[Employee Name])</f>
        <v>Margaret Peacock</v>
      </c>
      <c r="E196" t="str">
        <f>_xlfn.XLOOKUP(order_details[[#This Row],[Customer ID]],customers[customerID],customers[companyName])</f>
        <v>Ernst Handel</v>
      </c>
      <c r="F196" t="str">
        <f>_xlfn.XLOOKUP(order_details[[#This Row],[productID]],products[productID],products[productName])</f>
        <v>Longlife Tofu</v>
      </c>
      <c r="G196" t="str">
        <f>_xlfn.XLOOKUP(order_details[[#This Row],[Product Name]],products[productName],products[Category Name])</f>
        <v>Produce</v>
      </c>
      <c r="H196" s="6">
        <f>_xlfn.XLOOKUP(order_details[[#This Row],[orderID]],orders[orderID],orders[orderDate])</f>
        <v>41621</v>
      </c>
      <c r="I196" s="6" t="e">
        <f>DATEVALUE(order_details[[#This Row],[Order Date]])</f>
        <v>#VALUE!</v>
      </c>
      <c r="J196">
        <v>8</v>
      </c>
      <c r="K196">
        <v>50</v>
      </c>
      <c r="L196">
        <v>0</v>
      </c>
      <c r="M196">
        <f>(order_details[[#This Row],[unitPrice]]*order_details[[#This Row],[quantity]]) - (order_details[[#This Row],[unitPrice]]*order_details[[#This Row],[quantity]]*order_details[[#This Row],[discount]])</f>
        <v>400</v>
      </c>
      <c r="N196">
        <f>_xlfn.XLOOKUP(order_details[[#This Row],[orderID]],orders[orderID],orders[freight])</f>
        <v>94.77</v>
      </c>
      <c r="O196">
        <f>order_details[[#This Row],[Sales]]-order_details[[#This Row],[Freight]]</f>
        <v>305.23</v>
      </c>
      <c r="P196" s="8">
        <f>(order_details[[#This Row],[Profit]]/order_details[[#This Row],[Sales]])/100</f>
        <v>7.6307500000000004E-3</v>
      </c>
      <c r="Q196" s="12"/>
    </row>
    <row r="197" spans="1:17" x14ac:dyDescent="0.25">
      <c r="A197">
        <v>10384</v>
      </c>
      <c r="B197">
        <v>20</v>
      </c>
      <c r="C197" t="str">
        <f>_xlfn.XLOOKUP(order_details[[#This Row],[orderID]],orders[orderID],orders[customerID])</f>
        <v>BERGS</v>
      </c>
      <c r="D197" t="str">
        <f>_xlfn.XLOOKUP(order_details[[#This Row],[orderID]],orders[orderID],orders[Employee Name])</f>
        <v>Janet Leverling</v>
      </c>
      <c r="E197" t="str">
        <f>_xlfn.XLOOKUP(order_details[[#This Row],[Customer ID]],customers[customerID],customers[companyName])</f>
        <v>Berglunds snabbköp</v>
      </c>
      <c r="F197" t="str">
        <f>_xlfn.XLOOKUP(order_details[[#This Row],[productID]],products[productID],products[productName])</f>
        <v>Sir Rodney's Marmalade</v>
      </c>
      <c r="G197" t="str">
        <f>_xlfn.XLOOKUP(order_details[[#This Row],[Product Name]],products[productName],products[Category Name])</f>
        <v>Confections</v>
      </c>
      <c r="H197" s="6">
        <f>_xlfn.XLOOKUP(order_details[[#This Row],[orderID]],orders[orderID],orders[orderDate])</f>
        <v>41624</v>
      </c>
      <c r="I197" s="6" t="e">
        <f>DATEVALUE(order_details[[#This Row],[Order Date]])</f>
        <v>#VALUE!</v>
      </c>
      <c r="J197">
        <v>64.8</v>
      </c>
      <c r="K197">
        <v>28</v>
      </c>
      <c r="L197">
        <v>0</v>
      </c>
      <c r="M197">
        <f>(order_details[[#This Row],[unitPrice]]*order_details[[#This Row],[quantity]]) - (order_details[[#This Row],[unitPrice]]*order_details[[#This Row],[quantity]]*order_details[[#This Row],[discount]])</f>
        <v>1814.3999999999999</v>
      </c>
      <c r="N197">
        <f>_xlfn.XLOOKUP(order_details[[#This Row],[orderID]],orders[orderID],orders[freight])</f>
        <v>168.64</v>
      </c>
      <c r="O197">
        <f>order_details[[#This Row],[Sales]]-order_details[[#This Row],[Freight]]</f>
        <v>1645.7599999999998</v>
      </c>
      <c r="P197" s="8">
        <f>(order_details[[#This Row],[Profit]]/order_details[[#This Row],[Sales]])/100</f>
        <v>9.0705467372134037E-3</v>
      </c>
      <c r="Q197" s="12"/>
    </row>
    <row r="198" spans="1:17" x14ac:dyDescent="0.25">
      <c r="A198">
        <v>10387</v>
      </c>
      <c r="B198">
        <v>28</v>
      </c>
      <c r="C198" t="str">
        <f>_xlfn.XLOOKUP(order_details[[#This Row],[orderID]],orders[orderID],orders[customerID])</f>
        <v>SANTG</v>
      </c>
      <c r="D198" t="str">
        <f>_xlfn.XLOOKUP(order_details[[#This Row],[orderID]],orders[orderID],orders[Employee Name])</f>
        <v>Nancy Davolio</v>
      </c>
      <c r="E198" t="str">
        <f>_xlfn.XLOOKUP(order_details[[#This Row],[Customer ID]],customers[customerID],customers[companyName])</f>
        <v>Santé Gourmet</v>
      </c>
      <c r="F198" t="str">
        <f>_xlfn.XLOOKUP(order_details[[#This Row],[productID]],products[productID],products[productName])</f>
        <v>Rössle Sauerkraut</v>
      </c>
      <c r="G198" t="str">
        <f>_xlfn.XLOOKUP(order_details[[#This Row],[Product Name]],products[productName],products[Category Name])</f>
        <v>Produce</v>
      </c>
      <c r="H198" s="6">
        <f>_xlfn.XLOOKUP(order_details[[#This Row],[orderID]],orders[orderID],orders[orderDate])</f>
        <v>41626</v>
      </c>
      <c r="I198" s="6" t="e">
        <f>DATEVALUE(order_details[[#This Row],[Order Date]])</f>
        <v>#VALUE!</v>
      </c>
      <c r="J198">
        <v>36.4</v>
      </c>
      <c r="K198">
        <v>6</v>
      </c>
      <c r="L198">
        <v>0</v>
      </c>
      <c r="M198">
        <f>(order_details[[#This Row],[unitPrice]]*order_details[[#This Row],[quantity]]) - (order_details[[#This Row],[unitPrice]]*order_details[[#This Row],[quantity]]*order_details[[#This Row],[discount]])</f>
        <v>218.39999999999998</v>
      </c>
      <c r="N198">
        <f>_xlfn.XLOOKUP(order_details[[#This Row],[orderID]],orders[orderID],orders[freight])</f>
        <v>93.63</v>
      </c>
      <c r="O198">
        <f>order_details[[#This Row],[Sales]]-order_details[[#This Row],[Freight]]</f>
        <v>124.76999999999998</v>
      </c>
      <c r="P198" s="8">
        <f>(order_details[[#This Row],[Profit]]/order_details[[#This Row],[Sales]])/100</f>
        <v>5.7129120879120879E-3</v>
      </c>
      <c r="Q198" s="12"/>
    </row>
    <row r="199" spans="1:17" x14ac:dyDescent="0.25">
      <c r="A199">
        <v>10387</v>
      </c>
      <c r="B199">
        <v>59</v>
      </c>
      <c r="C199" t="str">
        <f>_xlfn.XLOOKUP(order_details[[#This Row],[orderID]],orders[orderID],orders[customerID])</f>
        <v>SANTG</v>
      </c>
      <c r="D199" t="str">
        <f>_xlfn.XLOOKUP(order_details[[#This Row],[orderID]],orders[orderID],orders[Employee Name])</f>
        <v>Nancy Davolio</v>
      </c>
      <c r="E199" t="str">
        <f>_xlfn.XLOOKUP(order_details[[#This Row],[Customer ID]],customers[customerID],customers[companyName])</f>
        <v>Santé Gourmet</v>
      </c>
      <c r="F199" t="str">
        <f>_xlfn.XLOOKUP(order_details[[#This Row],[productID]],products[productID],products[productName])</f>
        <v>Raclette Courdavault</v>
      </c>
      <c r="G199" t="str">
        <f>_xlfn.XLOOKUP(order_details[[#This Row],[Product Name]],products[productName],products[Category Name])</f>
        <v>Dairy Products</v>
      </c>
      <c r="H199" s="6">
        <f>_xlfn.XLOOKUP(order_details[[#This Row],[orderID]],orders[orderID],orders[orderDate])</f>
        <v>41626</v>
      </c>
      <c r="I199" s="6" t="e">
        <f>DATEVALUE(order_details[[#This Row],[Order Date]])</f>
        <v>#VALUE!</v>
      </c>
      <c r="J199">
        <v>44</v>
      </c>
      <c r="K199">
        <v>12</v>
      </c>
      <c r="L199">
        <v>0</v>
      </c>
      <c r="M199">
        <f>(order_details[[#This Row],[unitPrice]]*order_details[[#This Row],[quantity]]) - (order_details[[#This Row],[unitPrice]]*order_details[[#This Row],[quantity]]*order_details[[#This Row],[discount]])</f>
        <v>528</v>
      </c>
      <c r="N199">
        <f>_xlfn.XLOOKUP(order_details[[#This Row],[orderID]],orders[orderID],orders[freight])</f>
        <v>93.63</v>
      </c>
      <c r="O199">
        <f>order_details[[#This Row],[Sales]]-order_details[[#This Row],[Freight]]</f>
        <v>434.37</v>
      </c>
      <c r="P199" s="8">
        <f>(order_details[[#This Row],[Profit]]/order_details[[#This Row],[Sales]])/100</f>
        <v>8.2267045454545457E-3</v>
      </c>
      <c r="Q199" s="12"/>
    </row>
    <row r="200" spans="1:17" x14ac:dyDescent="0.25">
      <c r="A200">
        <v>10388</v>
      </c>
      <c r="B200">
        <v>53</v>
      </c>
      <c r="C200" t="str">
        <f>_xlfn.XLOOKUP(order_details[[#This Row],[orderID]],orders[orderID],orders[customerID])</f>
        <v>SEVES</v>
      </c>
      <c r="D200" t="str">
        <f>_xlfn.XLOOKUP(order_details[[#This Row],[orderID]],orders[orderID],orders[Employee Name])</f>
        <v>Andrew Fuller</v>
      </c>
      <c r="E200" t="str">
        <f>_xlfn.XLOOKUP(order_details[[#This Row],[Customer ID]],customers[customerID],customers[companyName])</f>
        <v>Seven Seas Imports</v>
      </c>
      <c r="F200" t="str">
        <f>_xlfn.XLOOKUP(order_details[[#This Row],[productID]],products[productID],products[productName])</f>
        <v>Perth Pasties</v>
      </c>
      <c r="G200" t="str">
        <f>_xlfn.XLOOKUP(order_details[[#This Row],[Product Name]],products[productName],products[Category Name])</f>
        <v>Meat &amp; Poultry</v>
      </c>
      <c r="H200" s="6">
        <f>_xlfn.XLOOKUP(order_details[[#This Row],[orderID]],orders[orderID],orders[orderDate])</f>
        <v>41627</v>
      </c>
      <c r="I200" s="6" t="e">
        <f>DATEVALUE(order_details[[#This Row],[Order Date]])</f>
        <v>#VALUE!</v>
      </c>
      <c r="J200">
        <v>26.2</v>
      </c>
      <c r="K200">
        <v>40</v>
      </c>
      <c r="L200">
        <v>0</v>
      </c>
      <c r="M200">
        <f>(order_details[[#This Row],[unitPrice]]*order_details[[#This Row],[quantity]]) - (order_details[[#This Row],[unitPrice]]*order_details[[#This Row],[quantity]]*order_details[[#This Row],[discount]])</f>
        <v>1048</v>
      </c>
      <c r="N200">
        <f>_xlfn.XLOOKUP(order_details[[#This Row],[orderID]],orders[orderID],orders[freight])</f>
        <v>34.86</v>
      </c>
      <c r="O200">
        <f>order_details[[#This Row],[Sales]]-order_details[[#This Row],[Freight]]</f>
        <v>1013.14</v>
      </c>
      <c r="P200" s="8">
        <f>(order_details[[#This Row],[Profit]]/order_details[[#This Row],[Sales]])/100</f>
        <v>9.6673664122137407E-3</v>
      </c>
      <c r="Q200" s="12"/>
    </row>
    <row r="201" spans="1:17" x14ac:dyDescent="0.25">
      <c r="A201">
        <v>10389</v>
      </c>
      <c r="B201">
        <v>10</v>
      </c>
      <c r="C201" t="str">
        <f>_xlfn.XLOOKUP(order_details[[#This Row],[orderID]],orders[orderID],orders[customerID])</f>
        <v>BOTTM</v>
      </c>
      <c r="D201" t="str">
        <f>_xlfn.XLOOKUP(order_details[[#This Row],[orderID]],orders[orderID],orders[Employee Name])</f>
        <v>Margaret Peacock</v>
      </c>
      <c r="E201" t="str">
        <f>_xlfn.XLOOKUP(order_details[[#This Row],[Customer ID]],customers[customerID],customers[companyName])</f>
        <v>Bottom-Dollar Markets</v>
      </c>
      <c r="F201" t="str">
        <f>_xlfn.XLOOKUP(order_details[[#This Row],[productID]],products[productID],products[productName])</f>
        <v>Ikura</v>
      </c>
      <c r="G201" t="str">
        <f>_xlfn.XLOOKUP(order_details[[#This Row],[Product Name]],products[productName],products[Category Name])</f>
        <v>Seafood</v>
      </c>
      <c r="H201" s="6">
        <f>_xlfn.XLOOKUP(order_details[[#This Row],[orderID]],orders[orderID],orders[orderDate])</f>
        <v>41628</v>
      </c>
      <c r="I201" s="6" t="e">
        <f>DATEVALUE(order_details[[#This Row],[Order Date]])</f>
        <v>#VALUE!</v>
      </c>
      <c r="J201">
        <v>24.8</v>
      </c>
      <c r="K201">
        <v>16</v>
      </c>
      <c r="L201">
        <v>0</v>
      </c>
      <c r="M201">
        <f>(order_details[[#This Row],[unitPrice]]*order_details[[#This Row],[quantity]]) - (order_details[[#This Row],[unitPrice]]*order_details[[#This Row],[quantity]]*order_details[[#This Row],[discount]])</f>
        <v>396.8</v>
      </c>
      <c r="N201">
        <f>_xlfn.XLOOKUP(order_details[[#This Row],[orderID]],orders[orderID],orders[freight])</f>
        <v>47.42</v>
      </c>
      <c r="O201">
        <f>order_details[[#This Row],[Sales]]-order_details[[#This Row],[Freight]]</f>
        <v>349.38</v>
      </c>
      <c r="P201" s="8">
        <f>(order_details[[#This Row],[Profit]]/order_details[[#This Row],[Sales]])/100</f>
        <v>8.8049395161290331E-3</v>
      </c>
      <c r="Q201" s="12"/>
    </row>
    <row r="202" spans="1:17" x14ac:dyDescent="0.25">
      <c r="A202">
        <v>10390</v>
      </c>
      <c r="B202">
        <v>46</v>
      </c>
      <c r="C202" t="str">
        <f>_xlfn.XLOOKUP(order_details[[#This Row],[orderID]],orders[orderID],orders[customerID])</f>
        <v>ERNSH</v>
      </c>
      <c r="D202" t="str">
        <f>_xlfn.XLOOKUP(order_details[[#This Row],[orderID]],orders[orderID],orders[Employee Name])</f>
        <v>Michael Suyama</v>
      </c>
      <c r="E202" t="str">
        <f>_xlfn.XLOOKUP(order_details[[#This Row],[Customer ID]],customers[customerID],customers[companyName])</f>
        <v>Ernst Handel</v>
      </c>
      <c r="F202" t="str">
        <f>_xlfn.XLOOKUP(order_details[[#This Row],[productID]],products[productID],products[productName])</f>
        <v>Spegesild</v>
      </c>
      <c r="G202" t="str">
        <f>_xlfn.XLOOKUP(order_details[[#This Row],[Product Name]],products[productName],products[Category Name])</f>
        <v>Seafood</v>
      </c>
      <c r="H202" s="6">
        <f>_xlfn.XLOOKUP(order_details[[#This Row],[orderID]],orders[orderID],orders[orderDate])</f>
        <v>41631</v>
      </c>
      <c r="I202" s="6" t="e">
        <f>DATEVALUE(order_details[[#This Row],[Order Date]])</f>
        <v>#VALUE!</v>
      </c>
      <c r="J202">
        <v>9.6</v>
      </c>
      <c r="K202">
        <v>45</v>
      </c>
      <c r="L202">
        <v>0</v>
      </c>
      <c r="M202">
        <f>(order_details[[#This Row],[unitPrice]]*order_details[[#This Row],[quantity]]) - (order_details[[#This Row],[unitPrice]]*order_details[[#This Row],[quantity]]*order_details[[#This Row],[discount]])</f>
        <v>432</v>
      </c>
      <c r="N202">
        <f>_xlfn.XLOOKUP(order_details[[#This Row],[orderID]],orders[orderID],orders[freight])</f>
        <v>126.38</v>
      </c>
      <c r="O202">
        <f>order_details[[#This Row],[Sales]]-order_details[[#This Row],[Freight]]</f>
        <v>305.62</v>
      </c>
      <c r="P202" s="8">
        <f>(order_details[[#This Row],[Profit]]/order_details[[#This Row],[Sales]])/100</f>
        <v>7.0745370370370372E-3</v>
      </c>
      <c r="Q202" s="12"/>
    </row>
    <row r="203" spans="1:17" x14ac:dyDescent="0.25">
      <c r="A203">
        <v>10391</v>
      </c>
      <c r="B203">
        <v>13</v>
      </c>
      <c r="C203" t="str">
        <f>_xlfn.XLOOKUP(order_details[[#This Row],[orderID]],orders[orderID],orders[customerID])</f>
        <v>DRACD</v>
      </c>
      <c r="D203" t="str">
        <f>_xlfn.XLOOKUP(order_details[[#This Row],[orderID]],orders[orderID],orders[Employee Name])</f>
        <v>Janet Leverling</v>
      </c>
      <c r="E203" t="str">
        <f>_xlfn.XLOOKUP(order_details[[#This Row],[Customer ID]],customers[customerID],customers[companyName])</f>
        <v>Drachenblut Delikatessen</v>
      </c>
      <c r="F203" t="str">
        <f>_xlfn.XLOOKUP(order_details[[#This Row],[productID]],products[productID],products[productName])</f>
        <v>Konbu</v>
      </c>
      <c r="G203" t="str">
        <f>_xlfn.XLOOKUP(order_details[[#This Row],[Product Name]],products[productName],products[Category Name])</f>
        <v>Seafood</v>
      </c>
      <c r="H203" s="6">
        <f>_xlfn.XLOOKUP(order_details[[#This Row],[orderID]],orders[orderID],orders[orderDate])</f>
        <v>41631</v>
      </c>
      <c r="I203" s="6" t="e">
        <f>DATEVALUE(order_details[[#This Row],[Order Date]])</f>
        <v>#VALUE!</v>
      </c>
      <c r="J203">
        <v>4.8</v>
      </c>
      <c r="K203">
        <v>18</v>
      </c>
      <c r="L203">
        <v>0</v>
      </c>
      <c r="M203">
        <f>(order_details[[#This Row],[unitPrice]]*order_details[[#This Row],[quantity]]) - (order_details[[#This Row],[unitPrice]]*order_details[[#This Row],[quantity]]*order_details[[#This Row],[discount]])</f>
        <v>86.399999999999991</v>
      </c>
      <c r="N203">
        <f>_xlfn.XLOOKUP(order_details[[#This Row],[orderID]],orders[orderID],orders[freight])</f>
        <v>5.45</v>
      </c>
      <c r="O203">
        <f>order_details[[#This Row],[Sales]]-order_details[[#This Row],[Freight]]</f>
        <v>80.949999999999989</v>
      </c>
      <c r="P203" s="8">
        <f>(order_details[[#This Row],[Profit]]/order_details[[#This Row],[Sales]])/100</f>
        <v>9.3692129629629629E-3</v>
      </c>
      <c r="Q203" s="12"/>
    </row>
    <row r="204" spans="1:17" x14ac:dyDescent="0.25">
      <c r="A204">
        <v>10392</v>
      </c>
      <c r="B204">
        <v>69</v>
      </c>
      <c r="C204" t="str">
        <f>_xlfn.XLOOKUP(order_details[[#This Row],[orderID]],orders[orderID],orders[customerID])</f>
        <v>PICCO</v>
      </c>
      <c r="D204" t="str">
        <f>_xlfn.XLOOKUP(order_details[[#This Row],[orderID]],orders[orderID],orders[Employee Name])</f>
        <v>Andrew Fuller</v>
      </c>
      <c r="E204" t="str">
        <f>_xlfn.XLOOKUP(order_details[[#This Row],[Customer ID]],customers[customerID],customers[companyName])</f>
        <v>Piccolo und mehr</v>
      </c>
      <c r="F204" t="str">
        <f>_xlfn.XLOOKUP(order_details[[#This Row],[productID]],products[productID],products[productName])</f>
        <v>Gudbrandsdalsost</v>
      </c>
      <c r="G204" t="str">
        <f>_xlfn.XLOOKUP(order_details[[#This Row],[Product Name]],products[productName],products[Category Name])</f>
        <v>Dairy Products</v>
      </c>
      <c r="H204" s="6">
        <f>_xlfn.XLOOKUP(order_details[[#This Row],[orderID]],orders[orderID],orders[orderDate])</f>
        <v>41632</v>
      </c>
      <c r="I204" s="6" t="e">
        <f>DATEVALUE(order_details[[#This Row],[Order Date]])</f>
        <v>#VALUE!</v>
      </c>
      <c r="J204">
        <v>28.8</v>
      </c>
      <c r="K204">
        <v>50</v>
      </c>
      <c r="L204">
        <v>0</v>
      </c>
      <c r="M204">
        <f>(order_details[[#This Row],[unitPrice]]*order_details[[#This Row],[quantity]]) - (order_details[[#This Row],[unitPrice]]*order_details[[#This Row],[quantity]]*order_details[[#This Row],[discount]])</f>
        <v>1440</v>
      </c>
      <c r="N204">
        <f>_xlfn.XLOOKUP(order_details[[#This Row],[orderID]],orders[orderID],orders[freight])</f>
        <v>122.46</v>
      </c>
      <c r="O204">
        <f>order_details[[#This Row],[Sales]]-order_details[[#This Row],[Freight]]</f>
        <v>1317.54</v>
      </c>
      <c r="P204" s="8">
        <f>(order_details[[#This Row],[Profit]]/order_details[[#This Row],[Sales]])/100</f>
        <v>9.1495833333333325E-3</v>
      </c>
      <c r="Q204" s="12"/>
    </row>
    <row r="205" spans="1:17" x14ac:dyDescent="0.25">
      <c r="A205">
        <v>10393</v>
      </c>
      <c r="B205">
        <v>31</v>
      </c>
      <c r="C205" t="str">
        <f>_xlfn.XLOOKUP(order_details[[#This Row],[orderID]],orders[orderID],orders[customerID])</f>
        <v>SAVEA</v>
      </c>
      <c r="D205" t="str">
        <f>_xlfn.XLOOKUP(order_details[[#This Row],[orderID]],orders[orderID],orders[Employee Name])</f>
        <v>Nancy Davolio</v>
      </c>
      <c r="E205" t="str">
        <f>_xlfn.XLOOKUP(order_details[[#This Row],[Customer ID]],customers[customerID],customers[companyName])</f>
        <v>Save-a-lot Markets</v>
      </c>
      <c r="F205" t="str">
        <f>_xlfn.XLOOKUP(order_details[[#This Row],[productID]],products[productID],products[productName])</f>
        <v>Gorgonzola Telino</v>
      </c>
      <c r="G205" t="str">
        <f>_xlfn.XLOOKUP(order_details[[#This Row],[Product Name]],products[productName],products[Category Name])</f>
        <v>Dairy Products</v>
      </c>
      <c r="H205" s="6">
        <f>_xlfn.XLOOKUP(order_details[[#This Row],[orderID]],orders[orderID],orders[orderDate])</f>
        <v>41633</v>
      </c>
      <c r="I205" s="6" t="e">
        <f>DATEVALUE(order_details[[#This Row],[Order Date]])</f>
        <v>#VALUE!</v>
      </c>
      <c r="J205">
        <v>10</v>
      </c>
      <c r="K205">
        <v>32</v>
      </c>
      <c r="L205">
        <v>0</v>
      </c>
      <c r="M205">
        <f>(order_details[[#This Row],[unitPrice]]*order_details[[#This Row],[quantity]]) - (order_details[[#This Row],[unitPrice]]*order_details[[#This Row],[quantity]]*order_details[[#This Row],[discount]])</f>
        <v>320</v>
      </c>
      <c r="N205">
        <f>_xlfn.XLOOKUP(order_details[[#This Row],[orderID]],orders[orderID],orders[freight])</f>
        <v>126.56</v>
      </c>
      <c r="O205">
        <f>order_details[[#This Row],[Sales]]-order_details[[#This Row],[Freight]]</f>
        <v>193.44</v>
      </c>
      <c r="P205" s="8">
        <f>(order_details[[#This Row],[Profit]]/order_details[[#This Row],[Sales]])/100</f>
        <v>6.045E-3</v>
      </c>
      <c r="Q205" s="12"/>
    </row>
    <row r="206" spans="1:17" x14ac:dyDescent="0.25">
      <c r="A206">
        <v>10395</v>
      </c>
      <c r="B206">
        <v>69</v>
      </c>
      <c r="C206" t="str">
        <f>_xlfn.XLOOKUP(order_details[[#This Row],[orderID]],orders[orderID],orders[customerID])</f>
        <v>HILAA</v>
      </c>
      <c r="D206" t="str">
        <f>_xlfn.XLOOKUP(order_details[[#This Row],[orderID]],orders[orderID],orders[Employee Name])</f>
        <v>Michael Suyama</v>
      </c>
      <c r="E206" t="str">
        <f>_xlfn.XLOOKUP(order_details[[#This Row],[Customer ID]],customers[customerID],customers[companyName])</f>
        <v>HILARION-Abastos</v>
      </c>
      <c r="F206" t="str">
        <f>_xlfn.XLOOKUP(order_details[[#This Row],[productID]],products[productID],products[productName])</f>
        <v>Gudbrandsdalsost</v>
      </c>
      <c r="G206" t="str">
        <f>_xlfn.XLOOKUP(order_details[[#This Row],[Product Name]],products[productName],products[Category Name])</f>
        <v>Dairy Products</v>
      </c>
      <c r="H206" s="6">
        <f>_xlfn.XLOOKUP(order_details[[#This Row],[orderID]],orders[orderID],orders[orderDate])</f>
        <v>41634</v>
      </c>
      <c r="I206" s="6" t="e">
        <f>DATEVALUE(order_details[[#This Row],[Order Date]])</f>
        <v>#VALUE!</v>
      </c>
      <c r="J206">
        <v>28.8</v>
      </c>
      <c r="K206">
        <v>8</v>
      </c>
      <c r="L206">
        <v>0</v>
      </c>
      <c r="M206">
        <f>(order_details[[#This Row],[unitPrice]]*order_details[[#This Row],[quantity]]) - (order_details[[#This Row],[unitPrice]]*order_details[[#This Row],[quantity]]*order_details[[#This Row],[discount]])</f>
        <v>230.4</v>
      </c>
      <c r="N206">
        <f>_xlfn.XLOOKUP(order_details[[#This Row],[orderID]],orders[orderID],orders[freight])</f>
        <v>184.41</v>
      </c>
      <c r="O206">
        <f>order_details[[#This Row],[Sales]]-order_details[[#This Row],[Freight]]</f>
        <v>45.990000000000009</v>
      </c>
      <c r="P206" s="8">
        <f>(order_details[[#This Row],[Profit]]/order_details[[#This Row],[Sales]])/100</f>
        <v>1.9960937500000005E-3</v>
      </c>
      <c r="Q206" s="12"/>
    </row>
    <row r="207" spans="1:17" x14ac:dyDescent="0.25">
      <c r="A207">
        <v>10396</v>
      </c>
      <c r="B207">
        <v>23</v>
      </c>
      <c r="C207" t="str">
        <f>_xlfn.XLOOKUP(order_details[[#This Row],[orderID]],orders[orderID],orders[customerID])</f>
        <v>FRANK</v>
      </c>
      <c r="D207" t="str">
        <f>_xlfn.XLOOKUP(order_details[[#This Row],[orderID]],orders[orderID],orders[Employee Name])</f>
        <v>Nancy Davolio</v>
      </c>
      <c r="E207" t="str">
        <f>_xlfn.XLOOKUP(order_details[[#This Row],[Customer ID]],customers[customerID],customers[companyName])</f>
        <v>Frankenversand</v>
      </c>
      <c r="F207" t="str">
        <f>_xlfn.XLOOKUP(order_details[[#This Row],[productID]],products[productID],products[productName])</f>
        <v>Tunnbröd</v>
      </c>
      <c r="G207" t="str">
        <f>_xlfn.XLOOKUP(order_details[[#This Row],[Product Name]],products[productName],products[Category Name])</f>
        <v>Grains &amp; Cereals</v>
      </c>
      <c r="H207" s="6">
        <f>_xlfn.XLOOKUP(order_details[[#This Row],[orderID]],orders[orderID],orders[orderDate])</f>
        <v>41635</v>
      </c>
      <c r="I207" s="6" t="e">
        <f>DATEVALUE(order_details[[#This Row],[Order Date]])</f>
        <v>#VALUE!</v>
      </c>
      <c r="J207">
        <v>7.2</v>
      </c>
      <c r="K207">
        <v>40</v>
      </c>
      <c r="L207">
        <v>0</v>
      </c>
      <c r="M207">
        <f>(order_details[[#This Row],[unitPrice]]*order_details[[#This Row],[quantity]]) - (order_details[[#This Row],[unitPrice]]*order_details[[#This Row],[quantity]]*order_details[[#This Row],[discount]])</f>
        <v>288</v>
      </c>
      <c r="N207">
        <f>_xlfn.XLOOKUP(order_details[[#This Row],[orderID]],orders[orderID],orders[freight])</f>
        <v>135.35</v>
      </c>
      <c r="O207">
        <f>order_details[[#This Row],[Sales]]-order_details[[#This Row],[Freight]]</f>
        <v>152.65</v>
      </c>
      <c r="P207" s="8">
        <f>(order_details[[#This Row],[Profit]]/order_details[[#This Row],[Sales]])/100</f>
        <v>5.3003472222222228E-3</v>
      </c>
      <c r="Q207" s="12"/>
    </row>
    <row r="208" spans="1:17" x14ac:dyDescent="0.25">
      <c r="A208">
        <v>10396</v>
      </c>
      <c r="B208">
        <v>71</v>
      </c>
      <c r="C208" t="str">
        <f>_xlfn.XLOOKUP(order_details[[#This Row],[orderID]],orders[orderID],orders[customerID])</f>
        <v>FRANK</v>
      </c>
      <c r="D208" t="str">
        <f>_xlfn.XLOOKUP(order_details[[#This Row],[orderID]],orders[orderID],orders[Employee Name])</f>
        <v>Nancy Davolio</v>
      </c>
      <c r="E208" t="str">
        <f>_xlfn.XLOOKUP(order_details[[#This Row],[Customer ID]],customers[customerID],customers[companyName])</f>
        <v>Frankenversand</v>
      </c>
      <c r="F208" t="str">
        <f>_xlfn.XLOOKUP(order_details[[#This Row],[productID]],products[productID],products[productName])</f>
        <v>Flotemysost</v>
      </c>
      <c r="G208" t="str">
        <f>_xlfn.XLOOKUP(order_details[[#This Row],[Product Name]],products[productName],products[Category Name])</f>
        <v>Dairy Products</v>
      </c>
      <c r="H208" s="6">
        <f>_xlfn.XLOOKUP(order_details[[#This Row],[orderID]],orders[orderID],orders[orderDate])</f>
        <v>41635</v>
      </c>
      <c r="I208" s="6" t="e">
        <f>DATEVALUE(order_details[[#This Row],[Order Date]])</f>
        <v>#VALUE!</v>
      </c>
      <c r="J208">
        <v>17.2</v>
      </c>
      <c r="K208">
        <v>60</v>
      </c>
      <c r="L208">
        <v>0</v>
      </c>
      <c r="M208">
        <f>(order_details[[#This Row],[unitPrice]]*order_details[[#This Row],[quantity]]) - (order_details[[#This Row],[unitPrice]]*order_details[[#This Row],[quantity]]*order_details[[#This Row],[discount]])</f>
        <v>1032</v>
      </c>
      <c r="N208">
        <f>_xlfn.XLOOKUP(order_details[[#This Row],[orderID]],orders[orderID],orders[freight])</f>
        <v>135.35</v>
      </c>
      <c r="O208">
        <f>order_details[[#This Row],[Sales]]-order_details[[#This Row],[Freight]]</f>
        <v>896.65</v>
      </c>
      <c r="P208" s="8">
        <f>(order_details[[#This Row],[Profit]]/order_details[[#This Row],[Sales]])/100</f>
        <v>8.688468992248061E-3</v>
      </c>
      <c r="Q208" s="12"/>
    </row>
    <row r="209" spans="1:17" x14ac:dyDescent="0.25">
      <c r="A209">
        <v>10396</v>
      </c>
      <c r="B209">
        <v>72</v>
      </c>
      <c r="C209" t="str">
        <f>_xlfn.XLOOKUP(order_details[[#This Row],[orderID]],orders[orderID],orders[customerID])</f>
        <v>FRANK</v>
      </c>
      <c r="D209" t="str">
        <f>_xlfn.XLOOKUP(order_details[[#This Row],[orderID]],orders[orderID],orders[Employee Name])</f>
        <v>Nancy Davolio</v>
      </c>
      <c r="E209" t="str">
        <f>_xlfn.XLOOKUP(order_details[[#This Row],[Customer ID]],customers[customerID],customers[companyName])</f>
        <v>Frankenversand</v>
      </c>
      <c r="F209" t="str">
        <f>_xlfn.XLOOKUP(order_details[[#This Row],[productID]],products[productID],products[productName])</f>
        <v>Mozzarella di Giovanni</v>
      </c>
      <c r="G209" t="str">
        <f>_xlfn.XLOOKUP(order_details[[#This Row],[Product Name]],products[productName],products[Category Name])</f>
        <v>Dairy Products</v>
      </c>
      <c r="H209" s="6">
        <f>_xlfn.XLOOKUP(order_details[[#This Row],[orderID]],orders[orderID],orders[orderDate])</f>
        <v>41635</v>
      </c>
      <c r="I209" s="6" t="e">
        <f>DATEVALUE(order_details[[#This Row],[Order Date]])</f>
        <v>#VALUE!</v>
      </c>
      <c r="J209">
        <v>27.8</v>
      </c>
      <c r="K209">
        <v>21</v>
      </c>
      <c r="L209">
        <v>0</v>
      </c>
      <c r="M209">
        <f>(order_details[[#This Row],[unitPrice]]*order_details[[#This Row],[quantity]]) - (order_details[[#This Row],[unitPrice]]*order_details[[#This Row],[quantity]]*order_details[[#This Row],[discount]])</f>
        <v>583.80000000000007</v>
      </c>
      <c r="N209">
        <f>_xlfn.XLOOKUP(order_details[[#This Row],[orderID]],orders[orderID],orders[freight])</f>
        <v>135.35</v>
      </c>
      <c r="O209">
        <f>order_details[[#This Row],[Sales]]-order_details[[#This Row],[Freight]]</f>
        <v>448.45000000000005</v>
      </c>
      <c r="P209" s="8">
        <f>(order_details[[#This Row],[Profit]]/order_details[[#This Row],[Sales]])/100</f>
        <v>7.6815690304898928E-3</v>
      </c>
      <c r="Q209" s="12"/>
    </row>
    <row r="210" spans="1:17" x14ac:dyDescent="0.25">
      <c r="A210">
        <v>10399</v>
      </c>
      <c r="B210">
        <v>68</v>
      </c>
      <c r="C210" t="str">
        <f>_xlfn.XLOOKUP(order_details[[#This Row],[orderID]],orders[orderID],orders[customerID])</f>
        <v>VAFFE</v>
      </c>
      <c r="D210" t="str">
        <f>_xlfn.XLOOKUP(order_details[[#This Row],[orderID]],orders[orderID],orders[Employee Name])</f>
        <v>Laura Callahan</v>
      </c>
      <c r="E210" t="str">
        <f>_xlfn.XLOOKUP(order_details[[#This Row],[Customer ID]],customers[customerID],customers[companyName])</f>
        <v>Vaffeljernet</v>
      </c>
      <c r="F210" t="str">
        <f>_xlfn.XLOOKUP(order_details[[#This Row],[productID]],products[productID],products[productName])</f>
        <v>Scottish Longbreads</v>
      </c>
      <c r="G210" t="str">
        <f>_xlfn.XLOOKUP(order_details[[#This Row],[Product Name]],products[productName],products[Category Name])</f>
        <v>Confections</v>
      </c>
      <c r="H210" s="6">
        <f>_xlfn.XLOOKUP(order_details[[#This Row],[orderID]],orders[orderID],orders[orderDate])</f>
        <v>41639</v>
      </c>
      <c r="I210" s="6" t="e">
        <f>DATEVALUE(order_details[[#This Row],[Order Date]])</f>
        <v>#VALUE!</v>
      </c>
      <c r="J210">
        <v>10</v>
      </c>
      <c r="K210">
        <v>60</v>
      </c>
      <c r="L210">
        <v>0</v>
      </c>
      <c r="M210">
        <f>(order_details[[#This Row],[unitPrice]]*order_details[[#This Row],[quantity]]) - (order_details[[#This Row],[unitPrice]]*order_details[[#This Row],[quantity]]*order_details[[#This Row],[discount]])</f>
        <v>600</v>
      </c>
      <c r="N210">
        <f>_xlfn.XLOOKUP(order_details[[#This Row],[orderID]],orders[orderID],orders[freight])</f>
        <v>27.36</v>
      </c>
      <c r="O210">
        <f>order_details[[#This Row],[Sales]]-order_details[[#This Row],[Freight]]</f>
        <v>572.64</v>
      </c>
      <c r="P210" s="8">
        <f>(order_details[[#This Row],[Profit]]/order_details[[#This Row],[Sales]])/100</f>
        <v>9.5440000000000004E-3</v>
      </c>
      <c r="Q210" s="12"/>
    </row>
    <row r="211" spans="1:17" x14ac:dyDescent="0.25">
      <c r="A211">
        <v>10399</v>
      </c>
      <c r="B211">
        <v>76</v>
      </c>
      <c r="C211" t="str">
        <f>_xlfn.XLOOKUP(order_details[[#This Row],[orderID]],orders[orderID],orders[customerID])</f>
        <v>VAFFE</v>
      </c>
      <c r="D211" t="str">
        <f>_xlfn.XLOOKUP(order_details[[#This Row],[orderID]],orders[orderID],orders[Employee Name])</f>
        <v>Laura Callahan</v>
      </c>
      <c r="E211" t="str">
        <f>_xlfn.XLOOKUP(order_details[[#This Row],[Customer ID]],customers[customerID],customers[companyName])</f>
        <v>Vaffeljernet</v>
      </c>
      <c r="F211" t="str">
        <f>_xlfn.XLOOKUP(order_details[[#This Row],[productID]],products[productID],products[productName])</f>
        <v>Lakkaliköri</v>
      </c>
      <c r="G211" t="str">
        <f>_xlfn.XLOOKUP(order_details[[#This Row],[Product Name]],products[productName],products[Category Name])</f>
        <v>Beverages</v>
      </c>
      <c r="H211" s="6">
        <f>_xlfn.XLOOKUP(order_details[[#This Row],[orderID]],orders[orderID],orders[orderDate])</f>
        <v>41639</v>
      </c>
      <c r="I211" s="6" t="e">
        <f>DATEVALUE(order_details[[#This Row],[Order Date]])</f>
        <v>#VALUE!</v>
      </c>
      <c r="J211">
        <v>14.4</v>
      </c>
      <c r="K211">
        <v>35</v>
      </c>
      <c r="L211">
        <v>0</v>
      </c>
      <c r="M211">
        <f>(order_details[[#This Row],[unitPrice]]*order_details[[#This Row],[quantity]]) - (order_details[[#This Row],[unitPrice]]*order_details[[#This Row],[quantity]]*order_details[[#This Row],[discount]])</f>
        <v>504</v>
      </c>
      <c r="N211">
        <f>_xlfn.XLOOKUP(order_details[[#This Row],[orderID]],orders[orderID],orders[freight])</f>
        <v>27.36</v>
      </c>
      <c r="O211">
        <f>order_details[[#This Row],[Sales]]-order_details[[#This Row],[Freight]]</f>
        <v>476.64</v>
      </c>
      <c r="P211" s="8">
        <f>(order_details[[#This Row],[Profit]]/order_details[[#This Row],[Sales]])/100</f>
        <v>9.4571428571428567E-3</v>
      </c>
      <c r="Q211" s="12"/>
    </row>
    <row r="212" spans="1:17" x14ac:dyDescent="0.25">
      <c r="A212">
        <v>10399</v>
      </c>
      <c r="B212">
        <v>77</v>
      </c>
      <c r="C212" t="str">
        <f>_xlfn.XLOOKUP(order_details[[#This Row],[orderID]],orders[orderID],orders[customerID])</f>
        <v>VAFFE</v>
      </c>
      <c r="D212" t="str">
        <f>_xlfn.XLOOKUP(order_details[[#This Row],[orderID]],orders[orderID],orders[Employee Name])</f>
        <v>Laura Callahan</v>
      </c>
      <c r="E212" t="str">
        <f>_xlfn.XLOOKUP(order_details[[#This Row],[Customer ID]],customers[customerID],customers[companyName])</f>
        <v>Vaffeljernet</v>
      </c>
      <c r="F212" t="str">
        <f>_xlfn.XLOOKUP(order_details[[#This Row],[productID]],products[productID],products[productName])</f>
        <v>Original Frankfurter Grüne Soße</v>
      </c>
      <c r="G212" t="str">
        <f>_xlfn.XLOOKUP(order_details[[#This Row],[Product Name]],products[productName],products[Category Name])</f>
        <v>Condiments</v>
      </c>
      <c r="H212" s="6">
        <f>_xlfn.XLOOKUP(order_details[[#This Row],[orderID]],orders[orderID],orders[orderDate])</f>
        <v>41639</v>
      </c>
      <c r="I212" s="6" t="e">
        <f>DATEVALUE(order_details[[#This Row],[Order Date]])</f>
        <v>#VALUE!</v>
      </c>
      <c r="J212">
        <v>10.4</v>
      </c>
      <c r="K212">
        <v>14</v>
      </c>
      <c r="L212">
        <v>0</v>
      </c>
      <c r="M212">
        <f>(order_details[[#This Row],[unitPrice]]*order_details[[#This Row],[quantity]]) - (order_details[[#This Row],[unitPrice]]*order_details[[#This Row],[quantity]]*order_details[[#This Row],[discount]])</f>
        <v>145.6</v>
      </c>
      <c r="N212">
        <f>_xlfn.XLOOKUP(order_details[[#This Row],[orderID]],orders[orderID],orders[freight])</f>
        <v>27.36</v>
      </c>
      <c r="O212">
        <f>order_details[[#This Row],[Sales]]-order_details[[#This Row],[Freight]]</f>
        <v>118.24</v>
      </c>
      <c r="P212" s="8">
        <f>(order_details[[#This Row],[Profit]]/order_details[[#This Row],[Sales]])/100</f>
        <v>8.1208791208791202E-3</v>
      </c>
      <c r="Q212" s="12"/>
    </row>
    <row r="213" spans="1:17" x14ac:dyDescent="0.25">
      <c r="A213">
        <v>10400</v>
      </c>
      <c r="B213">
        <v>29</v>
      </c>
      <c r="C213" t="str">
        <f>_xlfn.XLOOKUP(order_details[[#This Row],[orderID]],orders[orderID],orders[customerID])</f>
        <v>EASTC</v>
      </c>
      <c r="D213" t="str">
        <f>_xlfn.XLOOKUP(order_details[[#This Row],[orderID]],orders[orderID],orders[Employee Name])</f>
        <v>Nancy Davolio</v>
      </c>
      <c r="E213" t="str">
        <f>_xlfn.XLOOKUP(order_details[[#This Row],[Customer ID]],customers[customerID],customers[companyName])</f>
        <v>Eastern Connection</v>
      </c>
      <c r="F213" t="str">
        <f>_xlfn.XLOOKUP(order_details[[#This Row],[productID]],products[productID],products[productName])</f>
        <v>Thüringer Rostbratwurst</v>
      </c>
      <c r="G213" t="str">
        <f>_xlfn.XLOOKUP(order_details[[#This Row],[Product Name]],products[productName],products[Category Name])</f>
        <v>Meat &amp; Poultry</v>
      </c>
      <c r="H213" s="6">
        <f>_xlfn.XLOOKUP(order_details[[#This Row],[orderID]],orders[orderID],orders[orderDate])</f>
        <v>41640</v>
      </c>
      <c r="I213" s="6" t="e">
        <f>DATEVALUE(order_details[[#This Row],[Order Date]])</f>
        <v>#VALUE!</v>
      </c>
      <c r="J213">
        <v>99</v>
      </c>
      <c r="K213">
        <v>21</v>
      </c>
      <c r="L213">
        <v>0</v>
      </c>
      <c r="M213">
        <f>(order_details[[#This Row],[unitPrice]]*order_details[[#This Row],[quantity]]) - (order_details[[#This Row],[unitPrice]]*order_details[[#This Row],[quantity]]*order_details[[#This Row],[discount]])</f>
        <v>2079</v>
      </c>
      <c r="N213">
        <f>_xlfn.XLOOKUP(order_details[[#This Row],[orderID]],orders[orderID],orders[freight])</f>
        <v>83.93</v>
      </c>
      <c r="O213">
        <f>order_details[[#This Row],[Sales]]-order_details[[#This Row],[Freight]]</f>
        <v>1995.07</v>
      </c>
      <c r="P213" s="8">
        <f>(order_details[[#This Row],[Profit]]/order_details[[#This Row],[Sales]])/100</f>
        <v>9.5962962962962955E-3</v>
      </c>
      <c r="Q213" s="12"/>
    </row>
    <row r="214" spans="1:17" x14ac:dyDescent="0.25">
      <c r="A214">
        <v>10400</v>
      </c>
      <c r="B214">
        <v>35</v>
      </c>
      <c r="C214" t="str">
        <f>_xlfn.XLOOKUP(order_details[[#This Row],[orderID]],orders[orderID],orders[customerID])</f>
        <v>EASTC</v>
      </c>
      <c r="D214" t="str">
        <f>_xlfn.XLOOKUP(order_details[[#This Row],[orderID]],orders[orderID],orders[Employee Name])</f>
        <v>Nancy Davolio</v>
      </c>
      <c r="E214" t="str">
        <f>_xlfn.XLOOKUP(order_details[[#This Row],[Customer ID]],customers[customerID],customers[companyName])</f>
        <v>Eastern Connection</v>
      </c>
      <c r="F214" t="str">
        <f>_xlfn.XLOOKUP(order_details[[#This Row],[productID]],products[productID],products[productName])</f>
        <v>Steeleye Stout</v>
      </c>
      <c r="G214" t="str">
        <f>_xlfn.XLOOKUP(order_details[[#This Row],[Product Name]],products[productName],products[Category Name])</f>
        <v>Beverages</v>
      </c>
      <c r="H214" s="6">
        <f>_xlfn.XLOOKUP(order_details[[#This Row],[orderID]],orders[orderID],orders[orderDate])</f>
        <v>41640</v>
      </c>
      <c r="I214" s="6" t="e">
        <f>DATEVALUE(order_details[[#This Row],[Order Date]])</f>
        <v>#VALUE!</v>
      </c>
      <c r="J214">
        <v>14.4</v>
      </c>
      <c r="K214">
        <v>35</v>
      </c>
      <c r="L214">
        <v>0</v>
      </c>
      <c r="M214">
        <f>(order_details[[#This Row],[unitPrice]]*order_details[[#This Row],[quantity]]) - (order_details[[#This Row],[unitPrice]]*order_details[[#This Row],[quantity]]*order_details[[#This Row],[discount]])</f>
        <v>504</v>
      </c>
      <c r="N214">
        <f>_xlfn.XLOOKUP(order_details[[#This Row],[orderID]],orders[orderID],orders[freight])</f>
        <v>83.93</v>
      </c>
      <c r="O214">
        <f>order_details[[#This Row],[Sales]]-order_details[[#This Row],[Freight]]</f>
        <v>420.07</v>
      </c>
      <c r="P214" s="8">
        <f>(order_details[[#This Row],[Profit]]/order_details[[#This Row],[Sales]])/100</f>
        <v>8.3347222222222225E-3</v>
      </c>
      <c r="Q214" s="12"/>
    </row>
    <row r="215" spans="1:17" x14ac:dyDescent="0.25">
      <c r="A215">
        <v>10401</v>
      </c>
      <c r="B215">
        <v>30</v>
      </c>
      <c r="C215" t="str">
        <f>_xlfn.XLOOKUP(order_details[[#This Row],[orderID]],orders[orderID],orders[customerID])</f>
        <v>RATTC</v>
      </c>
      <c r="D215" t="str">
        <f>_xlfn.XLOOKUP(order_details[[#This Row],[orderID]],orders[orderID],orders[Employee Name])</f>
        <v>Nancy Davolio</v>
      </c>
      <c r="E215" t="str">
        <f>_xlfn.XLOOKUP(order_details[[#This Row],[Customer ID]],customers[customerID],customers[companyName])</f>
        <v>Rattlesnake Canyon Grocery</v>
      </c>
      <c r="F215" t="str">
        <f>_xlfn.XLOOKUP(order_details[[#This Row],[productID]],products[productID],products[productName])</f>
        <v>Nord-Ost Matjeshering</v>
      </c>
      <c r="G215" t="str">
        <f>_xlfn.XLOOKUP(order_details[[#This Row],[Product Name]],products[productName],products[Category Name])</f>
        <v>Seafood</v>
      </c>
      <c r="H215" s="6">
        <f>_xlfn.XLOOKUP(order_details[[#This Row],[orderID]],orders[orderID],orders[orderDate])</f>
        <v>41640</v>
      </c>
      <c r="I215" s="6" t="e">
        <f>DATEVALUE(order_details[[#This Row],[Order Date]])</f>
        <v>#VALUE!</v>
      </c>
      <c r="J215">
        <v>20.7</v>
      </c>
      <c r="K215">
        <v>18</v>
      </c>
      <c r="L215">
        <v>0</v>
      </c>
      <c r="M215">
        <f>(order_details[[#This Row],[unitPrice]]*order_details[[#This Row],[quantity]]) - (order_details[[#This Row],[unitPrice]]*order_details[[#This Row],[quantity]]*order_details[[#This Row],[discount]])</f>
        <v>372.59999999999997</v>
      </c>
      <c r="N215">
        <f>_xlfn.XLOOKUP(order_details[[#This Row],[orderID]],orders[orderID],orders[freight])</f>
        <v>12.51</v>
      </c>
      <c r="O215">
        <f>order_details[[#This Row],[Sales]]-order_details[[#This Row],[Freight]]</f>
        <v>360.09</v>
      </c>
      <c r="P215" s="8">
        <f>(order_details[[#This Row],[Profit]]/order_details[[#This Row],[Sales]])/100</f>
        <v>9.6642512077294677E-3</v>
      </c>
      <c r="Q215" s="12"/>
    </row>
    <row r="216" spans="1:17" x14ac:dyDescent="0.25">
      <c r="A216">
        <v>10401</v>
      </c>
      <c r="B216">
        <v>56</v>
      </c>
      <c r="C216" t="str">
        <f>_xlfn.XLOOKUP(order_details[[#This Row],[orderID]],orders[orderID],orders[customerID])</f>
        <v>RATTC</v>
      </c>
      <c r="D216" t="str">
        <f>_xlfn.XLOOKUP(order_details[[#This Row],[orderID]],orders[orderID],orders[Employee Name])</f>
        <v>Nancy Davolio</v>
      </c>
      <c r="E216" t="str">
        <f>_xlfn.XLOOKUP(order_details[[#This Row],[Customer ID]],customers[customerID],customers[companyName])</f>
        <v>Rattlesnake Canyon Grocery</v>
      </c>
      <c r="F216" t="str">
        <f>_xlfn.XLOOKUP(order_details[[#This Row],[productID]],products[productID],products[productName])</f>
        <v>Gnocchi di nonna Alice</v>
      </c>
      <c r="G216" t="str">
        <f>_xlfn.XLOOKUP(order_details[[#This Row],[Product Name]],products[productName],products[Category Name])</f>
        <v>Grains &amp; Cereals</v>
      </c>
      <c r="H216" s="6">
        <f>_xlfn.XLOOKUP(order_details[[#This Row],[orderID]],orders[orderID],orders[orderDate])</f>
        <v>41640</v>
      </c>
      <c r="I216" s="6" t="e">
        <f>DATEVALUE(order_details[[#This Row],[Order Date]])</f>
        <v>#VALUE!</v>
      </c>
      <c r="J216">
        <v>30.4</v>
      </c>
      <c r="K216">
        <v>70</v>
      </c>
      <c r="L216">
        <v>0</v>
      </c>
      <c r="M216">
        <f>(order_details[[#This Row],[unitPrice]]*order_details[[#This Row],[quantity]]) - (order_details[[#This Row],[unitPrice]]*order_details[[#This Row],[quantity]]*order_details[[#This Row],[discount]])</f>
        <v>2128</v>
      </c>
      <c r="N216">
        <f>_xlfn.XLOOKUP(order_details[[#This Row],[orderID]],orders[orderID],orders[freight])</f>
        <v>12.51</v>
      </c>
      <c r="O216">
        <f>order_details[[#This Row],[Sales]]-order_details[[#This Row],[Freight]]</f>
        <v>2115.4899999999998</v>
      </c>
      <c r="P216" s="8">
        <f>(order_details[[#This Row],[Profit]]/order_details[[#This Row],[Sales]])/100</f>
        <v>9.9412124060150372E-3</v>
      </c>
      <c r="Q216" s="12"/>
    </row>
    <row r="217" spans="1:17" x14ac:dyDescent="0.25">
      <c r="A217">
        <v>10401</v>
      </c>
      <c r="B217">
        <v>71</v>
      </c>
      <c r="C217" t="str">
        <f>_xlfn.XLOOKUP(order_details[[#This Row],[orderID]],orders[orderID],orders[customerID])</f>
        <v>RATTC</v>
      </c>
      <c r="D217" t="str">
        <f>_xlfn.XLOOKUP(order_details[[#This Row],[orderID]],orders[orderID],orders[Employee Name])</f>
        <v>Nancy Davolio</v>
      </c>
      <c r="E217" t="str">
        <f>_xlfn.XLOOKUP(order_details[[#This Row],[Customer ID]],customers[customerID],customers[companyName])</f>
        <v>Rattlesnake Canyon Grocery</v>
      </c>
      <c r="F217" t="str">
        <f>_xlfn.XLOOKUP(order_details[[#This Row],[productID]],products[productID],products[productName])</f>
        <v>Flotemysost</v>
      </c>
      <c r="G217" t="str">
        <f>_xlfn.XLOOKUP(order_details[[#This Row],[Product Name]],products[productName],products[Category Name])</f>
        <v>Dairy Products</v>
      </c>
      <c r="H217" s="6">
        <f>_xlfn.XLOOKUP(order_details[[#This Row],[orderID]],orders[orderID],orders[orderDate])</f>
        <v>41640</v>
      </c>
      <c r="I217" s="6" t="e">
        <f>DATEVALUE(order_details[[#This Row],[Order Date]])</f>
        <v>#VALUE!</v>
      </c>
      <c r="J217">
        <v>17.2</v>
      </c>
      <c r="K217">
        <v>60</v>
      </c>
      <c r="L217">
        <v>0</v>
      </c>
      <c r="M217">
        <f>(order_details[[#This Row],[unitPrice]]*order_details[[#This Row],[quantity]]) - (order_details[[#This Row],[unitPrice]]*order_details[[#This Row],[quantity]]*order_details[[#This Row],[discount]])</f>
        <v>1032</v>
      </c>
      <c r="N217">
        <f>_xlfn.XLOOKUP(order_details[[#This Row],[orderID]],orders[orderID],orders[freight])</f>
        <v>12.51</v>
      </c>
      <c r="O217">
        <f>order_details[[#This Row],[Sales]]-order_details[[#This Row],[Freight]]</f>
        <v>1019.49</v>
      </c>
      <c r="P217" s="8">
        <f>(order_details[[#This Row],[Profit]]/order_details[[#This Row],[Sales]])/100</f>
        <v>9.8787790697674408E-3</v>
      </c>
      <c r="Q217" s="12"/>
    </row>
    <row r="218" spans="1:17" x14ac:dyDescent="0.25">
      <c r="A218">
        <v>10402</v>
      </c>
      <c r="B218">
        <v>23</v>
      </c>
      <c r="C218" t="str">
        <f>_xlfn.XLOOKUP(order_details[[#This Row],[orderID]],orders[orderID],orders[customerID])</f>
        <v>ERNSH</v>
      </c>
      <c r="D218" t="str">
        <f>_xlfn.XLOOKUP(order_details[[#This Row],[orderID]],orders[orderID],orders[Employee Name])</f>
        <v>Laura Callahan</v>
      </c>
      <c r="E218" t="str">
        <f>_xlfn.XLOOKUP(order_details[[#This Row],[Customer ID]],customers[customerID],customers[companyName])</f>
        <v>Ernst Handel</v>
      </c>
      <c r="F218" t="str">
        <f>_xlfn.XLOOKUP(order_details[[#This Row],[productID]],products[productID],products[productName])</f>
        <v>Tunnbröd</v>
      </c>
      <c r="G218" t="str">
        <f>_xlfn.XLOOKUP(order_details[[#This Row],[Product Name]],products[productName],products[Category Name])</f>
        <v>Grains &amp; Cereals</v>
      </c>
      <c r="H218" s="6">
        <f>_xlfn.XLOOKUP(order_details[[#This Row],[orderID]],orders[orderID],orders[orderDate])</f>
        <v>41641</v>
      </c>
      <c r="I218" s="6" t="e">
        <f>DATEVALUE(order_details[[#This Row],[Order Date]])</f>
        <v>#VALUE!</v>
      </c>
      <c r="J218">
        <v>7.2</v>
      </c>
      <c r="K218">
        <v>60</v>
      </c>
      <c r="L218">
        <v>0</v>
      </c>
      <c r="M218">
        <f>(order_details[[#This Row],[unitPrice]]*order_details[[#This Row],[quantity]]) - (order_details[[#This Row],[unitPrice]]*order_details[[#This Row],[quantity]]*order_details[[#This Row],[discount]])</f>
        <v>432</v>
      </c>
      <c r="N218">
        <f>_xlfn.XLOOKUP(order_details[[#This Row],[orderID]],orders[orderID],orders[freight])</f>
        <v>67.88</v>
      </c>
      <c r="O218">
        <f>order_details[[#This Row],[Sales]]-order_details[[#This Row],[Freight]]</f>
        <v>364.12</v>
      </c>
      <c r="P218" s="8">
        <f>(order_details[[#This Row],[Profit]]/order_details[[#This Row],[Sales]])/100</f>
        <v>8.4287037037037039E-3</v>
      </c>
      <c r="Q218" s="12"/>
    </row>
    <row r="219" spans="1:17" x14ac:dyDescent="0.25">
      <c r="A219">
        <v>10402</v>
      </c>
      <c r="B219">
        <v>63</v>
      </c>
      <c r="C219" t="str">
        <f>_xlfn.XLOOKUP(order_details[[#This Row],[orderID]],orders[orderID],orders[customerID])</f>
        <v>ERNSH</v>
      </c>
      <c r="D219" t="str">
        <f>_xlfn.XLOOKUP(order_details[[#This Row],[orderID]],orders[orderID],orders[Employee Name])</f>
        <v>Laura Callahan</v>
      </c>
      <c r="E219" t="str">
        <f>_xlfn.XLOOKUP(order_details[[#This Row],[Customer ID]],customers[customerID],customers[companyName])</f>
        <v>Ernst Handel</v>
      </c>
      <c r="F219" t="str">
        <f>_xlfn.XLOOKUP(order_details[[#This Row],[productID]],products[productID],products[productName])</f>
        <v>Vegie-spread</v>
      </c>
      <c r="G219" t="str">
        <f>_xlfn.XLOOKUP(order_details[[#This Row],[Product Name]],products[productName],products[Category Name])</f>
        <v>Condiments</v>
      </c>
      <c r="H219" s="6">
        <f>_xlfn.XLOOKUP(order_details[[#This Row],[orderID]],orders[orderID],orders[orderDate])</f>
        <v>41641</v>
      </c>
      <c r="I219" s="6" t="e">
        <f>DATEVALUE(order_details[[#This Row],[Order Date]])</f>
        <v>#VALUE!</v>
      </c>
      <c r="J219">
        <v>35.1</v>
      </c>
      <c r="K219">
        <v>65</v>
      </c>
      <c r="L219">
        <v>0</v>
      </c>
      <c r="M219">
        <f>(order_details[[#This Row],[unitPrice]]*order_details[[#This Row],[quantity]]) - (order_details[[#This Row],[unitPrice]]*order_details[[#This Row],[quantity]]*order_details[[#This Row],[discount]])</f>
        <v>2281.5</v>
      </c>
      <c r="N219">
        <f>_xlfn.XLOOKUP(order_details[[#This Row],[orderID]],orders[orderID],orders[freight])</f>
        <v>67.88</v>
      </c>
      <c r="O219">
        <f>order_details[[#This Row],[Sales]]-order_details[[#This Row],[Freight]]</f>
        <v>2213.62</v>
      </c>
      <c r="P219" s="8">
        <f>(order_details[[#This Row],[Profit]]/order_details[[#This Row],[Sales]])/100</f>
        <v>9.7024764409379786E-3</v>
      </c>
      <c r="Q219" s="12"/>
    </row>
    <row r="220" spans="1:17" x14ac:dyDescent="0.25">
      <c r="A220">
        <v>10405</v>
      </c>
      <c r="B220">
        <v>3</v>
      </c>
      <c r="C220" t="str">
        <f>_xlfn.XLOOKUP(order_details[[#This Row],[orderID]],orders[orderID],orders[customerID])</f>
        <v>LINOD</v>
      </c>
      <c r="D220" t="str">
        <f>_xlfn.XLOOKUP(order_details[[#This Row],[orderID]],orders[orderID],orders[Employee Name])</f>
        <v>Nancy Davolio</v>
      </c>
      <c r="E220" t="str">
        <f>_xlfn.XLOOKUP(order_details[[#This Row],[Customer ID]],customers[customerID],customers[companyName])</f>
        <v>LINO-Delicateses</v>
      </c>
      <c r="F220" t="str">
        <f>_xlfn.XLOOKUP(order_details[[#This Row],[productID]],products[productID],products[productName])</f>
        <v>Aniseed Syrup</v>
      </c>
      <c r="G220" t="str">
        <f>_xlfn.XLOOKUP(order_details[[#This Row],[Product Name]],products[productName],products[Category Name])</f>
        <v>Condiments</v>
      </c>
      <c r="H220" s="6">
        <f>_xlfn.XLOOKUP(order_details[[#This Row],[orderID]],orders[orderID],orders[orderDate])</f>
        <v>41645</v>
      </c>
      <c r="I220" s="6" t="e">
        <f>DATEVALUE(order_details[[#This Row],[Order Date]])</f>
        <v>#VALUE!</v>
      </c>
      <c r="J220">
        <v>8</v>
      </c>
      <c r="K220">
        <v>50</v>
      </c>
      <c r="L220">
        <v>0</v>
      </c>
      <c r="M220">
        <f>(order_details[[#This Row],[unitPrice]]*order_details[[#This Row],[quantity]]) - (order_details[[#This Row],[unitPrice]]*order_details[[#This Row],[quantity]]*order_details[[#This Row],[discount]])</f>
        <v>400</v>
      </c>
      <c r="N220">
        <f>_xlfn.XLOOKUP(order_details[[#This Row],[orderID]],orders[orderID],orders[freight])</f>
        <v>34.82</v>
      </c>
      <c r="O220">
        <f>order_details[[#This Row],[Sales]]-order_details[[#This Row],[Freight]]</f>
        <v>365.18</v>
      </c>
      <c r="P220" s="8">
        <f>(order_details[[#This Row],[Profit]]/order_details[[#This Row],[Sales]])/100</f>
        <v>9.1295000000000005E-3</v>
      </c>
      <c r="Q220" s="12"/>
    </row>
    <row r="221" spans="1:17" x14ac:dyDescent="0.25">
      <c r="A221">
        <v>10408</v>
      </c>
      <c r="B221">
        <v>54</v>
      </c>
      <c r="C221" t="str">
        <f>_xlfn.XLOOKUP(order_details[[#This Row],[orderID]],orders[orderID],orders[customerID])</f>
        <v>FOLIG</v>
      </c>
      <c r="D221" t="str">
        <f>_xlfn.XLOOKUP(order_details[[#This Row],[orderID]],orders[orderID],orders[Employee Name])</f>
        <v>Laura Callahan</v>
      </c>
      <c r="E221" t="str">
        <f>_xlfn.XLOOKUP(order_details[[#This Row],[Customer ID]],customers[customerID],customers[companyName])</f>
        <v>Folies gourmandes</v>
      </c>
      <c r="F221" t="str">
        <f>_xlfn.XLOOKUP(order_details[[#This Row],[productID]],products[productID],products[productName])</f>
        <v>Tourtière</v>
      </c>
      <c r="G221" t="str">
        <f>_xlfn.XLOOKUP(order_details[[#This Row],[Product Name]],products[productName],products[Category Name])</f>
        <v>Meat &amp; Poultry</v>
      </c>
      <c r="H221" s="6">
        <f>_xlfn.XLOOKUP(order_details[[#This Row],[orderID]],orders[orderID],orders[orderDate])</f>
        <v>41647</v>
      </c>
      <c r="I221" s="6" t="e">
        <f>DATEVALUE(order_details[[#This Row],[Order Date]])</f>
        <v>#VALUE!</v>
      </c>
      <c r="J221">
        <v>5.9</v>
      </c>
      <c r="K221">
        <v>6</v>
      </c>
      <c r="L221">
        <v>0</v>
      </c>
      <c r="M221">
        <f>(order_details[[#This Row],[unitPrice]]*order_details[[#This Row],[quantity]]) - (order_details[[#This Row],[unitPrice]]*order_details[[#This Row],[quantity]]*order_details[[#This Row],[discount]])</f>
        <v>35.400000000000006</v>
      </c>
      <c r="N221">
        <f>_xlfn.XLOOKUP(order_details[[#This Row],[orderID]],orders[orderID],orders[freight])</f>
        <v>11.26</v>
      </c>
      <c r="O221">
        <f>order_details[[#This Row],[Sales]]-order_details[[#This Row],[Freight]]</f>
        <v>24.140000000000008</v>
      </c>
      <c r="P221" s="8">
        <f>(order_details[[#This Row],[Profit]]/order_details[[#This Row],[Sales]])/100</f>
        <v>6.8192090395480234E-3</v>
      </c>
      <c r="Q221" s="12"/>
    </row>
    <row r="222" spans="1:17" x14ac:dyDescent="0.25">
      <c r="A222">
        <v>10408</v>
      </c>
      <c r="B222">
        <v>62</v>
      </c>
      <c r="C222" t="str">
        <f>_xlfn.XLOOKUP(order_details[[#This Row],[orderID]],orders[orderID],orders[customerID])</f>
        <v>FOLIG</v>
      </c>
      <c r="D222" t="str">
        <f>_xlfn.XLOOKUP(order_details[[#This Row],[orderID]],orders[orderID],orders[Employee Name])</f>
        <v>Laura Callahan</v>
      </c>
      <c r="E222" t="str">
        <f>_xlfn.XLOOKUP(order_details[[#This Row],[Customer ID]],customers[customerID],customers[companyName])</f>
        <v>Folies gourmandes</v>
      </c>
      <c r="F222" t="str">
        <f>_xlfn.XLOOKUP(order_details[[#This Row],[productID]],products[productID],products[productName])</f>
        <v>Tarte au sucre</v>
      </c>
      <c r="G222" t="str">
        <f>_xlfn.XLOOKUP(order_details[[#This Row],[Product Name]],products[productName],products[Category Name])</f>
        <v>Confections</v>
      </c>
      <c r="H222" s="6">
        <f>_xlfn.XLOOKUP(order_details[[#This Row],[orderID]],orders[orderID],orders[orderDate])</f>
        <v>41647</v>
      </c>
      <c r="I222" s="6" t="e">
        <f>DATEVALUE(order_details[[#This Row],[Order Date]])</f>
        <v>#VALUE!</v>
      </c>
      <c r="J222">
        <v>39.4</v>
      </c>
      <c r="K222">
        <v>35</v>
      </c>
      <c r="L222">
        <v>0</v>
      </c>
      <c r="M222">
        <f>(order_details[[#This Row],[unitPrice]]*order_details[[#This Row],[quantity]]) - (order_details[[#This Row],[unitPrice]]*order_details[[#This Row],[quantity]]*order_details[[#This Row],[discount]])</f>
        <v>1379</v>
      </c>
      <c r="N222">
        <f>_xlfn.XLOOKUP(order_details[[#This Row],[orderID]],orders[orderID],orders[freight])</f>
        <v>11.26</v>
      </c>
      <c r="O222">
        <f>order_details[[#This Row],[Sales]]-order_details[[#This Row],[Freight]]</f>
        <v>1367.74</v>
      </c>
      <c r="P222" s="8">
        <f>(order_details[[#This Row],[Profit]]/order_details[[#This Row],[Sales]])/100</f>
        <v>9.9183466279912976E-3</v>
      </c>
      <c r="Q222" s="12"/>
    </row>
    <row r="223" spans="1:17" x14ac:dyDescent="0.25">
      <c r="A223">
        <v>10409</v>
      </c>
      <c r="B223">
        <v>14</v>
      </c>
      <c r="C223" t="str">
        <f>_xlfn.XLOOKUP(order_details[[#This Row],[orderID]],orders[orderID],orders[customerID])</f>
        <v>OCEAN</v>
      </c>
      <c r="D223" t="str">
        <f>_xlfn.XLOOKUP(order_details[[#This Row],[orderID]],orders[orderID],orders[Employee Name])</f>
        <v>Janet Leverling</v>
      </c>
      <c r="E223" t="str">
        <f>_xlfn.XLOOKUP(order_details[[#This Row],[Customer ID]],customers[customerID],customers[companyName])</f>
        <v>Océano Atlántico Ltda.</v>
      </c>
      <c r="F223" t="str">
        <f>_xlfn.XLOOKUP(order_details[[#This Row],[productID]],products[productID],products[productName])</f>
        <v>Tofu</v>
      </c>
      <c r="G223" t="str">
        <f>_xlfn.XLOOKUP(order_details[[#This Row],[Product Name]],products[productName],products[Category Name])</f>
        <v>Produce</v>
      </c>
      <c r="H223" s="6">
        <f>_xlfn.XLOOKUP(order_details[[#This Row],[orderID]],orders[orderID],orders[orderDate])</f>
        <v>41648</v>
      </c>
      <c r="I223" s="6" t="e">
        <f>DATEVALUE(order_details[[#This Row],[Order Date]])</f>
        <v>#VALUE!</v>
      </c>
      <c r="J223">
        <v>18.600000000000001</v>
      </c>
      <c r="K223">
        <v>12</v>
      </c>
      <c r="L223">
        <v>0</v>
      </c>
      <c r="M223">
        <f>(order_details[[#This Row],[unitPrice]]*order_details[[#This Row],[quantity]]) - (order_details[[#This Row],[unitPrice]]*order_details[[#This Row],[quantity]]*order_details[[#This Row],[discount]])</f>
        <v>223.20000000000002</v>
      </c>
      <c r="N223">
        <f>_xlfn.XLOOKUP(order_details[[#This Row],[orderID]],orders[orderID],orders[freight])</f>
        <v>29.83</v>
      </c>
      <c r="O223">
        <f>order_details[[#This Row],[Sales]]-order_details[[#This Row],[Freight]]</f>
        <v>193.37</v>
      </c>
      <c r="P223" s="8">
        <f>(order_details[[#This Row],[Profit]]/order_details[[#This Row],[Sales]])/100</f>
        <v>8.6635304659498195E-3</v>
      </c>
      <c r="Q223" s="12"/>
    </row>
    <row r="224" spans="1:17" x14ac:dyDescent="0.25">
      <c r="A224">
        <v>10409</v>
      </c>
      <c r="B224">
        <v>21</v>
      </c>
      <c r="C224" t="str">
        <f>_xlfn.XLOOKUP(order_details[[#This Row],[orderID]],orders[orderID],orders[customerID])</f>
        <v>OCEAN</v>
      </c>
      <c r="D224" t="str">
        <f>_xlfn.XLOOKUP(order_details[[#This Row],[orderID]],orders[orderID],orders[Employee Name])</f>
        <v>Janet Leverling</v>
      </c>
      <c r="E224" t="str">
        <f>_xlfn.XLOOKUP(order_details[[#This Row],[Customer ID]],customers[customerID],customers[companyName])</f>
        <v>Océano Atlántico Ltda.</v>
      </c>
      <c r="F224" t="str">
        <f>_xlfn.XLOOKUP(order_details[[#This Row],[productID]],products[productID],products[productName])</f>
        <v>Sir Rodney's Scones</v>
      </c>
      <c r="G224" t="str">
        <f>_xlfn.XLOOKUP(order_details[[#This Row],[Product Name]],products[productName],products[Category Name])</f>
        <v>Confections</v>
      </c>
      <c r="H224" s="6">
        <f>_xlfn.XLOOKUP(order_details[[#This Row],[orderID]],orders[orderID],orders[orderDate])</f>
        <v>41648</v>
      </c>
      <c r="I224" s="6" t="e">
        <f>DATEVALUE(order_details[[#This Row],[Order Date]])</f>
        <v>#VALUE!</v>
      </c>
      <c r="J224">
        <v>8</v>
      </c>
      <c r="K224">
        <v>12</v>
      </c>
      <c r="L224">
        <v>0</v>
      </c>
      <c r="M224">
        <f>(order_details[[#This Row],[unitPrice]]*order_details[[#This Row],[quantity]]) - (order_details[[#This Row],[unitPrice]]*order_details[[#This Row],[quantity]]*order_details[[#This Row],[discount]])</f>
        <v>96</v>
      </c>
      <c r="N224">
        <f>_xlfn.XLOOKUP(order_details[[#This Row],[orderID]],orders[orderID],orders[freight])</f>
        <v>29.83</v>
      </c>
      <c r="O224">
        <f>order_details[[#This Row],[Sales]]-order_details[[#This Row],[Freight]]</f>
        <v>66.17</v>
      </c>
      <c r="P224" s="8">
        <f>(order_details[[#This Row],[Profit]]/order_details[[#This Row],[Sales]])/100</f>
        <v>6.892708333333334E-3</v>
      </c>
      <c r="Q224" s="12"/>
    </row>
    <row r="225" spans="1:17" x14ac:dyDescent="0.25">
      <c r="A225">
        <v>10410</v>
      </c>
      <c r="B225">
        <v>33</v>
      </c>
      <c r="C225" t="str">
        <f>_xlfn.XLOOKUP(order_details[[#This Row],[orderID]],orders[orderID],orders[customerID])</f>
        <v>BOTTM</v>
      </c>
      <c r="D225" t="str">
        <f>_xlfn.XLOOKUP(order_details[[#This Row],[orderID]],orders[orderID],orders[Employee Name])</f>
        <v>Janet Leverling</v>
      </c>
      <c r="E225" t="str">
        <f>_xlfn.XLOOKUP(order_details[[#This Row],[Customer ID]],customers[customerID],customers[companyName])</f>
        <v>Bottom-Dollar Markets</v>
      </c>
      <c r="F225" t="str">
        <f>_xlfn.XLOOKUP(order_details[[#This Row],[productID]],products[productID],products[productName])</f>
        <v>Geitost</v>
      </c>
      <c r="G225" t="str">
        <f>_xlfn.XLOOKUP(order_details[[#This Row],[Product Name]],products[productName],products[Category Name])</f>
        <v>Dairy Products</v>
      </c>
      <c r="H225" s="6">
        <f>_xlfn.XLOOKUP(order_details[[#This Row],[orderID]],orders[orderID],orders[orderDate])</f>
        <v>41649</v>
      </c>
      <c r="I225" s="6" t="e">
        <f>DATEVALUE(order_details[[#This Row],[Order Date]])</f>
        <v>#VALUE!</v>
      </c>
      <c r="J225">
        <v>2</v>
      </c>
      <c r="K225">
        <v>49</v>
      </c>
      <c r="L225">
        <v>0</v>
      </c>
      <c r="M225">
        <f>(order_details[[#This Row],[unitPrice]]*order_details[[#This Row],[quantity]]) - (order_details[[#This Row],[unitPrice]]*order_details[[#This Row],[quantity]]*order_details[[#This Row],[discount]])</f>
        <v>98</v>
      </c>
      <c r="N225">
        <f>_xlfn.XLOOKUP(order_details[[#This Row],[orderID]],orders[orderID],orders[freight])</f>
        <v>2.4</v>
      </c>
      <c r="O225">
        <f>order_details[[#This Row],[Sales]]-order_details[[#This Row],[Freight]]</f>
        <v>95.6</v>
      </c>
      <c r="P225" s="8">
        <f>(order_details[[#This Row],[Profit]]/order_details[[#This Row],[Sales]])/100</f>
        <v>9.7551020408163259E-3</v>
      </c>
      <c r="Q225" s="12"/>
    </row>
    <row r="226" spans="1:17" x14ac:dyDescent="0.25">
      <c r="A226">
        <v>10410</v>
      </c>
      <c r="B226">
        <v>59</v>
      </c>
      <c r="C226" t="str">
        <f>_xlfn.XLOOKUP(order_details[[#This Row],[orderID]],orders[orderID],orders[customerID])</f>
        <v>BOTTM</v>
      </c>
      <c r="D226" t="str">
        <f>_xlfn.XLOOKUP(order_details[[#This Row],[orderID]],orders[orderID],orders[Employee Name])</f>
        <v>Janet Leverling</v>
      </c>
      <c r="E226" t="str">
        <f>_xlfn.XLOOKUP(order_details[[#This Row],[Customer ID]],customers[customerID],customers[companyName])</f>
        <v>Bottom-Dollar Markets</v>
      </c>
      <c r="F226" t="str">
        <f>_xlfn.XLOOKUP(order_details[[#This Row],[productID]],products[productID],products[productName])</f>
        <v>Raclette Courdavault</v>
      </c>
      <c r="G226" t="str">
        <f>_xlfn.XLOOKUP(order_details[[#This Row],[Product Name]],products[productName],products[Category Name])</f>
        <v>Dairy Products</v>
      </c>
      <c r="H226" s="6">
        <f>_xlfn.XLOOKUP(order_details[[#This Row],[orderID]],orders[orderID],orders[orderDate])</f>
        <v>41649</v>
      </c>
      <c r="I226" s="6" t="e">
        <f>DATEVALUE(order_details[[#This Row],[Order Date]])</f>
        <v>#VALUE!</v>
      </c>
      <c r="J226">
        <v>44</v>
      </c>
      <c r="K226">
        <v>16</v>
      </c>
      <c r="L226">
        <v>0</v>
      </c>
      <c r="M226">
        <f>(order_details[[#This Row],[unitPrice]]*order_details[[#This Row],[quantity]]) - (order_details[[#This Row],[unitPrice]]*order_details[[#This Row],[quantity]]*order_details[[#This Row],[discount]])</f>
        <v>704</v>
      </c>
      <c r="N226">
        <f>_xlfn.XLOOKUP(order_details[[#This Row],[orderID]],orders[orderID],orders[freight])</f>
        <v>2.4</v>
      </c>
      <c r="O226">
        <f>order_details[[#This Row],[Sales]]-order_details[[#This Row],[Freight]]</f>
        <v>701.6</v>
      </c>
      <c r="P226" s="8">
        <f>(order_details[[#This Row],[Profit]]/order_details[[#This Row],[Sales]])/100</f>
        <v>9.9659090909090912E-3</v>
      </c>
      <c r="Q226" s="12"/>
    </row>
    <row r="227" spans="1:17" x14ac:dyDescent="0.25">
      <c r="A227">
        <v>10413</v>
      </c>
      <c r="B227">
        <v>1</v>
      </c>
      <c r="C227" t="str">
        <f>_xlfn.XLOOKUP(order_details[[#This Row],[orderID]],orders[orderID],orders[customerID])</f>
        <v>LAMAI</v>
      </c>
      <c r="D227" t="str">
        <f>_xlfn.XLOOKUP(order_details[[#This Row],[orderID]],orders[orderID],orders[Employee Name])</f>
        <v>Janet Leverling</v>
      </c>
      <c r="E227" t="str">
        <f>_xlfn.XLOOKUP(order_details[[#This Row],[Customer ID]],customers[customerID],customers[companyName])</f>
        <v>La maison d'Asie</v>
      </c>
      <c r="F227" t="str">
        <f>_xlfn.XLOOKUP(order_details[[#This Row],[productID]],products[productID],products[productName])</f>
        <v>Chai</v>
      </c>
      <c r="G227" t="str">
        <f>_xlfn.XLOOKUP(order_details[[#This Row],[Product Name]],products[productName],products[Category Name])</f>
        <v>Beverages</v>
      </c>
      <c r="H227" s="6">
        <f>_xlfn.XLOOKUP(order_details[[#This Row],[orderID]],orders[orderID],orders[orderDate])</f>
        <v>41653</v>
      </c>
      <c r="I227" s="6" t="e">
        <f>DATEVALUE(order_details[[#This Row],[Order Date]])</f>
        <v>#VALUE!</v>
      </c>
      <c r="J227">
        <v>14.4</v>
      </c>
      <c r="K227">
        <v>24</v>
      </c>
      <c r="L227">
        <v>0</v>
      </c>
      <c r="M227">
        <f>(order_details[[#This Row],[unitPrice]]*order_details[[#This Row],[quantity]]) - (order_details[[#This Row],[unitPrice]]*order_details[[#This Row],[quantity]]*order_details[[#This Row],[discount]])</f>
        <v>345.6</v>
      </c>
      <c r="N227">
        <f>_xlfn.XLOOKUP(order_details[[#This Row],[orderID]],orders[orderID],orders[freight])</f>
        <v>95.66</v>
      </c>
      <c r="O227">
        <f>order_details[[#This Row],[Sales]]-order_details[[#This Row],[Freight]]</f>
        <v>249.94000000000003</v>
      </c>
      <c r="P227" s="8">
        <f>(order_details[[#This Row],[Profit]]/order_details[[#This Row],[Sales]])/100</f>
        <v>7.2320601851851851E-3</v>
      </c>
      <c r="Q227" s="12"/>
    </row>
    <row r="228" spans="1:17" x14ac:dyDescent="0.25">
      <c r="A228">
        <v>10413</v>
      </c>
      <c r="B228">
        <v>62</v>
      </c>
      <c r="C228" t="str">
        <f>_xlfn.XLOOKUP(order_details[[#This Row],[orderID]],orders[orderID],orders[customerID])</f>
        <v>LAMAI</v>
      </c>
      <c r="D228" t="str">
        <f>_xlfn.XLOOKUP(order_details[[#This Row],[orderID]],orders[orderID],orders[Employee Name])</f>
        <v>Janet Leverling</v>
      </c>
      <c r="E228" t="str">
        <f>_xlfn.XLOOKUP(order_details[[#This Row],[Customer ID]],customers[customerID],customers[companyName])</f>
        <v>La maison d'Asie</v>
      </c>
      <c r="F228" t="str">
        <f>_xlfn.XLOOKUP(order_details[[#This Row],[productID]],products[productID],products[productName])</f>
        <v>Tarte au sucre</v>
      </c>
      <c r="G228" t="str">
        <f>_xlfn.XLOOKUP(order_details[[#This Row],[Product Name]],products[productName],products[Category Name])</f>
        <v>Confections</v>
      </c>
      <c r="H228" s="6">
        <f>_xlfn.XLOOKUP(order_details[[#This Row],[orderID]],orders[orderID],orders[orderDate])</f>
        <v>41653</v>
      </c>
      <c r="I228" s="6" t="e">
        <f>DATEVALUE(order_details[[#This Row],[Order Date]])</f>
        <v>#VALUE!</v>
      </c>
      <c r="J228">
        <v>39.4</v>
      </c>
      <c r="K228">
        <v>40</v>
      </c>
      <c r="L228">
        <v>0</v>
      </c>
      <c r="M228">
        <f>(order_details[[#This Row],[unitPrice]]*order_details[[#This Row],[quantity]]) - (order_details[[#This Row],[unitPrice]]*order_details[[#This Row],[quantity]]*order_details[[#This Row],[discount]])</f>
        <v>1576</v>
      </c>
      <c r="N228">
        <f>_xlfn.XLOOKUP(order_details[[#This Row],[orderID]],orders[orderID],orders[freight])</f>
        <v>95.66</v>
      </c>
      <c r="O228">
        <f>order_details[[#This Row],[Sales]]-order_details[[#This Row],[Freight]]</f>
        <v>1480.34</v>
      </c>
      <c r="P228" s="8">
        <f>(order_details[[#This Row],[Profit]]/order_details[[#This Row],[Sales]])/100</f>
        <v>9.3930203045685286E-3</v>
      </c>
      <c r="Q228" s="12"/>
    </row>
    <row r="229" spans="1:17" x14ac:dyDescent="0.25">
      <c r="A229">
        <v>10413</v>
      </c>
      <c r="B229">
        <v>76</v>
      </c>
      <c r="C229" t="str">
        <f>_xlfn.XLOOKUP(order_details[[#This Row],[orderID]],orders[orderID],orders[customerID])</f>
        <v>LAMAI</v>
      </c>
      <c r="D229" t="str">
        <f>_xlfn.XLOOKUP(order_details[[#This Row],[orderID]],orders[orderID],orders[Employee Name])</f>
        <v>Janet Leverling</v>
      </c>
      <c r="E229" t="str">
        <f>_xlfn.XLOOKUP(order_details[[#This Row],[Customer ID]],customers[customerID],customers[companyName])</f>
        <v>La maison d'Asie</v>
      </c>
      <c r="F229" t="str">
        <f>_xlfn.XLOOKUP(order_details[[#This Row],[productID]],products[productID],products[productName])</f>
        <v>Lakkaliköri</v>
      </c>
      <c r="G229" t="str">
        <f>_xlfn.XLOOKUP(order_details[[#This Row],[Product Name]],products[productName],products[Category Name])</f>
        <v>Beverages</v>
      </c>
      <c r="H229" s="6">
        <f>_xlfn.XLOOKUP(order_details[[#This Row],[orderID]],orders[orderID],orders[orderDate])</f>
        <v>41653</v>
      </c>
      <c r="I229" s="6" t="e">
        <f>DATEVALUE(order_details[[#This Row],[Order Date]])</f>
        <v>#VALUE!</v>
      </c>
      <c r="J229">
        <v>14.4</v>
      </c>
      <c r="K229">
        <v>14</v>
      </c>
      <c r="L229">
        <v>0</v>
      </c>
      <c r="M229">
        <f>(order_details[[#This Row],[unitPrice]]*order_details[[#This Row],[quantity]]) - (order_details[[#This Row],[unitPrice]]*order_details[[#This Row],[quantity]]*order_details[[#This Row],[discount]])</f>
        <v>201.6</v>
      </c>
      <c r="N229">
        <f>_xlfn.XLOOKUP(order_details[[#This Row],[orderID]],orders[orderID],orders[freight])</f>
        <v>95.66</v>
      </c>
      <c r="O229">
        <f>order_details[[#This Row],[Sales]]-order_details[[#This Row],[Freight]]</f>
        <v>105.94</v>
      </c>
      <c r="P229" s="8">
        <f>(order_details[[#This Row],[Profit]]/order_details[[#This Row],[Sales]])/100</f>
        <v>5.2549603174603179E-3</v>
      </c>
      <c r="Q229" s="12"/>
    </row>
    <row r="230" spans="1:17" x14ac:dyDescent="0.25">
      <c r="A230">
        <v>10414</v>
      </c>
      <c r="B230">
        <v>33</v>
      </c>
      <c r="C230" t="str">
        <f>_xlfn.XLOOKUP(order_details[[#This Row],[orderID]],orders[orderID],orders[customerID])</f>
        <v>FAMIA</v>
      </c>
      <c r="D230" t="str">
        <f>_xlfn.XLOOKUP(order_details[[#This Row],[orderID]],orders[orderID],orders[Employee Name])</f>
        <v>Andrew Fuller</v>
      </c>
      <c r="E230" t="str">
        <f>_xlfn.XLOOKUP(order_details[[#This Row],[Customer ID]],customers[customerID],customers[companyName])</f>
        <v>Familia Arquibaldo</v>
      </c>
      <c r="F230" t="str">
        <f>_xlfn.XLOOKUP(order_details[[#This Row],[productID]],products[productID],products[productName])</f>
        <v>Geitost</v>
      </c>
      <c r="G230" t="str">
        <f>_xlfn.XLOOKUP(order_details[[#This Row],[Product Name]],products[productName],products[Category Name])</f>
        <v>Dairy Products</v>
      </c>
      <c r="H230" s="6">
        <f>_xlfn.XLOOKUP(order_details[[#This Row],[orderID]],orders[orderID],orders[orderDate])</f>
        <v>41653</v>
      </c>
      <c r="I230" s="6" t="e">
        <f>DATEVALUE(order_details[[#This Row],[Order Date]])</f>
        <v>#VALUE!</v>
      </c>
      <c r="J230">
        <v>2</v>
      </c>
      <c r="K230">
        <v>50</v>
      </c>
      <c r="L230">
        <v>0</v>
      </c>
      <c r="M230">
        <f>(order_details[[#This Row],[unitPrice]]*order_details[[#This Row],[quantity]]) - (order_details[[#This Row],[unitPrice]]*order_details[[#This Row],[quantity]]*order_details[[#This Row],[discount]])</f>
        <v>100</v>
      </c>
      <c r="N230">
        <f>_xlfn.XLOOKUP(order_details[[#This Row],[orderID]],orders[orderID],orders[freight])</f>
        <v>21.48</v>
      </c>
      <c r="O230">
        <f>order_details[[#This Row],[Sales]]-order_details[[#This Row],[Freight]]</f>
        <v>78.52</v>
      </c>
      <c r="P230" s="8">
        <f>(order_details[[#This Row],[Profit]]/order_details[[#This Row],[Sales]])/100</f>
        <v>7.8519999999999996E-3</v>
      </c>
      <c r="Q230" s="12"/>
    </row>
    <row r="231" spans="1:17" x14ac:dyDescent="0.25">
      <c r="A231">
        <v>10415</v>
      </c>
      <c r="B231">
        <v>17</v>
      </c>
      <c r="C231" t="str">
        <f>_xlfn.XLOOKUP(order_details[[#This Row],[orderID]],orders[orderID],orders[customerID])</f>
        <v>HUNGC</v>
      </c>
      <c r="D231" t="str">
        <f>_xlfn.XLOOKUP(order_details[[#This Row],[orderID]],orders[orderID],orders[Employee Name])</f>
        <v>Janet Leverling</v>
      </c>
      <c r="E231" t="str">
        <f>_xlfn.XLOOKUP(order_details[[#This Row],[Customer ID]],customers[customerID],customers[companyName])</f>
        <v>Hungry Coyote Import Store</v>
      </c>
      <c r="F231" t="str">
        <f>_xlfn.XLOOKUP(order_details[[#This Row],[productID]],products[productID],products[productName])</f>
        <v>Alice Mutton</v>
      </c>
      <c r="G231" t="str">
        <f>_xlfn.XLOOKUP(order_details[[#This Row],[Product Name]],products[productName],products[Category Name])</f>
        <v>Meat &amp; Poultry</v>
      </c>
      <c r="H231" s="6">
        <f>_xlfn.XLOOKUP(order_details[[#This Row],[orderID]],orders[orderID],orders[orderDate])</f>
        <v>41654</v>
      </c>
      <c r="I231" s="6" t="e">
        <f>DATEVALUE(order_details[[#This Row],[Order Date]])</f>
        <v>#VALUE!</v>
      </c>
      <c r="J231">
        <v>31.2</v>
      </c>
      <c r="K231">
        <v>2</v>
      </c>
      <c r="L231">
        <v>0</v>
      </c>
      <c r="M231">
        <f>(order_details[[#This Row],[unitPrice]]*order_details[[#This Row],[quantity]]) - (order_details[[#This Row],[unitPrice]]*order_details[[#This Row],[quantity]]*order_details[[#This Row],[discount]])</f>
        <v>62.4</v>
      </c>
      <c r="N231">
        <f>_xlfn.XLOOKUP(order_details[[#This Row],[orderID]],orders[orderID],orders[freight])</f>
        <v>0.2</v>
      </c>
      <c r="O231">
        <f>order_details[[#This Row],[Sales]]-order_details[[#This Row],[Freight]]</f>
        <v>62.199999999999996</v>
      </c>
      <c r="P231" s="8">
        <f>(order_details[[#This Row],[Profit]]/order_details[[#This Row],[Sales]])/100</f>
        <v>9.9679487179487169E-3</v>
      </c>
      <c r="Q231" s="12"/>
    </row>
    <row r="232" spans="1:17" x14ac:dyDescent="0.25">
      <c r="A232">
        <v>10417</v>
      </c>
      <c r="B232">
        <v>38</v>
      </c>
      <c r="C232" t="str">
        <f>_xlfn.XLOOKUP(order_details[[#This Row],[orderID]],orders[orderID],orders[customerID])</f>
        <v>SIMOB</v>
      </c>
      <c r="D232" t="str">
        <f>_xlfn.XLOOKUP(order_details[[#This Row],[orderID]],orders[orderID],orders[Employee Name])</f>
        <v>Margaret Peacock</v>
      </c>
      <c r="E232" t="str">
        <f>_xlfn.XLOOKUP(order_details[[#This Row],[Customer ID]],customers[customerID],customers[companyName])</f>
        <v>Simons bistro</v>
      </c>
      <c r="F232" t="str">
        <f>_xlfn.XLOOKUP(order_details[[#This Row],[productID]],products[productID],products[productName])</f>
        <v>Côte de Blaye</v>
      </c>
      <c r="G232" t="str">
        <f>_xlfn.XLOOKUP(order_details[[#This Row],[Product Name]],products[productName],products[Category Name])</f>
        <v>Beverages</v>
      </c>
      <c r="H232" s="6">
        <f>_xlfn.XLOOKUP(order_details[[#This Row],[orderID]],orders[orderID],orders[orderDate])</f>
        <v>41655</v>
      </c>
      <c r="I232" s="6" t="e">
        <f>DATEVALUE(order_details[[#This Row],[Order Date]])</f>
        <v>#VALUE!</v>
      </c>
      <c r="J232">
        <v>210.8</v>
      </c>
      <c r="K232">
        <v>50</v>
      </c>
      <c r="L232">
        <v>0</v>
      </c>
      <c r="M232">
        <f>(order_details[[#This Row],[unitPrice]]*order_details[[#This Row],[quantity]]) - (order_details[[#This Row],[unitPrice]]*order_details[[#This Row],[quantity]]*order_details[[#This Row],[discount]])</f>
        <v>10540</v>
      </c>
      <c r="N232">
        <f>_xlfn.XLOOKUP(order_details[[#This Row],[orderID]],orders[orderID],orders[freight])</f>
        <v>70.290000000000006</v>
      </c>
      <c r="O232">
        <f>order_details[[#This Row],[Sales]]-order_details[[#This Row],[Freight]]</f>
        <v>10469.709999999999</v>
      </c>
      <c r="P232" s="8">
        <f>(order_details[[#This Row],[Profit]]/order_details[[#This Row],[Sales]])/100</f>
        <v>9.9333111954459201E-3</v>
      </c>
      <c r="Q232" s="12"/>
    </row>
    <row r="233" spans="1:17" x14ac:dyDescent="0.25">
      <c r="A233">
        <v>10417</v>
      </c>
      <c r="B233">
        <v>77</v>
      </c>
      <c r="C233" t="str">
        <f>_xlfn.XLOOKUP(order_details[[#This Row],[orderID]],orders[orderID],orders[customerID])</f>
        <v>SIMOB</v>
      </c>
      <c r="D233" t="str">
        <f>_xlfn.XLOOKUP(order_details[[#This Row],[orderID]],orders[orderID],orders[Employee Name])</f>
        <v>Margaret Peacock</v>
      </c>
      <c r="E233" t="str">
        <f>_xlfn.XLOOKUP(order_details[[#This Row],[Customer ID]],customers[customerID],customers[companyName])</f>
        <v>Simons bistro</v>
      </c>
      <c r="F233" t="str">
        <f>_xlfn.XLOOKUP(order_details[[#This Row],[productID]],products[productID],products[productName])</f>
        <v>Original Frankfurter Grüne Soße</v>
      </c>
      <c r="G233" t="str">
        <f>_xlfn.XLOOKUP(order_details[[#This Row],[Product Name]],products[productName],products[Category Name])</f>
        <v>Condiments</v>
      </c>
      <c r="H233" s="6">
        <f>_xlfn.XLOOKUP(order_details[[#This Row],[orderID]],orders[orderID],orders[orderDate])</f>
        <v>41655</v>
      </c>
      <c r="I233" s="6" t="e">
        <f>DATEVALUE(order_details[[#This Row],[Order Date]])</f>
        <v>#VALUE!</v>
      </c>
      <c r="J233">
        <v>10.4</v>
      </c>
      <c r="K233">
        <v>35</v>
      </c>
      <c r="L233">
        <v>0</v>
      </c>
      <c r="M233">
        <f>(order_details[[#This Row],[unitPrice]]*order_details[[#This Row],[quantity]]) - (order_details[[#This Row],[unitPrice]]*order_details[[#This Row],[quantity]]*order_details[[#This Row],[discount]])</f>
        <v>364</v>
      </c>
      <c r="N233">
        <f>_xlfn.XLOOKUP(order_details[[#This Row],[orderID]],orders[orderID],orders[freight])</f>
        <v>70.290000000000006</v>
      </c>
      <c r="O233">
        <f>order_details[[#This Row],[Sales]]-order_details[[#This Row],[Freight]]</f>
        <v>293.70999999999998</v>
      </c>
      <c r="P233" s="8">
        <f>(order_details[[#This Row],[Profit]]/order_details[[#This Row],[Sales]])/100</f>
        <v>8.0689560439560441E-3</v>
      </c>
      <c r="Q233" s="12"/>
    </row>
    <row r="234" spans="1:17" x14ac:dyDescent="0.25">
      <c r="A234">
        <v>10418</v>
      </c>
      <c r="B234">
        <v>2</v>
      </c>
      <c r="C234" t="str">
        <f>_xlfn.XLOOKUP(order_details[[#This Row],[orderID]],orders[orderID],orders[customerID])</f>
        <v>QUICK</v>
      </c>
      <c r="D234" t="str">
        <f>_xlfn.XLOOKUP(order_details[[#This Row],[orderID]],orders[orderID],orders[Employee Name])</f>
        <v>Margaret Peacock</v>
      </c>
      <c r="E234" t="str">
        <f>_xlfn.XLOOKUP(order_details[[#This Row],[Customer ID]],customers[customerID],customers[companyName])</f>
        <v>QUICK-Stop</v>
      </c>
      <c r="F234" t="str">
        <f>_xlfn.XLOOKUP(order_details[[#This Row],[productID]],products[productID],products[productName])</f>
        <v>Chang</v>
      </c>
      <c r="G234" t="str">
        <f>_xlfn.XLOOKUP(order_details[[#This Row],[Product Name]],products[productName],products[Category Name])</f>
        <v>Beverages</v>
      </c>
      <c r="H234" s="6">
        <f>_xlfn.XLOOKUP(order_details[[#This Row],[orderID]],orders[orderID],orders[orderDate])</f>
        <v>41656</v>
      </c>
      <c r="I234" s="6" t="e">
        <f>DATEVALUE(order_details[[#This Row],[Order Date]])</f>
        <v>#VALUE!</v>
      </c>
      <c r="J234">
        <v>15.2</v>
      </c>
      <c r="K234">
        <v>60</v>
      </c>
      <c r="L234">
        <v>0</v>
      </c>
      <c r="M234">
        <f>(order_details[[#This Row],[unitPrice]]*order_details[[#This Row],[quantity]]) - (order_details[[#This Row],[unitPrice]]*order_details[[#This Row],[quantity]]*order_details[[#This Row],[discount]])</f>
        <v>912</v>
      </c>
      <c r="N234">
        <f>_xlfn.XLOOKUP(order_details[[#This Row],[orderID]],orders[orderID],orders[freight])</f>
        <v>17.55</v>
      </c>
      <c r="O234">
        <f>order_details[[#This Row],[Sales]]-order_details[[#This Row],[Freight]]</f>
        <v>894.45</v>
      </c>
      <c r="P234" s="8">
        <f>(order_details[[#This Row],[Profit]]/order_details[[#This Row],[Sales]])/100</f>
        <v>9.8075657894736851E-3</v>
      </c>
      <c r="Q234" s="12"/>
    </row>
    <row r="235" spans="1:17" x14ac:dyDescent="0.25">
      <c r="A235">
        <v>10418</v>
      </c>
      <c r="B235">
        <v>47</v>
      </c>
      <c r="C235" t="str">
        <f>_xlfn.XLOOKUP(order_details[[#This Row],[orderID]],orders[orderID],orders[customerID])</f>
        <v>QUICK</v>
      </c>
      <c r="D235" t="str">
        <f>_xlfn.XLOOKUP(order_details[[#This Row],[orderID]],orders[orderID],orders[Employee Name])</f>
        <v>Margaret Peacock</v>
      </c>
      <c r="E235" t="str">
        <f>_xlfn.XLOOKUP(order_details[[#This Row],[Customer ID]],customers[customerID],customers[companyName])</f>
        <v>QUICK-Stop</v>
      </c>
      <c r="F235" t="str">
        <f>_xlfn.XLOOKUP(order_details[[#This Row],[productID]],products[productID],products[productName])</f>
        <v>Zaanse koeken</v>
      </c>
      <c r="G235" t="str">
        <f>_xlfn.XLOOKUP(order_details[[#This Row],[Product Name]],products[productName],products[Category Name])</f>
        <v>Confections</v>
      </c>
      <c r="H235" s="6">
        <f>_xlfn.XLOOKUP(order_details[[#This Row],[orderID]],orders[orderID],orders[orderDate])</f>
        <v>41656</v>
      </c>
      <c r="I235" s="6" t="e">
        <f>DATEVALUE(order_details[[#This Row],[Order Date]])</f>
        <v>#VALUE!</v>
      </c>
      <c r="J235">
        <v>7.6</v>
      </c>
      <c r="K235">
        <v>55</v>
      </c>
      <c r="L235">
        <v>0</v>
      </c>
      <c r="M235">
        <f>(order_details[[#This Row],[unitPrice]]*order_details[[#This Row],[quantity]]) - (order_details[[#This Row],[unitPrice]]*order_details[[#This Row],[quantity]]*order_details[[#This Row],[discount]])</f>
        <v>418</v>
      </c>
      <c r="N235">
        <f>_xlfn.XLOOKUP(order_details[[#This Row],[orderID]],orders[orderID],orders[freight])</f>
        <v>17.55</v>
      </c>
      <c r="O235">
        <f>order_details[[#This Row],[Sales]]-order_details[[#This Row],[Freight]]</f>
        <v>400.45</v>
      </c>
      <c r="P235" s="8">
        <f>(order_details[[#This Row],[Profit]]/order_details[[#This Row],[Sales]])/100</f>
        <v>9.5801435406698571E-3</v>
      </c>
      <c r="Q235" s="12"/>
    </row>
    <row r="236" spans="1:17" x14ac:dyDescent="0.25">
      <c r="A236">
        <v>10418</v>
      </c>
      <c r="B236">
        <v>61</v>
      </c>
      <c r="C236" t="str">
        <f>_xlfn.XLOOKUP(order_details[[#This Row],[orderID]],orders[orderID],orders[customerID])</f>
        <v>QUICK</v>
      </c>
      <c r="D236" t="str">
        <f>_xlfn.XLOOKUP(order_details[[#This Row],[orderID]],orders[orderID],orders[Employee Name])</f>
        <v>Margaret Peacock</v>
      </c>
      <c r="E236" t="str">
        <f>_xlfn.XLOOKUP(order_details[[#This Row],[Customer ID]],customers[customerID],customers[companyName])</f>
        <v>QUICK-Stop</v>
      </c>
      <c r="F236" t="str">
        <f>_xlfn.XLOOKUP(order_details[[#This Row],[productID]],products[productID],products[productName])</f>
        <v>Sirop d'érable</v>
      </c>
      <c r="G236" t="str">
        <f>_xlfn.XLOOKUP(order_details[[#This Row],[Product Name]],products[productName],products[Category Name])</f>
        <v>Condiments</v>
      </c>
      <c r="H236" s="6">
        <f>_xlfn.XLOOKUP(order_details[[#This Row],[orderID]],orders[orderID],orders[orderDate])</f>
        <v>41656</v>
      </c>
      <c r="I236" s="6" t="e">
        <f>DATEVALUE(order_details[[#This Row],[Order Date]])</f>
        <v>#VALUE!</v>
      </c>
      <c r="J236">
        <v>22.8</v>
      </c>
      <c r="K236">
        <v>16</v>
      </c>
      <c r="L236">
        <v>0</v>
      </c>
      <c r="M236">
        <f>(order_details[[#This Row],[unitPrice]]*order_details[[#This Row],[quantity]]) - (order_details[[#This Row],[unitPrice]]*order_details[[#This Row],[quantity]]*order_details[[#This Row],[discount]])</f>
        <v>364.8</v>
      </c>
      <c r="N236">
        <f>_xlfn.XLOOKUP(order_details[[#This Row],[orderID]],orders[orderID],orders[freight])</f>
        <v>17.55</v>
      </c>
      <c r="O236">
        <f>order_details[[#This Row],[Sales]]-order_details[[#This Row],[Freight]]</f>
        <v>347.25</v>
      </c>
      <c r="P236" s="8">
        <f>(order_details[[#This Row],[Profit]]/order_details[[#This Row],[Sales]])/100</f>
        <v>9.5189144736842098E-3</v>
      </c>
      <c r="Q236" s="12"/>
    </row>
    <row r="237" spans="1:17" x14ac:dyDescent="0.25">
      <c r="A237">
        <v>10422</v>
      </c>
      <c r="B237">
        <v>26</v>
      </c>
      <c r="C237" t="str">
        <f>_xlfn.XLOOKUP(order_details[[#This Row],[orderID]],orders[orderID],orders[customerID])</f>
        <v>FRANS</v>
      </c>
      <c r="D237" t="str">
        <f>_xlfn.XLOOKUP(order_details[[#This Row],[orderID]],orders[orderID],orders[Employee Name])</f>
        <v>Andrew Fuller</v>
      </c>
      <c r="E237" t="str">
        <f>_xlfn.XLOOKUP(order_details[[#This Row],[Customer ID]],customers[customerID],customers[companyName])</f>
        <v>Franchi S.p.A.</v>
      </c>
      <c r="F237" t="str">
        <f>_xlfn.XLOOKUP(order_details[[#This Row],[productID]],products[productID],products[productName])</f>
        <v>Gumbär Gummibärchen</v>
      </c>
      <c r="G237" t="str">
        <f>_xlfn.XLOOKUP(order_details[[#This Row],[Product Name]],products[productName],products[Category Name])</f>
        <v>Confections</v>
      </c>
      <c r="H237" s="6">
        <f>_xlfn.XLOOKUP(order_details[[#This Row],[orderID]],orders[orderID],orders[orderDate])</f>
        <v>41661</v>
      </c>
      <c r="I237" s="6" t="e">
        <f>DATEVALUE(order_details[[#This Row],[Order Date]])</f>
        <v>#VALUE!</v>
      </c>
      <c r="J237">
        <v>24.9</v>
      </c>
      <c r="K237">
        <v>2</v>
      </c>
      <c r="L237">
        <v>0</v>
      </c>
      <c r="M237">
        <f>(order_details[[#This Row],[unitPrice]]*order_details[[#This Row],[quantity]]) - (order_details[[#This Row],[unitPrice]]*order_details[[#This Row],[quantity]]*order_details[[#This Row],[discount]])</f>
        <v>49.8</v>
      </c>
      <c r="N237">
        <f>_xlfn.XLOOKUP(order_details[[#This Row],[orderID]],orders[orderID],orders[freight])</f>
        <v>3.02</v>
      </c>
      <c r="O237">
        <f>order_details[[#This Row],[Sales]]-order_details[[#This Row],[Freight]]</f>
        <v>46.779999999999994</v>
      </c>
      <c r="P237" s="8">
        <f>(order_details[[#This Row],[Profit]]/order_details[[#This Row],[Sales]])/100</f>
        <v>9.3935742971887545E-3</v>
      </c>
      <c r="Q237" s="12"/>
    </row>
    <row r="238" spans="1:17" x14ac:dyDescent="0.25">
      <c r="A238">
        <v>10423</v>
      </c>
      <c r="B238">
        <v>31</v>
      </c>
      <c r="C238" t="str">
        <f>_xlfn.XLOOKUP(order_details[[#This Row],[orderID]],orders[orderID],orders[customerID])</f>
        <v>GOURL</v>
      </c>
      <c r="D238" t="str">
        <f>_xlfn.XLOOKUP(order_details[[#This Row],[orderID]],orders[orderID],orders[Employee Name])</f>
        <v>Michael Suyama</v>
      </c>
      <c r="E238" t="str">
        <f>_xlfn.XLOOKUP(order_details[[#This Row],[Customer ID]],customers[customerID],customers[companyName])</f>
        <v>Gourmet Lanchonetes</v>
      </c>
      <c r="F238" t="str">
        <f>_xlfn.XLOOKUP(order_details[[#This Row],[productID]],products[productID],products[productName])</f>
        <v>Gorgonzola Telino</v>
      </c>
      <c r="G238" t="str">
        <f>_xlfn.XLOOKUP(order_details[[#This Row],[Product Name]],products[productName],products[Category Name])</f>
        <v>Dairy Products</v>
      </c>
      <c r="H238" s="6">
        <f>_xlfn.XLOOKUP(order_details[[#This Row],[orderID]],orders[orderID],orders[orderDate])</f>
        <v>41662</v>
      </c>
      <c r="I238" s="6" t="e">
        <f>DATEVALUE(order_details[[#This Row],[Order Date]])</f>
        <v>#VALUE!</v>
      </c>
      <c r="J238">
        <v>10</v>
      </c>
      <c r="K238">
        <v>14</v>
      </c>
      <c r="L238">
        <v>0</v>
      </c>
      <c r="M238">
        <f>(order_details[[#This Row],[unitPrice]]*order_details[[#This Row],[quantity]]) - (order_details[[#This Row],[unitPrice]]*order_details[[#This Row],[quantity]]*order_details[[#This Row],[discount]])</f>
        <v>140</v>
      </c>
      <c r="N238">
        <f>_xlfn.XLOOKUP(order_details[[#This Row],[orderID]],orders[orderID],orders[freight])</f>
        <v>24.5</v>
      </c>
      <c r="O238">
        <f>order_details[[#This Row],[Sales]]-order_details[[#This Row],[Freight]]</f>
        <v>115.5</v>
      </c>
      <c r="P238" s="8">
        <f>(order_details[[#This Row],[Profit]]/order_details[[#This Row],[Sales]])/100</f>
        <v>8.2500000000000004E-3</v>
      </c>
      <c r="Q238" s="12"/>
    </row>
    <row r="239" spans="1:17" x14ac:dyDescent="0.25">
      <c r="A239">
        <v>10426</v>
      </c>
      <c r="B239">
        <v>56</v>
      </c>
      <c r="C239" t="str">
        <f>_xlfn.XLOOKUP(order_details[[#This Row],[orderID]],orders[orderID],orders[customerID])</f>
        <v>GALED</v>
      </c>
      <c r="D239" t="str">
        <f>_xlfn.XLOOKUP(order_details[[#This Row],[orderID]],orders[orderID],orders[Employee Name])</f>
        <v>Margaret Peacock</v>
      </c>
      <c r="E239" t="str">
        <f>_xlfn.XLOOKUP(order_details[[#This Row],[Customer ID]],customers[customerID],customers[companyName])</f>
        <v>Galería del gastrónomo</v>
      </c>
      <c r="F239" t="str">
        <f>_xlfn.XLOOKUP(order_details[[#This Row],[productID]],products[productID],products[productName])</f>
        <v>Gnocchi di nonna Alice</v>
      </c>
      <c r="G239" t="str">
        <f>_xlfn.XLOOKUP(order_details[[#This Row],[Product Name]],products[productName],products[Category Name])</f>
        <v>Grains &amp; Cereals</v>
      </c>
      <c r="H239" s="6">
        <f>_xlfn.XLOOKUP(order_details[[#This Row],[orderID]],orders[orderID],orders[orderDate])</f>
        <v>41666</v>
      </c>
      <c r="I239" s="6" t="e">
        <f>DATEVALUE(order_details[[#This Row],[Order Date]])</f>
        <v>#VALUE!</v>
      </c>
      <c r="J239">
        <v>30.4</v>
      </c>
      <c r="K239">
        <v>5</v>
      </c>
      <c r="L239">
        <v>0</v>
      </c>
      <c r="M239">
        <f>(order_details[[#This Row],[unitPrice]]*order_details[[#This Row],[quantity]]) - (order_details[[#This Row],[unitPrice]]*order_details[[#This Row],[quantity]]*order_details[[#This Row],[discount]])</f>
        <v>152</v>
      </c>
      <c r="N239">
        <f>_xlfn.XLOOKUP(order_details[[#This Row],[orderID]],orders[orderID],orders[freight])</f>
        <v>18.690000000000001</v>
      </c>
      <c r="O239">
        <f>order_details[[#This Row],[Sales]]-order_details[[#This Row],[Freight]]</f>
        <v>133.31</v>
      </c>
      <c r="P239" s="8">
        <f>(order_details[[#This Row],[Profit]]/order_details[[#This Row],[Sales]])/100</f>
        <v>8.7703947368421055E-3</v>
      </c>
      <c r="Q239" s="12"/>
    </row>
    <row r="240" spans="1:17" x14ac:dyDescent="0.25">
      <c r="A240">
        <v>10426</v>
      </c>
      <c r="B240">
        <v>64</v>
      </c>
      <c r="C240" t="str">
        <f>_xlfn.XLOOKUP(order_details[[#This Row],[orderID]],orders[orderID],orders[customerID])</f>
        <v>GALED</v>
      </c>
      <c r="D240" t="str">
        <f>_xlfn.XLOOKUP(order_details[[#This Row],[orderID]],orders[orderID],orders[Employee Name])</f>
        <v>Margaret Peacock</v>
      </c>
      <c r="E240" t="str">
        <f>_xlfn.XLOOKUP(order_details[[#This Row],[Customer ID]],customers[customerID],customers[companyName])</f>
        <v>Galería del gastrónomo</v>
      </c>
      <c r="F240" t="str">
        <f>_xlfn.XLOOKUP(order_details[[#This Row],[productID]],products[productID],products[productName])</f>
        <v>Wimmers gute Semmelknödel</v>
      </c>
      <c r="G240" t="str">
        <f>_xlfn.XLOOKUP(order_details[[#This Row],[Product Name]],products[productName],products[Category Name])</f>
        <v>Grains &amp; Cereals</v>
      </c>
      <c r="H240" s="6">
        <f>_xlfn.XLOOKUP(order_details[[#This Row],[orderID]],orders[orderID],orders[orderDate])</f>
        <v>41666</v>
      </c>
      <c r="I240" s="6" t="e">
        <f>DATEVALUE(order_details[[#This Row],[Order Date]])</f>
        <v>#VALUE!</v>
      </c>
      <c r="J240">
        <v>26.6</v>
      </c>
      <c r="K240">
        <v>7</v>
      </c>
      <c r="L240">
        <v>0</v>
      </c>
      <c r="M240">
        <f>(order_details[[#This Row],[unitPrice]]*order_details[[#This Row],[quantity]]) - (order_details[[#This Row],[unitPrice]]*order_details[[#This Row],[quantity]]*order_details[[#This Row],[discount]])</f>
        <v>186.20000000000002</v>
      </c>
      <c r="N240">
        <f>_xlfn.XLOOKUP(order_details[[#This Row],[orderID]],orders[orderID],orders[freight])</f>
        <v>18.690000000000001</v>
      </c>
      <c r="O240">
        <f>order_details[[#This Row],[Sales]]-order_details[[#This Row],[Freight]]</f>
        <v>167.51000000000002</v>
      </c>
      <c r="P240" s="8">
        <f>(order_details[[#This Row],[Profit]]/order_details[[#This Row],[Sales]])/100</f>
        <v>8.9962406015037591E-3</v>
      </c>
      <c r="Q240" s="12"/>
    </row>
    <row r="241" spans="1:17" x14ac:dyDescent="0.25">
      <c r="A241">
        <v>10427</v>
      </c>
      <c r="B241">
        <v>14</v>
      </c>
      <c r="C241" t="str">
        <f>_xlfn.XLOOKUP(order_details[[#This Row],[orderID]],orders[orderID],orders[customerID])</f>
        <v>PICCO</v>
      </c>
      <c r="D241" t="str">
        <f>_xlfn.XLOOKUP(order_details[[#This Row],[orderID]],orders[orderID],orders[Employee Name])</f>
        <v>Margaret Peacock</v>
      </c>
      <c r="E241" t="str">
        <f>_xlfn.XLOOKUP(order_details[[#This Row],[Customer ID]],customers[customerID],customers[companyName])</f>
        <v>Piccolo und mehr</v>
      </c>
      <c r="F241" t="str">
        <f>_xlfn.XLOOKUP(order_details[[#This Row],[productID]],products[productID],products[productName])</f>
        <v>Tofu</v>
      </c>
      <c r="G241" t="str">
        <f>_xlfn.XLOOKUP(order_details[[#This Row],[Product Name]],products[productName],products[Category Name])</f>
        <v>Produce</v>
      </c>
      <c r="H241" s="6">
        <f>_xlfn.XLOOKUP(order_details[[#This Row],[orderID]],orders[orderID],orders[orderDate])</f>
        <v>41666</v>
      </c>
      <c r="I241" s="6" t="e">
        <f>DATEVALUE(order_details[[#This Row],[Order Date]])</f>
        <v>#VALUE!</v>
      </c>
      <c r="J241">
        <v>18.600000000000001</v>
      </c>
      <c r="K241">
        <v>35</v>
      </c>
      <c r="L241">
        <v>0</v>
      </c>
      <c r="M241">
        <f>(order_details[[#This Row],[unitPrice]]*order_details[[#This Row],[quantity]]) - (order_details[[#This Row],[unitPrice]]*order_details[[#This Row],[quantity]]*order_details[[#This Row],[discount]])</f>
        <v>651</v>
      </c>
      <c r="N241">
        <f>_xlfn.XLOOKUP(order_details[[#This Row],[orderID]],orders[orderID],orders[freight])</f>
        <v>31.29</v>
      </c>
      <c r="O241">
        <f>order_details[[#This Row],[Sales]]-order_details[[#This Row],[Freight]]</f>
        <v>619.71</v>
      </c>
      <c r="P241" s="8">
        <f>(order_details[[#This Row],[Profit]]/order_details[[#This Row],[Sales]])/100</f>
        <v>9.5193548387096788E-3</v>
      </c>
      <c r="Q241" s="12"/>
    </row>
    <row r="242" spans="1:17" x14ac:dyDescent="0.25">
      <c r="A242">
        <v>10429</v>
      </c>
      <c r="B242">
        <v>50</v>
      </c>
      <c r="C242" t="str">
        <f>_xlfn.XLOOKUP(order_details[[#This Row],[orderID]],orders[orderID],orders[customerID])</f>
        <v>HUNGO</v>
      </c>
      <c r="D242" t="str">
        <f>_xlfn.XLOOKUP(order_details[[#This Row],[orderID]],orders[orderID],orders[Employee Name])</f>
        <v>Janet Leverling</v>
      </c>
      <c r="E242" t="str">
        <f>_xlfn.XLOOKUP(order_details[[#This Row],[Customer ID]],customers[customerID],customers[companyName])</f>
        <v>Hungry Owl All-Night Grocers</v>
      </c>
      <c r="F242" t="str">
        <f>_xlfn.XLOOKUP(order_details[[#This Row],[productID]],products[productID],products[productName])</f>
        <v>Valkoinen suklaa</v>
      </c>
      <c r="G242" t="str">
        <f>_xlfn.XLOOKUP(order_details[[#This Row],[Product Name]],products[productName],products[Category Name])</f>
        <v>Confections</v>
      </c>
      <c r="H242" s="6">
        <f>_xlfn.XLOOKUP(order_details[[#This Row],[orderID]],orders[orderID],orders[orderDate])</f>
        <v>41668</v>
      </c>
      <c r="I242" s="6" t="e">
        <f>DATEVALUE(order_details[[#This Row],[Order Date]])</f>
        <v>#VALUE!</v>
      </c>
      <c r="J242">
        <v>13</v>
      </c>
      <c r="K242">
        <v>40</v>
      </c>
      <c r="L242">
        <v>0</v>
      </c>
      <c r="M242">
        <f>(order_details[[#This Row],[unitPrice]]*order_details[[#This Row],[quantity]]) - (order_details[[#This Row],[unitPrice]]*order_details[[#This Row],[quantity]]*order_details[[#This Row],[discount]])</f>
        <v>520</v>
      </c>
      <c r="N242">
        <f>_xlfn.XLOOKUP(order_details[[#This Row],[orderID]],orders[orderID],orders[freight])</f>
        <v>56.63</v>
      </c>
      <c r="O242">
        <f>order_details[[#This Row],[Sales]]-order_details[[#This Row],[Freight]]</f>
        <v>463.37</v>
      </c>
      <c r="P242" s="8">
        <f>(order_details[[#This Row],[Profit]]/order_details[[#This Row],[Sales]])/100</f>
        <v>8.9109615384615377E-3</v>
      </c>
      <c r="Q242" s="12"/>
    </row>
    <row r="243" spans="1:17" x14ac:dyDescent="0.25">
      <c r="A243">
        <v>10430</v>
      </c>
      <c r="B243">
        <v>21</v>
      </c>
      <c r="C243" t="str">
        <f>_xlfn.XLOOKUP(order_details[[#This Row],[orderID]],orders[orderID],orders[customerID])</f>
        <v>ERNSH</v>
      </c>
      <c r="D243" t="str">
        <f>_xlfn.XLOOKUP(order_details[[#This Row],[orderID]],orders[orderID],orders[Employee Name])</f>
        <v>Margaret Peacock</v>
      </c>
      <c r="E243" t="str">
        <f>_xlfn.XLOOKUP(order_details[[#This Row],[Customer ID]],customers[customerID],customers[companyName])</f>
        <v>Ernst Handel</v>
      </c>
      <c r="F243" t="str">
        <f>_xlfn.XLOOKUP(order_details[[#This Row],[productID]],products[productID],products[productName])</f>
        <v>Sir Rodney's Scones</v>
      </c>
      <c r="G243" t="str">
        <f>_xlfn.XLOOKUP(order_details[[#This Row],[Product Name]],products[productName],products[Category Name])</f>
        <v>Confections</v>
      </c>
      <c r="H243" s="6">
        <f>_xlfn.XLOOKUP(order_details[[#This Row],[orderID]],orders[orderID],orders[orderDate])</f>
        <v>41669</v>
      </c>
      <c r="I243" s="6" t="e">
        <f>DATEVALUE(order_details[[#This Row],[Order Date]])</f>
        <v>#VALUE!</v>
      </c>
      <c r="J243">
        <v>8</v>
      </c>
      <c r="K243">
        <v>50</v>
      </c>
      <c r="L243">
        <v>0</v>
      </c>
      <c r="M243">
        <f>(order_details[[#This Row],[unitPrice]]*order_details[[#This Row],[quantity]]) - (order_details[[#This Row],[unitPrice]]*order_details[[#This Row],[quantity]]*order_details[[#This Row],[discount]])</f>
        <v>400</v>
      </c>
      <c r="N243">
        <f>_xlfn.XLOOKUP(order_details[[#This Row],[orderID]],orders[orderID],orders[freight])</f>
        <v>458.78</v>
      </c>
      <c r="O243">
        <f>order_details[[#This Row],[Sales]]-order_details[[#This Row],[Freight]]</f>
        <v>-58.779999999999973</v>
      </c>
      <c r="P243" s="8">
        <f>(order_details[[#This Row],[Profit]]/order_details[[#This Row],[Sales]])/100</f>
        <v>-1.4694999999999995E-3</v>
      </c>
      <c r="Q243" s="12"/>
    </row>
    <row r="244" spans="1:17" x14ac:dyDescent="0.25">
      <c r="A244">
        <v>10432</v>
      </c>
      <c r="B244">
        <v>54</v>
      </c>
      <c r="C244" t="str">
        <f>_xlfn.XLOOKUP(order_details[[#This Row],[orderID]],orders[orderID],orders[customerID])</f>
        <v>SPLIR</v>
      </c>
      <c r="D244" t="str">
        <f>_xlfn.XLOOKUP(order_details[[#This Row],[orderID]],orders[orderID],orders[Employee Name])</f>
        <v>Janet Leverling</v>
      </c>
      <c r="E244" t="str">
        <f>_xlfn.XLOOKUP(order_details[[#This Row],[Customer ID]],customers[customerID],customers[companyName])</f>
        <v>Split Rail Beer &amp; Ale</v>
      </c>
      <c r="F244" t="str">
        <f>_xlfn.XLOOKUP(order_details[[#This Row],[productID]],products[productID],products[productName])</f>
        <v>Tourtière</v>
      </c>
      <c r="G244" t="str">
        <f>_xlfn.XLOOKUP(order_details[[#This Row],[Product Name]],products[productName],products[Category Name])</f>
        <v>Meat &amp; Poultry</v>
      </c>
      <c r="H244" s="6">
        <f>_xlfn.XLOOKUP(order_details[[#This Row],[orderID]],orders[orderID],orders[orderDate])</f>
        <v>41670</v>
      </c>
      <c r="I244" s="6" t="e">
        <f>DATEVALUE(order_details[[#This Row],[Order Date]])</f>
        <v>#VALUE!</v>
      </c>
      <c r="J244">
        <v>5.9</v>
      </c>
      <c r="K244">
        <v>40</v>
      </c>
      <c r="L244">
        <v>0</v>
      </c>
      <c r="M244">
        <f>(order_details[[#This Row],[unitPrice]]*order_details[[#This Row],[quantity]]) - (order_details[[#This Row],[unitPrice]]*order_details[[#This Row],[quantity]]*order_details[[#This Row],[discount]])</f>
        <v>236</v>
      </c>
      <c r="N244">
        <f>_xlfn.XLOOKUP(order_details[[#This Row],[orderID]],orders[orderID],orders[freight])</f>
        <v>4.34</v>
      </c>
      <c r="O244">
        <f>order_details[[#This Row],[Sales]]-order_details[[#This Row],[Freight]]</f>
        <v>231.66</v>
      </c>
      <c r="P244" s="8">
        <f>(order_details[[#This Row],[Profit]]/order_details[[#This Row],[Sales]])/100</f>
        <v>9.8161016949152545E-3</v>
      </c>
      <c r="Q244" s="12"/>
    </row>
    <row r="245" spans="1:17" x14ac:dyDescent="0.25">
      <c r="A245">
        <v>10433</v>
      </c>
      <c r="B245">
        <v>56</v>
      </c>
      <c r="C245" t="str">
        <f>_xlfn.XLOOKUP(order_details[[#This Row],[orderID]],orders[orderID],orders[customerID])</f>
        <v>PRINI</v>
      </c>
      <c r="D245" t="str">
        <f>_xlfn.XLOOKUP(order_details[[#This Row],[orderID]],orders[orderID],orders[Employee Name])</f>
        <v>Janet Leverling</v>
      </c>
      <c r="E245" t="str">
        <f>_xlfn.XLOOKUP(order_details[[#This Row],[Customer ID]],customers[customerID],customers[companyName])</f>
        <v>Princesa Isabel Vinhos</v>
      </c>
      <c r="F245" t="str">
        <f>_xlfn.XLOOKUP(order_details[[#This Row],[productID]],products[productID],products[productName])</f>
        <v>Gnocchi di nonna Alice</v>
      </c>
      <c r="G245" t="str">
        <f>_xlfn.XLOOKUP(order_details[[#This Row],[Product Name]],products[productName],products[Category Name])</f>
        <v>Grains &amp; Cereals</v>
      </c>
      <c r="H245" s="6">
        <f>_xlfn.XLOOKUP(order_details[[#This Row],[orderID]],orders[orderID],orders[orderDate])</f>
        <v>41673</v>
      </c>
      <c r="I245" s="6" t="e">
        <f>DATEVALUE(order_details[[#This Row],[Order Date]])</f>
        <v>#VALUE!</v>
      </c>
      <c r="J245">
        <v>30.4</v>
      </c>
      <c r="K245">
        <v>28</v>
      </c>
      <c r="L245">
        <v>0</v>
      </c>
      <c r="M245">
        <f>(order_details[[#This Row],[unitPrice]]*order_details[[#This Row],[quantity]]) - (order_details[[#This Row],[unitPrice]]*order_details[[#This Row],[quantity]]*order_details[[#This Row],[discount]])</f>
        <v>851.19999999999993</v>
      </c>
      <c r="N245">
        <f>_xlfn.XLOOKUP(order_details[[#This Row],[orderID]],orders[orderID],orders[freight])</f>
        <v>73.83</v>
      </c>
      <c r="O245">
        <f>order_details[[#This Row],[Sales]]-order_details[[#This Row],[Freight]]</f>
        <v>777.36999999999989</v>
      </c>
      <c r="P245" s="8">
        <f>(order_details[[#This Row],[Profit]]/order_details[[#This Row],[Sales]])/100</f>
        <v>9.1326362781954887E-3</v>
      </c>
      <c r="Q245" s="12"/>
    </row>
    <row r="246" spans="1:17" x14ac:dyDescent="0.25">
      <c r="A246">
        <v>10434</v>
      </c>
      <c r="B246">
        <v>11</v>
      </c>
      <c r="C246" t="str">
        <f>_xlfn.XLOOKUP(order_details[[#This Row],[orderID]],orders[orderID],orders[customerID])</f>
        <v>FOLKO</v>
      </c>
      <c r="D246" t="str">
        <f>_xlfn.XLOOKUP(order_details[[#This Row],[orderID]],orders[orderID],orders[Employee Name])</f>
        <v>Janet Leverling</v>
      </c>
      <c r="E246" t="str">
        <f>_xlfn.XLOOKUP(order_details[[#This Row],[Customer ID]],customers[customerID],customers[companyName])</f>
        <v>Folk och fä HB</v>
      </c>
      <c r="F246" t="str">
        <f>_xlfn.XLOOKUP(order_details[[#This Row],[productID]],products[productID],products[productName])</f>
        <v>Queso Cabrales</v>
      </c>
      <c r="G246" t="str">
        <f>_xlfn.XLOOKUP(order_details[[#This Row],[Product Name]],products[productName],products[Category Name])</f>
        <v>Dairy Products</v>
      </c>
      <c r="H246" s="6">
        <f>_xlfn.XLOOKUP(order_details[[#This Row],[orderID]],orders[orderID],orders[orderDate])</f>
        <v>41673</v>
      </c>
      <c r="I246" s="6" t="e">
        <f>DATEVALUE(order_details[[#This Row],[Order Date]])</f>
        <v>#VALUE!</v>
      </c>
      <c r="J246">
        <v>16.8</v>
      </c>
      <c r="K246">
        <v>6</v>
      </c>
      <c r="L246">
        <v>0</v>
      </c>
      <c r="M246">
        <f>(order_details[[#This Row],[unitPrice]]*order_details[[#This Row],[quantity]]) - (order_details[[#This Row],[unitPrice]]*order_details[[#This Row],[quantity]]*order_details[[#This Row],[discount]])</f>
        <v>100.80000000000001</v>
      </c>
      <c r="N246">
        <f>_xlfn.XLOOKUP(order_details[[#This Row],[orderID]],orders[orderID],orders[freight])</f>
        <v>17.920000000000002</v>
      </c>
      <c r="O246">
        <f>order_details[[#This Row],[Sales]]-order_details[[#This Row],[Freight]]</f>
        <v>82.88000000000001</v>
      </c>
      <c r="P246" s="8">
        <f>(order_details[[#This Row],[Profit]]/order_details[[#This Row],[Sales]])/100</f>
        <v>8.222222222222221E-3</v>
      </c>
      <c r="Q246" s="12"/>
    </row>
    <row r="247" spans="1:17" x14ac:dyDescent="0.25">
      <c r="A247">
        <v>10435</v>
      </c>
      <c r="B247">
        <v>22</v>
      </c>
      <c r="C247" t="str">
        <f>_xlfn.XLOOKUP(order_details[[#This Row],[orderID]],orders[orderID],orders[customerID])</f>
        <v>CONSH</v>
      </c>
      <c r="D247" t="str">
        <f>_xlfn.XLOOKUP(order_details[[#This Row],[orderID]],orders[orderID],orders[Employee Name])</f>
        <v>Laura Callahan</v>
      </c>
      <c r="E247" t="str">
        <f>_xlfn.XLOOKUP(order_details[[#This Row],[Customer ID]],customers[customerID],customers[companyName])</f>
        <v>Consolidated Holdings</v>
      </c>
      <c r="F247" t="str">
        <f>_xlfn.XLOOKUP(order_details[[#This Row],[productID]],products[productID],products[productName])</f>
        <v>Gustaf's Knackebröd</v>
      </c>
      <c r="G247" t="str">
        <f>_xlfn.XLOOKUP(order_details[[#This Row],[Product Name]],products[productName],products[Category Name])</f>
        <v>Grains &amp; Cereals</v>
      </c>
      <c r="H247" s="6">
        <f>_xlfn.XLOOKUP(order_details[[#This Row],[orderID]],orders[orderID],orders[orderDate])</f>
        <v>41674</v>
      </c>
      <c r="I247" s="6" t="e">
        <f>DATEVALUE(order_details[[#This Row],[Order Date]])</f>
        <v>#VALUE!</v>
      </c>
      <c r="J247">
        <v>16.8</v>
      </c>
      <c r="K247">
        <v>12</v>
      </c>
      <c r="L247">
        <v>0</v>
      </c>
      <c r="M247">
        <f>(order_details[[#This Row],[unitPrice]]*order_details[[#This Row],[quantity]]) - (order_details[[#This Row],[unitPrice]]*order_details[[#This Row],[quantity]]*order_details[[#This Row],[discount]])</f>
        <v>201.60000000000002</v>
      </c>
      <c r="N247">
        <f>_xlfn.XLOOKUP(order_details[[#This Row],[orderID]],orders[orderID],orders[freight])</f>
        <v>9.2100000000000009</v>
      </c>
      <c r="O247">
        <f>order_details[[#This Row],[Sales]]-order_details[[#This Row],[Freight]]</f>
        <v>192.39000000000001</v>
      </c>
      <c r="P247" s="8">
        <f>(order_details[[#This Row],[Profit]]/order_details[[#This Row],[Sales]])/100</f>
        <v>9.5431547619047614E-3</v>
      </c>
      <c r="Q247" s="12"/>
    </row>
    <row r="248" spans="1:17" x14ac:dyDescent="0.25">
      <c r="A248">
        <v>10436</v>
      </c>
      <c r="B248">
        <v>46</v>
      </c>
      <c r="C248" t="str">
        <f>_xlfn.XLOOKUP(order_details[[#This Row],[orderID]],orders[orderID],orders[customerID])</f>
        <v>BLONP</v>
      </c>
      <c r="D248" t="str">
        <f>_xlfn.XLOOKUP(order_details[[#This Row],[orderID]],orders[orderID],orders[Employee Name])</f>
        <v>Janet Leverling</v>
      </c>
      <c r="E248" t="str">
        <f>_xlfn.XLOOKUP(order_details[[#This Row],[Customer ID]],customers[customerID],customers[companyName])</f>
        <v>Blondesddsl père et fils</v>
      </c>
      <c r="F248" t="str">
        <f>_xlfn.XLOOKUP(order_details[[#This Row],[productID]],products[productID],products[productName])</f>
        <v>Spegesild</v>
      </c>
      <c r="G248" t="str">
        <f>_xlfn.XLOOKUP(order_details[[#This Row],[Product Name]],products[productName],products[Category Name])</f>
        <v>Seafood</v>
      </c>
      <c r="H248" s="6">
        <f>_xlfn.XLOOKUP(order_details[[#This Row],[orderID]],orders[orderID],orders[orderDate])</f>
        <v>41675</v>
      </c>
      <c r="I248" s="6" t="e">
        <f>DATEVALUE(order_details[[#This Row],[Order Date]])</f>
        <v>#VALUE!</v>
      </c>
      <c r="J248">
        <v>9.6</v>
      </c>
      <c r="K248">
        <v>5</v>
      </c>
      <c r="L248">
        <v>0</v>
      </c>
      <c r="M248">
        <f>(order_details[[#This Row],[unitPrice]]*order_details[[#This Row],[quantity]]) - (order_details[[#This Row],[unitPrice]]*order_details[[#This Row],[quantity]]*order_details[[#This Row],[discount]])</f>
        <v>48</v>
      </c>
      <c r="N248">
        <f>_xlfn.XLOOKUP(order_details[[#This Row],[orderID]],orders[orderID],orders[freight])</f>
        <v>156.66</v>
      </c>
      <c r="O248">
        <f>order_details[[#This Row],[Sales]]-order_details[[#This Row],[Freight]]</f>
        <v>-108.66</v>
      </c>
      <c r="P248" s="8">
        <f>(order_details[[#This Row],[Profit]]/order_details[[#This Row],[Sales]])/100</f>
        <v>-2.2637499999999998E-2</v>
      </c>
      <c r="Q248" s="12"/>
    </row>
    <row r="249" spans="1:17" x14ac:dyDescent="0.25">
      <c r="A249">
        <v>10439</v>
      </c>
      <c r="B249">
        <v>16</v>
      </c>
      <c r="C249" t="str">
        <f>_xlfn.XLOOKUP(order_details[[#This Row],[orderID]],orders[orderID],orders[customerID])</f>
        <v>MEREP</v>
      </c>
      <c r="D249" t="str">
        <f>_xlfn.XLOOKUP(order_details[[#This Row],[orderID]],orders[orderID],orders[Employee Name])</f>
        <v>Michael Suyama</v>
      </c>
      <c r="E249" t="str">
        <f>_xlfn.XLOOKUP(order_details[[#This Row],[Customer ID]],customers[customerID],customers[companyName])</f>
        <v>Mère Paillarde</v>
      </c>
      <c r="F249" t="str">
        <f>_xlfn.XLOOKUP(order_details[[#This Row],[productID]],products[productID],products[productName])</f>
        <v>Pavlova</v>
      </c>
      <c r="G249" t="str">
        <f>_xlfn.XLOOKUP(order_details[[#This Row],[Product Name]],products[productName],products[Category Name])</f>
        <v>Confections</v>
      </c>
      <c r="H249" s="6">
        <f>_xlfn.XLOOKUP(order_details[[#This Row],[orderID]],orders[orderID],orders[orderDate])</f>
        <v>41677</v>
      </c>
      <c r="I249" s="6" t="e">
        <f>DATEVALUE(order_details[[#This Row],[Order Date]])</f>
        <v>#VALUE!</v>
      </c>
      <c r="J249">
        <v>13.9</v>
      </c>
      <c r="K249">
        <v>16</v>
      </c>
      <c r="L249">
        <v>0</v>
      </c>
      <c r="M249">
        <f>(order_details[[#This Row],[unitPrice]]*order_details[[#This Row],[quantity]]) - (order_details[[#This Row],[unitPrice]]*order_details[[#This Row],[quantity]]*order_details[[#This Row],[discount]])</f>
        <v>222.4</v>
      </c>
      <c r="N249">
        <f>_xlfn.XLOOKUP(order_details[[#This Row],[orderID]],orders[orderID],orders[freight])</f>
        <v>4.07</v>
      </c>
      <c r="O249">
        <f>order_details[[#This Row],[Sales]]-order_details[[#This Row],[Freight]]</f>
        <v>218.33</v>
      </c>
      <c r="P249" s="8">
        <f>(order_details[[#This Row],[Profit]]/order_details[[#This Row],[Sales]])/100</f>
        <v>9.8169964028776979E-3</v>
      </c>
      <c r="Q249" s="12"/>
    </row>
    <row r="250" spans="1:17" x14ac:dyDescent="0.25">
      <c r="A250">
        <v>10439</v>
      </c>
      <c r="B250">
        <v>64</v>
      </c>
      <c r="C250" t="str">
        <f>_xlfn.XLOOKUP(order_details[[#This Row],[orderID]],orders[orderID],orders[customerID])</f>
        <v>MEREP</v>
      </c>
      <c r="D250" t="str">
        <f>_xlfn.XLOOKUP(order_details[[#This Row],[orderID]],orders[orderID],orders[Employee Name])</f>
        <v>Michael Suyama</v>
      </c>
      <c r="E250" t="str">
        <f>_xlfn.XLOOKUP(order_details[[#This Row],[Customer ID]],customers[customerID],customers[companyName])</f>
        <v>Mère Paillarde</v>
      </c>
      <c r="F250" t="str">
        <f>_xlfn.XLOOKUP(order_details[[#This Row],[productID]],products[productID],products[productName])</f>
        <v>Wimmers gute Semmelknödel</v>
      </c>
      <c r="G250" t="str">
        <f>_xlfn.XLOOKUP(order_details[[#This Row],[Product Name]],products[productName],products[Category Name])</f>
        <v>Grains &amp; Cereals</v>
      </c>
      <c r="H250" s="6">
        <f>_xlfn.XLOOKUP(order_details[[#This Row],[orderID]],orders[orderID],orders[orderDate])</f>
        <v>41677</v>
      </c>
      <c r="I250" s="6" t="e">
        <f>DATEVALUE(order_details[[#This Row],[Order Date]])</f>
        <v>#VALUE!</v>
      </c>
      <c r="J250">
        <v>26.6</v>
      </c>
      <c r="K250">
        <v>6</v>
      </c>
      <c r="L250">
        <v>0</v>
      </c>
      <c r="M250">
        <f>(order_details[[#This Row],[unitPrice]]*order_details[[#This Row],[quantity]]) - (order_details[[#This Row],[unitPrice]]*order_details[[#This Row],[quantity]]*order_details[[#This Row],[discount]])</f>
        <v>159.60000000000002</v>
      </c>
      <c r="N250">
        <f>_xlfn.XLOOKUP(order_details[[#This Row],[orderID]],orders[orderID],orders[freight])</f>
        <v>4.07</v>
      </c>
      <c r="O250">
        <f>order_details[[#This Row],[Sales]]-order_details[[#This Row],[Freight]]</f>
        <v>155.53000000000003</v>
      </c>
      <c r="P250" s="8">
        <f>(order_details[[#This Row],[Profit]]/order_details[[#This Row],[Sales]])/100</f>
        <v>9.7449874686716797E-3</v>
      </c>
      <c r="Q250" s="12"/>
    </row>
    <row r="251" spans="1:17" x14ac:dyDescent="0.25">
      <c r="A251">
        <v>10441</v>
      </c>
      <c r="B251">
        <v>27</v>
      </c>
      <c r="C251" t="str">
        <f>_xlfn.XLOOKUP(order_details[[#This Row],[orderID]],orders[orderID],orders[customerID])</f>
        <v>OLDWO</v>
      </c>
      <c r="D251" t="str">
        <f>_xlfn.XLOOKUP(order_details[[#This Row],[orderID]],orders[orderID],orders[Employee Name])</f>
        <v>Janet Leverling</v>
      </c>
      <c r="E251" t="str">
        <f>_xlfn.XLOOKUP(order_details[[#This Row],[Customer ID]],customers[customerID],customers[companyName])</f>
        <v>Old World Delicatessen</v>
      </c>
      <c r="F251" t="str">
        <f>_xlfn.XLOOKUP(order_details[[#This Row],[productID]],products[productID],products[productName])</f>
        <v>Schoggi Schokolade</v>
      </c>
      <c r="G251" t="str">
        <f>_xlfn.XLOOKUP(order_details[[#This Row],[Product Name]],products[productName],products[Category Name])</f>
        <v>Confections</v>
      </c>
      <c r="H251" s="6">
        <f>_xlfn.XLOOKUP(order_details[[#This Row],[orderID]],orders[orderID],orders[orderDate])</f>
        <v>41680</v>
      </c>
      <c r="I251" s="6" t="e">
        <f>DATEVALUE(order_details[[#This Row],[Order Date]])</f>
        <v>#VALUE!</v>
      </c>
      <c r="J251">
        <v>35.1</v>
      </c>
      <c r="K251">
        <v>50</v>
      </c>
      <c r="L251">
        <v>0</v>
      </c>
      <c r="M251">
        <f>(order_details[[#This Row],[unitPrice]]*order_details[[#This Row],[quantity]]) - (order_details[[#This Row],[unitPrice]]*order_details[[#This Row],[quantity]]*order_details[[#This Row],[discount]])</f>
        <v>1755</v>
      </c>
      <c r="N251">
        <f>_xlfn.XLOOKUP(order_details[[#This Row],[orderID]],orders[orderID],orders[freight])</f>
        <v>73.02</v>
      </c>
      <c r="O251">
        <f>order_details[[#This Row],[Sales]]-order_details[[#This Row],[Freight]]</f>
        <v>1681.98</v>
      </c>
      <c r="P251" s="8">
        <f>(order_details[[#This Row],[Profit]]/order_details[[#This Row],[Sales]])/100</f>
        <v>9.5839316239316238E-3</v>
      </c>
      <c r="Q251" s="12"/>
    </row>
    <row r="252" spans="1:17" x14ac:dyDescent="0.25">
      <c r="A252">
        <v>10442</v>
      </c>
      <c r="B252">
        <v>54</v>
      </c>
      <c r="C252" t="str">
        <f>_xlfn.XLOOKUP(order_details[[#This Row],[orderID]],orders[orderID],orders[customerID])</f>
        <v>ERNSH</v>
      </c>
      <c r="D252" t="str">
        <f>_xlfn.XLOOKUP(order_details[[#This Row],[orderID]],orders[orderID],orders[Employee Name])</f>
        <v>Janet Leverling</v>
      </c>
      <c r="E252" t="str">
        <f>_xlfn.XLOOKUP(order_details[[#This Row],[Customer ID]],customers[customerID],customers[companyName])</f>
        <v>Ernst Handel</v>
      </c>
      <c r="F252" t="str">
        <f>_xlfn.XLOOKUP(order_details[[#This Row],[productID]],products[productID],products[productName])</f>
        <v>Tourtière</v>
      </c>
      <c r="G252" t="str">
        <f>_xlfn.XLOOKUP(order_details[[#This Row],[Product Name]],products[productName],products[Category Name])</f>
        <v>Meat &amp; Poultry</v>
      </c>
      <c r="H252" s="6">
        <f>_xlfn.XLOOKUP(order_details[[#This Row],[orderID]],orders[orderID],orders[orderDate])</f>
        <v>41681</v>
      </c>
      <c r="I252" s="6" t="e">
        <f>DATEVALUE(order_details[[#This Row],[Order Date]])</f>
        <v>#VALUE!</v>
      </c>
      <c r="J252">
        <v>5.9</v>
      </c>
      <c r="K252">
        <v>80</v>
      </c>
      <c r="L252">
        <v>0</v>
      </c>
      <c r="M252">
        <f>(order_details[[#This Row],[unitPrice]]*order_details[[#This Row],[quantity]]) - (order_details[[#This Row],[unitPrice]]*order_details[[#This Row],[quantity]]*order_details[[#This Row],[discount]])</f>
        <v>472</v>
      </c>
      <c r="N252">
        <f>_xlfn.XLOOKUP(order_details[[#This Row],[orderID]],orders[orderID],orders[freight])</f>
        <v>47.94</v>
      </c>
      <c r="O252">
        <f>order_details[[#This Row],[Sales]]-order_details[[#This Row],[Freight]]</f>
        <v>424.06</v>
      </c>
      <c r="P252" s="8">
        <f>(order_details[[#This Row],[Profit]]/order_details[[#This Row],[Sales]])/100</f>
        <v>8.9843220338983055E-3</v>
      </c>
      <c r="Q252" s="12"/>
    </row>
    <row r="253" spans="1:17" x14ac:dyDescent="0.25">
      <c r="A253">
        <v>10442</v>
      </c>
      <c r="B253">
        <v>66</v>
      </c>
      <c r="C253" t="str">
        <f>_xlfn.XLOOKUP(order_details[[#This Row],[orderID]],orders[orderID],orders[customerID])</f>
        <v>ERNSH</v>
      </c>
      <c r="D253" t="str">
        <f>_xlfn.XLOOKUP(order_details[[#This Row],[orderID]],orders[orderID],orders[Employee Name])</f>
        <v>Janet Leverling</v>
      </c>
      <c r="E253" t="str">
        <f>_xlfn.XLOOKUP(order_details[[#This Row],[Customer ID]],customers[customerID],customers[companyName])</f>
        <v>Ernst Handel</v>
      </c>
      <c r="F253" t="str">
        <f>_xlfn.XLOOKUP(order_details[[#This Row],[productID]],products[productID],products[productName])</f>
        <v>Louisiana Hot Spiced Okra</v>
      </c>
      <c r="G253" t="str">
        <f>_xlfn.XLOOKUP(order_details[[#This Row],[Product Name]],products[productName],products[Category Name])</f>
        <v>Condiments</v>
      </c>
      <c r="H253" s="6">
        <f>_xlfn.XLOOKUP(order_details[[#This Row],[orderID]],orders[orderID],orders[orderDate])</f>
        <v>41681</v>
      </c>
      <c r="I253" s="6" t="e">
        <f>DATEVALUE(order_details[[#This Row],[Order Date]])</f>
        <v>#VALUE!</v>
      </c>
      <c r="J253">
        <v>13.6</v>
      </c>
      <c r="K253">
        <v>60</v>
      </c>
      <c r="L253">
        <v>0</v>
      </c>
      <c r="M253">
        <f>(order_details[[#This Row],[unitPrice]]*order_details[[#This Row],[quantity]]) - (order_details[[#This Row],[unitPrice]]*order_details[[#This Row],[quantity]]*order_details[[#This Row],[discount]])</f>
        <v>816</v>
      </c>
      <c r="N253">
        <f>_xlfn.XLOOKUP(order_details[[#This Row],[orderID]],orders[orderID],orders[freight])</f>
        <v>47.94</v>
      </c>
      <c r="O253">
        <f>order_details[[#This Row],[Sales]]-order_details[[#This Row],[Freight]]</f>
        <v>768.06</v>
      </c>
      <c r="P253" s="8">
        <f>(order_details[[#This Row],[Profit]]/order_details[[#This Row],[Sales]])/100</f>
        <v>9.412499999999999E-3</v>
      </c>
      <c r="Q253" s="12"/>
    </row>
    <row r="254" spans="1:17" x14ac:dyDescent="0.25">
      <c r="A254">
        <v>10443</v>
      </c>
      <c r="B254">
        <v>28</v>
      </c>
      <c r="C254" t="str">
        <f>_xlfn.XLOOKUP(order_details[[#This Row],[orderID]],orders[orderID],orders[customerID])</f>
        <v>REGGC</v>
      </c>
      <c r="D254" t="str">
        <f>_xlfn.XLOOKUP(order_details[[#This Row],[orderID]],orders[orderID],orders[Employee Name])</f>
        <v>Laura Callahan</v>
      </c>
      <c r="E254" t="str">
        <f>_xlfn.XLOOKUP(order_details[[#This Row],[Customer ID]],customers[customerID],customers[companyName])</f>
        <v>Reggiani Caseifici</v>
      </c>
      <c r="F254" t="str">
        <f>_xlfn.XLOOKUP(order_details[[#This Row],[productID]],products[productID],products[productName])</f>
        <v>Rössle Sauerkraut</v>
      </c>
      <c r="G254" t="str">
        <f>_xlfn.XLOOKUP(order_details[[#This Row],[Product Name]],products[productName],products[Category Name])</f>
        <v>Produce</v>
      </c>
      <c r="H254" s="6">
        <f>_xlfn.XLOOKUP(order_details[[#This Row],[orderID]],orders[orderID],orders[orderDate])</f>
        <v>41682</v>
      </c>
      <c r="I254" s="6" t="e">
        <f>DATEVALUE(order_details[[#This Row],[Order Date]])</f>
        <v>#VALUE!</v>
      </c>
      <c r="J254">
        <v>36.4</v>
      </c>
      <c r="K254">
        <v>12</v>
      </c>
      <c r="L254">
        <v>0</v>
      </c>
      <c r="M254">
        <f>(order_details[[#This Row],[unitPrice]]*order_details[[#This Row],[quantity]]) - (order_details[[#This Row],[unitPrice]]*order_details[[#This Row],[quantity]]*order_details[[#This Row],[discount]])</f>
        <v>436.79999999999995</v>
      </c>
      <c r="N254">
        <f>_xlfn.XLOOKUP(order_details[[#This Row],[orderID]],orders[orderID],orders[freight])</f>
        <v>13.95</v>
      </c>
      <c r="O254">
        <f>order_details[[#This Row],[Sales]]-order_details[[#This Row],[Freight]]</f>
        <v>422.84999999999997</v>
      </c>
      <c r="P254" s="8">
        <f>(order_details[[#This Row],[Profit]]/order_details[[#This Row],[Sales]])/100</f>
        <v>9.6806318681318688E-3</v>
      </c>
      <c r="Q254" s="12"/>
    </row>
    <row r="255" spans="1:17" x14ac:dyDescent="0.25">
      <c r="A255">
        <v>10444</v>
      </c>
      <c r="B255">
        <v>35</v>
      </c>
      <c r="C255" t="str">
        <f>_xlfn.XLOOKUP(order_details[[#This Row],[orderID]],orders[orderID],orders[customerID])</f>
        <v>BERGS</v>
      </c>
      <c r="D255" t="str">
        <f>_xlfn.XLOOKUP(order_details[[#This Row],[orderID]],orders[orderID],orders[Employee Name])</f>
        <v>Janet Leverling</v>
      </c>
      <c r="E255" t="str">
        <f>_xlfn.XLOOKUP(order_details[[#This Row],[Customer ID]],customers[customerID],customers[companyName])</f>
        <v>Berglunds snabbköp</v>
      </c>
      <c r="F255" t="str">
        <f>_xlfn.XLOOKUP(order_details[[#This Row],[productID]],products[productID],products[productName])</f>
        <v>Steeleye Stout</v>
      </c>
      <c r="G255" t="str">
        <f>_xlfn.XLOOKUP(order_details[[#This Row],[Product Name]],products[productName],products[Category Name])</f>
        <v>Beverages</v>
      </c>
      <c r="H255" s="6">
        <f>_xlfn.XLOOKUP(order_details[[#This Row],[orderID]],orders[orderID],orders[orderDate])</f>
        <v>41682</v>
      </c>
      <c r="I255" s="6" t="e">
        <f>DATEVALUE(order_details[[#This Row],[Order Date]])</f>
        <v>#VALUE!</v>
      </c>
      <c r="J255">
        <v>14.4</v>
      </c>
      <c r="K255">
        <v>8</v>
      </c>
      <c r="L255">
        <v>0</v>
      </c>
      <c r="M255">
        <f>(order_details[[#This Row],[unitPrice]]*order_details[[#This Row],[quantity]]) - (order_details[[#This Row],[unitPrice]]*order_details[[#This Row],[quantity]]*order_details[[#This Row],[discount]])</f>
        <v>115.2</v>
      </c>
      <c r="N255">
        <f>_xlfn.XLOOKUP(order_details[[#This Row],[orderID]],orders[orderID],orders[freight])</f>
        <v>3.5</v>
      </c>
      <c r="O255">
        <f>order_details[[#This Row],[Sales]]-order_details[[#This Row],[Freight]]</f>
        <v>111.7</v>
      </c>
      <c r="P255" s="8">
        <f>(order_details[[#This Row],[Profit]]/order_details[[#This Row],[Sales]])/100</f>
        <v>9.6961805555555551E-3</v>
      </c>
      <c r="Q255" s="12"/>
    </row>
    <row r="256" spans="1:17" x14ac:dyDescent="0.25">
      <c r="A256">
        <v>10445</v>
      </c>
      <c r="B256">
        <v>39</v>
      </c>
      <c r="C256" t="str">
        <f>_xlfn.XLOOKUP(order_details[[#This Row],[orderID]],orders[orderID],orders[customerID])</f>
        <v>BERGS</v>
      </c>
      <c r="D256" t="str">
        <f>_xlfn.XLOOKUP(order_details[[#This Row],[orderID]],orders[orderID],orders[Employee Name])</f>
        <v>Janet Leverling</v>
      </c>
      <c r="E256" t="str">
        <f>_xlfn.XLOOKUP(order_details[[#This Row],[Customer ID]],customers[customerID],customers[companyName])</f>
        <v>Berglunds snabbköp</v>
      </c>
      <c r="F256" t="str">
        <f>_xlfn.XLOOKUP(order_details[[#This Row],[productID]],products[productID],products[productName])</f>
        <v>Chartreuse verte</v>
      </c>
      <c r="G256" t="str">
        <f>_xlfn.XLOOKUP(order_details[[#This Row],[Product Name]],products[productName],products[Category Name])</f>
        <v>Beverages</v>
      </c>
      <c r="H256" s="6">
        <f>_xlfn.XLOOKUP(order_details[[#This Row],[orderID]],orders[orderID],orders[orderDate])</f>
        <v>41683</v>
      </c>
      <c r="I256" s="6" t="e">
        <f>DATEVALUE(order_details[[#This Row],[Order Date]])</f>
        <v>#VALUE!</v>
      </c>
      <c r="J256">
        <v>14.4</v>
      </c>
      <c r="K256">
        <v>6</v>
      </c>
      <c r="L256">
        <v>0</v>
      </c>
      <c r="M256">
        <f>(order_details[[#This Row],[unitPrice]]*order_details[[#This Row],[quantity]]) - (order_details[[#This Row],[unitPrice]]*order_details[[#This Row],[quantity]]*order_details[[#This Row],[discount]])</f>
        <v>86.4</v>
      </c>
      <c r="N256">
        <f>_xlfn.XLOOKUP(order_details[[#This Row],[orderID]],orders[orderID],orders[freight])</f>
        <v>9.3000000000000007</v>
      </c>
      <c r="O256">
        <f>order_details[[#This Row],[Sales]]-order_details[[#This Row],[Freight]]</f>
        <v>77.100000000000009</v>
      </c>
      <c r="P256" s="8">
        <f>(order_details[[#This Row],[Profit]]/order_details[[#This Row],[Sales]])/100</f>
        <v>8.9236111111111113E-3</v>
      </c>
      <c r="Q256" s="12"/>
    </row>
    <row r="257" spans="1:17" x14ac:dyDescent="0.25">
      <c r="A257">
        <v>10447</v>
      </c>
      <c r="B257">
        <v>19</v>
      </c>
      <c r="C257" t="str">
        <f>_xlfn.XLOOKUP(order_details[[#This Row],[orderID]],orders[orderID],orders[customerID])</f>
        <v>RICAR</v>
      </c>
      <c r="D257" t="str">
        <f>_xlfn.XLOOKUP(order_details[[#This Row],[orderID]],orders[orderID],orders[Employee Name])</f>
        <v>Margaret Peacock</v>
      </c>
      <c r="E257" t="str">
        <f>_xlfn.XLOOKUP(order_details[[#This Row],[Customer ID]],customers[customerID],customers[companyName])</f>
        <v>Ricardo Adocicados</v>
      </c>
      <c r="F257" t="str">
        <f>_xlfn.XLOOKUP(order_details[[#This Row],[productID]],products[productID],products[productName])</f>
        <v>Teatime Chocolate Biscuits</v>
      </c>
      <c r="G257" t="str">
        <f>_xlfn.XLOOKUP(order_details[[#This Row],[Product Name]],products[productName],products[Category Name])</f>
        <v>Confections</v>
      </c>
      <c r="H257" s="6">
        <f>_xlfn.XLOOKUP(order_details[[#This Row],[orderID]],orders[orderID],orders[orderDate])</f>
        <v>41684</v>
      </c>
      <c r="I257" s="6" t="e">
        <f>DATEVALUE(order_details[[#This Row],[Order Date]])</f>
        <v>#VALUE!</v>
      </c>
      <c r="J257">
        <v>7.3</v>
      </c>
      <c r="K257">
        <v>40</v>
      </c>
      <c r="L257">
        <v>0</v>
      </c>
      <c r="M257">
        <f>(order_details[[#This Row],[unitPrice]]*order_details[[#This Row],[quantity]]) - (order_details[[#This Row],[unitPrice]]*order_details[[#This Row],[quantity]]*order_details[[#This Row],[discount]])</f>
        <v>292</v>
      </c>
      <c r="N257">
        <f>_xlfn.XLOOKUP(order_details[[#This Row],[orderID]],orders[orderID],orders[freight])</f>
        <v>68.66</v>
      </c>
      <c r="O257">
        <f>order_details[[#This Row],[Sales]]-order_details[[#This Row],[Freight]]</f>
        <v>223.34</v>
      </c>
      <c r="P257" s="8">
        <f>(order_details[[#This Row],[Profit]]/order_details[[#This Row],[Sales]])/100</f>
        <v>7.6486301369863017E-3</v>
      </c>
      <c r="Q257" s="12"/>
    </row>
    <row r="258" spans="1:17" x14ac:dyDescent="0.25">
      <c r="A258">
        <v>10447</v>
      </c>
      <c r="B258">
        <v>65</v>
      </c>
      <c r="C258" t="str">
        <f>_xlfn.XLOOKUP(order_details[[#This Row],[orderID]],orders[orderID],orders[customerID])</f>
        <v>RICAR</v>
      </c>
      <c r="D258" t="str">
        <f>_xlfn.XLOOKUP(order_details[[#This Row],[orderID]],orders[orderID],orders[Employee Name])</f>
        <v>Margaret Peacock</v>
      </c>
      <c r="E258" t="str">
        <f>_xlfn.XLOOKUP(order_details[[#This Row],[Customer ID]],customers[customerID],customers[companyName])</f>
        <v>Ricardo Adocicados</v>
      </c>
      <c r="F258" t="str">
        <f>_xlfn.XLOOKUP(order_details[[#This Row],[productID]],products[productID],products[productName])</f>
        <v>Louisiana Fiery Hot Pepper Sauce</v>
      </c>
      <c r="G258" t="str">
        <f>_xlfn.XLOOKUP(order_details[[#This Row],[Product Name]],products[productName],products[Category Name])</f>
        <v>Condiments</v>
      </c>
      <c r="H258" s="6">
        <f>_xlfn.XLOOKUP(order_details[[#This Row],[orderID]],orders[orderID],orders[orderDate])</f>
        <v>41684</v>
      </c>
      <c r="I258" s="6" t="e">
        <f>DATEVALUE(order_details[[#This Row],[Order Date]])</f>
        <v>#VALUE!</v>
      </c>
      <c r="J258">
        <v>16.8</v>
      </c>
      <c r="K258">
        <v>35</v>
      </c>
      <c r="L258">
        <v>0</v>
      </c>
      <c r="M258">
        <f>(order_details[[#This Row],[unitPrice]]*order_details[[#This Row],[quantity]]) - (order_details[[#This Row],[unitPrice]]*order_details[[#This Row],[quantity]]*order_details[[#This Row],[discount]])</f>
        <v>588</v>
      </c>
      <c r="N258">
        <f>_xlfn.XLOOKUP(order_details[[#This Row],[orderID]],orders[orderID],orders[freight])</f>
        <v>68.66</v>
      </c>
      <c r="O258">
        <f>order_details[[#This Row],[Sales]]-order_details[[#This Row],[Freight]]</f>
        <v>519.34</v>
      </c>
      <c r="P258" s="8">
        <f>(order_details[[#This Row],[Profit]]/order_details[[#This Row],[Sales]])/100</f>
        <v>8.8323129251700674E-3</v>
      </c>
      <c r="Q258" s="12"/>
    </row>
    <row r="259" spans="1:17" x14ac:dyDescent="0.25">
      <c r="A259">
        <v>10447</v>
      </c>
      <c r="B259">
        <v>71</v>
      </c>
      <c r="C259" t="str">
        <f>_xlfn.XLOOKUP(order_details[[#This Row],[orderID]],orders[orderID],orders[customerID])</f>
        <v>RICAR</v>
      </c>
      <c r="D259" t="str">
        <f>_xlfn.XLOOKUP(order_details[[#This Row],[orderID]],orders[orderID],orders[Employee Name])</f>
        <v>Margaret Peacock</v>
      </c>
      <c r="E259" t="str">
        <f>_xlfn.XLOOKUP(order_details[[#This Row],[Customer ID]],customers[customerID],customers[companyName])</f>
        <v>Ricardo Adocicados</v>
      </c>
      <c r="F259" t="str">
        <f>_xlfn.XLOOKUP(order_details[[#This Row],[productID]],products[productID],products[productName])</f>
        <v>Flotemysost</v>
      </c>
      <c r="G259" t="str">
        <f>_xlfn.XLOOKUP(order_details[[#This Row],[Product Name]],products[productName],products[Category Name])</f>
        <v>Dairy Products</v>
      </c>
      <c r="H259" s="6">
        <f>_xlfn.XLOOKUP(order_details[[#This Row],[orderID]],orders[orderID],orders[orderDate])</f>
        <v>41684</v>
      </c>
      <c r="I259" s="6" t="e">
        <f>DATEVALUE(order_details[[#This Row],[Order Date]])</f>
        <v>#VALUE!</v>
      </c>
      <c r="J259">
        <v>17.2</v>
      </c>
      <c r="K259">
        <v>2</v>
      </c>
      <c r="L259">
        <v>0</v>
      </c>
      <c r="M259">
        <f>(order_details[[#This Row],[unitPrice]]*order_details[[#This Row],[quantity]]) - (order_details[[#This Row],[unitPrice]]*order_details[[#This Row],[quantity]]*order_details[[#This Row],[discount]])</f>
        <v>34.4</v>
      </c>
      <c r="N259">
        <f>_xlfn.XLOOKUP(order_details[[#This Row],[orderID]],orders[orderID],orders[freight])</f>
        <v>68.66</v>
      </c>
      <c r="O259">
        <f>order_details[[#This Row],[Sales]]-order_details[[#This Row],[Freight]]</f>
        <v>-34.26</v>
      </c>
      <c r="P259" s="8">
        <f>(order_details[[#This Row],[Profit]]/order_details[[#This Row],[Sales]])/100</f>
        <v>-9.9593023255813949E-3</v>
      </c>
      <c r="Q259" s="12"/>
    </row>
    <row r="260" spans="1:17" x14ac:dyDescent="0.25">
      <c r="A260">
        <v>10448</v>
      </c>
      <c r="B260">
        <v>26</v>
      </c>
      <c r="C260" t="str">
        <f>_xlfn.XLOOKUP(order_details[[#This Row],[orderID]],orders[orderID],orders[customerID])</f>
        <v>RANCH</v>
      </c>
      <c r="D260" t="str">
        <f>_xlfn.XLOOKUP(order_details[[#This Row],[orderID]],orders[orderID],orders[Employee Name])</f>
        <v>Margaret Peacock</v>
      </c>
      <c r="E260" t="str">
        <f>_xlfn.XLOOKUP(order_details[[#This Row],[Customer ID]],customers[customerID],customers[companyName])</f>
        <v>Rancho grande</v>
      </c>
      <c r="F260" t="str">
        <f>_xlfn.XLOOKUP(order_details[[#This Row],[productID]],products[productID],products[productName])</f>
        <v>Gumbär Gummibärchen</v>
      </c>
      <c r="G260" t="str">
        <f>_xlfn.XLOOKUP(order_details[[#This Row],[Product Name]],products[productName],products[Category Name])</f>
        <v>Confections</v>
      </c>
      <c r="H260" s="6">
        <f>_xlfn.XLOOKUP(order_details[[#This Row],[orderID]],orders[orderID],orders[orderDate])</f>
        <v>41687</v>
      </c>
      <c r="I260" s="6" t="e">
        <f>DATEVALUE(order_details[[#This Row],[Order Date]])</f>
        <v>#VALUE!</v>
      </c>
      <c r="J260">
        <v>24.9</v>
      </c>
      <c r="K260">
        <v>6</v>
      </c>
      <c r="L260">
        <v>0</v>
      </c>
      <c r="M260">
        <f>(order_details[[#This Row],[unitPrice]]*order_details[[#This Row],[quantity]]) - (order_details[[#This Row],[unitPrice]]*order_details[[#This Row],[quantity]]*order_details[[#This Row],[discount]])</f>
        <v>149.39999999999998</v>
      </c>
      <c r="N260">
        <f>_xlfn.XLOOKUP(order_details[[#This Row],[orderID]],orders[orderID],orders[freight])</f>
        <v>38.82</v>
      </c>
      <c r="O260">
        <f>order_details[[#This Row],[Sales]]-order_details[[#This Row],[Freight]]</f>
        <v>110.57999999999998</v>
      </c>
      <c r="P260" s="8">
        <f>(order_details[[#This Row],[Profit]]/order_details[[#This Row],[Sales]])/100</f>
        <v>7.4016064257028114E-3</v>
      </c>
      <c r="Q260" s="12"/>
    </row>
    <row r="261" spans="1:17" x14ac:dyDescent="0.25">
      <c r="A261">
        <v>10449</v>
      </c>
      <c r="B261">
        <v>10</v>
      </c>
      <c r="C261" t="str">
        <f>_xlfn.XLOOKUP(order_details[[#This Row],[orderID]],orders[orderID],orders[customerID])</f>
        <v>BLONP</v>
      </c>
      <c r="D261" t="str">
        <f>_xlfn.XLOOKUP(order_details[[#This Row],[orderID]],orders[orderID],orders[Employee Name])</f>
        <v>Janet Leverling</v>
      </c>
      <c r="E261" t="str">
        <f>_xlfn.XLOOKUP(order_details[[#This Row],[Customer ID]],customers[customerID],customers[companyName])</f>
        <v>Blondesddsl père et fils</v>
      </c>
      <c r="F261" t="str">
        <f>_xlfn.XLOOKUP(order_details[[#This Row],[productID]],products[productID],products[productName])</f>
        <v>Ikura</v>
      </c>
      <c r="G261" t="str">
        <f>_xlfn.XLOOKUP(order_details[[#This Row],[Product Name]],products[productName],products[Category Name])</f>
        <v>Seafood</v>
      </c>
      <c r="H261" s="6">
        <f>_xlfn.XLOOKUP(order_details[[#This Row],[orderID]],orders[orderID],orders[orderDate])</f>
        <v>41688</v>
      </c>
      <c r="I261" s="6" t="e">
        <f>DATEVALUE(order_details[[#This Row],[Order Date]])</f>
        <v>#VALUE!</v>
      </c>
      <c r="J261">
        <v>24.8</v>
      </c>
      <c r="K261">
        <v>14</v>
      </c>
      <c r="L261">
        <v>0</v>
      </c>
      <c r="M261">
        <f>(order_details[[#This Row],[unitPrice]]*order_details[[#This Row],[quantity]]) - (order_details[[#This Row],[unitPrice]]*order_details[[#This Row],[quantity]]*order_details[[#This Row],[discount]])</f>
        <v>347.2</v>
      </c>
      <c r="N261">
        <f>_xlfn.XLOOKUP(order_details[[#This Row],[orderID]],orders[orderID],orders[freight])</f>
        <v>53.3</v>
      </c>
      <c r="O261">
        <f>order_details[[#This Row],[Sales]]-order_details[[#This Row],[Freight]]</f>
        <v>293.89999999999998</v>
      </c>
      <c r="P261" s="8">
        <f>(order_details[[#This Row],[Profit]]/order_details[[#This Row],[Sales]])/100</f>
        <v>8.4648617511520734E-3</v>
      </c>
      <c r="Q261" s="12"/>
    </row>
    <row r="262" spans="1:17" x14ac:dyDescent="0.25">
      <c r="A262">
        <v>10449</v>
      </c>
      <c r="B262">
        <v>62</v>
      </c>
      <c r="C262" t="str">
        <f>_xlfn.XLOOKUP(order_details[[#This Row],[orderID]],orders[orderID],orders[customerID])</f>
        <v>BLONP</v>
      </c>
      <c r="D262" t="str">
        <f>_xlfn.XLOOKUP(order_details[[#This Row],[orderID]],orders[orderID],orders[Employee Name])</f>
        <v>Janet Leverling</v>
      </c>
      <c r="E262" t="str">
        <f>_xlfn.XLOOKUP(order_details[[#This Row],[Customer ID]],customers[customerID],customers[companyName])</f>
        <v>Blondesddsl père et fils</v>
      </c>
      <c r="F262" t="str">
        <f>_xlfn.XLOOKUP(order_details[[#This Row],[productID]],products[productID],products[productName])</f>
        <v>Tarte au sucre</v>
      </c>
      <c r="G262" t="str">
        <f>_xlfn.XLOOKUP(order_details[[#This Row],[Product Name]],products[productName],products[Category Name])</f>
        <v>Confections</v>
      </c>
      <c r="H262" s="6">
        <f>_xlfn.XLOOKUP(order_details[[#This Row],[orderID]],orders[orderID],orders[orderDate])</f>
        <v>41688</v>
      </c>
      <c r="I262" s="6" t="e">
        <f>DATEVALUE(order_details[[#This Row],[Order Date]])</f>
        <v>#VALUE!</v>
      </c>
      <c r="J262">
        <v>39.4</v>
      </c>
      <c r="K262">
        <v>35</v>
      </c>
      <c r="L262">
        <v>0</v>
      </c>
      <c r="M262">
        <f>(order_details[[#This Row],[unitPrice]]*order_details[[#This Row],[quantity]]) - (order_details[[#This Row],[unitPrice]]*order_details[[#This Row],[quantity]]*order_details[[#This Row],[discount]])</f>
        <v>1379</v>
      </c>
      <c r="N262">
        <f>_xlfn.XLOOKUP(order_details[[#This Row],[orderID]],orders[orderID],orders[freight])</f>
        <v>53.3</v>
      </c>
      <c r="O262">
        <f>order_details[[#This Row],[Sales]]-order_details[[#This Row],[Freight]]</f>
        <v>1325.7</v>
      </c>
      <c r="P262" s="8">
        <f>(order_details[[#This Row],[Profit]]/order_details[[#This Row],[Sales]])/100</f>
        <v>9.6134880348078319E-3</v>
      </c>
      <c r="Q262" s="12"/>
    </row>
    <row r="263" spans="1:17" x14ac:dyDescent="0.25">
      <c r="A263">
        <v>10455</v>
      </c>
      <c r="B263">
        <v>53</v>
      </c>
      <c r="C263" t="str">
        <f>_xlfn.XLOOKUP(order_details[[#This Row],[orderID]],orders[orderID],orders[customerID])</f>
        <v>WARTH</v>
      </c>
      <c r="D263" t="str">
        <f>_xlfn.XLOOKUP(order_details[[#This Row],[orderID]],orders[orderID],orders[Employee Name])</f>
        <v>Laura Callahan</v>
      </c>
      <c r="E263" t="str">
        <f>_xlfn.XLOOKUP(order_details[[#This Row],[Customer ID]],customers[customerID],customers[companyName])</f>
        <v>Wartian Herkku</v>
      </c>
      <c r="F263" t="str">
        <f>_xlfn.XLOOKUP(order_details[[#This Row],[productID]],products[productID],products[productName])</f>
        <v>Perth Pasties</v>
      </c>
      <c r="G263" t="str">
        <f>_xlfn.XLOOKUP(order_details[[#This Row],[Product Name]],products[productName],products[Category Name])</f>
        <v>Meat &amp; Poultry</v>
      </c>
      <c r="H263" s="6">
        <f>_xlfn.XLOOKUP(order_details[[#This Row],[orderID]],orders[orderID],orders[orderDate])</f>
        <v>41694</v>
      </c>
      <c r="I263" s="6" t="e">
        <f>DATEVALUE(order_details[[#This Row],[Order Date]])</f>
        <v>#VALUE!</v>
      </c>
      <c r="J263">
        <v>26.2</v>
      </c>
      <c r="K263">
        <v>50</v>
      </c>
      <c r="L263">
        <v>0</v>
      </c>
      <c r="M263">
        <f>(order_details[[#This Row],[unitPrice]]*order_details[[#This Row],[quantity]]) - (order_details[[#This Row],[unitPrice]]*order_details[[#This Row],[quantity]]*order_details[[#This Row],[discount]])</f>
        <v>1310</v>
      </c>
      <c r="N263">
        <f>_xlfn.XLOOKUP(order_details[[#This Row],[orderID]],orders[orderID],orders[freight])</f>
        <v>180.45</v>
      </c>
      <c r="O263">
        <f>order_details[[#This Row],[Sales]]-order_details[[#This Row],[Freight]]</f>
        <v>1129.55</v>
      </c>
      <c r="P263" s="8">
        <f>(order_details[[#This Row],[Profit]]/order_details[[#This Row],[Sales]])/100</f>
        <v>8.6225190839694654E-3</v>
      </c>
      <c r="Q263" s="12"/>
    </row>
    <row r="264" spans="1:17" x14ac:dyDescent="0.25">
      <c r="A264">
        <v>10455</v>
      </c>
      <c r="B264">
        <v>61</v>
      </c>
      <c r="C264" t="str">
        <f>_xlfn.XLOOKUP(order_details[[#This Row],[orderID]],orders[orderID],orders[customerID])</f>
        <v>WARTH</v>
      </c>
      <c r="D264" t="str">
        <f>_xlfn.XLOOKUP(order_details[[#This Row],[orderID]],orders[orderID],orders[Employee Name])</f>
        <v>Laura Callahan</v>
      </c>
      <c r="E264" t="str">
        <f>_xlfn.XLOOKUP(order_details[[#This Row],[Customer ID]],customers[customerID],customers[companyName])</f>
        <v>Wartian Herkku</v>
      </c>
      <c r="F264" t="str">
        <f>_xlfn.XLOOKUP(order_details[[#This Row],[productID]],products[productID],products[productName])</f>
        <v>Sirop d'érable</v>
      </c>
      <c r="G264" t="str">
        <f>_xlfn.XLOOKUP(order_details[[#This Row],[Product Name]],products[productName],products[Category Name])</f>
        <v>Condiments</v>
      </c>
      <c r="H264" s="6">
        <f>_xlfn.XLOOKUP(order_details[[#This Row],[orderID]],orders[orderID],orders[orderDate])</f>
        <v>41694</v>
      </c>
      <c r="I264" s="6" t="e">
        <f>DATEVALUE(order_details[[#This Row],[Order Date]])</f>
        <v>#VALUE!</v>
      </c>
      <c r="J264">
        <v>22.8</v>
      </c>
      <c r="K264">
        <v>25</v>
      </c>
      <c r="L264">
        <v>0</v>
      </c>
      <c r="M264">
        <f>(order_details[[#This Row],[unitPrice]]*order_details[[#This Row],[quantity]]) - (order_details[[#This Row],[unitPrice]]*order_details[[#This Row],[quantity]]*order_details[[#This Row],[discount]])</f>
        <v>570</v>
      </c>
      <c r="N264">
        <f>_xlfn.XLOOKUP(order_details[[#This Row],[orderID]],orders[orderID],orders[freight])</f>
        <v>180.45</v>
      </c>
      <c r="O264">
        <f>order_details[[#This Row],[Sales]]-order_details[[#This Row],[Freight]]</f>
        <v>389.55</v>
      </c>
      <c r="P264" s="8">
        <f>(order_details[[#This Row],[Profit]]/order_details[[#This Row],[Sales]])/100</f>
        <v>6.834210526315789E-3</v>
      </c>
      <c r="Q264" s="12"/>
    </row>
    <row r="265" spans="1:17" x14ac:dyDescent="0.25">
      <c r="A265">
        <v>10457</v>
      </c>
      <c r="B265">
        <v>59</v>
      </c>
      <c r="C265" t="str">
        <f>_xlfn.XLOOKUP(order_details[[#This Row],[orderID]],orders[orderID],orders[customerID])</f>
        <v>KOENE</v>
      </c>
      <c r="D265" t="str">
        <f>_xlfn.XLOOKUP(order_details[[#This Row],[orderID]],orders[orderID],orders[Employee Name])</f>
        <v>Andrew Fuller</v>
      </c>
      <c r="E265" t="str">
        <f>_xlfn.XLOOKUP(order_details[[#This Row],[Customer ID]],customers[customerID],customers[companyName])</f>
        <v>Königlich Essen</v>
      </c>
      <c r="F265" t="str">
        <f>_xlfn.XLOOKUP(order_details[[#This Row],[productID]],products[productID],products[productName])</f>
        <v>Raclette Courdavault</v>
      </c>
      <c r="G265" t="str">
        <f>_xlfn.XLOOKUP(order_details[[#This Row],[Product Name]],products[productName],products[Category Name])</f>
        <v>Dairy Products</v>
      </c>
      <c r="H265" s="6">
        <f>_xlfn.XLOOKUP(order_details[[#This Row],[orderID]],orders[orderID],orders[orderDate])</f>
        <v>41695</v>
      </c>
      <c r="I265" s="6" t="e">
        <f>DATEVALUE(order_details[[#This Row],[Order Date]])</f>
        <v>#VALUE!</v>
      </c>
      <c r="J265">
        <v>44</v>
      </c>
      <c r="K265">
        <v>36</v>
      </c>
      <c r="L265">
        <v>0</v>
      </c>
      <c r="M265">
        <f>(order_details[[#This Row],[unitPrice]]*order_details[[#This Row],[quantity]]) - (order_details[[#This Row],[unitPrice]]*order_details[[#This Row],[quantity]]*order_details[[#This Row],[discount]])</f>
        <v>1584</v>
      </c>
      <c r="N265">
        <f>_xlfn.XLOOKUP(order_details[[#This Row],[orderID]],orders[orderID],orders[freight])</f>
        <v>11.57</v>
      </c>
      <c r="O265">
        <f>order_details[[#This Row],[Sales]]-order_details[[#This Row],[Freight]]</f>
        <v>1572.43</v>
      </c>
      <c r="P265" s="8">
        <f>(order_details[[#This Row],[Profit]]/order_details[[#This Row],[Sales]])/100</f>
        <v>9.9269570707070705E-3</v>
      </c>
      <c r="Q265" s="12"/>
    </row>
    <row r="266" spans="1:17" x14ac:dyDescent="0.25">
      <c r="A266">
        <v>10458</v>
      </c>
      <c r="B266">
        <v>71</v>
      </c>
      <c r="C266" t="str">
        <f>_xlfn.XLOOKUP(order_details[[#This Row],[orderID]],orders[orderID],orders[customerID])</f>
        <v>SUPRD</v>
      </c>
      <c r="D266" t="str">
        <f>_xlfn.XLOOKUP(order_details[[#This Row],[orderID]],orders[orderID],orders[Employee Name])</f>
        <v>Robert King</v>
      </c>
      <c r="E266" t="str">
        <f>_xlfn.XLOOKUP(order_details[[#This Row],[Customer ID]],customers[customerID],customers[companyName])</f>
        <v>Suprêmes délices</v>
      </c>
      <c r="F266" t="str">
        <f>_xlfn.XLOOKUP(order_details[[#This Row],[productID]],products[productID],products[productName])</f>
        <v>Flotemysost</v>
      </c>
      <c r="G266" t="str">
        <f>_xlfn.XLOOKUP(order_details[[#This Row],[Product Name]],products[productName],products[Category Name])</f>
        <v>Dairy Products</v>
      </c>
      <c r="H266" s="6">
        <f>_xlfn.XLOOKUP(order_details[[#This Row],[orderID]],orders[orderID],orders[orderDate])</f>
        <v>41696</v>
      </c>
      <c r="I266" s="6" t="e">
        <f>DATEVALUE(order_details[[#This Row],[Order Date]])</f>
        <v>#VALUE!</v>
      </c>
      <c r="J266">
        <v>17.2</v>
      </c>
      <c r="K266">
        <v>50</v>
      </c>
      <c r="L266">
        <v>0</v>
      </c>
      <c r="M266">
        <f>(order_details[[#This Row],[unitPrice]]*order_details[[#This Row],[quantity]]) - (order_details[[#This Row],[unitPrice]]*order_details[[#This Row],[quantity]]*order_details[[#This Row],[discount]])</f>
        <v>860</v>
      </c>
      <c r="N266">
        <f>_xlfn.XLOOKUP(order_details[[#This Row],[orderID]],orders[orderID],orders[freight])</f>
        <v>147.06</v>
      </c>
      <c r="O266">
        <f>order_details[[#This Row],[Sales]]-order_details[[#This Row],[Freight]]</f>
        <v>712.94</v>
      </c>
      <c r="P266" s="8">
        <f>(order_details[[#This Row],[Profit]]/order_details[[#This Row],[Sales]])/100</f>
        <v>8.2900000000000005E-3</v>
      </c>
      <c r="Q266" s="12"/>
    </row>
    <row r="267" spans="1:17" x14ac:dyDescent="0.25">
      <c r="A267">
        <v>10459</v>
      </c>
      <c r="B267">
        <v>72</v>
      </c>
      <c r="C267" t="str">
        <f>_xlfn.XLOOKUP(order_details[[#This Row],[orderID]],orders[orderID],orders[customerID])</f>
        <v>VICTE</v>
      </c>
      <c r="D267" t="str">
        <f>_xlfn.XLOOKUP(order_details[[#This Row],[orderID]],orders[orderID],orders[Employee Name])</f>
        <v>Margaret Peacock</v>
      </c>
      <c r="E267" t="str">
        <f>_xlfn.XLOOKUP(order_details[[#This Row],[Customer ID]],customers[customerID],customers[companyName])</f>
        <v>Victuailles en stock</v>
      </c>
      <c r="F267" t="str">
        <f>_xlfn.XLOOKUP(order_details[[#This Row],[productID]],products[productID],products[productName])</f>
        <v>Mozzarella di Giovanni</v>
      </c>
      <c r="G267" t="str">
        <f>_xlfn.XLOOKUP(order_details[[#This Row],[Product Name]],products[productName],products[Category Name])</f>
        <v>Dairy Products</v>
      </c>
      <c r="H267" s="6">
        <f>_xlfn.XLOOKUP(order_details[[#This Row],[orderID]],orders[orderID],orders[orderDate])</f>
        <v>41697</v>
      </c>
      <c r="I267" s="6" t="e">
        <f>DATEVALUE(order_details[[#This Row],[Order Date]])</f>
        <v>#VALUE!</v>
      </c>
      <c r="J267">
        <v>27.8</v>
      </c>
      <c r="K267">
        <v>40</v>
      </c>
      <c r="L267">
        <v>0</v>
      </c>
      <c r="M267">
        <f>(order_details[[#This Row],[unitPrice]]*order_details[[#This Row],[quantity]]) - (order_details[[#This Row],[unitPrice]]*order_details[[#This Row],[quantity]]*order_details[[#This Row],[discount]])</f>
        <v>1112</v>
      </c>
      <c r="N267">
        <f>_xlfn.XLOOKUP(order_details[[#This Row],[orderID]],orders[orderID],orders[freight])</f>
        <v>25.09</v>
      </c>
      <c r="O267">
        <f>order_details[[#This Row],[Sales]]-order_details[[#This Row],[Freight]]</f>
        <v>1086.9100000000001</v>
      </c>
      <c r="P267" s="8">
        <f>(order_details[[#This Row],[Profit]]/order_details[[#This Row],[Sales]])/100</f>
        <v>9.7743705035971233E-3</v>
      </c>
      <c r="Q267" s="12"/>
    </row>
    <row r="268" spans="1:17" x14ac:dyDescent="0.25">
      <c r="A268">
        <v>10462</v>
      </c>
      <c r="B268">
        <v>13</v>
      </c>
      <c r="C268" t="str">
        <f>_xlfn.XLOOKUP(order_details[[#This Row],[orderID]],orders[orderID],orders[customerID])</f>
        <v>CONSH</v>
      </c>
      <c r="D268" t="str">
        <f>_xlfn.XLOOKUP(order_details[[#This Row],[orderID]],orders[orderID],orders[Employee Name])</f>
        <v>Andrew Fuller</v>
      </c>
      <c r="E268" t="str">
        <f>_xlfn.XLOOKUP(order_details[[#This Row],[Customer ID]],customers[customerID],customers[companyName])</f>
        <v>Consolidated Holdings</v>
      </c>
      <c r="F268" t="str">
        <f>_xlfn.XLOOKUP(order_details[[#This Row],[productID]],products[productID],products[productName])</f>
        <v>Konbu</v>
      </c>
      <c r="G268" t="str">
        <f>_xlfn.XLOOKUP(order_details[[#This Row],[Product Name]],products[productName],products[Category Name])</f>
        <v>Seafood</v>
      </c>
      <c r="H268" s="6">
        <f>_xlfn.XLOOKUP(order_details[[#This Row],[orderID]],orders[orderID],orders[orderDate])</f>
        <v>41701</v>
      </c>
      <c r="I268" s="6" t="e">
        <f>DATEVALUE(order_details[[#This Row],[Order Date]])</f>
        <v>#VALUE!</v>
      </c>
      <c r="J268">
        <v>4.8</v>
      </c>
      <c r="K268">
        <v>1</v>
      </c>
      <c r="L268">
        <v>0</v>
      </c>
      <c r="M268">
        <f>(order_details[[#This Row],[unitPrice]]*order_details[[#This Row],[quantity]]) - (order_details[[#This Row],[unitPrice]]*order_details[[#This Row],[quantity]]*order_details[[#This Row],[discount]])</f>
        <v>4.8</v>
      </c>
      <c r="N268">
        <f>_xlfn.XLOOKUP(order_details[[#This Row],[orderID]],orders[orderID],orders[freight])</f>
        <v>6.17</v>
      </c>
      <c r="O268">
        <f>order_details[[#This Row],[Sales]]-order_details[[#This Row],[Freight]]</f>
        <v>-1.37</v>
      </c>
      <c r="P268" s="8">
        <f>(order_details[[#This Row],[Profit]]/order_details[[#This Row],[Sales]])/100</f>
        <v>-2.8541666666666672E-3</v>
      </c>
      <c r="Q268" s="12"/>
    </row>
    <row r="269" spans="1:17" x14ac:dyDescent="0.25">
      <c r="A269">
        <v>10462</v>
      </c>
      <c r="B269">
        <v>23</v>
      </c>
      <c r="C269" t="str">
        <f>_xlfn.XLOOKUP(order_details[[#This Row],[orderID]],orders[orderID],orders[customerID])</f>
        <v>CONSH</v>
      </c>
      <c r="D269" t="str">
        <f>_xlfn.XLOOKUP(order_details[[#This Row],[orderID]],orders[orderID],orders[Employee Name])</f>
        <v>Andrew Fuller</v>
      </c>
      <c r="E269" t="str">
        <f>_xlfn.XLOOKUP(order_details[[#This Row],[Customer ID]],customers[customerID],customers[companyName])</f>
        <v>Consolidated Holdings</v>
      </c>
      <c r="F269" t="str">
        <f>_xlfn.XLOOKUP(order_details[[#This Row],[productID]],products[productID],products[productName])</f>
        <v>Tunnbröd</v>
      </c>
      <c r="G269" t="str">
        <f>_xlfn.XLOOKUP(order_details[[#This Row],[Product Name]],products[productName],products[Category Name])</f>
        <v>Grains &amp; Cereals</v>
      </c>
      <c r="H269" s="6">
        <f>_xlfn.XLOOKUP(order_details[[#This Row],[orderID]],orders[orderID],orders[orderDate])</f>
        <v>41701</v>
      </c>
      <c r="I269" s="6" t="e">
        <f>DATEVALUE(order_details[[#This Row],[Order Date]])</f>
        <v>#VALUE!</v>
      </c>
      <c r="J269">
        <v>7.2</v>
      </c>
      <c r="K269">
        <v>21</v>
      </c>
      <c r="L269">
        <v>0</v>
      </c>
      <c r="M269">
        <f>(order_details[[#This Row],[unitPrice]]*order_details[[#This Row],[quantity]]) - (order_details[[#This Row],[unitPrice]]*order_details[[#This Row],[quantity]]*order_details[[#This Row],[discount]])</f>
        <v>151.20000000000002</v>
      </c>
      <c r="N269">
        <f>_xlfn.XLOOKUP(order_details[[#This Row],[orderID]],orders[orderID],orders[freight])</f>
        <v>6.17</v>
      </c>
      <c r="O269">
        <f>order_details[[#This Row],[Sales]]-order_details[[#This Row],[Freight]]</f>
        <v>145.03000000000003</v>
      </c>
      <c r="P269" s="8">
        <f>(order_details[[#This Row],[Profit]]/order_details[[#This Row],[Sales]])/100</f>
        <v>9.5919312169312175E-3</v>
      </c>
      <c r="Q269" s="12"/>
    </row>
    <row r="270" spans="1:17" x14ac:dyDescent="0.25">
      <c r="A270">
        <v>10463</v>
      </c>
      <c r="B270">
        <v>19</v>
      </c>
      <c r="C270" t="str">
        <f>_xlfn.XLOOKUP(order_details[[#This Row],[orderID]],orders[orderID],orders[customerID])</f>
        <v>SUPRD</v>
      </c>
      <c r="D270" t="str">
        <f>_xlfn.XLOOKUP(order_details[[#This Row],[orderID]],orders[orderID],orders[Employee Name])</f>
        <v>Steven Buchanan</v>
      </c>
      <c r="E270" t="str">
        <f>_xlfn.XLOOKUP(order_details[[#This Row],[Customer ID]],customers[customerID],customers[companyName])</f>
        <v>Suprêmes délices</v>
      </c>
      <c r="F270" t="str">
        <f>_xlfn.XLOOKUP(order_details[[#This Row],[productID]],products[productID],products[productName])</f>
        <v>Teatime Chocolate Biscuits</v>
      </c>
      <c r="G270" t="str">
        <f>_xlfn.XLOOKUP(order_details[[#This Row],[Product Name]],products[productName],products[Category Name])</f>
        <v>Confections</v>
      </c>
      <c r="H270" s="6">
        <f>_xlfn.XLOOKUP(order_details[[#This Row],[orderID]],orders[orderID],orders[orderDate])</f>
        <v>41702</v>
      </c>
      <c r="I270" s="6" t="e">
        <f>DATEVALUE(order_details[[#This Row],[Order Date]])</f>
        <v>#VALUE!</v>
      </c>
      <c r="J270">
        <v>7.3</v>
      </c>
      <c r="K270">
        <v>21</v>
      </c>
      <c r="L270">
        <v>0</v>
      </c>
      <c r="M270">
        <f>(order_details[[#This Row],[unitPrice]]*order_details[[#This Row],[quantity]]) - (order_details[[#This Row],[unitPrice]]*order_details[[#This Row],[quantity]]*order_details[[#This Row],[discount]])</f>
        <v>153.29999999999998</v>
      </c>
      <c r="N270">
        <f>_xlfn.XLOOKUP(order_details[[#This Row],[orderID]],orders[orderID],orders[freight])</f>
        <v>14.78</v>
      </c>
      <c r="O270">
        <f>order_details[[#This Row],[Sales]]-order_details[[#This Row],[Freight]]</f>
        <v>138.51999999999998</v>
      </c>
      <c r="P270" s="8">
        <f>(order_details[[#This Row],[Profit]]/order_details[[#This Row],[Sales]])/100</f>
        <v>9.0358773646444877E-3</v>
      </c>
      <c r="Q270" s="12"/>
    </row>
    <row r="271" spans="1:17" x14ac:dyDescent="0.25">
      <c r="A271">
        <v>10463</v>
      </c>
      <c r="B271">
        <v>42</v>
      </c>
      <c r="C271" t="str">
        <f>_xlfn.XLOOKUP(order_details[[#This Row],[orderID]],orders[orderID],orders[customerID])</f>
        <v>SUPRD</v>
      </c>
      <c r="D271" t="str">
        <f>_xlfn.XLOOKUP(order_details[[#This Row],[orderID]],orders[orderID],orders[Employee Name])</f>
        <v>Steven Buchanan</v>
      </c>
      <c r="E271" t="str">
        <f>_xlfn.XLOOKUP(order_details[[#This Row],[Customer ID]],customers[customerID],customers[companyName])</f>
        <v>Suprêmes délices</v>
      </c>
      <c r="F271" t="str">
        <f>_xlfn.XLOOKUP(order_details[[#This Row],[productID]],products[productID],products[productName])</f>
        <v>Singaporean Hokkien Fried Mee</v>
      </c>
      <c r="G271" t="str">
        <f>_xlfn.XLOOKUP(order_details[[#This Row],[Product Name]],products[productName],products[Category Name])</f>
        <v>Grains &amp; Cereals</v>
      </c>
      <c r="H271" s="6">
        <f>_xlfn.XLOOKUP(order_details[[#This Row],[orderID]],orders[orderID],orders[orderDate])</f>
        <v>41702</v>
      </c>
      <c r="I271" s="6" t="e">
        <f>DATEVALUE(order_details[[#This Row],[Order Date]])</f>
        <v>#VALUE!</v>
      </c>
      <c r="J271">
        <v>11.2</v>
      </c>
      <c r="K271">
        <v>50</v>
      </c>
      <c r="L271">
        <v>0</v>
      </c>
      <c r="M271">
        <f>(order_details[[#This Row],[unitPrice]]*order_details[[#This Row],[quantity]]) - (order_details[[#This Row],[unitPrice]]*order_details[[#This Row],[quantity]]*order_details[[#This Row],[discount]])</f>
        <v>560</v>
      </c>
      <c r="N271">
        <f>_xlfn.XLOOKUP(order_details[[#This Row],[orderID]],orders[orderID],orders[freight])</f>
        <v>14.78</v>
      </c>
      <c r="O271">
        <f>order_details[[#This Row],[Sales]]-order_details[[#This Row],[Freight]]</f>
        <v>545.22</v>
      </c>
      <c r="P271" s="8">
        <f>(order_details[[#This Row],[Profit]]/order_details[[#This Row],[Sales]])/100</f>
        <v>9.736071428571429E-3</v>
      </c>
      <c r="Q271" s="12"/>
    </row>
    <row r="272" spans="1:17" x14ac:dyDescent="0.25">
      <c r="A272">
        <v>10464</v>
      </c>
      <c r="B272">
        <v>43</v>
      </c>
      <c r="C272" t="str">
        <f>_xlfn.XLOOKUP(order_details[[#This Row],[orderID]],orders[orderID],orders[customerID])</f>
        <v>FURIB</v>
      </c>
      <c r="D272" t="str">
        <f>_xlfn.XLOOKUP(order_details[[#This Row],[orderID]],orders[orderID],orders[Employee Name])</f>
        <v>Margaret Peacock</v>
      </c>
      <c r="E272" t="str">
        <f>_xlfn.XLOOKUP(order_details[[#This Row],[Customer ID]],customers[customerID],customers[companyName])</f>
        <v>Furia Bacalhau e Frutos do Mar</v>
      </c>
      <c r="F272" t="str">
        <f>_xlfn.XLOOKUP(order_details[[#This Row],[productID]],products[productID],products[productName])</f>
        <v>Ipoh Coffee</v>
      </c>
      <c r="G272" t="str">
        <f>_xlfn.XLOOKUP(order_details[[#This Row],[Product Name]],products[productName],products[Category Name])</f>
        <v>Beverages</v>
      </c>
      <c r="H272" s="6">
        <f>_xlfn.XLOOKUP(order_details[[#This Row],[orderID]],orders[orderID],orders[orderDate])</f>
        <v>41702</v>
      </c>
      <c r="I272" s="6" t="e">
        <f>DATEVALUE(order_details[[#This Row],[Order Date]])</f>
        <v>#VALUE!</v>
      </c>
      <c r="J272">
        <v>36.799999999999997</v>
      </c>
      <c r="K272">
        <v>3</v>
      </c>
      <c r="L272">
        <v>0</v>
      </c>
      <c r="M272">
        <f>(order_details[[#This Row],[unitPrice]]*order_details[[#This Row],[quantity]]) - (order_details[[#This Row],[unitPrice]]*order_details[[#This Row],[quantity]]*order_details[[#This Row],[discount]])</f>
        <v>110.39999999999999</v>
      </c>
      <c r="N272">
        <f>_xlfn.XLOOKUP(order_details[[#This Row],[orderID]],orders[orderID],orders[freight])</f>
        <v>89</v>
      </c>
      <c r="O272">
        <f>order_details[[#This Row],[Sales]]-order_details[[#This Row],[Freight]]</f>
        <v>21.399999999999991</v>
      </c>
      <c r="P272" s="8">
        <f>(order_details[[#This Row],[Profit]]/order_details[[#This Row],[Sales]])/100</f>
        <v>1.9384057971014487E-3</v>
      </c>
      <c r="Q272" s="12"/>
    </row>
    <row r="273" spans="1:17" x14ac:dyDescent="0.25">
      <c r="A273">
        <v>10465</v>
      </c>
      <c r="B273">
        <v>24</v>
      </c>
      <c r="C273" t="str">
        <f>_xlfn.XLOOKUP(order_details[[#This Row],[orderID]],orders[orderID],orders[customerID])</f>
        <v>VAFFE</v>
      </c>
      <c r="D273" t="str">
        <f>_xlfn.XLOOKUP(order_details[[#This Row],[orderID]],orders[orderID],orders[Employee Name])</f>
        <v>Nancy Davolio</v>
      </c>
      <c r="E273" t="str">
        <f>_xlfn.XLOOKUP(order_details[[#This Row],[Customer ID]],customers[customerID],customers[companyName])</f>
        <v>Vaffeljernet</v>
      </c>
      <c r="F273" t="str">
        <f>_xlfn.XLOOKUP(order_details[[#This Row],[productID]],products[productID],products[productName])</f>
        <v>Guarana Fantastica</v>
      </c>
      <c r="G273" t="str">
        <f>_xlfn.XLOOKUP(order_details[[#This Row],[Product Name]],products[productName],products[Category Name])</f>
        <v>Beverages</v>
      </c>
      <c r="H273" s="6">
        <f>_xlfn.XLOOKUP(order_details[[#This Row],[orderID]],orders[orderID],orders[orderDate])</f>
        <v>41703</v>
      </c>
      <c r="I273" s="6" t="e">
        <f>DATEVALUE(order_details[[#This Row],[Order Date]])</f>
        <v>#VALUE!</v>
      </c>
      <c r="J273">
        <v>3.6</v>
      </c>
      <c r="K273">
        <v>25</v>
      </c>
      <c r="L273">
        <v>0</v>
      </c>
      <c r="M273">
        <f>(order_details[[#This Row],[unitPrice]]*order_details[[#This Row],[quantity]]) - (order_details[[#This Row],[unitPrice]]*order_details[[#This Row],[quantity]]*order_details[[#This Row],[discount]])</f>
        <v>90</v>
      </c>
      <c r="N273">
        <f>_xlfn.XLOOKUP(order_details[[#This Row],[orderID]],orders[orderID],orders[freight])</f>
        <v>145.04</v>
      </c>
      <c r="O273">
        <f>order_details[[#This Row],[Sales]]-order_details[[#This Row],[Freight]]</f>
        <v>-55.039999999999992</v>
      </c>
      <c r="P273" s="8">
        <f>(order_details[[#This Row],[Profit]]/order_details[[#This Row],[Sales]])/100</f>
        <v>-6.1155555555555555E-3</v>
      </c>
      <c r="Q273" s="12"/>
    </row>
    <row r="274" spans="1:17" x14ac:dyDescent="0.25">
      <c r="A274">
        <v>10465</v>
      </c>
      <c r="B274">
        <v>50</v>
      </c>
      <c r="C274" t="str">
        <f>_xlfn.XLOOKUP(order_details[[#This Row],[orderID]],orders[orderID],orders[customerID])</f>
        <v>VAFFE</v>
      </c>
      <c r="D274" t="str">
        <f>_xlfn.XLOOKUP(order_details[[#This Row],[orderID]],orders[orderID],orders[Employee Name])</f>
        <v>Nancy Davolio</v>
      </c>
      <c r="E274" t="str">
        <f>_xlfn.XLOOKUP(order_details[[#This Row],[Customer ID]],customers[customerID],customers[companyName])</f>
        <v>Vaffeljernet</v>
      </c>
      <c r="F274" t="str">
        <f>_xlfn.XLOOKUP(order_details[[#This Row],[productID]],products[productID],products[productName])</f>
        <v>Valkoinen suklaa</v>
      </c>
      <c r="G274" t="str">
        <f>_xlfn.XLOOKUP(order_details[[#This Row],[Product Name]],products[productName],products[Category Name])</f>
        <v>Confections</v>
      </c>
      <c r="H274" s="6">
        <f>_xlfn.XLOOKUP(order_details[[#This Row],[orderID]],orders[orderID],orders[orderDate])</f>
        <v>41703</v>
      </c>
      <c r="I274" s="6" t="e">
        <f>DATEVALUE(order_details[[#This Row],[Order Date]])</f>
        <v>#VALUE!</v>
      </c>
      <c r="J274">
        <v>13</v>
      </c>
      <c r="K274">
        <v>25</v>
      </c>
      <c r="L274">
        <v>0</v>
      </c>
      <c r="M274">
        <f>(order_details[[#This Row],[unitPrice]]*order_details[[#This Row],[quantity]]) - (order_details[[#This Row],[unitPrice]]*order_details[[#This Row],[quantity]]*order_details[[#This Row],[discount]])</f>
        <v>325</v>
      </c>
      <c r="N274">
        <f>_xlfn.XLOOKUP(order_details[[#This Row],[orderID]],orders[orderID],orders[freight])</f>
        <v>145.04</v>
      </c>
      <c r="O274">
        <f>order_details[[#This Row],[Sales]]-order_details[[#This Row],[Freight]]</f>
        <v>179.96</v>
      </c>
      <c r="P274" s="8">
        <f>(order_details[[#This Row],[Profit]]/order_details[[#This Row],[Sales]])/100</f>
        <v>5.53723076923077E-3</v>
      </c>
      <c r="Q274" s="12"/>
    </row>
    <row r="275" spans="1:17" x14ac:dyDescent="0.25">
      <c r="A275">
        <v>10466</v>
      </c>
      <c r="B275">
        <v>46</v>
      </c>
      <c r="C275" t="str">
        <f>_xlfn.XLOOKUP(order_details[[#This Row],[orderID]],orders[orderID],orders[customerID])</f>
        <v>COMMI</v>
      </c>
      <c r="D275" t="str">
        <f>_xlfn.XLOOKUP(order_details[[#This Row],[orderID]],orders[orderID],orders[Employee Name])</f>
        <v>Margaret Peacock</v>
      </c>
      <c r="E275" t="str">
        <f>_xlfn.XLOOKUP(order_details[[#This Row],[Customer ID]],customers[customerID],customers[companyName])</f>
        <v>Comércio Mineiro</v>
      </c>
      <c r="F275" t="str">
        <f>_xlfn.XLOOKUP(order_details[[#This Row],[productID]],products[productID],products[productName])</f>
        <v>Spegesild</v>
      </c>
      <c r="G275" t="str">
        <f>_xlfn.XLOOKUP(order_details[[#This Row],[Product Name]],products[productName],products[Category Name])</f>
        <v>Seafood</v>
      </c>
      <c r="H275" s="6">
        <f>_xlfn.XLOOKUP(order_details[[#This Row],[orderID]],orders[orderID],orders[orderDate])</f>
        <v>41704</v>
      </c>
      <c r="I275" s="6" t="e">
        <f>DATEVALUE(order_details[[#This Row],[Order Date]])</f>
        <v>#VALUE!</v>
      </c>
      <c r="J275">
        <v>9.6</v>
      </c>
      <c r="K275">
        <v>5</v>
      </c>
      <c r="L275">
        <v>0</v>
      </c>
      <c r="M275">
        <f>(order_details[[#This Row],[unitPrice]]*order_details[[#This Row],[quantity]]) - (order_details[[#This Row],[unitPrice]]*order_details[[#This Row],[quantity]]*order_details[[#This Row],[discount]])</f>
        <v>48</v>
      </c>
      <c r="N275">
        <f>_xlfn.XLOOKUP(order_details[[#This Row],[orderID]],orders[orderID],orders[freight])</f>
        <v>11.93</v>
      </c>
      <c r="O275">
        <f>order_details[[#This Row],[Sales]]-order_details[[#This Row],[Freight]]</f>
        <v>36.07</v>
      </c>
      <c r="P275" s="8">
        <f>(order_details[[#This Row],[Profit]]/order_details[[#This Row],[Sales]])/100</f>
        <v>7.5145833333333332E-3</v>
      </c>
      <c r="Q275" s="12"/>
    </row>
    <row r="276" spans="1:17" x14ac:dyDescent="0.25">
      <c r="A276">
        <v>10467</v>
      </c>
      <c r="B276">
        <v>24</v>
      </c>
      <c r="C276" t="str">
        <f>_xlfn.XLOOKUP(order_details[[#This Row],[orderID]],orders[orderID],orders[customerID])</f>
        <v>MAGAA</v>
      </c>
      <c r="D276" t="str">
        <f>_xlfn.XLOOKUP(order_details[[#This Row],[orderID]],orders[orderID],orders[Employee Name])</f>
        <v>Laura Callahan</v>
      </c>
      <c r="E276" t="str">
        <f>_xlfn.XLOOKUP(order_details[[#This Row],[Customer ID]],customers[customerID],customers[companyName])</f>
        <v>Magazzini Alimentari Riuniti</v>
      </c>
      <c r="F276" t="str">
        <f>_xlfn.XLOOKUP(order_details[[#This Row],[productID]],products[productID],products[productName])</f>
        <v>Guarana Fantastica</v>
      </c>
      <c r="G276" t="str">
        <f>_xlfn.XLOOKUP(order_details[[#This Row],[Product Name]],products[productName],products[Category Name])</f>
        <v>Beverages</v>
      </c>
      <c r="H276" s="6">
        <f>_xlfn.XLOOKUP(order_details[[#This Row],[orderID]],orders[orderID],orders[orderDate])</f>
        <v>41704</v>
      </c>
      <c r="I276" s="6" t="e">
        <f>DATEVALUE(order_details[[#This Row],[Order Date]])</f>
        <v>#VALUE!</v>
      </c>
      <c r="J276">
        <v>3.6</v>
      </c>
      <c r="K276">
        <v>28</v>
      </c>
      <c r="L276">
        <v>0</v>
      </c>
      <c r="M276">
        <f>(order_details[[#This Row],[unitPrice]]*order_details[[#This Row],[quantity]]) - (order_details[[#This Row],[unitPrice]]*order_details[[#This Row],[quantity]]*order_details[[#This Row],[discount]])</f>
        <v>100.8</v>
      </c>
      <c r="N276">
        <f>_xlfn.XLOOKUP(order_details[[#This Row],[orderID]],orders[orderID],orders[freight])</f>
        <v>4.93</v>
      </c>
      <c r="O276">
        <f>order_details[[#This Row],[Sales]]-order_details[[#This Row],[Freight]]</f>
        <v>95.87</v>
      </c>
      <c r="P276" s="8">
        <f>(order_details[[#This Row],[Profit]]/order_details[[#This Row],[Sales]])/100</f>
        <v>9.510912698412699E-3</v>
      </c>
      <c r="Q276" s="12"/>
    </row>
    <row r="277" spans="1:17" x14ac:dyDescent="0.25">
      <c r="A277">
        <v>10467</v>
      </c>
      <c r="B277">
        <v>25</v>
      </c>
      <c r="C277" t="str">
        <f>_xlfn.XLOOKUP(order_details[[#This Row],[orderID]],orders[orderID],orders[customerID])</f>
        <v>MAGAA</v>
      </c>
      <c r="D277" t="str">
        <f>_xlfn.XLOOKUP(order_details[[#This Row],[orderID]],orders[orderID],orders[Employee Name])</f>
        <v>Laura Callahan</v>
      </c>
      <c r="E277" t="str">
        <f>_xlfn.XLOOKUP(order_details[[#This Row],[Customer ID]],customers[customerID],customers[companyName])</f>
        <v>Magazzini Alimentari Riuniti</v>
      </c>
      <c r="F277" t="str">
        <f>_xlfn.XLOOKUP(order_details[[#This Row],[productID]],products[productID],products[productName])</f>
        <v>NuNuCa Nuß-Nougat-Creme</v>
      </c>
      <c r="G277" t="str">
        <f>_xlfn.XLOOKUP(order_details[[#This Row],[Product Name]],products[productName],products[Category Name])</f>
        <v>Confections</v>
      </c>
      <c r="H277" s="6">
        <f>_xlfn.XLOOKUP(order_details[[#This Row],[orderID]],orders[orderID],orders[orderDate])</f>
        <v>41704</v>
      </c>
      <c r="I277" s="6" t="e">
        <f>DATEVALUE(order_details[[#This Row],[Order Date]])</f>
        <v>#VALUE!</v>
      </c>
      <c r="J277">
        <v>11.2</v>
      </c>
      <c r="K277">
        <v>12</v>
      </c>
      <c r="L277">
        <v>0</v>
      </c>
      <c r="M277">
        <f>(order_details[[#This Row],[unitPrice]]*order_details[[#This Row],[quantity]]) - (order_details[[#This Row],[unitPrice]]*order_details[[#This Row],[quantity]]*order_details[[#This Row],[discount]])</f>
        <v>134.39999999999998</v>
      </c>
      <c r="N277">
        <f>_xlfn.XLOOKUP(order_details[[#This Row],[orderID]],orders[orderID],orders[freight])</f>
        <v>4.93</v>
      </c>
      <c r="O277">
        <f>order_details[[#This Row],[Sales]]-order_details[[#This Row],[Freight]]</f>
        <v>129.46999999999997</v>
      </c>
      <c r="P277" s="8">
        <f>(order_details[[#This Row],[Profit]]/order_details[[#This Row],[Sales]])/100</f>
        <v>9.633184523809523E-3</v>
      </c>
      <c r="Q277" s="12"/>
    </row>
    <row r="278" spans="1:17" x14ac:dyDescent="0.25">
      <c r="A278">
        <v>10468</v>
      </c>
      <c r="B278">
        <v>30</v>
      </c>
      <c r="C278" t="str">
        <f>_xlfn.XLOOKUP(order_details[[#This Row],[orderID]],orders[orderID],orders[customerID])</f>
        <v>KOENE</v>
      </c>
      <c r="D278" t="str">
        <f>_xlfn.XLOOKUP(order_details[[#This Row],[orderID]],orders[orderID],orders[Employee Name])</f>
        <v>Janet Leverling</v>
      </c>
      <c r="E278" t="str">
        <f>_xlfn.XLOOKUP(order_details[[#This Row],[Customer ID]],customers[customerID],customers[companyName])</f>
        <v>Königlich Essen</v>
      </c>
      <c r="F278" t="str">
        <f>_xlfn.XLOOKUP(order_details[[#This Row],[productID]],products[productID],products[productName])</f>
        <v>Nord-Ost Matjeshering</v>
      </c>
      <c r="G278" t="str">
        <f>_xlfn.XLOOKUP(order_details[[#This Row],[Product Name]],products[productName],products[Category Name])</f>
        <v>Seafood</v>
      </c>
      <c r="H278" s="6">
        <f>_xlfn.XLOOKUP(order_details[[#This Row],[orderID]],orders[orderID],orders[orderDate])</f>
        <v>41705</v>
      </c>
      <c r="I278" s="6" t="e">
        <f>DATEVALUE(order_details[[#This Row],[Order Date]])</f>
        <v>#VALUE!</v>
      </c>
      <c r="J278">
        <v>20.7</v>
      </c>
      <c r="K278">
        <v>8</v>
      </c>
      <c r="L278">
        <v>0</v>
      </c>
      <c r="M278">
        <f>(order_details[[#This Row],[unitPrice]]*order_details[[#This Row],[quantity]]) - (order_details[[#This Row],[unitPrice]]*order_details[[#This Row],[quantity]]*order_details[[#This Row],[discount]])</f>
        <v>165.6</v>
      </c>
      <c r="N278">
        <f>_xlfn.XLOOKUP(order_details[[#This Row],[orderID]],orders[orderID],orders[freight])</f>
        <v>44.12</v>
      </c>
      <c r="O278">
        <f>order_details[[#This Row],[Sales]]-order_details[[#This Row],[Freight]]</f>
        <v>121.47999999999999</v>
      </c>
      <c r="P278" s="8">
        <f>(order_details[[#This Row],[Profit]]/order_details[[#This Row],[Sales]])/100</f>
        <v>7.3357487922705309E-3</v>
      </c>
      <c r="Q278" s="12"/>
    </row>
    <row r="279" spans="1:17" x14ac:dyDescent="0.25">
      <c r="A279">
        <v>10470</v>
      </c>
      <c r="B279">
        <v>64</v>
      </c>
      <c r="C279" t="str">
        <f>_xlfn.XLOOKUP(order_details[[#This Row],[orderID]],orders[orderID],orders[customerID])</f>
        <v>BONAP</v>
      </c>
      <c r="D279" t="str">
        <f>_xlfn.XLOOKUP(order_details[[#This Row],[orderID]],orders[orderID],orders[Employee Name])</f>
        <v>Margaret Peacock</v>
      </c>
      <c r="E279" t="str">
        <f>_xlfn.XLOOKUP(order_details[[#This Row],[Customer ID]],customers[customerID],customers[companyName])</f>
        <v>Bon app'</v>
      </c>
      <c r="F279" t="str">
        <f>_xlfn.XLOOKUP(order_details[[#This Row],[productID]],products[productID],products[productName])</f>
        <v>Wimmers gute Semmelknödel</v>
      </c>
      <c r="G279" t="str">
        <f>_xlfn.XLOOKUP(order_details[[#This Row],[Product Name]],products[productName],products[Category Name])</f>
        <v>Grains &amp; Cereals</v>
      </c>
      <c r="H279" s="6">
        <f>_xlfn.XLOOKUP(order_details[[#This Row],[orderID]],orders[orderID],orders[orderDate])</f>
        <v>41709</v>
      </c>
      <c r="I279" s="6" t="e">
        <f>DATEVALUE(order_details[[#This Row],[Order Date]])</f>
        <v>#VALUE!</v>
      </c>
      <c r="J279">
        <v>26.6</v>
      </c>
      <c r="K279">
        <v>8</v>
      </c>
      <c r="L279">
        <v>0</v>
      </c>
      <c r="M279">
        <f>(order_details[[#This Row],[unitPrice]]*order_details[[#This Row],[quantity]]) - (order_details[[#This Row],[unitPrice]]*order_details[[#This Row],[quantity]]*order_details[[#This Row],[discount]])</f>
        <v>212.8</v>
      </c>
      <c r="N279">
        <f>_xlfn.XLOOKUP(order_details[[#This Row],[orderID]],orders[orderID],orders[freight])</f>
        <v>64.56</v>
      </c>
      <c r="O279">
        <f>order_details[[#This Row],[Sales]]-order_details[[#This Row],[Freight]]</f>
        <v>148.24</v>
      </c>
      <c r="P279" s="8">
        <f>(order_details[[#This Row],[Profit]]/order_details[[#This Row],[Sales]])/100</f>
        <v>6.9661654135338346E-3</v>
      </c>
      <c r="Q279" s="12"/>
    </row>
    <row r="280" spans="1:17" x14ac:dyDescent="0.25">
      <c r="A280">
        <v>10472</v>
      </c>
      <c r="B280">
        <v>51</v>
      </c>
      <c r="C280" t="str">
        <f>_xlfn.XLOOKUP(order_details[[#This Row],[orderID]],orders[orderID],orders[customerID])</f>
        <v>SEVES</v>
      </c>
      <c r="D280" t="str">
        <f>_xlfn.XLOOKUP(order_details[[#This Row],[orderID]],orders[orderID],orders[Employee Name])</f>
        <v>Laura Callahan</v>
      </c>
      <c r="E280" t="str">
        <f>_xlfn.XLOOKUP(order_details[[#This Row],[Customer ID]],customers[customerID],customers[companyName])</f>
        <v>Seven Seas Imports</v>
      </c>
      <c r="F280" t="str">
        <f>_xlfn.XLOOKUP(order_details[[#This Row],[productID]],products[productID],products[productName])</f>
        <v>Manjimup Dried Apples</v>
      </c>
      <c r="G280" t="str">
        <f>_xlfn.XLOOKUP(order_details[[#This Row],[Product Name]],products[productName],products[Category Name])</f>
        <v>Produce</v>
      </c>
      <c r="H280" s="6">
        <f>_xlfn.XLOOKUP(order_details[[#This Row],[orderID]],orders[orderID],orders[orderDate])</f>
        <v>41710</v>
      </c>
      <c r="I280" s="6" t="e">
        <f>DATEVALUE(order_details[[#This Row],[Order Date]])</f>
        <v>#VALUE!</v>
      </c>
      <c r="J280">
        <v>42.4</v>
      </c>
      <c r="K280">
        <v>18</v>
      </c>
      <c r="L280">
        <v>0</v>
      </c>
      <c r="M280">
        <f>(order_details[[#This Row],[unitPrice]]*order_details[[#This Row],[quantity]]) - (order_details[[#This Row],[unitPrice]]*order_details[[#This Row],[quantity]]*order_details[[#This Row],[discount]])</f>
        <v>763.19999999999993</v>
      </c>
      <c r="N280">
        <f>_xlfn.XLOOKUP(order_details[[#This Row],[orderID]],orders[orderID],orders[freight])</f>
        <v>4.2</v>
      </c>
      <c r="O280">
        <f>order_details[[#This Row],[Sales]]-order_details[[#This Row],[Freight]]</f>
        <v>758.99999999999989</v>
      </c>
      <c r="P280" s="8">
        <f>(order_details[[#This Row],[Profit]]/order_details[[#This Row],[Sales]])/100</f>
        <v>9.944968553459119E-3</v>
      </c>
      <c r="Q280" s="12"/>
    </row>
    <row r="281" spans="1:17" x14ac:dyDescent="0.25">
      <c r="A281">
        <v>10473</v>
      </c>
      <c r="B281">
        <v>33</v>
      </c>
      <c r="C281" t="str">
        <f>_xlfn.XLOOKUP(order_details[[#This Row],[orderID]],orders[orderID],orders[customerID])</f>
        <v>ISLAT</v>
      </c>
      <c r="D281" t="str">
        <f>_xlfn.XLOOKUP(order_details[[#This Row],[orderID]],orders[orderID],orders[Employee Name])</f>
        <v>Nancy Davolio</v>
      </c>
      <c r="E281" t="str">
        <f>_xlfn.XLOOKUP(order_details[[#This Row],[Customer ID]],customers[customerID],customers[companyName])</f>
        <v>Island Trading</v>
      </c>
      <c r="F281" t="str">
        <f>_xlfn.XLOOKUP(order_details[[#This Row],[productID]],products[productID],products[productName])</f>
        <v>Geitost</v>
      </c>
      <c r="G281" t="str">
        <f>_xlfn.XLOOKUP(order_details[[#This Row],[Product Name]],products[productName],products[Category Name])</f>
        <v>Dairy Products</v>
      </c>
      <c r="H281" s="6">
        <f>_xlfn.XLOOKUP(order_details[[#This Row],[orderID]],orders[orderID],orders[orderDate])</f>
        <v>41711</v>
      </c>
      <c r="I281" s="6" t="e">
        <f>DATEVALUE(order_details[[#This Row],[Order Date]])</f>
        <v>#VALUE!</v>
      </c>
      <c r="J281">
        <v>2</v>
      </c>
      <c r="K281">
        <v>12</v>
      </c>
      <c r="L281">
        <v>0</v>
      </c>
      <c r="M281">
        <f>(order_details[[#This Row],[unitPrice]]*order_details[[#This Row],[quantity]]) - (order_details[[#This Row],[unitPrice]]*order_details[[#This Row],[quantity]]*order_details[[#This Row],[discount]])</f>
        <v>24</v>
      </c>
      <c r="N281">
        <f>_xlfn.XLOOKUP(order_details[[#This Row],[orderID]],orders[orderID],orders[freight])</f>
        <v>16.37</v>
      </c>
      <c r="O281">
        <f>order_details[[#This Row],[Sales]]-order_details[[#This Row],[Freight]]</f>
        <v>7.629999999999999</v>
      </c>
      <c r="P281" s="8">
        <f>(order_details[[#This Row],[Profit]]/order_details[[#This Row],[Sales]])/100</f>
        <v>3.1791666666666661E-3</v>
      </c>
      <c r="Q281" s="12"/>
    </row>
    <row r="282" spans="1:17" x14ac:dyDescent="0.25">
      <c r="A282">
        <v>10473</v>
      </c>
      <c r="B282">
        <v>71</v>
      </c>
      <c r="C282" t="str">
        <f>_xlfn.XLOOKUP(order_details[[#This Row],[orderID]],orders[orderID],orders[customerID])</f>
        <v>ISLAT</v>
      </c>
      <c r="D282" t="str">
        <f>_xlfn.XLOOKUP(order_details[[#This Row],[orderID]],orders[orderID],orders[Employee Name])</f>
        <v>Nancy Davolio</v>
      </c>
      <c r="E282" t="str">
        <f>_xlfn.XLOOKUP(order_details[[#This Row],[Customer ID]],customers[customerID],customers[companyName])</f>
        <v>Island Trading</v>
      </c>
      <c r="F282" t="str">
        <f>_xlfn.XLOOKUP(order_details[[#This Row],[productID]],products[productID],products[productName])</f>
        <v>Flotemysost</v>
      </c>
      <c r="G282" t="str">
        <f>_xlfn.XLOOKUP(order_details[[#This Row],[Product Name]],products[productName],products[Category Name])</f>
        <v>Dairy Products</v>
      </c>
      <c r="H282" s="6">
        <f>_xlfn.XLOOKUP(order_details[[#This Row],[orderID]],orders[orderID],orders[orderDate])</f>
        <v>41711</v>
      </c>
      <c r="I282" s="6" t="e">
        <f>DATEVALUE(order_details[[#This Row],[Order Date]])</f>
        <v>#VALUE!</v>
      </c>
      <c r="J282">
        <v>17.2</v>
      </c>
      <c r="K282">
        <v>12</v>
      </c>
      <c r="L282">
        <v>0</v>
      </c>
      <c r="M282">
        <f>(order_details[[#This Row],[unitPrice]]*order_details[[#This Row],[quantity]]) - (order_details[[#This Row],[unitPrice]]*order_details[[#This Row],[quantity]]*order_details[[#This Row],[discount]])</f>
        <v>206.39999999999998</v>
      </c>
      <c r="N282">
        <f>_xlfn.XLOOKUP(order_details[[#This Row],[orderID]],orders[orderID],orders[freight])</f>
        <v>16.37</v>
      </c>
      <c r="O282">
        <f>order_details[[#This Row],[Sales]]-order_details[[#This Row],[Freight]]</f>
        <v>190.02999999999997</v>
      </c>
      <c r="P282" s="8">
        <f>(order_details[[#This Row],[Profit]]/order_details[[#This Row],[Sales]])/100</f>
        <v>9.2068798449612393E-3</v>
      </c>
      <c r="Q282" s="12"/>
    </row>
    <row r="283" spans="1:17" x14ac:dyDescent="0.25">
      <c r="A283">
        <v>10474</v>
      </c>
      <c r="B283">
        <v>14</v>
      </c>
      <c r="C283" t="str">
        <f>_xlfn.XLOOKUP(order_details[[#This Row],[orderID]],orders[orderID],orders[customerID])</f>
        <v>PERIC</v>
      </c>
      <c r="D283" t="str">
        <f>_xlfn.XLOOKUP(order_details[[#This Row],[orderID]],orders[orderID],orders[Employee Name])</f>
        <v>Steven Buchanan</v>
      </c>
      <c r="E283" t="str">
        <f>_xlfn.XLOOKUP(order_details[[#This Row],[Customer ID]],customers[customerID],customers[companyName])</f>
        <v>Pericles Comidas clásicas</v>
      </c>
      <c r="F283" t="str">
        <f>_xlfn.XLOOKUP(order_details[[#This Row],[productID]],products[productID],products[productName])</f>
        <v>Tofu</v>
      </c>
      <c r="G283" t="str">
        <f>_xlfn.XLOOKUP(order_details[[#This Row],[Product Name]],products[productName],products[Category Name])</f>
        <v>Produce</v>
      </c>
      <c r="H283" s="6">
        <f>_xlfn.XLOOKUP(order_details[[#This Row],[orderID]],orders[orderID],orders[orderDate])</f>
        <v>41711</v>
      </c>
      <c r="I283" s="6" t="e">
        <f>DATEVALUE(order_details[[#This Row],[Order Date]])</f>
        <v>#VALUE!</v>
      </c>
      <c r="J283">
        <v>18.600000000000001</v>
      </c>
      <c r="K283">
        <v>12</v>
      </c>
      <c r="L283">
        <v>0</v>
      </c>
      <c r="M283">
        <f>(order_details[[#This Row],[unitPrice]]*order_details[[#This Row],[quantity]]) - (order_details[[#This Row],[unitPrice]]*order_details[[#This Row],[quantity]]*order_details[[#This Row],[discount]])</f>
        <v>223.20000000000002</v>
      </c>
      <c r="N283">
        <f>_xlfn.XLOOKUP(order_details[[#This Row],[orderID]],orders[orderID],orders[freight])</f>
        <v>83.49</v>
      </c>
      <c r="O283">
        <f>order_details[[#This Row],[Sales]]-order_details[[#This Row],[Freight]]</f>
        <v>139.71000000000004</v>
      </c>
      <c r="P283" s="8">
        <f>(order_details[[#This Row],[Profit]]/order_details[[#This Row],[Sales]])/100</f>
        <v>6.2594086021505388E-3</v>
      </c>
      <c r="Q283" s="12"/>
    </row>
    <row r="284" spans="1:17" x14ac:dyDescent="0.25">
      <c r="A284">
        <v>10474</v>
      </c>
      <c r="B284">
        <v>28</v>
      </c>
      <c r="C284" t="str">
        <f>_xlfn.XLOOKUP(order_details[[#This Row],[orderID]],orders[orderID],orders[customerID])</f>
        <v>PERIC</v>
      </c>
      <c r="D284" t="str">
        <f>_xlfn.XLOOKUP(order_details[[#This Row],[orderID]],orders[orderID],orders[Employee Name])</f>
        <v>Steven Buchanan</v>
      </c>
      <c r="E284" t="str">
        <f>_xlfn.XLOOKUP(order_details[[#This Row],[Customer ID]],customers[customerID],customers[companyName])</f>
        <v>Pericles Comidas clásicas</v>
      </c>
      <c r="F284" t="str">
        <f>_xlfn.XLOOKUP(order_details[[#This Row],[productID]],products[productID],products[productName])</f>
        <v>Rössle Sauerkraut</v>
      </c>
      <c r="G284" t="str">
        <f>_xlfn.XLOOKUP(order_details[[#This Row],[Product Name]],products[productName],products[Category Name])</f>
        <v>Produce</v>
      </c>
      <c r="H284" s="6">
        <f>_xlfn.XLOOKUP(order_details[[#This Row],[orderID]],orders[orderID],orders[orderDate])</f>
        <v>41711</v>
      </c>
      <c r="I284" s="6" t="e">
        <f>DATEVALUE(order_details[[#This Row],[Order Date]])</f>
        <v>#VALUE!</v>
      </c>
      <c r="J284">
        <v>36.4</v>
      </c>
      <c r="K284">
        <v>18</v>
      </c>
      <c r="L284">
        <v>0</v>
      </c>
      <c r="M284">
        <f>(order_details[[#This Row],[unitPrice]]*order_details[[#This Row],[quantity]]) - (order_details[[#This Row],[unitPrice]]*order_details[[#This Row],[quantity]]*order_details[[#This Row],[discount]])</f>
        <v>655.19999999999993</v>
      </c>
      <c r="N284">
        <f>_xlfn.XLOOKUP(order_details[[#This Row],[orderID]],orders[orderID],orders[freight])</f>
        <v>83.49</v>
      </c>
      <c r="O284">
        <f>order_details[[#This Row],[Sales]]-order_details[[#This Row],[Freight]]</f>
        <v>571.70999999999992</v>
      </c>
      <c r="P284" s="8">
        <f>(order_details[[#This Row],[Profit]]/order_details[[#This Row],[Sales]])/100</f>
        <v>8.7257326007326007E-3</v>
      </c>
      <c r="Q284" s="12"/>
    </row>
    <row r="285" spans="1:17" x14ac:dyDescent="0.25">
      <c r="A285">
        <v>10474</v>
      </c>
      <c r="B285">
        <v>40</v>
      </c>
      <c r="C285" t="str">
        <f>_xlfn.XLOOKUP(order_details[[#This Row],[orderID]],orders[orderID],orders[customerID])</f>
        <v>PERIC</v>
      </c>
      <c r="D285" t="str">
        <f>_xlfn.XLOOKUP(order_details[[#This Row],[orderID]],orders[orderID],orders[Employee Name])</f>
        <v>Steven Buchanan</v>
      </c>
      <c r="E285" t="str">
        <f>_xlfn.XLOOKUP(order_details[[#This Row],[Customer ID]],customers[customerID],customers[companyName])</f>
        <v>Pericles Comidas clásicas</v>
      </c>
      <c r="F285" t="str">
        <f>_xlfn.XLOOKUP(order_details[[#This Row],[productID]],products[productID],products[productName])</f>
        <v>Boston Crab Meat</v>
      </c>
      <c r="G285" t="str">
        <f>_xlfn.XLOOKUP(order_details[[#This Row],[Product Name]],products[productName],products[Category Name])</f>
        <v>Seafood</v>
      </c>
      <c r="H285" s="6">
        <f>_xlfn.XLOOKUP(order_details[[#This Row],[orderID]],orders[orderID],orders[orderDate])</f>
        <v>41711</v>
      </c>
      <c r="I285" s="6" t="e">
        <f>DATEVALUE(order_details[[#This Row],[Order Date]])</f>
        <v>#VALUE!</v>
      </c>
      <c r="J285">
        <v>14.7</v>
      </c>
      <c r="K285">
        <v>21</v>
      </c>
      <c r="L285">
        <v>0</v>
      </c>
      <c r="M285">
        <f>(order_details[[#This Row],[unitPrice]]*order_details[[#This Row],[quantity]]) - (order_details[[#This Row],[unitPrice]]*order_details[[#This Row],[quantity]]*order_details[[#This Row],[discount]])</f>
        <v>308.7</v>
      </c>
      <c r="N285">
        <f>_xlfn.XLOOKUP(order_details[[#This Row],[orderID]],orders[orderID],orders[freight])</f>
        <v>83.49</v>
      </c>
      <c r="O285">
        <f>order_details[[#This Row],[Sales]]-order_details[[#This Row],[Freight]]</f>
        <v>225.20999999999998</v>
      </c>
      <c r="P285" s="8">
        <f>(order_details[[#This Row],[Profit]]/order_details[[#This Row],[Sales]])/100</f>
        <v>7.2954324586977648E-3</v>
      </c>
      <c r="Q285" s="12"/>
    </row>
    <row r="286" spans="1:17" x14ac:dyDescent="0.25">
      <c r="A286">
        <v>10476</v>
      </c>
      <c r="B286">
        <v>70</v>
      </c>
      <c r="C286" t="str">
        <f>_xlfn.XLOOKUP(order_details[[#This Row],[orderID]],orders[orderID],orders[customerID])</f>
        <v>HILAA</v>
      </c>
      <c r="D286" t="str">
        <f>_xlfn.XLOOKUP(order_details[[#This Row],[orderID]],orders[orderID],orders[Employee Name])</f>
        <v>Laura Callahan</v>
      </c>
      <c r="E286" t="str">
        <f>_xlfn.XLOOKUP(order_details[[#This Row],[Customer ID]],customers[customerID],customers[companyName])</f>
        <v>HILARION-Abastos</v>
      </c>
      <c r="F286" t="str">
        <f>_xlfn.XLOOKUP(order_details[[#This Row],[productID]],products[productID],products[productName])</f>
        <v>Outback Lager</v>
      </c>
      <c r="G286" t="str">
        <f>_xlfn.XLOOKUP(order_details[[#This Row],[Product Name]],products[productName],products[Category Name])</f>
        <v>Beverages</v>
      </c>
      <c r="H286" s="6">
        <f>_xlfn.XLOOKUP(order_details[[#This Row],[orderID]],orders[orderID],orders[orderDate])</f>
        <v>41715</v>
      </c>
      <c r="I286" s="6" t="e">
        <f>DATEVALUE(order_details[[#This Row],[Order Date]])</f>
        <v>#VALUE!</v>
      </c>
      <c r="J286">
        <v>12</v>
      </c>
      <c r="K286">
        <v>12</v>
      </c>
      <c r="L286">
        <v>0</v>
      </c>
      <c r="M286">
        <f>(order_details[[#This Row],[unitPrice]]*order_details[[#This Row],[quantity]]) - (order_details[[#This Row],[unitPrice]]*order_details[[#This Row],[quantity]]*order_details[[#This Row],[discount]])</f>
        <v>144</v>
      </c>
      <c r="N286">
        <f>_xlfn.XLOOKUP(order_details[[#This Row],[orderID]],orders[orderID],orders[freight])</f>
        <v>4.41</v>
      </c>
      <c r="O286">
        <f>order_details[[#This Row],[Sales]]-order_details[[#This Row],[Freight]]</f>
        <v>139.59</v>
      </c>
      <c r="P286" s="8">
        <f>(order_details[[#This Row],[Profit]]/order_details[[#This Row],[Sales]])/100</f>
        <v>9.6937499999999992E-3</v>
      </c>
      <c r="Q286" s="12"/>
    </row>
    <row r="287" spans="1:17" x14ac:dyDescent="0.25">
      <c r="A287">
        <v>10479</v>
      </c>
      <c r="B287">
        <v>53</v>
      </c>
      <c r="C287" t="str">
        <f>_xlfn.XLOOKUP(order_details[[#This Row],[orderID]],orders[orderID],orders[customerID])</f>
        <v>RATTC</v>
      </c>
      <c r="D287" t="str">
        <f>_xlfn.XLOOKUP(order_details[[#This Row],[orderID]],orders[orderID],orders[Employee Name])</f>
        <v>Janet Leverling</v>
      </c>
      <c r="E287" t="str">
        <f>_xlfn.XLOOKUP(order_details[[#This Row],[Customer ID]],customers[customerID],customers[companyName])</f>
        <v>Rattlesnake Canyon Grocery</v>
      </c>
      <c r="F287" t="str">
        <f>_xlfn.XLOOKUP(order_details[[#This Row],[productID]],products[productID],products[productName])</f>
        <v>Perth Pasties</v>
      </c>
      <c r="G287" t="str">
        <f>_xlfn.XLOOKUP(order_details[[#This Row],[Product Name]],products[productName],products[Category Name])</f>
        <v>Meat &amp; Poultry</v>
      </c>
      <c r="H287" s="6">
        <f>_xlfn.XLOOKUP(order_details[[#This Row],[orderID]],orders[orderID],orders[orderDate])</f>
        <v>41717</v>
      </c>
      <c r="I287" s="6" t="e">
        <f>DATEVALUE(order_details[[#This Row],[Order Date]])</f>
        <v>#VALUE!</v>
      </c>
      <c r="J287">
        <v>26.2</v>
      </c>
      <c r="K287">
        <v>28</v>
      </c>
      <c r="L287">
        <v>0</v>
      </c>
      <c r="M287">
        <f>(order_details[[#This Row],[unitPrice]]*order_details[[#This Row],[quantity]]) - (order_details[[#This Row],[unitPrice]]*order_details[[#This Row],[quantity]]*order_details[[#This Row],[discount]])</f>
        <v>733.6</v>
      </c>
      <c r="N287">
        <f>_xlfn.XLOOKUP(order_details[[#This Row],[orderID]],orders[orderID],orders[freight])</f>
        <v>708.95</v>
      </c>
      <c r="O287">
        <f>order_details[[#This Row],[Sales]]-order_details[[#This Row],[Freight]]</f>
        <v>24.649999999999977</v>
      </c>
      <c r="P287" s="8">
        <f>(order_details[[#This Row],[Profit]]/order_details[[#This Row],[Sales]])/100</f>
        <v>3.360141766630313E-4</v>
      </c>
      <c r="Q287" s="12"/>
    </row>
    <row r="288" spans="1:17" x14ac:dyDescent="0.25">
      <c r="A288">
        <v>10479</v>
      </c>
      <c r="B288">
        <v>59</v>
      </c>
      <c r="C288" t="str">
        <f>_xlfn.XLOOKUP(order_details[[#This Row],[orderID]],orders[orderID],orders[customerID])</f>
        <v>RATTC</v>
      </c>
      <c r="D288" t="str">
        <f>_xlfn.XLOOKUP(order_details[[#This Row],[orderID]],orders[orderID],orders[Employee Name])</f>
        <v>Janet Leverling</v>
      </c>
      <c r="E288" t="str">
        <f>_xlfn.XLOOKUP(order_details[[#This Row],[Customer ID]],customers[customerID],customers[companyName])</f>
        <v>Rattlesnake Canyon Grocery</v>
      </c>
      <c r="F288" t="str">
        <f>_xlfn.XLOOKUP(order_details[[#This Row],[productID]],products[productID],products[productName])</f>
        <v>Raclette Courdavault</v>
      </c>
      <c r="G288" t="str">
        <f>_xlfn.XLOOKUP(order_details[[#This Row],[Product Name]],products[productName],products[Category Name])</f>
        <v>Dairy Products</v>
      </c>
      <c r="H288" s="6">
        <f>_xlfn.XLOOKUP(order_details[[#This Row],[orderID]],orders[orderID],orders[orderDate])</f>
        <v>41717</v>
      </c>
      <c r="I288" s="6" t="e">
        <f>DATEVALUE(order_details[[#This Row],[Order Date]])</f>
        <v>#VALUE!</v>
      </c>
      <c r="J288">
        <v>44</v>
      </c>
      <c r="K288">
        <v>60</v>
      </c>
      <c r="L288">
        <v>0</v>
      </c>
      <c r="M288">
        <f>(order_details[[#This Row],[unitPrice]]*order_details[[#This Row],[quantity]]) - (order_details[[#This Row],[unitPrice]]*order_details[[#This Row],[quantity]]*order_details[[#This Row],[discount]])</f>
        <v>2640</v>
      </c>
      <c r="N288">
        <f>_xlfn.XLOOKUP(order_details[[#This Row],[orderID]],orders[orderID],orders[freight])</f>
        <v>708.95</v>
      </c>
      <c r="O288">
        <f>order_details[[#This Row],[Sales]]-order_details[[#This Row],[Freight]]</f>
        <v>1931.05</v>
      </c>
      <c r="P288" s="8">
        <f>(order_details[[#This Row],[Profit]]/order_details[[#This Row],[Sales]])/100</f>
        <v>7.3145833333333335E-3</v>
      </c>
      <c r="Q288" s="12"/>
    </row>
    <row r="289" spans="1:17" x14ac:dyDescent="0.25">
      <c r="A289">
        <v>10480</v>
      </c>
      <c r="B289">
        <v>59</v>
      </c>
      <c r="C289" t="str">
        <f>_xlfn.XLOOKUP(order_details[[#This Row],[orderID]],orders[orderID],orders[customerID])</f>
        <v>FOLIG</v>
      </c>
      <c r="D289" t="str">
        <f>_xlfn.XLOOKUP(order_details[[#This Row],[orderID]],orders[orderID],orders[Employee Name])</f>
        <v>Michael Suyama</v>
      </c>
      <c r="E289" t="str">
        <f>_xlfn.XLOOKUP(order_details[[#This Row],[Customer ID]],customers[customerID],customers[companyName])</f>
        <v>Folies gourmandes</v>
      </c>
      <c r="F289" t="str">
        <f>_xlfn.XLOOKUP(order_details[[#This Row],[productID]],products[productID],products[productName])</f>
        <v>Raclette Courdavault</v>
      </c>
      <c r="G289" t="str">
        <f>_xlfn.XLOOKUP(order_details[[#This Row],[Product Name]],products[productName],products[Category Name])</f>
        <v>Dairy Products</v>
      </c>
      <c r="H289" s="6">
        <f>_xlfn.XLOOKUP(order_details[[#This Row],[orderID]],orders[orderID],orders[orderDate])</f>
        <v>41718</v>
      </c>
      <c r="I289" s="6" t="e">
        <f>DATEVALUE(order_details[[#This Row],[Order Date]])</f>
        <v>#VALUE!</v>
      </c>
      <c r="J289">
        <v>44</v>
      </c>
      <c r="K289">
        <v>12</v>
      </c>
      <c r="L289">
        <v>0</v>
      </c>
      <c r="M289">
        <f>(order_details[[#This Row],[unitPrice]]*order_details[[#This Row],[quantity]]) - (order_details[[#This Row],[unitPrice]]*order_details[[#This Row],[quantity]]*order_details[[#This Row],[discount]])</f>
        <v>528</v>
      </c>
      <c r="N289">
        <f>_xlfn.XLOOKUP(order_details[[#This Row],[orderID]],orders[orderID],orders[freight])</f>
        <v>1.35</v>
      </c>
      <c r="O289">
        <f>order_details[[#This Row],[Sales]]-order_details[[#This Row],[Freight]]</f>
        <v>526.65</v>
      </c>
      <c r="P289" s="8">
        <f>(order_details[[#This Row],[Profit]]/order_details[[#This Row],[Sales]])/100</f>
        <v>9.9744318181818181E-3</v>
      </c>
      <c r="Q289" s="12"/>
    </row>
    <row r="290" spans="1:17" x14ac:dyDescent="0.25">
      <c r="A290">
        <v>10481</v>
      </c>
      <c r="B290">
        <v>49</v>
      </c>
      <c r="C290" t="str">
        <f>_xlfn.XLOOKUP(order_details[[#This Row],[orderID]],orders[orderID],orders[customerID])</f>
        <v>RICAR</v>
      </c>
      <c r="D290" t="str">
        <f>_xlfn.XLOOKUP(order_details[[#This Row],[orderID]],orders[orderID],orders[Employee Name])</f>
        <v>Laura Callahan</v>
      </c>
      <c r="E290" t="str">
        <f>_xlfn.XLOOKUP(order_details[[#This Row],[Customer ID]],customers[customerID],customers[companyName])</f>
        <v>Ricardo Adocicados</v>
      </c>
      <c r="F290" t="str">
        <f>_xlfn.XLOOKUP(order_details[[#This Row],[productID]],products[productID],products[productName])</f>
        <v>Maxilaku</v>
      </c>
      <c r="G290" t="str">
        <f>_xlfn.XLOOKUP(order_details[[#This Row],[Product Name]],products[productName],products[Category Name])</f>
        <v>Confections</v>
      </c>
      <c r="H290" s="6">
        <f>_xlfn.XLOOKUP(order_details[[#This Row],[orderID]],orders[orderID],orders[orderDate])</f>
        <v>41718</v>
      </c>
      <c r="I290" s="6" t="e">
        <f>DATEVALUE(order_details[[#This Row],[Order Date]])</f>
        <v>#VALUE!</v>
      </c>
      <c r="J290">
        <v>16</v>
      </c>
      <c r="K290">
        <v>24</v>
      </c>
      <c r="L290">
        <v>0</v>
      </c>
      <c r="M290">
        <f>(order_details[[#This Row],[unitPrice]]*order_details[[#This Row],[quantity]]) - (order_details[[#This Row],[unitPrice]]*order_details[[#This Row],[quantity]]*order_details[[#This Row],[discount]])</f>
        <v>384</v>
      </c>
      <c r="N290">
        <f>_xlfn.XLOOKUP(order_details[[#This Row],[orderID]],orders[orderID],orders[freight])</f>
        <v>64.33</v>
      </c>
      <c r="O290">
        <f>order_details[[#This Row],[Sales]]-order_details[[#This Row],[Freight]]</f>
        <v>319.67</v>
      </c>
      <c r="P290" s="8">
        <f>(order_details[[#This Row],[Profit]]/order_details[[#This Row],[Sales]])/100</f>
        <v>8.3247395833333342E-3</v>
      </c>
      <c r="Q290" s="12"/>
    </row>
    <row r="291" spans="1:17" x14ac:dyDescent="0.25">
      <c r="A291">
        <v>10481</v>
      </c>
      <c r="B291">
        <v>60</v>
      </c>
      <c r="C291" t="str">
        <f>_xlfn.XLOOKUP(order_details[[#This Row],[orderID]],orders[orderID],orders[customerID])</f>
        <v>RICAR</v>
      </c>
      <c r="D291" t="str">
        <f>_xlfn.XLOOKUP(order_details[[#This Row],[orderID]],orders[orderID],orders[Employee Name])</f>
        <v>Laura Callahan</v>
      </c>
      <c r="E291" t="str">
        <f>_xlfn.XLOOKUP(order_details[[#This Row],[Customer ID]],customers[customerID],customers[companyName])</f>
        <v>Ricardo Adocicados</v>
      </c>
      <c r="F291" t="str">
        <f>_xlfn.XLOOKUP(order_details[[#This Row],[productID]],products[productID],products[productName])</f>
        <v>Camembert Pierrot</v>
      </c>
      <c r="G291" t="str">
        <f>_xlfn.XLOOKUP(order_details[[#This Row],[Product Name]],products[productName],products[Category Name])</f>
        <v>Dairy Products</v>
      </c>
      <c r="H291" s="6">
        <f>_xlfn.XLOOKUP(order_details[[#This Row],[orderID]],orders[orderID],orders[orderDate])</f>
        <v>41718</v>
      </c>
      <c r="I291" s="6" t="e">
        <f>DATEVALUE(order_details[[#This Row],[Order Date]])</f>
        <v>#VALUE!</v>
      </c>
      <c r="J291">
        <v>27.2</v>
      </c>
      <c r="K291">
        <v>40</v>
      </c>
      <c r="L291">
        <v>0</v>
      </c>
      <c r="M291">
        <f>(order_details[[#This Row],[unitPrice]]*order_details[[#This Row],[quantity]]) - (order_details[[#This Row],[unitPrice]]*order_details[[#This Row],[quantity]]*order_details[[#This Row],[discount]])</f>
        <v>1088</v>
      </c>
      <c r="N291">
        <f>_xlfn.XLOOKUP(order_details[[#This Row],[orderID]],orders[orderID],orders[freight])</f>
        <v>64.33</v>
      </c>
      <c r="O291">
        <f>order_details[[#This Row],[Sales]]-order_details[[#This Row],[Freight]]</f>
        <v>1023.67</v>
      </c>
      <c r="P291" s="8">
        <f>(order_details[[#This Row],[Profit]]/order_details[[#This Row],[Sales]])/100</f>
        <v>9.4087316176470585E-3</v>
      </c>
      <c r="Q291" s="12"/>
    </row>
    <row r="292" spans="1:17" x14ac:dyDescent="0.25">
      <c r="A292">
        <v>10484</v>
      </c>
      <c r="B292">
        <v>21</v>
      </c>
      <c r="C292" t="str">
        <f>_xlfn.XLOOKUP(order_details[[#This Row],[orderID]],orders[orderID],orders[customerID])</f>
        <v>BSBEV</v>
      </c>
      <c r="D292" t="str">
        <f>_xlfn.XLOOKUP(order_details[[#This Row],[orderID]],orders[orderID],orders[Employee Name])</f>
        <v>Janet Leverling</v>
      </c>
      <c r="E292" t="str">
        <f>_xlfn.XLOOKUP(order_details[[#This Row],[Customer ID]],customers[customerID],customers[companyName])</f>
        <v>B's Beverages</v>
      </c>
      <c r="F292" t="str">
        <f>_xlfn.XLOOKUP(order_details[[#This Row],[productID]],products[productID],products[productName])</f>
        <v>Sir Rodney's Scones</v>
      </c>
      <c r="G292" t="str">
        <f>_xlfn.XLOOKUP(order_details[[#This Row],[Product Name]],products[productName],products[Category Name])</f>
        <v>Confections</v>
      </c>
      <c r="H292" s="6">
        <f>_xlfn.XLOOKUP(order_details[[#This Row],[orderID]],orders[orderID],orders[orderDate])</f>
        <v>41722</v>
      </c>
      <c r="I292" s="6" t="e">
        <f>DATEVALUE(order_details[[#This Row],[Order Date]])</f>
        <v>#VALUE!</v>
      </c>
      <c r="J292">
        <v>8</v>
      </c>
      <c r="K292">
        <v>14</v>
      </c>
      <c r="L292">
        <v>0</v>
      </c>
      <c r="M292">
        <f>(order_details[[#This Row],[unitPrice]]*order_details[[#This Row],[quantity]]) - (order_details[[#This Row],[unitPrice]]*order_details[[#This Row],[quantity]]*order_details[[#This Row],[discount]])</f>
        <v>112</v>
      </c>
      <c r="N292">
        <f>_xlfn.XLOOKUP(order_details[[#This Row],[orderID]],orders[orderID],orders[freight])</f>
        <v>6.88</v>
      </c>
      <c r="O292">
        <f>order_details[[#This Row],[Sales]]-order_details[[#This Row],[Freight]]</f>
        <v>105.12</v>
      </c>
      <c r="P292" s="8">
        <f>(order_details[[#This Row],[Profit]]/order_details[[#This Row],[Sales]])/100</f>
        <v>9.3857142857142854E-3</v>
      </c>
      <c r="Q292" s="12"/>
    </row>
    <row r="293" spans="1:17" x14ac:dyDescent="0.25">
      <c r="A293">
        <v>10484</v>
      </c>
      <c r="B293">
        <v>51</v>
      </c>
      <c r="C293" t="str">
        <f>_xlfn.XLOOKUP(order_details[[#This Row],[orderID]],orders[orderID],orders[customerID])</f>
        <v>BSBEV</v>
      </c>
      <c r="D293" t="str">
        <f>_xlfn.XLOOKUP(order_details[[#This Row],[orderID]],orders[orderID],orders[Employee Name])</f>
        <v>Janet Leverling</v>
      </c>
      <c r="E293" t="str">
        <f>_xlfn.XLOOKUP(order_details[[#This Row],[Customer ID]],customers[customerID],customers[companyName])</f>
        <v>B's Beverages</v>
      </c>
      <c r="F293" t="str">
        <f>_xlfn.XLOOKUP(order_details[[#This Row],[productID]],products[productID],products[productName])</f>
        <v>Manjimup Dried Apples</v>
      </c>
      <c r="G293" t="str">
        <f>_xlfn.XLOOKUP(order_details[[#This Row],[Product Name]],products[productName],products[Category Name])</f>
        <v>Produce</v>
      </c>
      <c r="H293" s="6">
        <f>_xlfn.XLOOKUP(order_details[[#This Row],[orderID]],orders[orderID],orders[orderDate])</f>
        <v>41722</v>
      </c>
      <c r="I293" s="6" t="e">
        <f>DATEVALUE(order_details[[#This Row],[Order Date]])</f>
        <v>#VALUE!</v>
      </c>
      <c r="J293">
        <v>42.4</v>
      </c>
      <c r="K293">
        <v>3</v>
      </c>
      <c r="L293">
        <v>0</v>
      </c>
      <c r="M293">
        <f>(order_details[[#This Row],[unitPrice]]*order_details[[#This Row],[quantity]]) - (order_details[[#This Row],[unitPrice]]*order_details[[#This Row],[quantity]]*order_details[[#This Row],[discount]])</f>
        <v>127.19999999999999</v>
      </c>
      <c r="N293">
        <f>_xlfn.XLOOKUP(order_details[[#This Row],[orderID]],orders[orderID],orders[freight])</f>
        <v>6.88</v>
      </c>
      <c r="O293">
        <f>order_details[[#This Row],[Sales]]-order_details[[#This Row],[Freight]]</f>
        <v>120.32</v>
      </c>
      <c r="P293" s="8">
        <f>(order_details[[#This Row],[Profit]]/order_details[[#This Row],[Sales]])/100</f>
        <v>9.4591194968553453E-3</v>
      </c>
      <c r="Q293" s="12"/>
    </row>
    <row r="294" spans="1:17" x14ac:dyDescent="0.25">
      <c r="A294">
        <v>10486</v>
      </c>
      <c r="B294">
        <v>11</v>
      </c>
      <c r="C294" t="str">
        <f>_xlfn.XLOOKUP(order_details[[#This Row],[orderID]],orders[orderID],orders[customerID])</f>
        <v>HILAA</v>
      </c>
      <c r="D294" t="str">
        <f>_xlfn.XLOOKUP(order_details[[#This Row],[orderID]],orders[orderID],orders[Employee Name])</f>
        <v>Nancy Davolio</v>
      </c>
      <c r="E294" t="str">
        <f>_xlfn.XLOOKUP(order_details[[#This Row],[Customer ID]],customers[customerID],customers[companyName])</f>
        <v>HILARION-Abastos</v>
      </c>
      <c r="F294" t="str">
        <f>_xlfn.XLOOKUP(order_details[[#This Row],[productID]],products[productID],products[productName])</f>
        <v>Queso Cabrales</v>
      </c>
      <c r="G294" t="str">
        <f>_xlfn.XLOOKUP(order_details[[#This Row],[Product Name]],products[productName],products[Category Name])</f>
        <v>Dairy Products</v>
      </c>
      <c r="H294" s="6">
        <f>_xlfn.XLOOKUP(order_details[[#This Row],[orderID]],orders[orderID],orders[orderDate])</f>
        <v>41724</v>
      </c>
      <c r="I294" s="6" t="e">
        <f>DATEVALUE(order_details[[#This Row],[Order Date]])</f>
        <v>#VALUE!</v>
      </c>
      <c r="J294">
        <v>16.8</v>
      </c>
      <c r="K294">
        <v>5</v>
      </c>
      <c r="L294">
        <v>0</v>
      </c>
      <c r="M294">
        <f>(order_details[[#This Row],[unitPrice]]*order_details[[#This Row],[quantity]]) - (order_details[[#This Row],[unitPrice]]*order_details[[#This Row],[quantity]]*order_details[[#This Row],[discount]])</f>
        <v>84</v>
      </c>
      <c r="N294">
        <f>_xlfn.XLOOKUP(order_details[[#This Row],[orderID]],orders[orderID],orders[freight])</f>
        <v>30.53</v>
      </c>
      <c r="O294">
        <f>order_details[[#This Row],[Sales]]-order_details[[#This Row],[Freight]]</f>
        <v>53.47</v>
      </c>
      <c r="P294" s="8">
        <f>(order_details[[#This Row],[Profit]]/order_details[[#This Row],[Sales]])/100</f>
        <v>6.3654761904761905E-3</v>
      </c>
      <c r="Q294" s="12"/>
    </row>
    <row r="295" spans="1:17" x14ac:dyDescent="0.25">
      <c r="A295">
        <v>10486</v>
      </c>
      <c r="B295">
        <v>51</v>
      </c>
      <c r="C295" t="str">
        <f>_xlfn.XLOOKUP(order_details[[#This Row],[orderID]],orders[orderID],orders[customerID])</f>
        <v>HILAA</v>
      </c>
      <c r="D295" t="str">
        <f>_xlfn.XLOOKUP(order_details[[#This Row],[orderID]],orders[orderID],orders[Employee Name])</f>
        <v>Nancy Davolio</v>
      </c>
      <c r="E295" t="str">
        <f>_xlfn.XLOOKUP(order_details[[#This Row],[Customer ID]],customers[customerID],customers[companyName])</f>
        <v>HILARION-Abastos</v>
      </c>
      <c r="F295" t="str">
        <f>_xlfn.XLOOKUP(order_details[[#This Row],[productID]],products[productID],products[productName])</f>
        <v>Manjimup Dried Apples</v>
      </c>
      <c r="G295" t="str">
        <f>_xlfn.XLOOKUP(order_details[[#This Row],[Product Name]],products[productName],products[Category Name])</f>
        <v>Produce</v>
      </c>
      <c r="H295" s="6">
        <f>_xlfn.XLOOKUP(order_details[[#This Row],[orderID]],orders[orderID],orders[orderDate])</f>
        <v>41724</v>
      </c>
      <c r="I295" s="6" t="e">
        <f>DATEVALUE(order_details[[#This Row],[Order Date]])</f>
        <v>#VALUE!</v>
      </c>
      <c r="J295">
        <v>42.4</v>
      </c>
      <c r="K295">
        <v>25</v>
      </c>
      <c r="L295">
        <v>0</v>
      </c>
      <c r="M295">
        <f>(order_details[[#This Row],[unitPrice]]*order_details[[#This Row],[quantity]]) - (order_details[[#This Row],[unitPrice]]*order_details[[#This Row],[quantity]]*order_details[[#This Row],[discount]])</f>
        <v>1060</v>
      </c>
      <c r="N295">
        <f>_xlfn.XLOOKUP(order_details[[#This Row],[orderID]],orders[orderID],orders[freight])</f>
        <v>30.53</v>
      </c>
      <c r="O295">
        <f>order_details[[#This Row],[Sales]]-order_details[[#This Row],[Freight]]</f>
        <v>1029.47</v>
      </c>
      <c r="P295" s="8">
        <f>(order_details[[#This Row],[Profit]]/order_details[[#This Row],[Sales]])/100</f>
        <v>9.7119811320754718E-3</v>
      </c>
      <c r="Q295" s="12"/>
    </row>
    <row r="296" spans="1:17" x14ac:dyDescent="0.25">
      <c r="A296">
        <v>10486</v>
      </c>
      <c r="B296">
        <v>74</v>
      </c>
      <c r="C296" t="str">
        <f>_xlfn.XLOOKUP(order_details[[#This Row],[orderID]],orders[orderID],orders[customerID])</f>
        <v>HILAA</v>
      </c>
      <c r="D296" t="str">
        <f>_xlfn.XLOOKUP(order_details[[#This Row],[orderID]],orders[orderID],orders[Employee Name])</f>
        <v>Nancy Davolio</v>
      </c>
      <c r="E296" t="str">
        <f>_xlfn.XLOOKUP(order_details[[#This Row],[Customer ID]],customers[customerID],customers[companyName])</f>
        <v>HILARION-Abastos</v>
      </c>
      <c r="F296" t="str">
        <f>_xlfn.XLOOKUP(order_details[[#This Row],[productID]],products[productID],products[productName])</f>
        <v>Longlife Tofu</v>
      </c>
      <c r="G296" t="str">
        <f>_xlfn.XLOOKUP(order_details[[#This Row],[Product Name]],products[productName],products[Category Name])</f>
        <v>Produce</v>
      </c>
      <c r="H296" s="6">
        <f>_xlfn.XLOOKUP(order_details[[#This Row],[orderID]],orders[orderID],orders[orderDate])</f>
        <v>41724</v>
      </c>
      <c r="I296" s="6" t="e">
        <f>DATEVALUE(order_details[[#This Row],[Order Date]])</f>
        <v>#VALUE!</v>
      </c>
      <c r="J296">
        <v>8</v>
      </c>
      <c r="K296">
        <v>16</v>
      </c>
      <c r="L296">
        <v>0</v>
      </c>
      <c r="M296">
        <f>(order_details[[#This Row],[unitPrice]]*order_details[[#This Row],[quantity]]) - (order_details[[#This Row],[unitPrice]]*order_details[[#This Row],[quantity]]*order_details[[#This Row],[discount]])</f>
        <v>128</v>
      </c>
      <c r="N296">
        <f>_xlfn.XLOOKUP(order_details[[#This Row],[orderID]],orders[orderID],orders[freight])</f>
        <v>30.53</v>
      </c>
      <c r="O296">
        <f>order_details[[#This Row],[Sales]]-order_details[[#This Row],[Freight]]</f>
        <v>97.47</v>
      </c>
      <c r="P296" s="8">
        <f>(order_details[[#This Row],[Profit]]/order_details[[#This Row],[Sales]])/100</f>
        <v>7.6148437500000001E-3</v>
      </c>
      <c r="Q296" s="12"/>
    </row>
    <row r="297" spans="1:17" x14ac:dyDescent="0.25">
      <c r="A297">
        <v>10487</v>
      </c>
      <c r="B297">
        <v>19</v>
      </c>
      <c r="C297" t="str">
        <f>_xlfn.XLOOKUP(order_details[[#This Row],[orderID]],orders[orderID],orders[customerID])</f>
        <v>QUEEN</v>
      </c>
      <c r="D297" t="str">
        <f>_xlfn.XLOOKUP(order_details[[#This Row],[orderID]],orders[orderID],orders[Employee Name])</f>
        <v>Andrew Fuller</v>
      </c>
      <c r="E297" t="str">
        <f>_xlfn.XLOOKUP(order_details[[#This Row],[Customer ID]],customers[customerID],customers[companyName])</f>
        <v>Queen Cozinha</v>
      </c>
      <c r="F297" t="str">
        <f>_xlfn.XLOOKUP(order_details[[#This Row],[productID]],products[productID],products[productName])</f>
        <v>Teatime Chocolate Biscuits</v>
      </c>
      <c r="G297" t="str">
        <f>_xlfn.XLOOKUP(order_details[[#This Row],[Product Name]],products[productName],products[Category Name])</f>
        <v>Confections</v>
      </c>
      <c r="H297" s="6">
        <f>_xlfn.XLOOKUP(order_details[[#This Row],[orderID]],orders[orderID],orders[orderDate])</f>
        <v>41724</v>
      </c>
      <c r="I297" s="6" t="e">
        <f>DATEVALUE(order_details[[#This Row],[Order Date]])</f>
        <v>#VALUE!</v>
      </c>
      <c r="J297">
        <v>7.3</v>
      </c>
      <c r="K297">
        <v>5</v>
      </c>
      <c r="L297">
        <v>0</v>
      </c>
      <c r="M297">
        <f>(order_details[[#This Row],[unitPrice]]*order_details[[#This Row],[quantity]]) - (order_details[[#This Row],[unitPrice]]*order_details[[#This Row],[quantity]]*order_details[[#This Row],[discount]])</f>
        <v>36.5</v>
      </c>
      <c r="N297">
        <f>_xlfn.XLOOKUP(order_details[[#This Row],[orderID]],orders[orderID],orders[freight])</f>
        <v>71.069999999999993</v>
      </c>
      <c r="O297">
        <f>order_details[[#This Row],[Sales]]-order_details[[#This Row],[Freight]]</f>
        <v>-34.569999999999993</v>
      </c>
      <c r="P297" s="8">
        <f>(order_details[[#This Row],[Profit]]/order_details[[#This Row],[Sales]])/100</f>
        <v>-9.4712328767123273E-3</v>
      </c>
      <c r="Q297" s="12"/>
    </row>
    <row r="298" spans="1:17" x14ac:dyDescent="0.25">
      <c r="A298">
        <v>10489</v>
      </c>
      <c r="B298">
        <v>16</v>
      </c>
      <c r="C298" t="str">
        <f>_xlfn.XLOOKUP(order_details[[#This Row],[orderID]],orders[orderID],orders[customerID])</f>
        <v>PICCO</v>
      </c>
      <c r="D298" t="str">
        <f>_xlfn.XLOOKUP(order_details[[#This Row],[orderID]],orders[orderID],orders[Employee Name])</f>
        <v>Michael Suyama</v>
      </c>
      <c r="E298" t="str">
        <f>_xlfn.XLOOKUP(order_details[[#This Row],[Customer ID]],customers[customerID],customers[companyName])</f>
        <v>Piccolo und mehr</v>
      </c>
      <c r="F298" t="str">
        <f>_xlfn.XLOOKUP(order_details[[#This Row],[productID]],products[productID],products[productName])</f>
        <v>Pavlova</v>
      </c>
      <c r="G298" t="str">
        <f>_xlfn.XLOOKUP(order_details[[#This Row],[Product Name]],products[productName],products[Category Name])</f>
        <v>Confections</v>
      </c>
      <c r="H298" s="6">
        <f>_xlfn.XLOOKUP(order_details[[#This Row],[orderID]],orders[orderID],orders[orderDate])</f>
        <v>41726</v>
      </c>
      <c r="I298" s="6" t="e">
        <f>DATEVALUE(order_details[[#This Row],[Order Date]])</f>
        <v>#VALUE!</v>
      </c>
      <c r="J298">
        <v>13.9</v>
      </c>
      <c r="K298">
        <v>18</v>
      </c>
      <c r="L298">
        <v>0</v>
      </c>
      <c r="M298">
        <f>(order_details[[#This Row],[unitPrice]]*order_details[[#This Row],[quantity]]) - (order_details[[#This Row],[unitPrice]]*order_details[[#This Row],[quantity]]*order_details[[#This Row],[discount]])</f>
        <v>250.20000000000002</v>
      </c>
      <c r="N298">
        <f>_xlfn.XLOOKUP(order_details[[#This Row],[orderID]],orders[orderID],orders[freight])</f>
        <v>5.29</v>
      </c>
      <c r="O298">
        <f>order_details[[#This Row],[Sales]]-order_details[[#This Row],[Freight]]</f>
        <v>244.91000000000003</v>
      </c>
      <c r="P298" s="8">
        <f>(order_details[[#This Row],[Profit]]/order_details[[#This Row],[Sales]])/100</f>
        <v>9.7885691446842529E-3</v>
      </c>
      <c r="Q298" s="12"/>
    </row>
    <row r="299" spans="1:17" x14ac:dyDescent="0.25">
      <c r="A299">
        <v>10490</v>
      </c>
      <c r="B299">
        <v>59</v>
      </c>
      <c r="C299" t="str">
        <f>_xlfn.XLOOKUP(order_details[[#This Row],[orderID]],orders[orderID],orders[customerID])</f>
        <v>HILAA</v>
      </c>
      <c r="D299" t="str">
        <f>_xlfn.XLOOKUP(order_details[[#This Row],[orderID]],orders[orderID],orders[Employee Name])</f>
        <v>Robert King</v>
      </c>
      <c r="E299" t="str">
        <f>_xlfn.XLOOKUP(order_details[[#This Row],[Customer ID]],customers[customerID],customers[companyName])</f>
        <v>HILARION-Abastos</v>
      </c>
      <c r="F299" t="str">
        <f>_xlfn.XLOOKUP(order_details[[#This Row],[productID]],products[productID],products[productName])</f>
        <v>Raclette Courdavault</v>
      </c>
      <c r="G299" t="str">
        <f>_xlfn.XLOOKUP(order_details[[#This Row],[Product Name]],products[productName],products[Category Name])</f>
        <v>Dairy Products</v>
      </c>
      <c r="H299" s="6">
        <f>_xlfn.XLOOKUP(order_details[[#This Row],[orderID]],orders[orderID],orders[orderDate])</f>
        <v>41729</v>
      </c>
      <c r="I299" s="6" t="e">
        <f>DATEVALUE(order_details[[#This Row],[Order Date]])</f>
        <v>#VALUE!</v>
      </c>
      <c r="J299">
        <v>44</v>
      </c>
      <c r="K299">
        <v>60</v>
      </c>
      <c r="L299">
        <v>0</v>
      </c>
      <c r="M299">
        <f>(order_details[[#This Row],[unitPrice]]*order_details[[#This Row],[quantity]]) - (order_details[[#This Row],[unitPrice]]*order_details[[#This Row],[quantity]]*order_details[[#This Row],[discount]])</f>
        <v>2640</v>
      </c>
      <c r="N299">
        <f>_xlfn.XLOOKUP(order_details[[#This Row],[orderID]],orders[orderID],orders[freight])</f>
        <v>210.19</v>
      </c>
      <c r="O299">
        <f>order_details[[#This Row],[Sales]]-order_details[[#This Row],[Freight]]</f>
        <v>2429.81</v>
      </c>
      <c r="P299" s="8">
        <f>(order_details[[#This Row],[Profit]]/order_details[[#This Row],[Sales]])/100</f>
        <v>9.2038257575757579E-3</v>
      </c>
      <c r="Q299" s="12"/>
    </row>
    <row r="300" spans="1:17" x14ac:dyDescent="0.25">
      <c r="A300">
        <v>10490</v>
      </c>
      <c r="B300">
        <v>75</v>
      </c>
      <c r="C300" t="str">
        <f>_xlfn.XLOOKUP(order_details[[#This Row],[orderID]],orders[orderID],orders[customerID])</f>
        <v>HILAA</v>
      </c>
      <c r="D300" t="str">
        <f>_xlfn.XLOOKUP(order_details[[#This Row],[orderID]],orders[orderID],orders[Employee Name])</f>
        <v>Robert King</v>
      </c>
      <c r="E300" t="str">
        <f>_xlfn.XLOOKUP(order_details[[#This Row],[Customer ID]],customers[customerID],customers[companyName])</f>
        <v>HILARION-Abastos</v>
      </c>
      <c r="F300" t="str">
        <f>_xlfn.XLOOKUP(order_details[[#This Row],[productID]],products[productID],products[productName])</f>
        <v>Rhönbräu Klosterbier</v>
      </c>
      <c r="G300" t="str">
        <f>_xlfn.XLOOKUP(order_details[[#This Row],[Product Name]],products[productName],products[Category Name])</f>
        <v>Beverages</v>
      </c>
      <c r="H300" s="6">
        <f>_xlfn.XLOOKUP(order_details[[#This Row],[orderID]],orders[orderID],orders[orderDate])</f>
        <v>41729</v>
      </c>
      <c r="I300" s="6" t="e">
        <f>DATEVALUE(order_details[[#This Row],[Order Date]])</f>
        <v>#VALUE!</v>
      </c>
      <c r="J300">
        <v>6.2</v>
      </c>
      <c r="K300">
        <v>36</v>
      </c>
      <c r="L300">
        <v>0</v>
      </c>
      <c r="M300">
        <f>(order_details[[#This Row],[unitPrice]]*order_details[[#This Row],[quantity]]) - (order_details[[#This Row],[unitPrice]]*order_details[[#This Row],[quantity]]*order_details[[#This Row],[discount]])</f>
        <v>223.20000000000002</v>
      </c>
      <c r="N300">
        <f>_xlfn.XLOOKUP(order_details[[#This Row],[orderID]],orders[orderID],orders[freight])</f>
        <v>210.19</v>
      </c>
      <c r="O300">
        <f>order_details[[#This Row],[Sales]]-order_details[[#This Row],[Freight]]</f>
        <v>13.010000000000019</v>
      </c>
      <c r="P300" s="8">
        <f>(order_details[[#This Row],[Profit]]/order_details[[#This Row],[Sales]])/100</f>
        <v>5.8288530465949902E-4</v>
      </c>
      <c r="Q300" s="12"/>
    </row>
    <row r="301" spans="1:17" x14ac:dyDescent="0.25">
      <c r="A301">
        <v>10495</v>
      </c>
      <c r="B301">
        <v>77</v>
      </c>
      <c r="C301" t="str">
        <f>_xlfn.XLOOKUP(order_details[[#This Row],[orderID]],orders[orderID],orders[customerID])</f>
        <v>LAUGB</v>
      </c>
      <c r="D301" t="str">
        <f>_xlfn.XLOOKUP(order_details[[#This Row],[orderID]],orders[orderID],orders[Employee Name])</f>
        <v>Janet Leverling</v>
      </c>
      <c r="E301" t="str">
        <f>_xlfn.XLOOKUP(order_details[[#This Row],[Customer ID]],customers[customerID],customers[companyName])</f>
        <v>Laughing Bacchus Wine Cellars</v>
      </c>
      <c r="F301" t="str">
        <f>_xlfn.XLOOKUP(order_details[[#This Row],[productID]],products[productID],products[productName])</f>
        <v>Original Frankfurter Grüne Soße</v>
      </c>
      <c r="G301" t="str">
        <f>_xlfn.XLOOKUP(order_details[[#This Row],[Product Name]],products[productName],products[Category Name])</f>
        <v>Condiments</v>
      </c>
      <c r="H301" s="6">
        <f>_xlfn.XLOOKUP(order_details[[#This Row],[orderID]],orders[orderID],orders[orderDate])</f>
        <v>41732</v>
      </c>
      <c r="I301" s="6" t="e">
        <f>DATEVALUE(order_details[[#This Row],[Order Date]])</f>
        <v>#VALUE!</v>
      </c>
      <c r="J301">
        <v>10.4</v>
      </c>
      <c r="K301">
        <v>5</v>
      </c>
      <c r="L301">
        <v>0</v>
      </c>
      <c r="M301">
        <f>(order_details[[#This Row],[unitPrice]]*order_details[[#This Row],[quantity]]) - (order_details[[#This Row],[unitPrice]]*order_details[[#This Row],[quantity]]*order_details[[#This Row],[discount]])</f>
        <v>52</v>
      </c>
      <c r="N301">
        <f>_xlfn.XLOOKUP(order_details[[#This Row],[orderID]],orders[orderID],orders[freight])</f>
        <v>4.6500000000000004</v>
      </c>
      <c r="O301">
        <f>order_details[[#This Row],[Sales]]-order_details[[#This Row],[Freight]]</f>
        <v>47.35</v>
      </c>
      <c r="P301" s="8">
        <f>(order_details[[#This Row],[Profit]]/order_details[[#This Row],[Sales]])/100</f>
        <v>9.1057692307692298E-3</v>
      </c>
      <c r="Q301" s="12"/>
    </row>
    <row r="302" spans="1:17" x14ac:dyDescent="0.25">
      <c r="A302">
        <v>10497</v>
      </c>
      <c r="B302">
        <v>56</v>
      </c>
      <c r="C302" t="str">
        <f>_xlfn.XLOOKUP(order_details[[#This Row],[orderID]],orders[orderID],orders[customerID])</f>
        <v>LEHMS</v>
      </c>
      <c r="D302" t="str">
        <f>_xlfn.XLOOKUP(order_details[[#This Row],[orderID]],orders[orderID],orders[Employee Name])</f>
        <v>Robert King</v>
      </c>
      <c r="E302" t="str">
        <f>_xlfn.XLOOKUP(order_details[[#This Row],[Customer ID]],customers[customerID],customers[companyName])</f>
        <v>Lehmanns Marktstand</v>
      </c>
      <c r="F302" t="str">
        <f>_xlfn.XLOOKUP(order_details[[#This Row],[productID]],products[productID],products[productName])</f>
        <v>Gnocchi di nonna Alice</v>
      </c>
      <c r="G302" t="str">
        <f>_xlfn.XLOOKUP(order_details[[#This Row],[Product Name]],products[productName],products[Category Name])</f>
        <v>Grains &amp; Cereals</v>
      </c>
      <c r="H302" s="6">
        <f>_xlfn.XLOOKUP(order_details[[#This Row],[orderID]],orders[orderID],orders[orderDate])</f>
        <v>41733</v>
      </c>
      <c r="I302" s="6" t="e">
        <f>DATEVALUE(order_details[[#This Row],[Order Date]])</f>
        <v>#VALUE!</v>
      </c>
      <c r="J302">
        <v>30.4</v>
      </c>
      <c r="K302">
        <v>14</v>
      </c>
      <c r="L302">
        <v>0</v>
      </c>
      <c r="M302">
        <f>(order_details[[#This Row],[unitPrice]]*order_details[[#This Row],[quantity]]) - (order_details[[#This Row],[unitPrice]]*order_details[[#This Row],[quantity]]*order_details[[#This Row],[discount]])</f>
        <v>425.59999999999997</v>
      </c>
      <c r="N302">
        <f>_xlfn.XLOOKUP(order_details[[#This Row],[orderID]],orders[orderID],orders[freight])</f>
        <v>36.21</v>
      </c>
      <c r="O302">
        <f>order_details[[#This Row],[Sales]]-order_details[[#This Row],[Freight]]</f>
        <v>389.39</v>
      </c>
      <c r="P302" s="8">
        <f>(order_details[[#This Row],[Profit]]/order_details[[#This Row],[Sales]])/100</f>
        <v>9.1492011278195493E-3</v>
      </c>
      <c r="Q302" s="12"/>
    </row>
    <row r="303" spans="1:17" x14ac:dyDescent="0.25">
      <c r="A303">
        <v>10497</v>
      </c>
      <c r="B303">
        <v>72</v>
      </c>
      <c r="C303" t="str">
        <f>_xlfn.XLOOKUP(order_details[[#This Row],[orderID]],orders[orderID],orders[customerID])</f>
        <v>LEHMS</v>
      </c>
      <c r="D303" t="str">
        <f>_xlfn.XLOOKUP(order_details[[#This Row],[orderID]],orders[orderID],orders[Employee Name])</f>
        <v>Robert King</v>
      </c>
      <c r="E303" t="str">
        <f>_xlfn.XLOOKUP(order_details[[#This Row],[Customer ID]],customers[customerID],customers[companyName])</f>
        <v>Lehmanns Marktstand</v>
      </c>
      <c r="F303" t="str">
        <f>_xlfn.XLOOKUP(order_details[[#This Row],[productID]],products[productID],products[productName])</f>
        <v>Mozzarella di Giovanni</v>
      </c>
      <c r="G303" t="str">
        <f>_xlfn.XLOOKUP(order_details[[#This Row],[Product Name]],products[productName],products[Category Name])</f>
        <v>Dairy Products</v>
      </c>
      <c r="H303" s="6">
        <f>_xlfn.XLOOKUP(order_details[[#This Row],[orderID]],orders[orderID],orders[orderDate])</f>
        <v>41733</v>
      </c>
      <c r="I303" s="6" t="e">
        <f>DATEVALUE(order_details[[#This Row],[Order Date]])</f>
        <v>#VALUE!</v>
      </c>
      <c r="J303">
        <v>27.8</v>
      </c>
      <c r="K303">
        <v>25</v>
      </c>
      <c r="L303">
        <v>0</v>
      </c>
      <c r="M303">
        <f>(order_details[[#This Row],[unitPrice]]*order_details[[#This Row],[quantity]]) - (order_details[[#This Row],[unitPrice]]*order_details[[#This Row],[quantity]]*order_details[[#This Row],[discount]])</f>
        <v>695</v>
      </c>
      <c r="N303">
        <f>_xlfn.XLOOKUP(order_details[[#This Row],[orderID]],orders[orderID],orders[freight])</f>
        <v>36.21</v>
      </c>
      <c r="O303">
        <f>order_details[[#This Row],[Sales]]-order_details[[#This Row],[Freight]]</f>
        <v>658.79</v>
      </c>
      <c r="P303" s="8">
        <f>(order_details[[#This Row],[Profit]]/order_details[[#This Row],[Sales]])/100</f>
        <v>9.478992805755395E-3</v>
      </c>
      <c r="Q303" s="12"/>
    </row>
    <row r="304" spans="1:17" x14ac:dyDescent="0.25">
      <c r="A304">
        <v>10497</v>
      </c>
      <c r="B304">
        <v>77</v>
      </c>
      <c r="C304" t="str">
        <f>_xlfn.XLOOKUP(order_details[[#This Row],[orderID]],orders[orderID],orders[customerID])</f>
        <v>LEHMS</v>
      </c>
      <c r="D304" t="str">
        <f>_xlfn.XLOOKUP(order_details[[#This Row],[orderID]],orders[orderID],orders[Employee Name])</f>
        <v>Robert King</v>
      </c>
      <c r="E304" t="str">
        <f>_xlfn.XLOOKUP(order_details[[#This Row],[Customer ID]],customers[customerID],customers[companyName])</f>
        <v>Lehmanns Marktstand</v>
      </c>
      <c r="F304" t="str">
        <f>_xlfn.XLOOKUP(order_details[[#This Row],[productID]],products[productID],products[productName])</f>
        <v>Original Frankfurter Grüne Soße</v>
      </c>
      <c r="G304" t="str">
        <f>_xlfn.XLOOKUP(order_details[[#This Row],[Product Name]],products[productName],products[Category Name])</f>
        <v>Condiments</v>
      </c>
      <c r="H304" s="6">
        <f>_xlfn.XLOOKUP(order_details[[#This Row],[orderID]],orders[orderID],orders[orderDate])</f>
        <v>41733</v>
      </c>
      <c r="I304" s="6" t="e">
        <f>DATEVALUE(order_details[[#This Row],[Order Date]])</f>
        <v>#VALUE!</v>
      </c>
      <c r="J304">
        <v>10.4</v>
      </c>
      <c r="K304">
        <v>25</v>
      </c>
      <c r="L304">
        <v>0</v>
      </c>
      <c r="M304">
        <f>(order_details[[#This Row],[unitPrice]]*order_details[[#This Row],[quantity]]) - (order_details[[#This Row],[unitPrice]]*order_details[[#This Row],[quantity]]*order_details[[#This Row],[discount]])</f>
        <v>260</v>
      </c>
      <c r="N304">
        <f>_xlfn.XLOOKUP(order_details[[#This Row],[orderID]],orders[orderID],orders[freight])</f>
        <v>36.21</v>
      </c>
      <c r="O304">
        <f>order_details[[#This Row],[Sales]]-order_details[[#This Row],[Freight]]</f>
        <v>223.79</v>
      </c>
      <c r="P304" s="8">
        <f>(order_details[[#This Row],[Profit]]/order_details[[#This Row],[Sales]])/100</f>
        <v>8.6073076923076919E-3</v>
      </c>
      <c r="Q304" s="12"/>
    </row>
    <row r="305" spans="1:17" x14ac:dyDescent="0.25">
      <c r="A305">
        <v>10498</v>
      </c>
      <c r="B305">
        <v>24</v>
      </c>
      <c r="C305" t="str">
        <f>_xlfn.XLOOKUP(order_details[[#This Row],[orderID]],orders[orderID],orders[customerID])</f>
        <v>HILAA</v>
      </c>
      <c r="D305" t="str">
        <f>_xlfn.XLOOKUP(order_details[[#This Row],[orderID]],orders[orderID],orders[Employee Name])</f>
        <v>Laura Callahan</v>
      </c>
      <c r="E305" t="str">
        <f>_xlfn.XLOOKUP(order_details[[#This Row],[Customer ID]],customers[customerID],customers[companyName])</f>
        <v>HILARION-Abastos</v>
      </c>
      <c r="F305" t="str">
        <f>_xlfn.XLOOKUP(order_details[[#This Row],[productID]],products[productID],products[productName])</f>
        <v>Guarana Fantastica</v>
      </c>
      <c r="G305" t="str">
        <f>_xlfn.XLOOKUP(order_details[[#This Row],[Product Name]],products[productName],products[Category Name])</f>
        <v>Beverages</v>
      </c>
      <c r="H305" s="6">
        <f>_xlfn.XLOOKUP(order_details[[#This Row],[orderID]],orders[orderID],orders[orderDate])</f>
        <v>41736</v>
      </c>
      <c r="I305" s="6" t="e">
        <f>DATEVALUE(order_details[[#This Row],[Order Date]])</f>
        <v>#VALUE!</v>
      </c>
      <c r="J305">
        <v>4.5</v>
      </c>
      <c r="K305">
        <v>14</v>
      </c>
      <c r="L305">
        <v>0</v>
      </c>
      <c r="M305">
        <f>(order_details[[#This Row],[unitPrice]]*order_details[[#This Row],[quantity]]) - (order_details[[#This Row],[unitPrice]]*order_details[[#This Row],[quantity]]*order_details[[#This Row],[discount]])</f>
        <v>63</v>
      </c>
      <c r="N305">
        <f>_xlfn.XLOOKUP(order_details[[#This Row],[orderID]],orders[orderID],orders[freight])</f>
        <v>29.75</v>
      </c>
      <c r="O305">
        <f>order_details[[#This Row],[Sales]]-order_details[[#This Row],[Freight]]</f>
        <v>33.25</v>
      </c>
      <c r="P305" s="8">
        <f>(order_details[[#This Row],[Profit]]/order_details[[#This Row],[Sales]])/100</f>
        <v>5.2777777777777779E-3</v>
      </c>
      <c r="Q305" s="12"/>
    </row>
    <row r="306" spans="1:17" x14ac:dyDescent="0.25">
      <c r="A306">
        <v>10498</v>
      </c>
      <c r="B306">
        <v>40</v>
      </c>
      <c r="C306" t="str">
        <f>_xlfn.XLOOKUP(order_details[[#This Row],[orderID]],orders[orderID],orders[customerID])</f>
        <v>HILAA</v>
      </c>
      <c r="D306" t="str">
        <f>_xlfn.XLOOKUP(order_details[[#This Row],[orderID]],orders[orderID],orders[Employee Name])</f>
        <v>Laura Callahan</v>
      </c>
      <c r="E306" t="str">
        <f>_xlfn.XLOOKUP(order_details[[#This Row],[Customer ID]],customers[customerID],customers[companyName])</f>
        <v>HILARION-Abastos</v>
      </c>
      <c r="F306" t="str">
        <f>_xlfn.XLOOKUP(order_details[[#This Row],[productID]],products[productID],products[productName])</f>
        <v>Boston Crab Meat</v>
      </c>
      <c r="G306" t="str">
        <f>_xlfn.XLOOKUP(order_details[[#This Row],[Product Name]],products[productName],products[Category Name])</f>
        <v>Seafood</v>
      </c>
      <c r="H306" s="6">
        <f>_xlfn.XLOOKUP(order_details[[#This Row],[orderID]],orders[orderID],orders[orderDate])</f>
        <v>41736</v>
      </c>
      <c r="I306" s="6" t="e">
        <f>DATEVALUE(order_details[[#This Row],[Order Date]])</f>
        <v>#VALUE!</v>
      </c>
      <c r="J306">
        <v>18.399999999999999</v>
      </c>
      <c r="K306">
        <v>5</v>
      </c>
      <c r="L306">
        <v>0</v>
      </c>
      <c r="M306">
        <f>(order_details[[#This Row],[unitPrice]]*order_details[[#This Row],[quantity]]) - (order_details[[#This Row],[unitPrice]]*order_details[[#This Row],[quantity]]*order_details[[#This Row],[discount]])</f>
        <v>92</v>
      </c>
      <c r="N306">
        <f>_xlfn.XLOOKUP(order_details[[#This Row],[orderID]],orders[orderID],orders[freight])</f>
        <v>29.75</v>
      </c>
      <c r="O306">
        <f>order_details[[#This Row],[Sales]]-order_details[[#This Row],[Freight]]</f>
        <v>62.25</v>
      </c>
      <c r="P306" s="8">
        <f>(order_details[[#This Row],[Profit]]/order_details[[#This Row],[Sales]])/100</f>
        <v>6.7663043478260864E-3</v>
      </c>
      <c r="Q306" s="12"/>
    </row>
    <row r="307" spans="1:17" x14ac:dyDescent="0.25">
      <c r="A307">
        <v>10499</v>
      </c>
      <c r="B307">
        <v>49</v>
      </c>
      <c r="C307" t="str">
        <f>_xlfn.XLOOKUP(order_details[[#This Row],[orderID]],orders[orderID],orders[customerID])</f>
        <v>LILAS</v>
      </c>
      <c r="D307" t="str">
        <f>_xlfn.XLOOKUP(order_details[[#This Row],[orderID]],orders[orderID],orders[Employee Name])</f>
        <v>Margaret Peacock</v>
      </c>
      <c r="E307" t="str">
        <f>_xlfn.XLOOKUP(order_details[[#This Row],[Customer ID]],customers[customerID],customers[companyName])</f>
        <v>LILA-Supermercado</v>
      </c>
      <c r="F307" t="str">
        <f>_xlfn.XLOOKUP(order_details[[#This Row],[productID]],products[productID],products[productName])</f>
        <v>Maxilaku</v>
      </c>
      <c r="G307" t="str">
        <f>_xlfn.XLOOKUP(order_details[[#This Row],[Product Name]],products[productName],products[Category Name])</f>
        <v>Confections</v>
      </c>
      <c r="H307" s="6">
        <f>_xlfn.XLOOKUP(order_details[[#This Row],[orderID]],orders[orderID],orders[orderDate])</f>
        <v>41737</v>
      </c>
      <c r="I307" s="6" t="e">
        <f>DATEVALUE(order_details[[#This Row],[Order Date]])</f>
        <v>#VALUE!</v>
      </c>
      <c r="J307">
        <v>20</v>
      </c>
      <c r="K307">
        <v>25</v>
      </c>
      <c r="L307">
        <v>0</v>
      </c>
      <c r="M307">
        <f>(order_details[[#This Row],[unitPrice]]*order_details[[#This Row],[quantity]]) - (order_details[[#This Row],[unitPrice]]*order_details[[#This Row],[quantity]]*order_details[[#This Row],[discount]])</f>
        <v>500</v>
      </c>
      <c r="N307">
        <f>_xlfn.XLOOKUP(order_details[[#This Row],[orderID]],orders[orderID],orders[freight])</f>
        <v>102.02</v>
      </c>
      <c r="O307">
        <f>order_details[[#This Row],[Sales]]-order_details[[#This Row],[Freight]]</f>
        <v>397.98</v>
      </c>
      <c r="P307" s="8">
        <f>(order_details[[#This Row],[Profit]]/order_details[[#This Row],[Sales]])/100</f>
        <v>7.9596000000000007E-3</v>
      </c>
      <c r="Q307" s="12"/>
    </row>
    <row r="308" spans="1:17" x14ac:dyDescent="0.25">
      <c r="A308">
        <v>10502</v>
      </c>
      <c r="B308">
        <v>45</v>
      </c>
      <c r="C308" t="str">
        <f>_xlfn.XLOOKUP(order_details[[#This Row],[orderID]],orders[orderID],orders[customerID])</f>
        <v>PERIC</v>
      </c>
      <c r="D308" t="str">
        <f>_xlfn.XLOOKUP(order_details[[#This Row],[orderID]],orders[orderID],orders[Employee Name])</f>
        <v>Andrew Fuller</v>
      </c>
      <c r="E308" t="str">
        <f>_xlfn.XLOOKUP(order_details[[#This Row],[Customer ID]],customers[customerID],customers[companyName])</f>
        <v>Pericles Comidas clásicas</v>
      </c>
      <c r="F308" t="str">
        <f>_xlfn.XLOOKUP(order_details[[#This Row],[productID]],products[productID],products[productName])</f>
        <v>Rogede sild</v>
      </c>
      <c r="G308" t="str">
        <f>_xlfn.XLOOKUP(order_details[[#This Row],[Product Name]],products[productName],products[Category Name])</f>
        <v>Seafood</v>
      </c>
      <c r="H308" s="6">
        <f>_xlfn.XLOOKUP(order_details[[#This Row],[orderID]],orders[orderID],orders[orderDate])</f>
        <v>41739</v>
      </c>
      <c r="I308" s="6" t="e">
        <f>DATEVALUE(order_details[[#This Row],[Order Date]])</f>
        <v>#VALUE!</v>
      </c>
      <c r="J308">
        <v>9.5</v>
      </c>
      <c r="K308">
        <v>21</v>
      </c>
      <c r="L308">
        <v>0</v>
      </c>
      <c r="M308">
        <f>(order_details[[#This Row],[unitPrice]]*order_details[[#This Row],[quantity]]) - (order_details[[#This Row],[unitPrice]]*order_details[[#This Row],[quantity]]*order_details[[#This Row],[discount]])</f>
        <v>199.5</v>
      </c>
      <c r="N308">
        <f>_xlfn.XLOOKUP(order_details[[#This Row],[orderID]],orders[orderID],orders[freight])</f>
        <v>69.319999999999993</v>
      </c>
      <c r="O308">
        <f>order_details[[#This Row],[Sales]]-order_details[[#This Row],[Freight]]</f>
        <v>130.18</v>
      </c>
      <c r="P308" s="8">
        <f>(order_details[[#This Row],[Profit]]/order_details[[#This Row],[Sales]])/100</f>
        <v>6.5253132832080209E-3</v>
      </c>
      <c r="Q308" s="12"/>
    </row>
    <row r="309" spans="1:17" x14ac:dyDescent="0.25">
      <c r="A309">
        <v>10502</v>
      </c>
      <c r="B309">
        <v>53</v>
      </c>
      <c r="C309" t="str">
        <f>_xlfn.XLOOKUP(order_details[[#This Row],[orderID]],orders[orderID],orders[customerID])</f>
        <v>PERIC</v>
      </c>
      <c r="D309" t="str">
        <f>_xlfn.XLOOKUP(order_details[[#This Row],[orderID]],orders[orderID],orders[Employee Name])</f>
        <v>Andrew Fuller</v>
      </c>
      <c r="E309" t="str">
        <f>_xlfn.XLOOKUP(order_details[[#This Row],[Customer ID]],customers[customerID],customers[companyName])</f>
        <v>Pericles Comidas clásicas</v>
      </c>
      <c r="F309" t="str">
        <f>_xlfn.XLOOKUP(order_details[[#This Row],[productID]],products[productID],products[productName])</f>
        <v>Perth Pasties</v>
      </c>
      <c r="G309" t="str">
        <f>_xlfn.XLOOKUP(order_details[[#This Row],[Product Name]],products[productName],products[Category Name])</f>
        <v>Meat &amp; Poultry</v>
      </c>
      <c r="H309" s="6">
        <f>_xlfn.XLOOKUP(order_details[[#This Row],[orderID]],orders[orderID],orders[orderDate])</f>
        <v>41739</v>
      </c>
      <c r="I309" s="6" t="e">
        <f>DATEVALUE(order_details[[#This Row],[Order Date]])</f>
        <v>#VALUE!</v>
      </c>
      <c r="J309">
        <v>32.799999999999997</v>
      </c>
      <c r="K309">
        <v>6</v>
      </c>
      <c r="L309">
        <v>0</v>
      </c>
      <c r="M309">
        <f>(order_details[[#This Row],[unitPrice]]*order_details[[#This Row],[quantity]]) - (order_details[[#This Row],[unitPrice]]*order_details[[#This Row],[quantity]]*order_details[[#This Row],[discount]])</f>
        <v>196.79999999999998</v>
      </c>
      <c r="N309">
        <f>_xlfn.XLOOKUP(order_details[[#This Row],[orderID]],orders[orderID],orders[freight])</f>
        <v>69.319999999999993</v>
      </c>
      <c r="O309">
        <f>order_details[[#This Row],[Sales]]-order_details[[#This Row],[Freight]]</f>
        <v>127.47999999999999</v>
      </c>
      <c r="P309" s="8">
        <f>(order_details[[#This Row],[Profit]]/order_details[[#This Row],[Sales]])/100</f>
        <v>6.4776422764227645E-3</v>
      </c>
      <c r="Q309" s="12"/>
    </row>
    <row r="310" spans="1:17" x14ac:dyDescent="0.25">
      <c r="A310">
        <v>10503</v>
      </c>
      <c r="B310">
        <v>14</v>
      </c>
      <c r="C310" t="str">
        <f>_xlfn.XLOOKUP(order_details[[#This Row],[orderID]],orders[orderID],orders[customerID])</f>
        <v>HUNGO</v>
      </c>
      <c r="D310" t="str">
        <f>_xlfn.XLOOKUP(order_details[[#This Row],[orderID]],orders[orderID],orders[Employee Name])</f>
        <v>Michael Suyama</v>
      </c>
      <c r="E310" t="str">
        <f>_xlfn.XLOOKUP(order_details[[#This Row],[Customer ID]],customers[customerID],customers[companyName])</f>
        <v>Hungry Owl All-Night Grocers</v>
      </c>
      <c r="F310" t="str">
        <f>_xlfn.XLOOKUP(order_details[[#This Row],[productID]],products[productID],products[productName])</f>
        <v>Tofu</v>
      </c>
      <c r="G310" t="str">
        <f>_xlfn.XLOOKUP(order_details[[#This Row],[Product Name]],products[productName],products[Category Name])</f>
        <v>Produce</v>
      </c>
      <c r="H310" s="6">
        <f>_xlfn.XLOOKUP(order_details[[#This Row],[orderID]],orders[orderID],orders[orderDate])</f>
        <v>41740</v>
      </c>
      <c r="I310" s="6" t="e">
        <f>DATEVALUE(order_details[[#This Row],[Order Date]])</f>
        <v>#VALUE!</v>
      </c>
      <c r="J310">
        <v>23.25</v>
      </c>
      <c r="K310">
        <v>70</v>
      </c>
      <c r="L310">
        <v>0</v>
      </c>
      <c r="M310">
        <f>(order_details[[#This Row],[unitPrice]]*order_details[[#This Row],[quantity]]) - (order_details[[#This Row],[unitPrice]]*order_details[[#This Row],[quantity]]*order_details[[#This Row],[discount]])</f>
        <v>1627.5</v>
      </c>
      <c r="N310">
        <f>_xlfn.XLOOKUP(order_details[[#This Row],[orderID]],orders[orderID],orders[freight])</f>
        <v>16.739999999999998</v>
      </c>
      <c r="O310">
        <f>order_details[[#This Row],[Sales]]-order_details[[#This Row],[Freight]]</f>
        <v>1610.76</v>
      </c>
      <c r="P310" s="8">
        <f>(order_details[[#This Row],[Profit]]/order_details[[#This Row],[Sales]])/100</f>
        <v>9.8971428571428561E-3</v>
      </c>
      <c r="Q310" s="12"/>
    </row>
    <row r="311" spans="1:17" x14ac:dyDescent="0.25">
      <c r="A311">
        <v>10504</v>
      </c>
      <c r="B311">
        <v>2</v>
      </c>
      <c r="C311" t="str">
        <f>_xlfn.XLOOKUP(order_details[[#This Row],[orderID]],orders[orderID],orders[customerID])</f>
        <v>WHITC</v>
      </c>
      <c r="D311" t="str">
        <f>_xlfn.XLOOKUP(order_details[[#This Row],[orderID]],orders[orderID],orders[Employee Name])</f>
        <v>Margaret Peacock</v>
      </c>
      <c r="E311" t="str">
        <f>_xlfn.XLOOKUP(order_details[[#This Row],[Customer ID]],customers[customerID],customers[companyName])</f>
        <v>White Clover Markets</v>
      </c>
      <c r="F311" t="str">
        <f>_xlfn.XLOOKUP(order_details[[#This Row],[productID]],products[productID],products[productName])</f>
        <v>Chang</v>
      </c>
      <c r="G311" t="str">
        <f>_xlfn.XLOOKUP(order_details[[#This Row],[Product Name]],products[productName],products[Category Name])</f>
        <v>Beverages</v>
      </c>
      <c r="H311" s="6">
        <f>_xlfn.XLOOKUP(order_details[[#This Row],[orderID]],orders[orderID],orders[orderDate])</f>
        <v>41740</v>
      </c>
      <c r="I311" s="6" t="e">
        <f>DATEVALUE(order_details[[#This Row],[Order Date]])</f>
        <v>#VALUE!</v>
      </c>
      <c r="J311">
        <v>19</v>
      </c>
      <c r="K311">
        <v>12</v>
      </c>
      <c r="L311">
        <v>0</v>
      </c>
      <c r="M311">
        <f>(order_details[[#This Row],[unitPrice]]*order_details[[#This Row],[quantity]]) - (order_details[[#This Row],[unitPrice]]*order_details[[#This Row],[quantity]]*order_details[[#This Row],[discount]])</f>
        <v>228</v>
      </c>
      <c r="N311">
        <f>_xlfn.XLOOKUP(order_details[[#This Row],[orderID]],orders[orderID],orders[freight])</f>
        <v>59.13</v>
      </c>
      <c r="O311">
        <f>order_details[[#This Row],[Sales]]-order_details[[#This Row],[Freight]]</f>
        <v>168.87</v>
      </c>
      <c r="P311" s="8">
        <f>(order_details[[#This Row],[Profit]]/order_details[[#This Row],[Sales]])/100</f>
        <v>7.4065789473684203E-3</v>
      </c>
      <c r="Q311" s="12"/>
    </row>
    <row r="312" spans="1:17" x14ac:dyDescent="0.25">
      <c r="A312">
        <v>10504</v>
      </c>
      <c r="B312">
        <v>21</v>
      </c>
      <c r="C312" t="str">
        <f>_xlfn.XLOOKUP(order_details[[#This Row],[orderID]],orders[orderID],orders[customerID])</f>
        <v>WHITC</v>
      </c>
      <c r="D312" t="str">
        <f>_xlfn.XLOOKUP(order_details[[#This Row],[orderID]],orders[orderID],orders[Employee Name])</f>
        <v>Margaret Peacock</v>
      </c>
      <c r="E312" t="str">
        <f>_xlfn.XLOOKUP(order_details[[#This Row],[Customer ID]],customers[customerID],customers[companyName])</f>
        <v>White Clover Markets</v>
      </c>
      <c r="F312" t="str">
        <f>_xlfn.XLOOKUP(order_details[[#This Row],[productID]],products[productID],products[productName])</f>
        <v>Sir Rodney's Scones</v>
      </c>
      <c r="G312" t="str">
        <f>_xlfn.XLOOKUP(order_details[[#This Row],[Product Name]],products[productName],products[Category Name])</f>
        <v>Confections</v>
      </c>
      <c r="H312" s="6">
        <f>_xlfn.XLOOKUP(order_details[[#This Row],[orderID]],orders[orderID],orders[orderDate])</f>
        <v>41740</v>
      </c>
      <c r="I312" s="6" t="e">
        <f>DATEVALUE(order_details[[#This Row],[Order Date]])</f>
        <v>#VALUE!</v>
      </c>
      <c r="J312">
        <v>10</v>
      </c>
      <c r="K312">
        <v>12</v>
      </c>
      <c r="L312">
        <v>0</v>
      </c>
      <c r="M312">
        <f>(order_details[[#This Row],[unitPrice]]*order_details[[#This Row],[quantity]]) - (order_details[[#This Row],[unitPrice]]*order_details[[#This Row],[quantity]]*order_details[[#This Row],[discount]])</f>
        <v>120</v>
      </c>
      <c r="N312">
        <f>_xlfn.XLOOKUP(order_details[[#This Row],[orderID]],orders[orderID],orders[freight])</f>
        <v>59.13</v>
      </c>
      <c r="O312">
        <f>order_details[[#This Row],[Sales]]-order_details[[#This Row],[Freight]]</f>
        <v>60.87</v>
      </c>
      <c r="P312" s="8">
        <f>(order_details[[#This Row],[Profit]]/order_details[[#This Row],[Sales]])/100</f>
        <v>5.0724999999999998E-3</v>
      </c>
      <c r="Q312" s="12"/>
    </row>
    <row r="313" spans="1:17" x14ac:dyDescent="0.25">
      <c r="A313">
        <v>10504</v>
      </c>
      <c r="B313">
        <v>61</v>
      </c>
      <c r="C313" t="str">
        <f>_xlfn.XLOOKUP(order_details[[#This Row],[orderID]],orders[orderID],orders[customerID])</f>
        <v>WHITC</v>
      </c>
      <c r="D313" t="str">
        <f>_xlfn.XLOOKUP(order_details[[#This Row],[orderID]],orders[orderID],orders[Employee Name])</f>
        <v>Margaret Peacock</v>
      </c>
      <c r="E313" t="str">
        <f>_xlfn.XLOOKUP(order_details[[#This Row],[Customer ID]],customers[customerID],customers[companyName])</f>
        <v>White Clover Markets</v>
      </c>
      <c r="F313" t="str">
        <f>_xlfn.XLOOKUP(order_details[[#This Row],[productID]],products[productID],products[productName])</f>
        <v>Sirop d'érable</v>
      </c>
      <c r="G313" t="str">
        <f>_xlfn.XLOOKUP(order_details[[#This Row],[Product Name]],products[productName],products[Category Name])</f>
        <v>Condiments</v>
      </c>
      <c r="H313" s="6">
        <f>_xlfn.XLOOKUP(order_details[[#This Row],[orderID]],orders[orderID],orders[orderDate])</f>
        <v>41740</v>
      </c>
      <c r="I313" s="6" t="e">
        <f>DATEVALUE(order_details[[#This Row],[Order Date]])</f>
        <v>#VALUE!</v>
      </c>
      <c r="J313">
        <v>28.5</v>
      </c>
      <c r="K313">
        <v>25</v>
      </c>
      <c r="L313">
        <v>0</v>
      </c>
      <c r="M313">
        <f>(order_details[[#This Row],[unitPrice]]*order_details[[#This Row],[quantity]]) - (order_details[[#This Row],[unitPrice]]*order_details[[#This Row],[quantity]]*order_details[[#This Row],[discount]])</f>
        <v>712.5</v>
      </c>
      <c r="N313">
        <f>_xlfn.XLOOKUP(order_details[[#This Row],[orderID]],orders[orderID],orders[freight])</f>
        <v>59.13</v>
      </c>
      <c r="O313">
        <f>order_details[[#This Row],[Sales]]-order_details[[#This Row],[Freight]]</f>
        <v>653.37</v>
      </c>
      <c r="P313" s="8">
        <f>(order_details[[#This Row],[Profit]]/order_details[[#This Row],[Sales]])/100</f>
        <v>9.1701052631578944E-3</v>
      </c>
      <c r="Q313" s="12"/>
    </row>
    <row r="314" spans="1:17" x14ac:dyDescent="0.25">
      <c r="A314">
        <v>10505</v>
      </c>
      <c r="B314">
        <v>62</v>
      </c>
      <c r="C314" t="str">
        <f>_xlfn.XLOOKUP(order_details[[#This Row],[orderID]],orders[orderID],orders[customerID])</f>
        <v>MEREP</v>
      </c>
      <c r="D314" t="str">
        <f>_xlfn.XLOOKUP(order_details[[#This Row],[orderID]],orders[orderID],orders[Employee Name])</f>
        <v>Janet Leverling</v>
      </c>
      <c r="E314" t="str">
        <f>_xlfn.XLOOKUP(order_details[[#This Row],[Customer ID]],customers[customerID],customers[companyName])</f>
        <v>Mère Paillarde</v>
      </c>
      <c r="F314" t="str">
        <f>_xlfn.XLOOKUP(order_details[[#This Row],[productID]],products[productID],products[productName])</f>
        <v>Tarte au sucre</v>
      </c>
      <c r="G314" t="str">
        <f>_xlfn.XLOOKUP(order_details[[#This Row],[Product Name]],products[productName],products[Category Name])</f>
        <v>Confections</v>
      </c>
      <c r="H314" s="6">
        <f>_xlfn.XLOOKUP(order_details[[#This Row],[orderID]],orders[orderID],orders[orderDate])</f>
        <v>41743</v>
      </c>
      <c r="I314" s="6" t="e">
        <f>DATEVALUE(order_details[[#This Row],[Order Date]])</f>
        <v>#VALUE!</v>
      </c>
      <c r="J314">
        <v>49.3</v>
      </c>
      <c r="K314">
        <v>3</v>
      </c>
      <c r="L314">
        <v>0</v>
      </c>
      <c r="M314">
        <f>(order_details[[#This Row],[unitPrice]]*order_details[[#This Row],[quantity]]) - (order_details[[#This Row],[unitPrice]]*order_details[[#This Row],[quantity]]*order_details[[#This Row],[discount]])</f>
        <v>147.89999999999998</v>
      </c>
      <c r="N314">
        <f>_xlfn.XLOOKUP(order_details[[#This Row],[orderID]],orders[orderID],orders[freight])</f>
        <v>7.13</v>
      </c>
      <c r="O314">
        <f>order_details[[#This Row],[Sales]]-order_details[[#This Row],[Freight]]</f>
        <v>140.76999999999998</v>
      </c>
      <c r="P314" s="8">
        <f>(order_details[[#This Row],[Profit]]/order_details[[#This Row],[Sales]])/100</f>
        <v>9.5179175118323186E-3</v>
      </c>
      <c r="Q314" s="12"/>
    </row>
    <row r="315" spans="1:17" x14ac:dyDescent="0.25">
      <c r="A315">
        <v>10509</v>
      </c>
      <c r="B315">
        <v>28</v>
      </c>
      <c r="C315" t="str">
        <f>_xlfn.XLOOKUP(order_details[[#This Row],[orderID]],orders[orderID],orders[customerID])</f>
        <v>BLAUS</v>
      </c>
      <c r="D315" t="str">
        <f>_xlfn.XLOOKUP(order_details[[#This Row],[orderID]],orders[orderID],orders[Employee Name])</f>
        <v>Margaret Peacock</v>
      </c>
      <c r="E315" t="str">
        <f>_xlfn.XLOOKUP(order_details[[#This Row],[Customer ID]],customers[customerID],customers[companyName])</f>
        <v>Blauer See Delikatessen</v>
      </c>
      <c r="F315" t="str">
        <f>_xlfn.XLOOKUP(order_details[[#This Row],[productID]],products[productID],products[productName])</f>
        <v>Rössle Sauerkraut</v>
      </c>
      <c r="G315" t="str">
        <f>_xlfn.XLOOKUP(order_details[[#This Row],[Product Name]],products[productName],products[Category Name])</f>
        <v>Produce</v>
      </c>
      <c r="H315" s="6">
        <f>_xlfn.XLOOKUP(order_details[[#This Row],[orderID]],orders[orderID],orders[orderDate])</f>
        <v>41746</v>
      </c>
      <c r="I315" s="6" t="e">
        <f>DATEVALUE(order_details[[#This Row],[Order Date]])</f>
        <v>#VALUE!</v>
      </c>
      <c r="J315">
        <v>45.6</v>
      </c>
      <c r="K315">
        <v>3</v>
      </c>
      <c r="L315">
        <v>0</v>
      </c>
      <c r="M315">
        <f>(order_details[[#This Row],[unitPrice]]*order_details[[#This Row],[quantity]]) - (order_details[[#This Row],[unitPrice]]*order_details[[#This Row],[quantity]]*order_details[[#This Row],[discount]])</f>
        <v>136.80000000000001</v>
      </c>
      <c r="N315">
        <f>_xlfn.XLOOKUP(order_details[[#This Row],[orderID]],orders[orderID],orders[freight])</f>
        <v>0.15</v>
      </c>
      <c r="O315">
        <f>order_details[[#This Row],[Sales]]-order_details[[#This Row],[Freight]]</f>
        <v>136.65</v>
      </c>
      <c r="P315" s="8">
        <f>(order_details[[#This Row],[Profit]]/order_details[[#This Row],[Sales]])/100</f>
        <v>9.9890350877192974E-3</v>
      </c>
      <c r="Q315" s="12"/>
    </row>
    <row r="316" spans="1:17" x14ac:dyDescent="0.25">
      <c r="A316">
        <v>10510</v>
      </c>
      <c r="B316">
        <v>29</v>
      </c>
      <c r="C316" t="str">
        <f>_xlfn.XLOOKUP(order_details[[#This Row],[orderID]],orders[orderID],orders[customerID])</f>
        <v>SAVEA</v>
      </c>
      <c r="D316" t="str">
        <f>_xlfn.XLOOKUP(order_details[[#This Row],[orderID]],orders[orderID],orders[Employee Name])</f>
        <v>Michael Suyama</v>
      </c>
      <c r="E316" t="str">
        <f>_xlfn.XLOOKUP(order_details[[#This Row],[Customer ID]],customers[customerID],customers[companyName])</f>
        <v>Save-a-lot Markets</v>
      </c>
      <c r="F316" t="str">
        <f>_xlfn.XLOOKUP(order_details[[#This Row],[productID]],products[productID],products[productName])</f>
        <v>Thüringer Rostbratwurst</v>
      </c>
      <c r="G316" t="str">
        <f>_xlfn.XLOOKUP(order_details[[#This Row],[Product Name]],products[productName],products[Category Name])</f>
        <v>Meat &amp; Poultry</v>
      </c>
      <c r="H316" s="6">
        <f>_xlfn.XLOOKUP(order_details[[#This Row],[orderID]],orders[orderID],orders[orderDate])</f>
        <v>41747</v>
      </c>
      <c r="I316" s="6" t="e">
        <f>DATEVALUE(order_details[[#This Row],[Order Date]])</f>
        <v>#VALUE!</v>
      </c>
      <c r="J316">
        <v>123.79</v>
      </c>
      <c r="K316">
        <v>36</v>
      </c>
      <c r="L316">
        <v>0</v>
      </c>
      <c r="M316">
        <f>(order_details[[#This Row],[unitPrice]]*order_details[[#This Row],[quantity]]) - (order_details[[#This Row],[unitPrice]]*order_details[[#This Row],[quantity]]*order_details[[#This Row],[discount]])</f>
        <v>4456.4400000000005</v>
      </c>
      <c r="N316">
        <f>_xlfn.XLOOKUP(order_details[[#This Row],[orderID]],orders[orderID],orders[freight])</f>
        <v>367.63</v>
      </c>
      <c r="O316">
        <f>order_details[[#This Row],[Sales]]-order_details[[#This Row],[Freight]]</f>
        <v>4088.8100000000004</v>
      </c>
      <c r="P316" s="8">
        <f>(order_details[[#This Row],[Profit]]/order_details[[#This Row],[Sales]])/100</f>
        <v>9.1750590157165818E-3</v>
      </c>
      <c r="Q316" s="12"/>
    </row>
    <row r="317" spans="1:17" x14ac:dyDescent="0.25">
      <c r="A317">
        <v>10514</v>
      </c>
      <c r="B317">
        <v>20</v>
      </c>
      <c r="C317" t="str">
        <f>_xlfn.XLOOKUP(order_details[[#This Row],[orderID]],orders[orderID],orders[customerID])</f>
        <v>ERNSH</v>
      </c>
      <c r="D317" t="str">
        <f>_xlfn.XLOOKUP(order_details[[#This Row],[orderID]],orders[orderID],orders[Employee Name])</f>
        <v>Janet Leverling</v>
      </c>
      <c r="E317" t="str">
        <f>_xlfn.XLOOKUP(order_details[[#This Row],[Customer ID]],customers[customerID],customers[companyName])</f>
        <v>Ernst Handel</v>
      </c>
      <c r="F317" t="str">
        <f>_xlfn.XLOOKUP(order_details[[#This Row],[productID]],products[productID],products[productName])</f>
        <v>Sir Rodney's Marmalade</v>
      </c>
      <c r="G317" t="str">
        <f>_xlfn.XLOOKUP(order_details[[#This Row],[Product Name]],products[productName],products[Category Name])</f>
        <v>Confections</v>
      </c>
      <c r="H317" s="6">
        <f>_xlfn.XLOOKUP(order_details[[#This Row],[orderID]],orders[orderID],orders[orderDate])</f>
        <v>41751</v>
      </c>
      <c r="I317" s="6" t="e">
        <f>DATEVALUE(order_details[[#This Row],[Order Date]])</f>
        <v>#VALUE!</v>
      </c>
      <c r="J317">
        <v>81</v>
      </c>
      <c r="K317">
        <v>39</v>
      </c>
      <c r="L317">
        <v>0</v>
      </c>
      <c r="M317">
        <f>(order_details[[#This Row],[unitPrice]]*order_details[[#This Row],[quantity]]) - (order_details[[#This Row],[unitPrice]]*order_details[[#This Row],[quantity]]*order_details[[#This Row],[discount]])</f>
        <v>3159</v>
      </c>
      <c r="N317">
        <f>_xlfn.XLOOKUP(order_details[[#This Row],[orderID]],orders[orderID],orders[freight])</f>
        <v>789.95</v>
      </c>
      <c r="O317">
        <f>order_details[[#This Row],[Sales]]-order_details[[#This Row],[Freight]]</f>
        <v>2369.0500000000002</v>
      </c>
      <c r="P317" s="8">
        <f>(order_details[[#This Row],[Profit]]/order_details[[#This Row],[Sales]])/100</f>
        <v>7.4993668882557775E-3</v>
      </c>
      <c r="Q317" s="12"/>
    </row>
    <row r="318" spans="1:17" x14ac:dyDescent="0.25">
      <c r="A318">
        <v>10514</v>
      </c>
      <c r="B318">
        <v>28</v>
      </c>
      <c r="C318" t="str">
        <f>_xlfn.XLOOKUP(order_details[[#This Row],[orderID]],orders[orderID],orders[customerID])</f>
        <v>ERNSH</v>
      </c>
      <c r="D318" t="str">
        <f>_xlfn.XLOOKUP(order_details[[#This Row],[orderID]],orders[orderID],orders[Employee Name])</f>
        <v>Janet Leverling</v>
      </c>
      <c r="E318" t="str">
        <f>_xlfn.XLOOKUP(order_details[[#This Row],[Customer ID]],customers[customerID],customers[companyName])</f>
        <v>Ernst Handel</v>
      </c>
      <c r="F318" t="str">
        <f>_xlfn.XLOOKUP(order_details[[#This Row],[productID]],products[productID],products[productName])</f>
        <v>Rössle Sauerkraut</v>
      </c>
      <c r="G318" t="str">
        <f>_xlfn.XLOOKUP(order_details[[#This Row],[Product Name]],products[productName],products[Category Name])</f>
        <v>Produce</v>
      </c>
      <c r="H318" s="6">
        <f>_xlfn.XLOOKUP(order_details[[#This Row],[orderID]],orders[orderID],orders[orderDate])</f>
        <v>41751</v>
      </c>
      <c r="I318" s="6" t="e">
        <f>DATEVALUE(order_details[[#This Row],[Order Date]])</f>
        <v>#VALUE!</v>
      </c>
      <c r="J318">
        <v>45.6</v>
      </c>
      <c r="K318">
        <v>35</v>
      </c>
      <c r="L318">
        <v>0</v>
      </c>
      <c r="M318">
        <f>(order_details[[#This Row],[unitPrice]]*order_details[[#This Row],[quantity]]) - (order_details[[#This Row],[unitPrice]]*order_details[[#This Row],[quantity]]*order_details[[#This Row],[discount]])</f>
        <v>1596</v>
      </c>
      <c r="N318">
        <f>_xlfn.XLOOKUP(order_details[[#This Row],[orderID]],orders[orderID],orders[freight])</f>
        <v>789.95</v>
      </c>
      <c r="O318">
        <f>order_details[[#This Row],[Sales]]-order_details[[#This Row],[Freight]]</f>
        <v>806.05</v>
      </c>
      <c r="P318" s="8">
        <f>(order_details[[#This Row],[Profit]]/order_details[[#This Row],[Sales]])/100</f>
        <v>5.0504385964912279E-3</v>
      </c>
      <c r="Q318" s="12"/>
    </row>
    <row r="319" spans="1:17" x14ac:dyDescent="0.25">
      <c r="A319">
        <v>10514</v>
      </c>
      <c r="B319">
        <v>56</v>
      </c>
      <c r="C319" t="str">
        <f>_xlfn.XLOOKUP(order_details[[#This Row],[orderID]],orders[orderID],orders[customerID])</f>
        <v>ERNSH</v>
      </c>
      <c r="D319" t="str">
        <f>_xlfn.XLOOKUP(order_details[[#This Row],[orderID]],orders[orderID],orders[Employee Name])</f>
        <v>Janet Leverling</v>
      </c>
      <c r="E319" t="str">
        <f>_xlfn.XLOOKUP(order_details[[#This Row],[Customer ID]],customers[customerID],customers[companyName])</f>
        <v>Ernst Handel</v>
      </c>
      <c r="F319" t="str">
        <f>_xlfn.XLOOKUP(order_details[[#This Row],[productID]],products[productID],products[productName])</f>
        <v>Gnocchi di nonna Alice</v>
      </c>
      <c r="G319" t="str">
        <f>_xlfn.XLOOKUP(order_details[[#This Row],[Product Name]],products[productName],products[Category Name])</f>
        <v>Grains &amp; Cereals</v>
      </c>
      <c r="H319" s="6">
        <f>_xlfn.XLOOKUP(order_details[[#This Row],[orderID]],orders[orderID],orders[orderDate])</f>
        <v>41751</v>
      </c>
      <c r="I319" s="6" t="e">
        <f>DATEVALUE(order_details[[#This Row],[Order Date]])</f>
        <v>#VALUE!</v>
      </c>
      <c r="J319">
        <v>38</v>
      </c>
      <c r="K319">
        <v>70</v>
      </c>
      <c r="L319">
        <v>0</v>
      </c>
      <c r="M319">
        <f>(order_details[[#This Row],[unitPrice]]*order_details[[#This Row],[quantity]]) - (order_details[[#This Row],[unitPrice]]*order_details[[#This Row],[quantity]]*order_details[[#This Row],[discount]])</f>
        <v>2660</v>
      </c>
      <c r="N319">
        <f>_xlfn.XLOOKUP(order_details[[#This Row],[orderID]],orders[orderID],orders[freight])</f>
        <v>789.95</v>
      </c>
      <c r="O319">
        <f>order_details[[#This Row],[Sales]]-order_details[[#This Row],[Freight]]</f>
        <v>1870.05</v>
      </c>
      <c r="P319" s="8">
        <f>(order_details[[#This Row],[Profit]]/order_details[[#This Row],[Sales]])/100</f>
        <v>7.0302631578947374E-3</v>
      </c>
      <c r="Q319" s="12"/>
    </row>
    <row r="320" spans="1:17" x14ac:dyDescent="0.25">
      <c r="A320">
        <v>10514</v>
      </c>
      <c r="B320">
        <v>65</v>
      </c>
      <c r="C320" t="str">
        <f>_xlfn.XLOOKUP(order_details[[#This Row],[orderID]],orders[orderID],orders[customerID])</f>
        <v>ERNSH</v>
      </c>
      <c r="D320" t="str">
        <f>_xlfn.XLOOKUP(order_details[[#This Row],[orderID]],orders[orderID],orders[Employee Name])</f>
        <v>Janet Leverling</v>
      </c>
      <c r="E320" t="str">
        <f>_xlfn.XLOOKUP(order_details[[#This Row],[Customer ID]],customers[customerID],customers[companyName])</f>
        <v>Ernst Handel</v>
      </c>
      <c r="F320" t="str">
        <f>_xlfn.XLOOKUP(order_details[[#This Row],[productID]],products[productID],products[productName])</f>
        <v>Louisiana Fiery Hot Pepper Sauce</v>
      </c>
      <c r="G320" t="str">
        <f>_xlfn.XLOOKUP(order_details[[#This Row],[Product Name]],products[productName],products[Category Name])</f>
        <v>Condiments</v>
      </c>
      <c r="H320" s="6">
        <f>_xlfn.XLOOKUP(order_details[[#This Row],[orderID]],orders[orderID],orders[orderDate])</f>
        <v>41751</v>
      </c>
      <c r="I320" s="6" t="e">
        <f>DATEVALUE(order_details[[#This Row],[Order Date]])</f>
        <v>#VALUE!</v>
      </c>
      <c r="J320">
        <v>21.05</v>
      </c>
      <c r="K320">
        <v>39</v>
      </c>
      <c r="L320">
        <v>0</v>
      </c>
      <c r="M320">
        <f>(order_details[[#This Row],[unitPrice]]*order_details[[#This Row],[quantity]]) - (order_details[[#This Row],[unitPrice]]*order_details[[#This Row],[quantity]]*order_details[[#This Row],[discount]])</f>
        <v>820.95</v>
      </c>
      <c r="N320">
        <f>_xlfn.XLOOKUP(order_details[[#This Row],[orderID]],orders[orderID],orders[freight])</f>
        <v>789.95</v>
      </c>
      <c r="O320">
        <f>order_details[[#This Row],[Sales]]-order_details[[#This Row],[Freight]]</f>
        <v>31</v>
      </c>
      <c r="P320" s="8">
        <f>(order_details[[#This Row],[Profit]]/order_details[[#This Row],[Sales]])/100</f>
        <v>3.7761130397709965E-4</v>
      </c>
      <c r="Q320" s="12"/>
    </row>
    <row r="321" spans="1:17" x14ac:dyDescent="0.25">
      <c r="A321">
        <v>10514</v>
      </c>
      <c r="B321">
        <v>75</v>
      </c>
      <c r="C321" t="str">
        <f>_xlfn.XLOOKUP(order_details[[#This Row],[orderID]],orders[orderID],orders[customerID])</f>
        <v>ERNSH</v>
      </c>
      <c r="D321" t="str">
        <f>_xlfn.XLOOKUP(order_details[[#This Row],[orderID]],orders[orderID],orders[Employee Name])</f>
        <v>Janet Leverling</v>
      </c>
      <c r="E321" t="str">
        <f>_xlfn.XLOOKUP(order_details[[#This Row],[Customer ID]],customers[customerID],customers[companyName])</f>
        <v>Ernst Handel</v>
      </c>
      <c r="F321" t="str">
        <f>_xlfn.XLOOKUP(order_details[[#This Row],[productID]],products[productID],products[productName])</f>
        <v>Rhönbräu Klosterbier</v>
      </c>
      <c r="G321" t="str">
        <f>_xlfn.XLOOKUP(order_details[[#This Row],[Product Name]],products[productName],products[Category Name])</f>
        <v>Beverages</v>
      </c>
      <c r="H321" s="6">
        <f>_xlfn.XLOOKUP(order_details[[#This Row],[orderID]],orders[orderID],orders[orderDate])</f>
        <v>41751</v>
      </c>
      <c r="I321" s="6" t="e">
        <f>DATEVALUE(order_details[[#This Row],[Order Date]])</f>
        <v>#VALUE!</v>
      </c>
      <c r="J321">
        <v>7.75</v>
      </c>
      <c r="K321">
        <v>50</v>
      </c>
      <c r="L321">
        <v>0</v>
      </c>
      <c r="M321">
        <f>(order_details[[#This Row],[unitPrice]]*order_details[[#This Row],[quantity]]) - (order_details[[#This Row],[unitPrice]]*order_details[[#This Row],[quantity]]*order_details[[#This Row],[discount]])</f>
        <v>387.5</v>
      </c>
      <c r="N321">
        <f>_xlfn.XLOOKUP(order_details[[#This Row],[orderID]],orders[orderID],orders[freight])</f>
        <v>789.95</v>
      </c>
      <c r="O321">
        <f>order_details[[#This Row],[Sales]]-order_details[[#This Row],[Freight]]</f>
        <v>-402.45000000000005</v>
      </c>
      <c r="P321" s="8">
        <f>(order_details[[#This Row],[Profit]]/order_details[[#This Row],[Sales]])/100</f>
        <v>-1.0385806451612904E-2</v>
      </c>
      <c r="Q321" s="12"/>
    </row>
    <row r="322" spans="1:17" x14ac:dyDescent="0.25">
      <c r="A322">
        <v>10515</v>
      </c>
      <c r="B322">
        <v>16</v>
      </c>
      <c r="C322" t="str">
        <f>_xlfn.XLOOKUP(order_details[[#This Row],[orderID]],orders[orderID],orders[customerID])</f>
        <v>QUICK</v>
      </c>
      <c r="D322" t="str">
        <f>_xlfn.XLOOKUP(order_details[[#This Row],[orderID]],orders[orderID],orders[Employee Name])</f>
        <v>Andrew Fuller</v>
      </c>
      <c r="E322" t="str">
        <f>_xlfn.XLOOKUP(order_details[[#This Row],[Customer ID]],customers[customerID],customers[companyName])</f>
        <v>QUICK-Stop</v>
      </c>
      <c r="F322" t="str">
        <f>_xlfn.XLOOKUP(order_details[[#This Row],[productID]],products[productID],products[productName])</f>
        <v>Pavlova</v>
      </c>
      <c r="G322" t="str">
        <f>_xlfn.XLOOKUP(order_details[[#This Row],[Product Name]],products[productName],products[Category Name])</f>
        <v>Confections</v>
      </c>
      <c r="H322" s="6">
        <f>_xlfn.XLOOKUP(order_details[[#This Row],[orderID]],orders[orderID],orders[orderDate])</f>
        <v>41752</v>
      </c>
      <c r="I322" s="6" t="e">
        <f>DATEVALUE(order_details[[#This Row],[Order Date]])</f>
        <v>#VALUE!</v>
      </c>
      <c r="J322">
        <v>17.45</v>
      </c>
      <c r="K322">
        <v>50</v>
      </c>
      <c r="L322">
        <v>0</v>
      </c>
      <c r="M322">
        <f>(order_details[[#This Row],[unitPrice]]*order_details[[#This Row],[quantity]]) - (order_details[[#This Row],[unitPrice]]*order_details[[#This Row],[quantity]]*order_details[[#This Row],[discount]])</f>
        <v>872.5</v>
      </c>
      <c r="N322">
        <f>_xlfn.XLOOKUP(order_details[[#This Row],[orderID]],orders[orderID],orders[freight])</f>
        <v>204.47</v>
      </c>
      <c r="O322">
        <f>order_details[[#This Row],[Sales]]-order_details[[#This Row],[Freight]]</f>
        <v>668.03</v>
      </c>
      <c r="P322" s="8">
        <f>(order_details[[#This Row],[Profit]]/order_details[[#This Row],[Sales]])/100</f>
        <v>7.6565042979942688E-3</v>
      </c>
      <c r="Q322" s="12"/>
    </row>
    <row r="323" spans="1:17" x14ac:dyDescent="0.25">
      <c r="A323">
        <v>10515</v>
      </c>
      <c r="B323">
        <v>27</v>
      </c>
      <c r="C323" t="str">
        <f>_xlfn.XLOOKUP(order_details[[#This Row],[orderID]],orders[orderID],orders[customerID])</f>
        <v>QUICK</v>
      </c>
      <c r="D323" t="str">
        <f>_xlfn.XLOOKUP(order_details[[#This Row],[orderID]],orders[orderID],orders[Employee Name])</f>
        <v>Andrew Fuller</v>
      </c>
      <c r="E323" t="str">
        <f>_xlfn.XLOOKUP(order_details[[#This Row],[Customer ID]],customers[customerID],customers[companyName])</f>
        <v>QUICK-Stop</v>
      </c>
      <c r="F323" t="str">
        <f>_xlfn.XLOOKUP(order_details[[#This Row],[productID]],products[productID],products[productName])</f>
        <v>Schoggi Schokolade</v>
      </c>
      <c r="G323" t="str">
        <f>_xlfn.XLOOKUP(order_details[[#This Row],[Product Name]],products[productName],products[Category Name])</f>
        <v>Confections</v>
      </c>
      <c r="H323" s="6">
        <f>_xlfn.XLOOKUP(order_details[[#This Row],[orderID]],orders[orderID],orders[orderDate])</f>
        <v>41752</v>
      </c>
      <c r="I323" s="6" t="e">
        <f>DATEVALUE(order_details[[#This Row],[Order Date]])</f>
        <v>#VALUE!</v>
      </c>
      <c r="J323">
        <v>43.9</v>
      </c>
      <c r="K323">
        <v>120</v>
      </c>
      <c r="L323">
        <v>0</v>
      </c>
      <c r="M323">
        <f>(order_details[[#This Row],[unitPrice]]*order_details[[#This Row],[quantity]]) - (order_details[[#This Row],[unitPrice]]*order_details[[#This Row],[quantity]]*order_details[[#This Row],[discount]])</f>
        <v>5268</v>
      </c>
      <c r="N323">
        <f>_xlfn.XLOOKUP(order_details[[#This Row],[orderID]],orders[orderID],orders[freight])</f>
        <v>204.47</v>
      </c>
      <c r="O323">
        <f>order_details[[#This Row],[Sales]]-order_details[[#This Row],[Freight]]</f>
        <v>5063.53</v>
      </c>
      <c r="P323" s="8">
        <f>(order_details[[#This Row],[Profit]]/order_details[[#This Row],[Sales]])/100</f>
        <v>9.6118640850417613E-3</v>
      </c>
      <c r="Q323" s="12"/>
    </row>
    <row r="324" spans="1:17" x14ac:dyDescent="0.25">
      <c r="A324">
        <v>10517</v>
      </c>
      <c r="B324">
        <v>52</v>
      </c>
      <c r="C324" t="str">
        <f>_xlfn.XLOOKUP(order_details[[#This Row],[orderID]],orders[orderID],orders[customerID])</f>
        <v>NORTS</v>
      </c>
      <c r="D324" t="str">
        <f>_xlfn.XLOOKUP(order_details[[#This Row],[orderID]],orders[orderID],orders[Employee Name])</f>
        <v>Janet Leverling</v>
      </c>
      <c r="E324" t="str">
        <f>_xlfn.XLOOKUP(order_details[[#This Row],[Customer ID]],customers[customerID],customers[companyName])</f>
        <v>North/South</v>
      </c>
      <c r="F324" t="str">
        <f>_xlfn.XLOOKUP(order_details[[#This Row],[productID]],products[productID],products[productName])</f>
        <v>Filo Mix</v>
      </c>
      <c r="G324" t="str">
        <f>_xlfn.XLOOKUP(order_details[[#This Row],[Product Name]],products[productName],products[Category Name])</f>
        <v>Grains &amp; Cereals</v>
      </c>
      <c r="H324" s="6">
        <f>_xlfn.XLOOKUP(order_details[[#This Row],[orderID]],orders[orderID],orders[orderDate])</f>
        <v>41753</v>
      </c>
      <c r="I324" s="6" t="e">
        <f>DATEVALUE(order_details[[#This Row],[Order Date]])</f>
        <v>#VALUE!</v>
      </c>
      <c r="J324">
        <v>7</v>
      </c>
      <c r="K324">
        <v>6</v>
      </c>
      <c r="L324">
        <v>0</v>
      </c>
      <c r="M324">
        <f>(order_details[[#This Row],[unitPrice]]*order_details[[#This Row],[quantity]]) - (order_details[[#This Row],[unitPrice]]*order_details[[#This Row],[quantity]]*order_details[[#This Row],[discount]])</f>
        <v>42</v>
      </c>
      <c r="N324">
        <f>_xlfn.XLOOKUP(order_details[[#This Row],[orderID]],orders[orderID],orders[freight])</f>
        <v>32.07</v>
      </c>
      <c r="O324">
        <f>order_details[[#This Row],[Sales]]-order_details[[#This Row],[Freight]]</f>
        <v>9.93</v>
      </c>
      <c r="P324" s="8">
        <f>(order_details[[#This Row],[Profit]]/order_details[[#This Row],[Sales]])/100</f>
        <v>2.3642857142857142E-3</v>
      </c>
      <c r="Q324" s="12"/>
    </row>
    <row r="325" spans="1:17" x14ac:dyDescent="0.25">
      <c r="A325">
        <v>10517</v>
      </c>
      <c r="B325">
        <v>59</v>
      </c>
      <c r="C325" t="str">
        <f>_xlfn.XLOOKUP(order_details[[#This Row],[orderID]],orders[orderID],orders[customerID])</f>
        <v>NORTS</v>
      </c>
      <c r="D325" t="str">
        <f>_xlfn.XLOOKUP(order_details[[#This Row],[orderID]],orders[orderID],orders[Employee Name])</f>
        <v>Janet Leverling</v>
      </c>
      <c r="E325" t="str">
        <f>_xlfn.XLOOKUP(order_details[[#This Row],[Customer ID]],customers[customerID],customers[companyName])</f>
        <v>North/South</v>
      </c>
      <c r="F325" t="str">
        <f>_xlfn.XLOOKUP(order_details[[#This Row],[productID]],products[productID],products[productName])</f>
        <v>Raclette Courdavault</v>
      </c>
      <c r="G325" t="str">
        <f>_xlfn.XLOOKUP(order_details[[#This Row],[Product Name]],products[productName],products[Category Name])</f>
        <v>Dairy Products</v>
      </c>
      <c r="H325" s="6">
        <f>_xlfn.XLOOKUP(order_details[[#This Row],[orderID]],orders[orderID],orders[orderDate])</f>
        <v>41753</v>
      </c>
      <c r="I325" s="6" t="e">
        <f>DATEVALUE(order_details[[#This Row],[Order Date]])</f>
        <v>#VALUE!</v>
      </c>
      <c r="J325">
        <v>55</v>
      </c>
      <c r="K325">
        <v>4</v>
      </c>
      <c r="L325">
        <v>0</v>
      </c>
      <c r="M325">
        <f>(order_details[[#This Row],[unitPrice]]*order_details[[#This Row],[quantity]]) - (order_details[[#This Row],[unitPrice]]*order_details[[#This Row],[quantity]]*order_details[[#This Row],[discount]])</f>
        <v>220</v>
      </c>
      <c r="N325">
        <f>_xlfn.XLOOKUP(order_details[[#This Row],[orderID]],orders[orderID],orders[freight])</f>
        <v>32.07</v>
      </c>
      <c r="O325">
        <f>order_details[[#This Row],[Sales]]-order_details[[#This Row],[Freight]]</f>
        <v>187.93</v>
      </c>
      <c r="P325" s="8">
        <f>(order_details[[#This Row],[Profit]]/order_details[[#This Row],[Sales]])/100</f>
        <v>8.5422727272727265E-3</v>
      </c>
      <c r="Q325" s="12"/>
    </row>
    <row r="326" spans="1:17" x14ac:dyDescent="0.25">
      <c r="A326">
        <v>10517</v>
      </c>
      <c r="B326">
        <v>70</v>
      </c>
      <c r="C326" t="str">
        <f>_xlfn.XLOOKUP(order_details[[#This Row],[orderID]],orders[orderID],orders[customerID])</f>
        <v>NORTS</v>
      </c>
      <c r="D326" t="str">
        <f>_xlfn.XLOOKUP(order_details[[#This Row],[orderID]],orders[orderID],orders[Employee Name])</f>
        <v>Janet Leverling</v>
      </c>
      <c r="E326" t="str">
        <f>_xlfn.XLOOKUP(order_details[[#This Row],[Customer ID]],customers[customerID],customers[companyName])</f>
        <v>North/South</v>
      </c>
      <c r="F326" t="str">
        <f>_xlfn.XLOOKUP(order_details[[#This Row],[productID]],products[productID],products[productName])</f>
        <v>Outback Lager</v>
      </c>
      <c r="G326" t="str">
        <f>_xlfn.XLOOKUP(order_details[[#This Row],[Product Name]],products[productName],products[Category Name])</f>
        <v>Beverages</v>
      </c>
      <c r="H326" s="6">
        <f>_xlfn.XLOOKUP(order_details[[#This Row],[orderID]],orders[orderID],orders[orderDate])</f>
        <v>41753</v>
      </c>
      <c r="I326" s="6" t="e">
        <f>DATEVALUE(order_details[[#This Row],[Order Date]])</f>
        <v>#VALUE!</v>
      </c>
      <c r="J326">
        <v>15</v>
      </c>
      <c r="K326">
        <v>6</v>
      </c>
      <c r="L326">
        <v>0</v>
      </c>
      <c r="M326">
        <f>(order_details[[#This Row],[unitPrice]]*order_details[[#This Row],[quantity]]) - (order_details[[#This Row],[unitPrice]]*order_details[[#This Row],[quantity]]*order_details[[#This Row],[discount]])</f>
        <v>90</v>
      </c>
      <c r="N326">
        <f>_xlfn.XLOOKUP(order_details[[#This Row],[orderID]],orders[orderID],orders[freight])</f>
        <v>32.07</v>
      </c>
      <c r="O326">
        <f>order_details[[#This Row],[Sales]]-order_details[[#This Row],[Freight]]</f>
        <v>57.93</v>
      </c>
      <c r="P326" s="8">
        <f>(order_details[[#This Row],[Profit]]/order_details[[#This Row],[Sales]])/100</f>
        <v>6.4366666666666661E-3</v>
      </c>
      <c r="Q326" s="12"/>
    </row>
    <row r="327" spans="1:17" x14ac:dyDescent="0.25">
      <c r="A327">
        <v>10518</v>
      </c>
      <c r="B327">
        <v>24</v>
      </c>
      <c r="C327" t="str">
        <f>_xlfn.XLOOKUP(order_details[[#This Row],[orderID]],orders[orderID],orders[customerID])</f>
        <v>TORTU</v>
      </c>
      <c r="D327" t="str">
        <f>_xlfn.XLOOKUP(order_details[[#This Row],[orderID]],orders[orderID],orders[Employee Name])</f>
        <v>Margaret Peacock</v>
      </c>
      <c r="E327" t="str">
        <f>_xlfn.XLOOKUP(order_details[[#This Row],[Customer ID]],customers[customerID],customers[companyName])</f>
        <v>Tortuga Restaurante</v>
      </c>
      <c r="F327" t="str">
        <f>_xlfn.XLOOKUP(order_details[[#This Row],[productID]],products[productID],products[productName])</f>
        <v>Guarana Fantastica</v>
      </c>
      <c r="G327" t="str">
        <f>_xlfn.XLOOKUP(order_details[[#This Row],[Product Name]],products[productName],products[Category Name])</f>
        <v>Beverages</v>
      </c>
      <c r="H327" s="6">
        <f>_xlfn.XLOOKUP(order_details[[#This Row],[orderID]],orders[orderID],orders[orderDate])</f>
        <v>41754</v>
      </c>
      <c r="I327" s="6" t="e">
        <f>DATEVALUE(order_details[[#This Row],[Order Date]])</f>
        <v>#VALUE!</v>
      </c>
      <c r="J327">
        <v>4.5</v>
      </c>
      <c r="K327">
        <v>5</v>
      </c>
      <c r="L327">
        <v>0</v>
      </c>
      <c r="M327">
        <f>(order_details[[#This Row],[unitPrice]]*order_details[[#This Row],[quantity]]) - (order_details[[#This Row],[unitPrice]]*order_details[[#This Row],[quantity]]*order_details[[#This Row],[discount]])</f>
        <v>22.5</v>
      </c>
      <c r="N327">
        <f>_xlfn.XLOOKUP(order_details[[#This Row],[orderID]],orders[orderID],orders[freight])</f>
        <v>218.15</v>
      </c>
      <c r="O327">
        <f>order_details[[#This Row],[Sales]]-order_details[[#This Row],[Freight]]</f>
        <v>-195.65</v>
      </c>
      <c r="P327" s="8">
        <f>(order_details[[#This Row],[Profit]]/order_details[[#This Row],[Sales]])/100</f>
        <v>-8.6955555555555564E-2</v>
      </c>
      <c r="Q327" s="12"/>
    </row>
    <row r="328" spans="1:17" x14ac:dyDescent="0.25">
      <c r="A328">
        <v>10518</v>
      </c>
      <c r="B328">
        <v>44</v>
      </c>
      <c r="C328" t="str">
        <f>_xlfn.XLOOKUP(order_details[[#This Row],[orderID]],orders[orderID],orders[customerID])</f>
        <v>TORTU</v>
      </c>
      <c r="D328" t="str">
        <f>_xlfn.XLOOKUP(order_details[[#This Row],[orderID]],orders[orderID],orders[Employee Name])</f>
        <v>Margaret Peacock</v>
      </c>
      <c r="E328" t="str">
        <f>_xlfn.XLOOKUP(order_details[[#This Row],[Customer ID]],customers[customerID],customers[companyName])</f>
        <v>Tortuga Restaurante</v>
      </c>
      <c r="F328" t="str">
        <f>_xlfn.XLOOKUP(order_details[[#This Row],[productID]],products[productID],products[productName])</f>
        <v>Gula Malacca</v>
      </c>
      <c r="G328" t="str">
        <f>_xlfn.XLOOKUP(order_details[[#This Row],[Product Name]],products[productName],products[Category Name])</f>
        <v>Condiments</v>
      </c>
      <c r="H328" s="6">
        <f>_xlfn.XLOOKUP(order_details[[#This Row],[orderID]],orders[orderID],orders[orderDate])</f>
        <v>41754</v>
      </c>
      <c r="I328" s="6" t="e">
        <f>DATEVALUE(order_details[[#This Row],[Order Date]])</f>
        <v>#VALUE!</v>
      </c>
      <c r="J328">
        <v>19.45</v>
      </c>
      <c r="K328">
        <v>9</v>
      </c>
      <c r="L328">
        <v>0</v>
      </c>
      <c r="M328">
        <f>(order_details[[#This Row],[unitPrice]]*order_details[[#This Row],[quantity]]) - (order_details[[#This Row],[unitPrice]]*order_details[[#This Row],[quantity]]*order_details[[#This Row],[discount]])</f>
        <v>175.04999999999998</v>
      </c>
      <c r="N328">
        <f>_xlfn.XLOOKUP(order_details[[#This Row],[orderID]],orders[orderID],orders[freight])</f>
        <v>218.15</v>
      </c>
      <c r="O328">
        <f>order_details[[#This Row],[Sales]]-order_details[[#This Row],[Freight]]</f>
        <v>-43.100000000000023</v>
      </c>
      <c r="P328" s="8">
        <f>(order_details[[#This Row],[Profit]]/order_details[[#This Row],[Sales]])/100</f>
        <v>-2.462153670379893E-3</v>
      </c>
      <c r="Q328" s="12"/>
    </row>
    <row r="329" spans="1:17" x14ac:dyDescent="0.25">
      <c r="A329">
        <v>10519</v>
      </c>
      <c r="B329">
        <v>56</v>
      </c>
      <c r="C329" t="str">
        <f>_xlfn.XLOOKUP(order_details[[#This Row],[orderID]],orders[orderID],orders[customerID])</f>
        <v>CHOPS</v>
      </c>
      <c r="D329" t="str">
        <f>_xlfn.XLOOKUP(order_details[[#This Row],[orderID]],orders[orderID],orders[Employee Name])</f>
        <v>Michael Suyama</v>
      </c>
      <c r="E329" t="str">
        <f>_xlfn.XLOOKUP(order_details[[#This Row],[Customer ID]],customers[customerID],customers[companyName])</f>
        <v>Chop-suey Chinese</v>
      </c>
      <c r="F329" t="str">
        <f>_xlfn.XLOOKUP(order_details[[#This Row],[productID]],products[productID],products[productName])</f>
        <v>Gnocchi di nonna Alice</v>
      </c>
      <c r="G329" t="str">
        <f>_xlfn.XLOOKUP(order_details[[#This Row],[Product Name]],products[productName],products[Category Name])</f>
        <v>Grains &amp; Cereals</v>
      </c>
      <c r="H329" s="6">
        <f>_xlfn.XLOOKUP(order_details[[#This Row],[orderID]],orders[orderID],orders[orderDate])</f>
        <v>41757</v>
      </c>
      <c r="I329" s="6" t="e">
        <f>DATEVALUE(order_details[[#This Row],[Order Date]])</f>
        <v>#VALUE!</v>
      </c>
      <c r="J329">
        <v>38</v>
      </c>
      <c r="K329">
        <v>40</v>
      </c>
      <c r="L329">
        <v>0</v>
      </c>
      <c r="M329">
        <f>(order_details[[#This Row],[unitPrice]]*order_details[[#This Row],[quantity]]) - (order_details[[#This Row],[unitPrice]]*order_details[[#This Row],[quantity]]*order_details[[#This Row],[discount]])</f>
        <v>1520</v>
      </c>
      <c r="N329">
        <f>_xlfn.XLOOKUP(order_details[[#This Row],[orderID]],orders[orderID],orders[freight])</f>
        <v>91.76</v>
      </c>
      <c r="O329">
        <f>order_details[[#This Row],[Sales]]-order_details[[#This Row],[Freight]]</f>
        <v>1428.24</v>
      </c>
      <c r="P329" s="8">
        <f>(order_details[[#This Row],[Profit]]/order_details[[#This Row],[Sales]])/100</f>
        <v>9.3963157894736832E-3</v>
      </c>
      <c r="Q329" s="12"/>
    </row>
    <row r="330" spans="1:17" x14ac:dyDescent="0.25">
      <c r="A330">
        <v>10520</v>
      </c>
      <c r="B330">
        <v>24</v>
      </c>
      <c r="C330" t="str">
        <f>_xlfn.XLOOKUP(order_details[[#This Row],[orderID]],orders[orderID],orders[customerID])</f>
        <v>SANTG</v>
      </c>
      <c r="D330" t="str">
        <f>_xlfn.XLOOKUP(order_details[[#This Row],[orderID]],orders[orderID],orders[Employee Name])</f>
        <v>Robert King</v>
      </c>
      <c r="E330" t="str">
        <f>_xlfn.XLOOKUP(order_details[[#This Row],[Customer ID]],customers[customerID],customers[companyName])</f>
        <v>Santé Gourmet</v>
      </c>
      <c r="F330" t="str">
        <f>_xlfn.XLOOKUP(order_details[[#This Row],[productID]],products[productID],products[productName])</f>
        <v>Guarana Fantastica</v>
      </c>
      <c r="G330" t="str">
        <f>_xlfn.XLOOKUP(order_details[[#This Row],[Product Name]],products[productName],products[Category Name])</f>
        <v>Beverages</v>
      </c>
      <c r="H330" s="6">
        <f>_xlfn.XLOOKUP(order_details[[#This Row],[orderID]],orders[orderID],orders[orderDate])</f>
        <v>41758</v>
      </c>
      <c r="I330" s="6" t="e">
        <f>DATEVALUE(order_details[[#This Row],[Order Date]])</f>
        <v>#VALUE!</v>
      </c>
      <c r="J330">
        <v>4.5</v>
      </c>
      <c r="K330">
        <v>8</v>
      </c>
      <c r="L330">
        <v>0</v>
      </c>
      <c r="M330">
        <f>(order_details[[#This Row],[unitPrice]]*order_details[[#This Row],[quantity]]) - (order_details[[#This Row],[unitPrice]]*order_details[[#This Row],[quantity]]*order_details[[#This Row],[discount]])</f>
        <v>36</v>
      </c>
      <c r="N330">
        <f>_xlfn.XLOOKUP(order_details[[#This Row],[orderID]],orders[orderID],orders[freight])</f>
        <v>13.37</v>
      </c>
      <c r="O330">
        <f>order_details[[#This Row],[Sales]]-order_details[[#This Row],[Freight]]</f>
        <v>22.630000000000003</v>
      </c>
      <c r="P330" s="8">
        <f>(order_details[[#This Row],[Profit]]/order_details[[#This Row],[Sales]])/100</f>
        <v>6.2861111111111121E-3</v>
      </c>
      <c r="Q330" s="12"/>
    </row>
    <row r="331" spans="1:17" x14ac:dyDescent="0.25">
      <c r="A331">
        <v>10520</v>
      </c>
      <c r="B331">
        <v>53</v>
      </c>
      <c r="C331" t="str">
        <f>_xlfn.XLOOKUP(order_details[[#This Row],[orderID]],orders[orderID],orders[customerID])</f>
        <v>SANTG</v>
      </c>
      <c r="D331" t="str">
        <f>_xlfn.XLOOKUP(order_details[[#This Row],[orderID]],orders[orderID],orders[Employee Name])</f>
        <v>Robert King</v>
      </c>
      <c r="E331" t="str">
        <f>_xlfn.XLOOKUP(order_details[[#This Row],[Customer ID]],customers[customerID],customers[companyName])</f>
        <v>Santé Gourmet</v>
      </c>
      <c r="F331" t="str">
        <f>_xlfn.XLOOKUP(order_details[[#This Row],[productID]],products[productID],products[productName])</f>
        <v>Perth Pasties</v>
      </c>
      <c r="G331" t="str">
        <f>_xlfn.XLOOKUP(order_details[[#This Row],[Product Name]],products[productName],products[Category Name])</f>
        <v>Meat &amp; Poultry</v>
      </c>
      <c r="H331" s="6">
        <f>_xlfn.XLOOKUP(order_details[[#This Row],[orderID]],orders[orderID],orders[orderDate])</f>
        <v>41758</v>
      </c>
      <c r="I331" s="6" t="e">
        <f>DATEVALUE(order_details[[#This Row],[Order Date]])</f>
        <v>#VALUE!</v>
      </c>
      <c r="J331">
        <v>32.799999999999997</v>
      </c>
      <c r="K331">
        <v>5</v>
      </c>
      <c r="L331">
        <v>0</v>
      </c>
      <c r="M331">
        <f>(order_details[[#This Row],[unitPrice]]*order_details[[#This Row],[quantity]]) - (order_details[[#This Row],[unitPrice]]*order_details[[#This Row],[quantity]]*order_details[[#This Row],[discount]])</f>
        <v>164</v>
      </c>
      <c r="N331">
        <f>_xlfn.XLOOKUP(order_details[[#This Row],[orderID]],orders[orderID],orders[freight])</f>
        <v>13.37</v>
      </c>
      <c r="O331">
        <f>order_details[[#This Row],[Sales]]-order_details[[#This Row],[Freight]]</f>
        <v>150.63</v>
      </c>
      <c r="P331" s="8">
        <f>(order_details[[#This Row],[Profit]]/order_details[[#This Row],[Sales]])/100</f>
        <v>9.1847560975609754E-3</v>
      </c>
      <c r="Q331" s="12"/>
    </row>
    <row r="332" spans="1:17" x14ac:dyDescent="0.25">
      <c r="A332">
        <v>10521</v>
      </c>
      <c r="B332">
        <v>68</v>
      </c>
      <c r="C332" t="str">
        <f>_xlfn.XLOOKUP(order_details[[#This Row],[orderID]],orders[orderID],orders[customerID])</f>
        <v>CACTU</v>
      </c>
      <c r="D332" t="str">
        <f>_xlfn.XLOOKUP(order_details[[#This Row],[orderID]],orders[orderID],orders[Employee Name])</f>
        <v>Laura Callahan</v>
      </c>
      <c r="E332" t="str">
        <f>_xlfn.XLOOKUP(order_details[[#This Row],[Customer ID]],customers[customerID],customers[companyName])</f>
        <v>Cactus Comidas para llevar</v>
      </c>
      <c r="F332" t="str">
        <f>_xlfn.XLOOKUP(order_details[[#This Row],[productID]],products[productID],products[productName])</f>
        <v>Scottish Longbreads</v>
      </c>
      <c r="G332" t="str">
        <f>_xlfn.XLOOKUP(order_details[[#This Row],[Product Name]],products[productName],products[Category Name])</f>
        <v>Confections</v>
      </c>
      <c r="H332" s="6">
        <f>_xlfn.XLOOKUP(order_details[[#This Row],[orderID]],orders[orderID],orders[orderDate])</f>
        <v>41758</v>
      </c>
      <c r="I332" s="6" t="e">
        <f>DATEVALUE(order_details[[#This Row],[Order Date]])</f>
        <v>#VALUE!</v>
      </c>
      <c r="J332">
        <v>12.5</v>
      </c>
      <c r="K332">
        <v>6</v>
      </c>
      <c r="L332">
        <v>0</v>
      </c>
      <c r="M332">
        <f>(order_details[[#This Row],[unitPrice]]*order_details[[#This Row],[quantity]]) - (order_details[[#This Row],[unitPrice]]*order_details[[#This Row],[quantity]]*order_details[[#This Row],[discount]])</f>
        <v>75</v>
      </c>
      <c r="N332">
        <f>_xlfn.XLOOKUP(order_details[[#This Row],[orderID]],orders[orderID],orders[freight])</f>
        <v>17.22</v>
      </c>
      <c r="O332">
        <f>order_details[[#This Row],[Sales]]-order_details[[#This Row],[Freight]]</f>
        <v>57.78</v>
      </c>
      <c r="P332" s="8">
        <f>(order_details[[#This Row],[Profit]]/order_details[[#This Row],[Sales]])/100</f>
        <v>7.7039999999999999E-3</v>
      </c>
      <c r="Q332" s="12"/>
    </row>
    <row r="333" spans="1:17" x14ac:dyDescent="0.25">
      <c r="A333">
        <v>10522</v>
      </c>
      <c r="B333">
        <v>8</v>
      </c>
      <c r="C333" t="str">
        <f>_xlfn.XLOOKUP(order_details[[#This Row],[orderID]],orders[orderID],orders[customerID])</f>
        <v>LEHMS</v>
      </c>
      <c r="D333" t="str">
        <f>_xlfn.XLOOKUP(order_details[[#This Row],[orderID]],orders[orderID],orders[Employee Name])</f>
        <v>Margaret Peacock</v>
      </c>
      <c r="E333" t="str">
        <f>_xlfn.XLOOKUP(order_details[[#This Row],[Customer ID]],customers[customerID],customers[companyName])</f>
        <v>Lehmanns Marktstand</v>
      </c>
      <c r="F333" t="str">
        <f>_xlfn.XLOOKUP(order_details[[#This Row],[productID]],products[productID],products[productName])</f>
        <v>Northwoods Cranberry Sauce</v>
      </c>
      <c r="G333" t="str">
        <f>_xlfn.XLOOKUP(order_details[[#This Row],[Product Name]],products[productName],products[Category Name])</f>
        <v>Condiments</v>
      </c>
      <c r="H333" s="6">
        <f>_xlfn.XLOOKUP(order_details[[#This Row],[orderID]],orders[orderID],orders[orderDate])</f>
        <v>41759</v>
      </c>
      <c r="I333" s="6" t="e">
        <f>DATEVALUE(order_details[[#This Row],[Order Date]])</f>
        <v>#VALUE!</v>
      </c>
      <c r="J333">
        <v>40</v>
      </c>
      <c r="K333">
        <v>24</v>
      </c>
      <c r="L333">
        <v>0</v>
      </c>
      <c r="M333">
        <f>(order_details[[#This Row],[unitPrice]]*order_details[[#This Row],[quantity]]) - (order_details[[#This Row],[unitPrice]]*order_details[[#This Row],[quantity]]*order_details[[#This Row],[discount]])</f>
        <v>960</v>
      </c>
      <c r="N333">
        <f>_xlfn.XLOOKUP(order_details[[#This Row],[orderID]],orders[orderID],orders[freight])</f>
        <v>45.33</v>
      </c>
      <c r="O333">
        <f>order_details[[#This Row],[Sales]]-order_details[[#This Row],[Freight]]</f>
        <v>914.67</v>
      </c>
      <c r="P333" s="8">
        <f>(order_details[[#This Row],[Profit]]/order_details[[#This Row],[Sales]])/100</f>
        <v>9.5278124999999998E-3</v>
      </c>
      <c r="Q333" s="12"/>
    </row>
    <row r="334" spans="1:17" x14ac:dyDescent="0.25">
      <c r="A334">
        <v>10524</v>
      </c>
      <c r="B334">
        <v>10</v>
      </c>
      <c r="C334" t="str">
        <f>_xlfn.XLOOKUP(order_details[[#This Row],[orderID]],orders[orderID],orders[customerID])</f>
        <v>BERGS</v>
      </c>
      <c r="D334" t="str">
        <f>_xlfn.XLOOKUP(order_details[[#This Row],[orderID]],orders[orderID],orders[Employee Name])</f>
        <v>Nancy Davolio</v>
      </c>
      <c r="E334" t="str">
        <f>_xlfn.XLOOKUP(order_details[[#This Row],[Customer ID]],customers[customerID],customers[companyName])</f>
        <v>Berglunds snabbköp</v>
      </c>
      <c r="F334" t="str">
        <f>_xlfn.XLOOKUP(order_details[[#This Row],[productID]],products[productID],products[productName])</f>
        <v>Ikura</v>
      </c>
      <c r="G334" t="str">
        <f>_xlfn.XLOOKUP(order_details[[#This Row],[Product Name]],products[productName],products[Category Name])</f>
        <v>Seafood</v>
      </c>
      <c r="H334" s="6">
        <f>_xlfn.XLOOKUP(order_details[[#This Row],[orderID]],orders[orderID],orders[orderDate])</f>
        <v>41760</v>
      </c>
      <c r="I334" s="6" t="e">
        <f>DATEVALUE(order_details[[#This Row],[Order Date]])</f>
        <v>#VALUE!</v>
      </c>
      <c r="J334">
        <v>31</v>
      </c>
      <c r="K334">
        <v>2</v>
      </c>
      <c r="L334">
        <v>0</v>
      </c>
      <c r="M334">
        <f>(order_details[[#This Row],[unitPrice]]*order_details[[#This Row],[quantity]]) - (order_details[[#This Row],[unitPrice]]*order_details[[#This Row],[quantity]]*order_details[[#This Row],[discount]])</f>
        <v>62</v>
      </c>
      <c r="N334">
        <f>_xlfn.XLOOKUP(order_details[[#This Row],[orderID]],orders[orderID],orders[freight])</f>
        <v>244.79</v>
      </c>
      <c r="O334">
        <f>order_details[[#This Row],[Sales]]-order_details[[#This Row],[Freight]]</f>
        <v>-182.79</v>
      </c>
      <c r="P334" s="8">
        <f>(order_details[[#This Row],[Profit]]/order_details[[#This Row],[Sales]])/100</f>
        <v>-2.9482258064516129E-2</v>
      </c>
      <c r="Q334" s="12"/>
    </row>
    <row r="335" spans="1:17" x14ac:dyDescent="0.25">
      <c r="A335">
        <v>10524</v>
      </c>
      <c r="B335">
        <v>43</v>
      </c>
      <c r="C335" t="str">
        <f>_xlfn.XLOOKUP(order_details[[#This Row],[orderID]],orders[orderID],orders[customerID])</f>
        <v>BERGS</v>
      </c>
      <c r="D335" t="str">
        <f>_xlfn.XLOOKUP(order_details[[#This Row],[orderID]],orders[orderID],orders[Employee Name])</f>
        <v>Nancy Davolio</v>
      </c>
      <c r="E335" t="str">
        <f>_xlfn.XLOOKUP(order_details[[#This Row],[Customer ID]],customers[customerID],customers[companyName])</f>
        <v>Berglunds snabbköp</v>
      </c>
      <c r="F335" t="str">
        <f>_xlfn.XLOOKUP(order_details[[#This Row],[productID]],products[productID],products[productName])</f>
        <v>Ipoh Coffee</v>
      </c>
      <c r="G335" t="str">
        <f>_xlfn.XLOOKUP(order_details[[#This Row],[Product Name]],products[productName],products[Category Name])</f>
        <v>Beverages</v>
      </c>
      <c r="H335" s="6">
        <f>_xlfn.XLOOKUP(order_details[[#This Row],[orderID]],orders[orderID],orders[orderDate])</f>
        <v>41760</v>
      </c>
      <c r="I335" s="6" t="e">
        <f>DATEVALUE(order_details[[#This Row],[Order Date]])</f>
        <v>#VALUE!</v>
      </c>
      <c r="J335">
        <v>46</v>
      </c>
      <c r="K335">
        <v>60</v>
      </c>
      <c r="L335">
        <v>0</v>
      </c>
      <c r="M335">
        <f>(order_details[[#This Row],[unitPrice]]*order_details[[#This Row],[quantity]]) - (order_details[[#This Row],[unitPrice]]*order_details[[#This Row],[quantity]]*order_details[[#This Row],[discount]])</f>
        <v>2760</v>
      </c>
      <c r="N335">
        <f>_xlfn.XLOOKUP(order_details[[#This Row],[orderID]],orders[orderID],orders[freight])</f>
        <v>244.79</v>
      </c>
      <c r="O335">
        <f>order_details[[#This Row],[Sales]]-order_details[[#This Row],[Freight]]</f>
        <v>2515.21</v>
      </c>
      <c r="P335" s="8">
        <f>(order_details[[#This Row],[Profit]]/order_details[[#This Row],[Sales]])/100</f>
        <v>9.1130797101449286E-3</v>
      </c>
      <c r="Q335" s="12"/>
    </row>
    <row r="336" spans="1:17" x14ac:dyDescent="0.25">
      <c r="A336">
        <v>10528</v>
      </c>
      <c r="B336">
        <v>11</v>
      </c>
      <c r="C336" t="str">
        <f>_xlfn.XLOOKUP(order_details[[#This Row],[orderID]],orders[orderID],orders[customerID])</f>
        <v>GREAL</v>
      </c>
      <c r="D336" t="str">
        <f>_xlfn.XLOOKUP(order_details[[#This Row],[orderID]],orders[orderID],orders[Employee Name])</f>
        <v>Michael Suyama</v>
      </c>
      <c r="E336" t="str">
        <f>_xlfn.XLOOKUP(order_details[[#This Row],[Customer ID]],customers[customerID],customers[companyName])</f>
        <v>Great Lakes Food Market</v>
      </c>
      <c r="F336" t="str">
        <f>_xlfn.XLOOKUP(order_details[[#This Row],[productID]],products[productID],products[productName])</f>
        <v>Queso Cabrales</v>
      </c>
      <c r="G336" t="str">
        <f>_xlfn.XLOOKUP(order_details[[#This Row],[Product Name]],products[productName],products[Category Name])</f>
        <v>Dairy Products</v>
      </c>
      <c r="H336" s="6">
        <f>_xlfn.XLOOKUP(order_details[[#This Row],[orderID]],orders[orderID],orders[orderDate])</f>
        <v>41765</v>
      </c>
      <c r="I336" s="6" t="e">
        <f>DATEVALUE(order_details[[#This Row],[Order Date]])</f>
        <v>#VALUE!</v>
      </c>
      <c r="J336">
        <v>21</v>
      </c>
      <c r="K336">
        <v>3</v>
      </c>
      <c r="L336">
        <v>0</v>
      </c>
      <c r="M336">
        <f>(order_details[[#This Row],[unitPrice]]*order_details[[#This Row],[quantity]]) - (order_details[[#This Row],[unitPrice]]*order_details[[#This Row],[quantity]]*order_details[[#This Row],[discount]])</f>
        <v>63</v>
      </c>
      <c r="N336">
        <f>_xlfn.XLOOKUP(order_details[[#This Row],[orderID]],orders[orderID],orders[freight])</f>
        <v>3.35</v>
      </c>
      <c r="O336">
        <f>order_details[[#This Row],[Sales]]-order_details[[#This Row],[Freight]]</f>
        <v>59.65</v>
      </c>
      <c r="P336" s="8">
        <f>(order_details[[#This Row],[Profit]]/order_details[[#This Row],[Sales]])/100</f>
        <v>9.4682539682539677E-3</v>
      </c>
      <c r="Q336" s="12"/>
    </row>
    <row r="337" spans="1:17" x14ac:dyDescent="0.25">
      <c r="A337">
        <v>10528</v>
      </c>
      <c r="B337">
        <v>72</v>
      </c>
      <c r="C337" t="str">
        <f>_xlfn.XLOOKUP(order_details[[#This Row],[orderID]],orders[orderID],orders[customerID])</f>
        <v>GREAL</v>
      </c>
      <c r="D337" t="str">
        <f>_xlfn.XLOOKUP(order_details[[#This Row],[orderID]],orders[orderID],orders[Employee Name])</f>
        <v>Michael Suyama</v>
      </c>
      <c r="E337" t="str">
        <f>_xlfn.XLOOKUP(order_details[[#This Row],[Customer ID]],customers[customerID],customers[companyName])</f>
        <v>Great Lakes Food Market</v>
      </c>
      <c r="F337" t="str">
        <f>_xlfn.XLOOKUP(order_details[[#This Row],[productID]],products[productID],products[productName])</f>
        <v>Mozzarella di Giovanni</v>
      </c>
      <c r="G337" t="str">
        <f>_xlfn.XLOOKUP(order_details[[#This Row],[Product Name]],products[productName],products[Category Name])</f>
        <v>Dairy Products</v>
      </c>
      <c r="H337" s="6">
        <f>_xlfn.XLOOKUP(order_details[[#This Row],[orderID]],orders[orderID],orders[orderDate])</f>
        <v>41765</v>
      </c>
      <c r="I337" s="6" t="e">
        <f>DATEVALUE(order_details[[#This Row],[Order Date]])</f>
        <v>#VALUE!</v>
      </c>
      <c r="J337">
        <v>34.799999999999997</v>
      </c>
      <c r="K337">
        <v>9</v>
      </c>
      <c r="L337">
        <v>0</v>
      </c>
      <c r="M337">
        <f>(order_details[[#This Row],[unitPrice]]*order_details[[#This Row],[quantity]]) - (order_details[[#This Row],[unitPrice]]*order_details[[#This Row],[quantity]]*order_details[[#This Row],[discount]])</f>
        <v>313.2</v>
      </c>
      <c r="N337">
        <f>_xlfn.XLOOKUP(order_details[[#This Row],[orderID]],orders[orderID],orders[freight])</f>
        <v>3.35</v>
      </c>
      <c r="O337">
        <f>order_details[[#This Row],[Sales]]-order_details[[#This Row],[Freight]]</f>
        <v>309.84999999999997</v>
      </c>
      <c r="P337" s="8">
        <f>(order_details[[#This Row],[Profit]]/order_details[[#This Row],[Sales]])/100</f>
        <v>9.8930395913154525E-3</v>
      </c>
      <c r="Q337" s="12"/>
    </row>
    <row r="338" spans="1:17" x14ac:dyDescent="0.25">
      <c r="A338">
        <v>10529</v>
      </c>
      <c r="B338">
        <v>55</v>
      </c>
      <c r="C338" t="str">
        <f>_xlfn.XLOOKUP(order_details[[#This Row],[orderID]],orders[orderID],orders[customerID])</f>
        <v>MAISD</v>
      </c>
      <c r="D338" t="str">
        <f>_xlfn.XLOOKUP(order_details[[#This Row],[orderID]],orders[orderID],orders[Employee Name])</f>
        <v>Steven Buchanan</v>
      </c>
      <c r="E338" t="str">
        <f>_xlfn.XLOOKUP(order_details[[#This Row],[Customer ID]],customers[customerID],customers[companyName])</f>
        <v>Maison Dewey</v>
      </c>
      <c r="F338" t="str">
        <f>_xlfn.XLOOKUP(order_details[[#This Row],[productID]],products[productID],products[productName])</f>
        <v>Pâté chinois</v>
      </c>
      <c r="G338" t="str">
        <f>_xlfn.XLOOKUP(order_details[[#This Row],[Product Name]],products[productName],products[Category Name])</f>
        <v>Meat &amp; Poultry</v>
      </c>
      <c r="H338" s="6">
        <f>_xlfn.XLOOKUP(order_details[[#This Row],[orderID]],orders[orderID],orders[orderDate])</f>
        <v>41766</v>
      </c>
      <c r="I338" s="6" t="e">
        <f>DATEVALUE(order_details[[#This Row],[Order Date]])</f>
        <v>#VALUE!</v>
      </c>
      <c r="J338">
        <v>24</v>
      </c>
      <c r="K338">
        <v>14</v>
      </c>
      <c r="L338">
        <v>0</v>
      </c>
      <c r="M338">
        <f>(order_details[[#This Row],[unitPrice]]*order_details[[#This Row],[quantity]]) - (order_details[[#This Row],[unitPrice]]*order_details[[#This Row],[quantity]]*order_details[[#This Row],[discount]])</f>
        <v>336</v>
      </c>
      <c r="N338">
        <f>_xlfn.XLOOKUP(order_details[[#This Row],[orderID]],orders[orderID],orders[freight])</f>
        <v>66.69</v>
      </c>
      <c r="O338">
        <f>order_details[[#This Row],[Sales]]-order_details[[#This Row],[Freight]]</f>
        <v>269.31</v>
      </c>
      <c r="P338" s="8">
        <f>(order_details[[#This Row],[Profit]]/order_details[[#This Row],[Sales]])/100</f>
        <v>8.0151785714285724E-3</v>
      </c>
      <c r="Q338" s="12"/>
    </row>
    <row r="339" spans="1:17" x14ac:dyDescent="0.25">
      <c r="A339">
        <v>10530</v>
      </c>
      <c r="B339">
        <v>17</v>
      </c>
      <c r="C339" t="str">
        <f>_xlfn.XLOOKUP(order_details[[#This Row],[orderID]],orders[orderID],orders[customerID])</f>
        <v>PICCO</v>
      </c>
      <c r="D339" t="str">
        <f>_xlfn.XLOOKUP(order_details[[#This Row],[orderID]],orders[orderID],orders[Employee Name])</f>
        <v>Janet Leverling</v>
      </c>
      <c r="E339" t="str">
        <f>_xlfn.XLOOKUP(order_details[[#This Row],[Customer ID]],customers[customerID],customers[companyName])</f>
        <v>Piccolo und mehr</v>
      </c>
      <c r="F339" t="str">
        <f>_xlfn.XLOOKUP(order_details[[#This Row],[productID]],products[productID],products[productName])</f>
        <v>Alice Mutton</v>
      </c>
      <c r="G339" t="str">
        <f>_xlfn.XLOOKUP(order_details[[#This Row],[Product Name]],products[productName],products[Category Name])</f>
        <v>Meat &amp; Poultry</v>
      </c>
      <c r="H339" s="6">
        <f>_xlfn.XLOOKUP(order_details[[#This Row],[orderID]],orders[orderID],orders[orderDate])</f>
        <v>41767</v>
      </c>
      <c r="I339" s="6" t="e">
        <f>DATEVALUE(order_details[[#This Row],[Order Date]])</f>
        <v>#VALUE!</v>
      </c>
      <c r="J339">
        <v>39</v>
      </c>
      <c r="K339">
        <v>40</v>
      </c>
      <c r="L339">
        <v>0</v>
      </c>
      <c r="M339">
        <f>(order_details[[#This Row],[unitPrice]]*order_details[[#This Row],[quantity]]) - (order_details[[#This Row],[unitPrice]]*order_details[[#This Row],[quantity]]*order_details[[#This Row],[discount]])</f>
        <v>1560</v>
      </c>
      <c r="N339">
        <f>_xlfn.XLOOKUP(order_details[[#This Row],[orderID]],orders[orderID],orders[freight])</f>
        <v>339.22</v>
      </c>
      <c r="O339">
        <f>order_details[[#This Row],[Sales]]-order_details[[#This Row],[Freight]]</f>
        <v>1220.78</v>
      </c>
      <c r="P339" s="8">
        <f>(order_details[[#This Row],[Profit]]/order_details[[#This Row],[Sales]])/100</f>
        <v>7.8255128205128206E-3</v>
      </c>
      <c r="Q339" s="12"/>
    </row>
    <row r="340" spans="1:17" x14ac:dyDescent="0.25">
      <c r="A340">
        <v>10530</v>
      </c>
      <c r="B340">
        <v>43</v>
      </c>
      <c r="C340" t="str">
        <f>_xlfn.XLOOKUP(order_details[[#This Row],[orderID]],orders[orderID],orders[customerID])</f>
        <v>PICCO</v>
      </c>
      <c r="D340" t="str">
        <f>_xlfn.XLOOKUP(order_details[[#This Row],[orderID]],orders[orderID],orders[Employee Name])</f>
        <v>Janet Leverling</v>
      </c>
      <c r="E340" t="str">
        <f>_xlfn.XLOOKUP(order_details[[#This Row],[Customer ID]],customers[customerID],customers[companyName])</f>
        <v>Piccolo und mehr</v>
      </c>
      <c r="F340" t="str">
        <f>_xlfn.XLOOKUP(order_details[[#This Row],[productID]],products[productID],products[productName])</f>
        <v>Ipoh Coffee</v>
      </c>
      <c r="G340" t="str">
        <f>_xlfn.XLOOKUP(order_details[[#This Row],[Product Name]],products[productName],products[Category Name])</f>
        <v>Beverages</v>
      </c>
      <c r="H340" s="6">
        <f>_xlfn.XLOOKUP(order_details[[#This Row],[orderID]],orders[orderID],orders[orderDate])</f>
        <v>41767</v>
      </c>
      <c r="I340" s="6" t="e">
        <f>DATEVALUE(order_details[[#This Row],[Order Date]])</f>
        <v>#VALUE!</v>
      </c>
      <c r="J340">
        <v>46</v>
      </c>
      <c r="K340">
        <v>25</v>
      </c>
      <c r="L340">
        <v>0</v>
      </c>
      <c r="M340">
        <f>(order_details[[#This Row],[unitPrice]]*order_details[[#This Row],[quantity]]) - (order_details[[#This Row],[unitPrice]]*order_details[[#This Row],[quantity]]*order_details[[#This Row],[discount]])</f>
        <v>1150</v>
      </c>
      <c r="N340">
        <f>_xlfn.XLOOKUP(order_details[[#This Row],[orderID]],orders[orderID],orders[freight])</f>
        <v>339.22</v>
      </c>
      <c r="O340">
        <f>order_details[[#This Row],[Sales]]-order_details[[#This Row],[Freight]]</f>
        <v>810.78</v>
      </c>
      <c r="P340" s="8">
        <f>(order_details[[#This Row],[Profit]]/order_details[[#This Row],[Sales]])/100</f>
        <v>7.0502608695652167E-3</v>
      </c>
      <c r="Q340" s="12"/>
    </row>
    <row r="341" spans="1:17" x14ac:dyDescent="0.25">
      <c r="A341">
        <v>10531</v>
      </c>
      <c r="B341">
        <v>59</v>
      </c>
      <c r="C341" t="str">
        <f>_xlfn.XLOOKUP(order_details[[#This Row],[orderID]],orders[orderID],orders[customerID])</f>
        <v>OCEAN</v>
      </c>
      <c r="D341" t="str">
        <f>_xlfn.XLOOKUP(order_details[[#This Row],[orderID]],orders[orderID],orders[Employee Name])</f>
        <v>Robert King</v>
      </c>
      <c r="E341" t="str">
        <f>_xlfn.XLOOKUP(order_details[[#This Row],[Customer ID]],customers[customerID],customers[companyName])</f>
        <v>Océano Atlántico Ltda.</v>
      </c>
      <c r="F341" t="str">
        <f>_xlfn.XLOOKUP(order_details[[#This Row],[productID]],products[productID],products[productName])</f>
        <v>Raclette Courdavault</v>
      </c>
      <c r="G341" t="str">
        <f>_xlfn.XLOOKUP(order_details[[#This Row],[Product Name]],products[productName],products[Category Name])</f>
        <v>Dairy Products</v>
      </c>
      <c r="H341" s="6">
        <f>_xlfn.XLOOKUP(order_details[[#This Row],[orderID]],orders[orderID],orders[orderDate])</f>
        <v>41767</v>
      </c>
      <c r="I341" s="6" t="e">
        <f>DATEVALUE(order_details[[#This Row],[Order Date]])</f>
        <v>#VALUE!</v>
      </c>
      <c r="J341">
        <v>55</v>
      </c>
      <c r="K341">
        <v>2</v>
      </c>
      <c r="L341">
        <v>0</v>
      </c>
      <c r="M341">
        <f>(order_details[[#This Row],[unitPrice]]*order_details[[#This Row],[quantity]]) - (order_details[[#This Row],[unitPrice]]*order_details[[#This Row],[quantity]]*order_details[[#This Row],[discount]])</f>
        <v>110</v>
      </c>
      <c r="N341">
        <f>_xlfn.XLOOKUP(order_details[[#This Row],[orderID]],orders[orderID],orders[freight])</f>
        <v>8.1199999999999992</v>
      </c>
      <c r="O341">
        <f>order_details[[#This Row],[Sales]]-order_details[[#This Row],[Freight]]</f>
        <v>101.88</v>
      </c>
      <c r="P341" s="8">
        <f>(order_details[[#This Row],[Profit]]/order_details[[#This Row],[Sales]])/100</f>
        <v>9.2618181818181818E-3</v>
      </c>
      <c r="Q341" s="12"/>
    </row>
    <row r="342" spans="1:17" x14ac:dyDescent="0.25">
      <c r="A342">
        <v>10532</v>
      </c>
      <c r="B342">
        <v>66</v>
      </c>
      <c r="C342" t="str">
        <f>_xlfn.XLOOKUP(order_details[[#This Row],[orderID]],orders[orderID],orders[customerID])</f>
        <v>EASTC</v>
      </c>
      <c r="D342" t="str">
        <f>_xlfn.XLOOKUP(order_details[[#This Row],[orderID]],orders[orderID],orders[Employee Name])</f>
        <v>Robert King</v>
      </c>
      <c r="E342" t="str">
        <f>_xlfn.XLOOKUP(order_details[[#This Row],[Customer ID]],customers[customerID],customers[companyName])</f>
        <v>Eastern Connection</v>
      </c>
      <c r="F342" t="str">
        <f>_xlfn.XLOOKUP(order_details[[#This Row],[productID]],products[productID],products[productName])</f>
        <v>Louisiana Hot Spiced Okra</v>
      </c>
      <c r="G342" t="str">
        <f>_xlfn.XLOOKUP(order_details[[#This Row],[Product Name]],products[productName],products[Category Name])</f>
        <v>Condiments</v>
      </c>
      <c r="H342" s="6">
        <f>_xlfn.XLOOKUP(order_details[[#This Row],[orderID]],orders[orderID],orders[orderDate])</f>
        <v>41768</v>
      </c>
      <c r="I342" s="6" t="e">
        <f>DATEVALUE(order_details[[#This Row],[Order Date]])</f>
        <v>#VALUE!</v>
      </c>
      <c r="J342">
        <v>17</v>
      </c>
      <c r="K342">
        <v>24</v>
      </c>
      <c r="L342">
        <v>0</v>
      </c>
      <c r="M342">
        <f>(order_details[[#This Row],[unitPrice]]*order_details[[#This Row],[quantity]]) - (order_details[[#This Row],[unitPrice]]*order_details[[#This Row],[quantity]]*order_details[[#This Row],[discount]])</f>
        <v>408</v>
      </c>
      <c r="N342">
        <f>_xlfn.XLOOKUP(order_details[[#This Row],[orderID]],orders[orderID],orders[freight])</f>
        <v>74.459999999999994</v>
      </c>
      <c r="O342">
        <f>order_details[[#This Row],[Sales]]-order_details[[#This Row],[Freight]]</f>
        <v>333.54</v>
      </c>
      <c r="P342" s="8">
        <f>(order_details[[#This Row],[Profit]]/order_details[[#This Row],[Sales]])/100</f>
        <v>8.175E-3</v>
      </c>
      <c r="Q342" s="12"/>
    </row>
    <row r="343" spans="1:17" x14ac:dyDescent="0.25">
      <c r="A343">
        <v>10533</v>
      </c>
      <c r="B343">
        <v>72</v>
      </c>
      <c r="C343" t="str">
        <f>_xlfn.XLOOKUP(order_details[[#This Row],[orderID]],orders[orderID],orders[customerID])</f>
        <v>FOLKO</v>
      </c>
      <c r="D343" t="str">
        <f>_xlfn.XLOOKUP(order_details[[#This Row],[orderID]],orders[orderID],orders[Employee Name])</f>
        <v>Laura Callahan</v>
      </c>
      <c r="E343" t="str">
        <f>_xlfn.XLOOKUP(order_details[[#This Row],[Customer ID]],customers[customerID],customers[companyName])</f>
        <v>Folk och fä HB</v>
      </c>
      <c r="F343" t="str">
        <f>_xlfn.XLOOKUP(order_details[[#This Row],[productID]],products[productID],products[productName])</f>
        <v>Mozzarella di Giovanni</v>
      </c>
      <c r="G343" t="str">
        <f>_xlfn.XLOOKUP(order_details[[#This Row],[Product Name]],products[productName],products[Category Name])</f>
        <v>Dairy Products</v>
      </c>
      <c r="H343" s="6">
        <f>_xlfn.XLOOKUP(order_details[[#This Row],[orderID]],orders[orderID],orders[orderDate])</f>
        <v>41771</v>
      </c>
      <c r="I343" s="6" t="e">
        <f>DATEVALUE(order_details[[#This Row],[Order Date]])</f>
        <v>#VALUE!</v>
      </c>
      <c r="J343">
        <v>34.799999999999997</v>
      </c>
      <c r="K343">
        <v>24</v>
      </c>
      <c r="L343">
        <v>0</v>
      </c>
      <c r="M343">
        <f>(order_details[[#This Row],[unitPrice]]*order_details[[#This Row],[quantity]]) - (order_details[[#This Row],[unitPrice]]*order_details[[#This Row],[quantity]]*order_details[[#This Row],[discount]])</f>
        <v>835.19999999999993</v>
      </c>
      <c r="N343">
        <f>_xlfn.XLOOKUP(order_details[[#This Row],[orderID]],orders[orderID],orders[freight])</f>
        <v>188.04</v>
      </c>
      <c r="O343">
        <f>order_details[[#This Row],[Sales]]-order_details[[#This Row],[Freight]]</f>
        <v>647.16</v>
      </c>
      <c r="P343" s="8">
        <f>(order_details[[#This Row],[Profit]]/order_details[[#This Row],[Sales]])/100</f>
        <v>7.7485632183908046E-3</v>
      </c>
      <c r="Q343" s="12"/>
    </row>
    <row r="344" spans="1:17" x14ac:dyDescent="0.25">
      <c r="A344">
        <v>10537</v>
      </c>
      <c r="B344">
        <v>51</v>
      </c>
      <c r="C344" t="str">
        <f>_xlfn.XLOOKUP(order_details[[#This Row],[orderID]],orders[orderID],orders[customerID])</f>
        <v>RICSU</v>
      </c>
      <c r="D344" t="str">
        <f>_xlfn.XLOOKUP(order_details[[#This Row],[orderID]],orders[orderID],orders[Employee Name])</f>
        <v>Nancy Davolio</v>
      </c>
      <c r="E344" t="str">
        <f>_xlfn.XLOOKUP(order_details[[#This Row],[Customer ID]],customers[customerID],customers[companyName])</f>
        <v>Richter Supermarkt</v>
      </c>
      <c r="F344" t="str">
        <f>_xlfn.XLOOKUP(order_details[[#This Row],[productID]],products[productID],products[productName])</f>
        <v>Manjimup Dried Apples</v>
      </c>
      <c r="G344" t="str">
        <f>_xlfn.XLOOKUP(order_details[[#This Row],[Product Name]],products[productName],products[Category Name])</f>
        <v>Produce</v>
      </c>
      <c r="H344" s="6">
        <f>_xlfn.XLOOKUP(order_details[[#This Row],[orderID]],orders[orderID],orders[orderDate])</f>
        <v>41773</v>
      </c>
      <c r="I344" s="6" t="e">
        <f>DATEVALUE(order_details[[#This Row],[Order Date]])</f>
        <v>#VALUE!</v>
      </c>
      <c r="J344">
        <v>53</v>
      </c>
      <c r="K344">
        <v>6</v>
      </c>
      <c r="L344">
        <v>0</v>
      </c>
      <c r="M344">
        <f>(order_details[[#This Row],[unitPrice]]*order_details[[#This Row],[quantity]]) - (order_details[[#This Row],[unitPrice]]*order_details[[#This Row],[quantity]]*order_details[[#This Row],[discount]])</f>
        <v>318</v>
      </c>
      <c r="N344">
        <f>_xlfn.XLOOKUP(order_details[[#This Row],[orderID]],orders[orderID],orders[freight])</f>
        <v>78.849999999999994</v>
      </c>
      <c r="O344">
        <f>order_details[[#This Row],[Sales]]-order_details[[#This Row],[Freight]]</f>
        <v>239.15</v>
      </c>
      <c r="P344" s="8">
        <f>(order_details[[#This Row],[Profit]]/order_details[[#This Row],[Sales]])/100</f>
        <v>7.520440251572327E-3</v>
      </c>
      <c r="Q344" s="12"/>
    </row>
    <row r="345" spans="1:17" x14ac:dyDescent="0.25">
      <c r="A345">
        <v>10537</v>
      </c>
      <c r="B345">
        <v>72</v>
      </c>
      <c r="C345" t="str">
        <f>_xlfn.XLOOKUP(order_details[[#This Row],[orderID]],orders[orderID],orders[customerID])</f>
        <v>RICSU</v>
      </c>
      <c r="D345" t="str">
        <f>_xlfn.XLOOKUP(order_details[[#This Row],[orderID]],orders[orderID],orders[Employee Name])</f>
        <v>Nancy Davolio</v>
      </c>
      <c r="E345" t="str">
        <f>_xlfn.XLOOKUP(order_details[[#This Row],[Customer ID]],customers[customerID],customers[companyName])</f>
        <v>Richter Supermarkt</v>
      </c>
      <c r="F345" t="str">
        <f>_xlfn.XLOOKUP(order_details[[#This Row],[productID]],products[productID],products[productName])</f>
        <v>Mozzarella di Giovanni</v>
      </c>
      <c r="G345" t="str">
        <f>_xlfn.XLOOKUP(order_details[[#This Row],[Product Name]],products[productName],products[Category Name])</f>
        <v>Dairy Products</v>
      </c>
      <c r="H345" s="6">
        <f>_xlfn.XLOOKUP(order_details[[#This Row],[orderID]],orders[orderID],orders[orderDate])</f>
        <v>41773</v>
      </c>
      <c r="I345" s="6" t="e">
        <f>DATEVALUE(order_details[[#This Row],[Order Date]])</f>
        <v>#VALUE!</v>
      </c>
      <c r="J345">
        <v>34.799999999999997</v>
      </c>
      <c r="K345">
        <v>21</v>
      </c>
      <c r="L345">
        <v>0</v>
      </c>
      <c r="M345">
        <f>(order_details[[#This Row],[unitPrice]]*order_details[[#This Row],[quantity]]) - (order_details[[#This Row],[unitPrice]]*order_details[[#This Row],[quantity]]*order_details[[#This Row],[discount]])</f>
        <v>730.8</v>
      </c>
      <c r="N345">
        <f>_xlfn.XLOOKUP(order_details[[#This Row],[orderID]],orders[orderID],orders[freight])</f>
        <v>78.849999999999994</v>
      </c>
      <c r="O345">
        <f>order_details[[#This Row],[Sales]]-order_details[[#This Row],[Freight]]</f>
        <v>651.94999999999993</v>
      </c>
      <c r="P345" s="8">
        <f>(order_details[[#This Row],[Profit]]/order_details[[#This Row],[Sales]])/100</f>
        <v>8.9210454296661194E-3</v>
      </c>
      <c r="Q345" s="12"/>
    </row>
    <row r="346" spans="1:17" x14ac:dyDescent="0.25">
      <c r="A346">
        <v>10537</v>
      </c>
      <c r="B346">
        <v>73</v>
      </c>
      <c r="C346" t="str">
        <f>_xlfn.XLOOKUP(order_details[[#This Row],[orderID]],orders[orderID],orders[customerID])</f>
        <v>RICSU</v>
      </c>
      <c r="D346" t="str">
        <f>_xlfn.XLOOKUP(order_details[[#This Row],[orderID]],orders[orderID],orders[Employee Name])</f>
        <v>Nancy Davolio</v>
      </c>
      <c r="E346" t="str">
        <f>_xlfn.XLOOKUP(order_details[[#This Row],[Customer ID]],customers[customerID],customers[companyName])</f>
        <v>Richter Supermarkt</v>
      </c>
      <c r="F346" t="str">
        <f>_xlfn.XLOOKUP(order_details[[#This Row],[productID]],products[productID],products[productName])</f>
        <v>Röd Kaviar</v>
      </c>
      <c r="G346" t="str">
        <f>_xlfn.XLOOKUP(order_details[[#This Row],[Product Name]],products[productName],products[Category Name])</f>
        <v>Seafood</v>
      </c>
      <c r="H346" s="6">
        <f>_xlfn.XLOOKUP(order_details[[#This Row],[orderID]],orders[orderID],orders[orderDate])</f>
        <v>41773</v>
      </c>
      <c r="I346" s="6" t="e">
        <f>DATEVALUE(order_details[[#This Row],[Order Date]])</f>
        <v>#VALUE!</v>
      </c>
      <c r="J346">
        <v>15</v>
      </c>
      <c r="K346">
        <v>9</v>
      </c>
      <c r="L346">
        <v>0</v>
      </c>
      <c r="M346">
        <f>(order_details[[#This Row],[unitPrice]]*order_details[[#This Row],[quantity]]) - (order_details[[#This Row],[unitPrice]]*order_details[[#This Row],[quantity]]*order_details[[#This Row],[discount]])</f>
        <v>135</v>
      </c>
      <c r="N346">
        <f>_xlfn.XLOOKUP(order_details[[#This Row],[orderID]],orders[orderID],orders[freight])</f>
        <v>78.849999999999994</v>
      </c>
      <c r="O346">
        <f>order_details[[#This Row],[Sales]]-order_details[[#This Row],[Freight]]</f>
        <v>56.150000000000006</v>
      </c>
      <c r="P346" s="8">
        <f>(order_details[[#This Row],[Profit]]/order_details[[#This Row],[Sales]])/100</f>
        <v>4.1592592592592601E-3</v>
      </c>
      <c r="Q346" s="12"/>
    </row>
    <row r="347" spans="1:17" x14ac:dyDescent="0.25">
      <c r="A347">
        <v>10538</v>
      </c>
      <c r="B347">
        <v>70</v>
      </c>
      <c r="C347" t="str">
        <f>_xlfn.XLOOKUP(order_details[[#This Row],[orderID]],orders[orderID],orders[customerID])</f>
        <v>BSBEV</v>
      </c>
      <c r="D347" t="str">
        <f>_xlfn.XLOOKUP(order_details[[#This Row],[orderID]],orders[orderID],orders[Employee Name])</f>
        <v>Anne Dodsworth</v>
      </c>
      <c r="E347" t="str">
        <f>_xlfn.XLOOKUP(order_details[[#This Row],[Customer ID]],customers[customerID],customers[companyName])</f>
        <v>B's Beverages</v>
      </c>
      <c r="F347" t="str">
        <f>_xlfn.XLOOKUP(order_details[[#This Row],[productID]],products[productID],products[productName])</f>
        <v>Outback Lager</v>
      </c>
      <c r="G347" t="str">
        <f>_xlfn.XLOOKUP(order_details[[#This Row],[Product Name]],products[productName],products[Category Name])</f>
        <v>Beverages</v>
      </c>
      <c r="H347" s="6">
        <f>_xlfn.XLOOKUP(order_details[[#This Row],[orderID]],orders[orderID],orders[orderDate])</f>
        <v>41774</v>
      </c>
      <c r="I347" s="6" t="e">
        <f>DATEVALUE(order_details[[#This Row],[Order Date]])</f>
        <v>#VALUE!</v>
      </c>
      <c r="J347">
        <v>15</v>
      </c>
      <c r="K347">
        <v>7</v>
      </c>
      <c r="L347">
        <v>0</v>
      </c>
      <c r="M347">
        <f>(order_details[[#This Row],[unitPrice]]*order_details[[#This Row],[quantity]]) - (order_details[[#This Row],[unitPrice]]*order_details[[#This Row],[quantity]]*order_details[[#This Row],[discount]])</f>
        <v>105</v>
      </c>
      <c r="N347">
        <f>_xlfn.XLOOKUP(order_details[[#This Row],[orderID]],orders[orderID],orders[freight])</f>
        <v>4.87</v>
      </c>
      <c r="O347">
        <f>order_details[[#This Row],[Sales]]-order_details[[#This Row],[Freight]]</f>
        <v>100.13</v>
      </c>
      <c r="P347" s="8">
        <f>(order_details[[#This Row],[Profit]]/order_details[[#This Row],[Sales]])/100</f>
        <v>9.5361904761904759E-3</v>
      </c>
      <c r="Q347" s="12"/>
    </row>
    <row r="348" spans="1:17" x14ac:dyDescent="0.25">
      <c r="A348">
        <v>10538</v>
      </c>
      <c r="B348">
        <v>72</v>
      </c>
      <c r="C348" t="str">
        <f>_xlfn.XLOOKUP(order_details[[#This Row],[orderID]],orders[orderID],orders[customerID])</f>
        <v>BSBEV</v>
      </c>
      <c r="D348" t="str">
        <f>_xlfn.XLOOKUP(order_details[[#This Row],[orderID]],orders[orderID],orders[Employee Name])</f>
        <v>Anne Dodsworth</v>
      </c>
      <c r="E348" t="str">
        <f>_xlfn.XLOOKUP(order_details[[#This Row],[Customer ID]],customers[customerID],customers[companyName])</f>
        <v>B's Beverages</v>
      </c>
      <c r="F348" t="str">
        <f>_xlfn.XLOOKUP(order_details[[#This Row],[productID]],products[productID],products[productName])</f>
        <v>Mozzarella di Giovanni</v>
      </c>
      <c r="G348" t="str">
        <f>_xlfn.XLOOKUP(order_details[[#This Row],[Product Name]],products[productName],products[Category Name])</f>
        <v>Dairy Products</v>
      </c>
      <c r="H348" s="6">
        <f>_xlfn.XLOOKUP(order_details[[#This Row],[orderID]],orders[orderID],orders[orderDate])</f>
        <v>41774</v>
      </c>
      <c r="I348" s="6" t="e">
        <f>DATEVALUE(order_details[[#This Row],[Order Date]])</f>
        <v>#VALUE!</v>
      </c>
      <c r="J348">
        <v>34.799999999999997</v>
      </c>
      <c r="K348">
        <v>1</v>
      </c>
      <c r="L348">
        <v>0</v>
      </c>
      <c r="M348">
        <f>(order_details[[#This Row],[unitPrice]]*order_details[[#This Row],[quantity]]) - (order_details[[#This Row],[unitPrice]]*order_details[[#This Row],[quantity]]*order_details[[#This Row],[discount]])</f>
        <v>34.799999999999997</v>
      </c>
      <c r="N348">
        <f>_xlfn.XLOOKUP(order_details[[#This Row],[orderID]],orders[orderID],orders[freight])</f>
        <v>4.87</v>
      </c>
      <c r="O348">
        <f>order_details[[#This Row],[Sales]]-order_details[[#This Row],[Freight]]</f>
        <v>29.929999999999996</v>
      </c>
      <c r="P348" s="8">
        <f>(order_details[[#This Row],[Profit]]/order_details[[#This Row],[Sales]])/100</f>
        <v>8.6005747126436782E-3</v>
      </c>
      <c r="Q348" s="12"/>
    </row>
    <row r="349" spans="1:17" x14ac:dyDescent="0.25">
      <c r="A349">
        <v>10539</v>
      </c>
      <c r="B349">
        <v>13</v>
      </c>
      <c r="C349" t="str">
        <f>_xlfn.XLOOKUP(order_details[[#This Row],[orderID]],orders[orderID],orders[customerID])</f>
        <v>BSBEV</v>
      </c>
      <c r="D349" t="str">
        <f>_xlfn.XLOOKUP(order_details[[#This Row],[orderID]],orders[orderID],orders[Employee Name])</f>
        <v>Michael Suyama</v>
      </c>
      <c r="E349" t="str">
        <f>_xlfn.XLOOKUP(order_details[[#This Row],[Customer ID]],customers[customerID],customers[companyName])</f>
        <v>B's Beverages</v>
      </c>
      <c r="F349" t="str">
        <f>_xlfn.XLOOKUP(order_details[[#This Row],[productID]],products[productID],products[productName])</f>
        <v>Konbu</v>
      </c>
      <c r="G349" t="str">
        <f>_xlfn.XLOOKUP(order_details[[#This Row],[Product Name]],products[productName],products[Category Name])</f>
        <v>Seafood</v>
      </c>
      <c r="H349" s="6">
        <f>_xlfn.XLOOKUP(order_details[[#This Row],[orderID]],orders[orderID],orders[orderDate])</f>
        <v>41775</v>
      </c>
      <c r="I349" s="6" t="e">
        <f>DATEVALUE(order_details[[#This Row],[Order Date]])</f>
        <v>#VALUE!</v>
      </c>
      <c r="J349">
        <v>6</v>
      </c>
      <c r="K349">
        <v>8</v>
      </c>
      <c r="L349">
        <v>0</v>
      </c>
      <c r="M349">
        <f>(order_details[[#This Row],[unitPrice]]*order_details[[#This Row],[quantity]]) - (order_details[[#This Row],[unitPrice]]*order_details[[#This Row],[quantity]]*order_details[[#This Row],[discount]])</f>
        <v>48</v>
      </c>
      <c r="N349">
        <f>_xlfn.XLOOKUP(order_details[[#This Row],[orderID]],orders[orderID],orders[freight])</f>
        <v>12.36</v>
      </c>
      <c r="O349">
        <f>order_details[[#This Row],[Sales]]-order_details[[#This Row],[Freight]]</f>
        <v>35.64</v>
      </c>
      <c r="P349" s="8">
        <f>(order_details[[#This Row],[Profit]]/order_details[[#This Row],[Sales]])/100</f>
        <v>7.4250000000000002E-3</v>
      </c>
      <c r="Q349" s="12"/>
    </row>
    <row r="350" spans="1:17" x14ac:dyDescent="0.25">
      <c r="A350">
        <v>10539</v>
      </c>
      <c r="B350">
        <v>49</v>
      </c>
      <c r="C350" t="str">
        <f>_xlfn.XLOOKUP(order_details[[#This Row],[orderID]],orders[orderID],orders[customerID])</f>
        <v>BSBEV</v>
      </c>
      <c r="D350" t="str">
        <f>_xlfn.XLOOKUP(order_details[[#This Row],[orderID]],orders[orderID],orders[Employee Name])</f>
        <v>Michael Suyama</v>
      </c>
      <c r="E350" t="str">
        <f>_xlfn.XLOOKUP(order_details[[#This Row],[Customer ID]],customers[customerID],customers[companyName])</f>
        <v>B's Beverages</v>
      </c>
      <c r="F350" t="str">
        <f>_xlfn.XLOOKUP(order_details[[#This Row],[productID]],products[productID],products[productName])</f>
        <v>Maxilaku</v>
      </c>
      <c r="G350" t="str">
        <f>_xlfn.XLOOKUP(order_details[[#This Row],[Product Name]],products[productName],products[Category Name])</f>
        <v>Confections</v>
      </c>
      <c r="H350" s="6">
        <f>_xlfn.XLOOKUP(order_details[[#This Row],[orderID]],orders[orderID],orders[orderDate])</f>
        <v>41775</v>
      </c>
      <c r="I350" s="6" t="e">
        <f>DATEVALUE(order_details[[#This Row],[Order Date]])</f>
        <v>#VALUE!</v>
      </c>
      <c r="J350">
        <v>20</v>
      </c>
      <c r="K350">
        <v>6</v>
      </c>
      <c r="L350">
        <v>0</v>
      </c>
      <c r="M350">
        <f>(order_details[[#This Row],[unitPrice]]*order_details[[#This Row],[quantity]]) - (order_details[[#This Row],[unitPrice]]*order_details[[#This Row],[quantity]]*order_details[[#This Row],[discount]])</f>
        <v>120</v>
      </c>
      <c r="N350">
        <f>_xlfn.XLOOKUP(order_details[[#This Row],[orderID]],orders[orderID],orders[freight])</f>
        <v>12.36</v>
      </c>
      <c r="O350">
        <f>order_details[[#This Row],[Sales]]-order_details[[#This Row],[Freight]]</f>
        <v>107.64</v>
      </c>
      <c r="P350" s="8">
        <f>(order_details[[#This Row],[Profit]]/order_details[[#This Row],[Sales]])/100</f>
        <v>8.9700000000000005E-3</v>
      </c>
      <c r="Q350" s="12"/>
    </row>
    <row r="351" spans="1:17" x14ac:dyDescent="0.25">
      <c r="A351">
        <v>10540</v>
      </c>
      <c r="B351">
        <v>3</v>
      </c>
      <c r="C351" t="str">
        <f>_xlfn.XLOOKUP(order_details[[#This Row],[orderID]],orders[orderID],orders[customerID])</f>
        <v>QUICK</v>
      </c>
      <c r="D351" t="str">
        <f>_xlfn.XLOOKUP(order_details[[#This Row],[orderID]],orders[orderID],orders[Employee Name])</f>
        <v>Janet Leverling</v>
      </c>
      <c r="E351" t="str">
        <f>_xlfn.XLOOKUP(order_details[[#This Row],[Customer ID]],customers[customerID],customers[companyName])</f>
        <v>QUICK-Stop</v>
      </c>
      <c r="F351" t="str">
        <f>_xlfn.XLOOKUP(order_details[[#This Row],[productID]],products[productID],products[productName])</f>
        <v>Aniseed Syrup</v>
      </c>
      <c r="G351" t="str">
        <f>_xlfn.XLOOKUP(order_details[[#This Row],[Product Name]],products[productName],products[Category Name])</f>
        <v>Condiments</v>
      </c>
      <c r="H351" s="6">
        <f>_xlfn.XLOOKUP(order_details[[#This Row],[orderID]],orders[orderID],orders[orderDate])</f>
        <v>41778</v>
      </c>
      <c r="I351" s="6" t="e">
        <f>DATEVALUE(order_details[[#This Row],[Order Date]])</f>
        <v>#VALUE!</v>
      </c>
      <c r="J351">
        <v>10</v>
      </c>
      <c r="K351">
        <v>60</v>
      </c>
      <c r="L351">
        <v>0</v>
      </c>
      <c r="M351">
        <f>(order_details[[#This Row],[unitPrice]]*order_details[[#This Row],[quantity]]) - (order_details[[#This Row],[unitPrice]]*order_details[[#This Row],[quantity]]*order_details[[#This Row],[discount]])</f>
        <v>600</v>
      </c>
      <c r="N351">
        <f>_xlfn.XLOOKUP(order_details[[#This Row],[orderID]],orders[orderID],orders[freight])</f>
        <v>1007.64</v>
      </c>
      <c r="O351">
        <f>order_details[[#This Row],[Sales]]-order_details[[#This Row],[Freight]]</f>
        <v>-407.64</v>
      </c>
      <c r="P351" s="8">
        <f>(order_details[[#This Row],[Profit]]/order_details[[#This Row],[Sales]])/100</f>
        <v>-6.7939999999999997E-3</v>
      </c>
      <c r="Q351" s="12"/>
    </row>
    <row r="352" spans="1:17" x14ac:dyDescent="0.25">
      <c r="A352">
        <v>10540</v>
      </c>
      <c r="B352">
        <v>26</v>
      </c>
      <c r="C352" t="str">
        <f>_xlfn.XLOOKUP(order_details[[#This Row],[orderID]],orders[orderID],orders[customerID])</f>
        <v>QUICK</v>
      </c>
      <c r="D352" t="str">
        <f>_xlfn.XLOOKUP(order_details[[#This Row],[orderID]],orders[orderID],orders[Employee Name])</f>
        <v>Janet Leverling</v>
      </c>
      <c r="E352" t="str">
        <f>_xlfn.XLOOKUP(order_details[[#This Row],[Customer ID]],customers[customerID],customers[companyName])</f>
        <v>QUICK-Stop</v>
      </c>
      <c r="F352" t="str">
        <f>_xlfn.XLOOKUP(order_details[[#This Row],[productID]],products[productID],products[productName])</f>
        <v>Gumbär Gummibärchen</v>
      </c>
      <c r="G352" t="str">
        <f>_xlfn.XLOOKUP(order_details[[#This Row],[Product Name]],products[productName],products[Category Name])</f>
        <v>Confections</v>
      </c>
      <c r="H352" s="6">
        <f>_xlfn.XLOOKUP(order_details[[#This Row],[orderID]],orders[orderID],orders[orderDate])</f>
        <v>41778</v>
      </c>
      <c r="I352" s="6" t="e">
        <f>DATEVALUE(order_details[[#This Row],[Order Date]])</f>
        <v>#VALUE!</v>
      </c>
      <c r="J352">
        <v>31.23</v>
      </c>
      <c r="K352">
        <v>40</v>
      </c>
      <c r="L352">
        <v>0</v>
      </c>
      <c r="M352">
        <f>(order_details[[#This Row],[unitPrice]]*order_details[[#This Row],[quantity]]) - (order_details[[#This Row],[unitPrice]]*order_details[[#This Row],[quantity]]*order_details[[#This Row],[discount]])</f>
        <v>1249.2</v>
      </c>
      <c r="N352">
        <f>_xlfn.XLOOKUP(order_details[[#This Row],[orderID]],orders[orderID],orders[freight])</f>
        <v>1007.64</v>
      </c>
      <c r="O352">
        <f>order_details[[#This Row],[Sales]]-order_details[[#This Row],[Freight]]</f>
        <v>241.56000000000006</v>
      </c>
      <c r="P352" s="8">
        <f>(order_details[[#This Row],[Profit]]/order_details[[#This Row],[Sales]])/100</f>
        <v>1.9337175792507209E-3</v>
      </c>
      <c r="Q352" s="12"/>
    </row>
    <row r="353" spans="1:17" x14ac:dyDescent="0.25">
      <c r="A353">
        <v>10540</v>
      </c>
      <c r="B353">
        <v>68</v>
      </c>
      <c r="C353" t="str">
        <f>_xlfn.XLOOKUP(order_details[[#This Row],[orderID]],orders[orderID],orders[customerID])</f>
        <v>QUICK</v>
      </c>
      <c r="D353" t="str">
        <f>_xlfn.XLOOKUP(order_details[[#This Row],[orderID]],orders[orderID],orders[Employee Name])</f>
        <v>Janet Leverling</v>
      </c>
      <c r="E353" t="str">
        <f>_xlfn.XLOOKUP(order_details[[#This Row],[Customer ID]],customers[customerID],customers[companyName])</f>
        <v>QUICK-Stop</v>
      </c>
      <c r="F353" t="str">
        <f>_xlfn.XLOOKUP(order_details[[#This Row],[productID]],products[productID],products[productName])</f>
        <v>Scottish Longbreads</v>
      </c>
      <c r="G353" t="str">
        <f>_xlfn.XLOOKUP(order_details[[#This Row],[Product Name]],products[productName],products[Category Name])</f>
        <v>Confections</v>
      </c>
      <c r="H353" s="6">
        <f>_xlfn.XLOOKUP(order_details[[#This Row],[orderID]],orders[orderID],orders[orderDate])</f>
        <v>41778</v>
      </c>
      <c r="I353" s="6" t="e">
        <f>DATEVALUE(order_details[[#This Row],[Order Date]])</f>
        <v>#VALUE!</v>
      </c>
      <c r="J353">
        <v>12.5</v>
      </c>
      <c r="K353">
        <v>35</v>
      </c>
      <c r="L353">
        <v>0</v>
      </c>
      <c r="M353">
        <f>(order_details[[#This Row],[unitPrice]]*order_details[[#This Row],[quantity]]) - (order_details[[#This Row],[unitPrice]]*order_details[[#This Row],[quantity]]*order_details[[#This Row],[discount]])</f>
        <v>437.5</v>
      </c>
      <c r="N353">
        <f>_xlfn.XLOOKUP(order_details[[#This Row],[orderID]],orders[orderID],orders[freight])</f>
        <v>1007.64</v>
      </c>
      <c r="O353">
        <f>order_details[[#This Row],[Sales]]-order_details[[#This Row],[Freight]]</f>
        <v>-570.14</v>
      </c>
      <c r="P353" s="8">
        <f>(order_details[[#This Row],[Profit]]/order_details[[#This Row],[Sales]])/100</f>
        <v>-1.3031771428571428E-2</v>
      </c>
      <c r="Q353" s="12"/>
    </row>
    <row r="354" spans="1:17" x14ac:dyDescent="0.25">
      <c r="A354">
        <v>10544</v>
      </c>
      <c r="B354">
        <v>28</v>
      </c>
      <c r="C354" t="str">
        <f>_xlfn.XLOOKUP(order_details[[#This Row],[orderID]],orders[orderID],orders[customerID])</f>
        <v>LONEP</v>
      </c>
      <c r="D354" t="str">
        <f>_xlfn.XLOOKUP(order_details[[#This Row],[orderID]],orders[orderID],orders[Employee Name])</f>
        <v>Margaret Peacock</v>
      </c>
      <c r="E354" t="str">
        <f>_xlfn.XLOOKUP(order_details[[#This Row],[Customer ID]],customers[customerID],customers[companyName])</f>
        <v>Lonesome Pine Restaurant</v>
      </c>
      <c r="F354" t="str">
        <f>_xlfn.XLOOKUP(order_details[[#This Row],[productID]],products[productID],products[productName])</f>
        <v>Rössle Sauerkraut</v>
      </c>
      <c r="G354" t="str">
        <f>_xlfn.XLOOKUP(order_details[[#This Row],[Product Name]],products[productName],products[Category Name])</f>
        <v>Produce</v>
      </c>
      <c r="H354" s="6">
        <f>_xlfn.XLOOKUP(order_details[[#This Row],[orderID]],orders[orderID],orders[orderDate])</f>
        <v>41780</v>
      </c>
      <c r="I354" s="6" t="e">
        <f>DATEVALUE(order_details[[#This Row],[Order Date]])</f>
        <v>#VALUE!</v>
      </c>
      <c r="J354">
        <v>45.6</v>
      </c>
      <c r="K354">
        <v>7</v>
      </c>
      <c r="L354">
        <v>0</v>
      </c>
      <c r="M354">
        <f>(order_details[[#This Row],[unitPrice]]*order_details[[#This Row],[quantity]]) - (order_details[[#This Row],[unitPrice]]*order_details[[#This Row],[quantity]]*order_details[[#This Row],[discount]])</f>
        <v>319.2</v>
      </c>
      <c r="N354">
        <f>_xlfn.XLOOKUP(order_details[[#This Row],[orderID]],orders[orderID],orders[freight])</f>
        <v>24.91</v>
      </c>
      <c r="O354">
        <f>order_details[[#This Row],[Sales]]-order_details[[#This Row],[Freight]]</f>
        <v>294.28999999999996</v>
      </c>
      <c r="P354" s="8">
        <f>(order_details[[#This Row],[Profit]]/order_details[[#This Row],[Sales]])/100</f>
        <v>9.2196115288220547E-3</v>
      </c>
      <c r="Q354" s="12"/>
    </row>
    <row r="355" spans="1:17" x14ac:dyDescent="0.25">
      <c r="A355">
        <v>10544</v>
      </c>
      <c r="B355">
        <v>67</v>
      </c>
      <c r="C355" t="str">
        <f>_xlfn.XLOOKUP(order_details[[#This Row],[orderID]],orders[orderID],orders[customerID])</f>
        <v>LONEP</v>
      </c>
      <c r="D355" t="str">
        <f>_xlfn.XLOOKUP(order_details[[#This Row],[orderID]],orders[orderID],orders[Employee Name])</f>
        <v>Margaret Peacock</v>
      </c>
      <c r="E355" t="str">
        <f>_xlfn.XLOOKUP(order_details[[#This Row],[Customer ID]],customers[customerID],customers[companyName])</f>
        <v>Lonesome Pine Restaurant</v>
      </c>
      <c r="F355" t="str">
        <f>_xlfn.XLOOKUP(order_details[[#This Row],[productID]],products[productID],products[productName])</f>
        <v>Laughing Lumberjack Lager</v>
      </c>
      <c r="G355" t="str">
        <f>_xlfn.XLOOKUP(order_details[[#This Row],[Product Name]],products[productName],products[Category Name])</f>
        <v>Beverages</v>
      </c>
      <c r="H355" s="6">
        <f>_xlfn.XLOOKUP(order_details[[#This Row],[orderID]],orders[orderID],orders[orderDate])</f>
        <v>41780</v>
      </c>
      <c r="I355" s="6" t="e">
        <f>DATEVALUE(order_details[[#This Row],[Order Date]])</f>
        <v>#VALUE!</v>
      </c>
      <c r="J355">
        <v>14</v>
      </c>
      <c r="K355">
        <v>7</v>
      </c>
      <c r="L355">
        <v>0</v>
      </c>
      <c r="M355">
        <f>(order_details[[#This Row],[unitPrice]]*order_details[[#This Row],[quantity]]) - (order_details[[#This Row],[unitPrice]]*order_details[[#This Row],[quantity]]*order_details[[#This Row],[discount]])</f>
        <v>98</v>
      </c>
      <c r="N355">
        <f>_xlfn.XLOOKUP(order_details[[#This Row],[orderID]],orders[orderID],orders[freight])</f>
        <v>24.91</v>
      </c>
      <c r="O355">
        <f>order_details[[#This Row],[Sales]]-order_details[[#This Row],[Freight]]</f>
        <v>73.09</v>
      </c>
      <c r="P355" s="8">
        <f>(order_details[[#This Row],[Profit]]/order_details[[#This Row],[Sales]])/100</f>
        <v>7.4581632653061228E-3</v>
      </c>
      <c r="Q355" s="12"/>
    </row>
    <row r="356" spans="1:17" x14ac:dyDescent="0.25">
      <c r="A356">
        <v>10546</v>
      </c>
      <c r="B356">
        <v>62</v>
      </c>
      <c r="C356" t="str">
        <f>_xlfn.XLOOKUP(order_details[[#This Row],[orderID]],orders[orderID],orders[customerID])</f>
        <v>VICTE</v>
      </c>
      <c r="D356" t="str">
        <f>_xlfn.XLOOKUP(order_details[[#This Row],[orderID]],orders[orderID],orders[Employee Name])</f>
        <v>Nancy Davolio</v>
      </c>
      <c r="E356" t="str">
        <f>_xlfn.XLOOKUP(order_details[[#This Row],[Customer ID]],customers[customerID],customers[companyName])</f>
        <v>Victuailles en stock</v>
      </c>
      <c r="F356" t="str">
        <f>_xlfn.XLOOKUP(order_details[[#This Row],[productID]],products[productID],products[productName])</f>
        <v>Tarte au sucre</v>
      </c>
      <c r="G356" t="str">
        <f>_xlfn.XLOOKUP(order_details[[#This Row],[Product Name]],products[productName],products[Category Name])</f>
        <v>Confections</v>
      </c>
      <c r="H356" s="6">
        <f>_xlfn.XLOOKUP(order_details[[#This Row],[orderID]],orders[orderID],orders[orderDate])</f>
        <v>41782</v>
      </c>
      <c r="I356" s="6" t="e">
        <f>DATEVALUE(order_details[[#This Row],[Order Date]])</f>
        <v>#VALUE!</v>
      </c>
      <c r="J356">
        <v>49.3</v>
      </c>
      <c r="K356">
        <v>40</v>
      </c>
      <c r="L356">
        <v>0</v>
      </c>
      <c r="M356">
        <f>(order_details[[#This Row],[unitPrice]]*order_details[[#This Row],[quantity]]) - (order_details[[#This Row],[unitPrice]]*order_details[[#This Row],[quantity]]*order_details[[#This Row],[discount]])</f>
        <v>1972</v>
      </c>
      <c r="N356">
        <f>_xlfn.XLOOKUP(order_details[[#This Row],[orderID]],orders[orderID],orders[freight])</f>
        <v>194.72</v>
      </c>
      <c r="O356">
        <f>order_details[[#This Row],[Sales]]-order_details[[#This Row],[Freight]]</f>
        <v>1777.28</v>
      </c>
      <c r="P356" s="8">
        <f>(order_details[[#This Row],[Profit]]/order_details[[#This Row],[Sales]])/100</f>
        <v>9.0125760649087221E-3</v>
      </c>
      <c r="Q356" s="12"/>
    </row>
    <row r="357" spans="1:17" x14ac:dyDescent="0.25">
      <c r="A357">
        <v>10547</v>
      </c>
      <c r="B357">
        <v>36</v>
      </c>
      <c r="C357" t="str">
        <f>_xlfn.XLOOKUP(order_details[[#This Row],[orderID]],orders[orderID],orders[customerID])</f>
        <v>SEVES</v>
      </c>
      <c r="D357" t="str">
        <f>_xlfn.XLOOKUP(order_details[[#This Row],[orderID]],orders[orderID],orders[Employee Name])</f>
        <v>Janet Leverling</v>
      </c>
      <c r="E357" t="str">
        <f>_xlfn.XLOOKUP(order_details[[#This Row],[Customer ID]],customers[customerID],customers[companyName])</f>
        <v>Seven Seas Imports</v>
      </c>
      <c r="F357" t="str">
        <f>_xlfn.XLOOKUP(order_details[[#This Row],[productID]],products[productID],products[productName])</f>
        <v>Inlagd Sill</v>
      </c>
      <c r="G357" t="str">
        <f>_xlfn.XLOOKUP(order_details[[#This Row],[Product Name]],products[productName],products[Category Name])</f>
        <v>Seafood</v>
      </c>
      <c r="H357" s="6">
        <f>_xlfn.XLOOKUP(order_details[[#This Row],[orderID]],orders[orderID],orders[orderDate])</f>
        <v>41782</v>
      </c>
      <c r="I357" s="6" t="e">
        <f>DATEVALUE(order_details[[#This Row],[Order Date]])</f>
        <v>#VALUE!</v>
      </c>
      <c r="J357">
        <v>19</v>
      </c>
      <c r="K357">
        <v>60</v>
      </c>
      <c r="L357">
        <v>0</v>
      </c>
      <c r="M357">
        <f>(order_details[[#This Row],[unitPrice]]*order_details[[#This Row],[quantity]]) - (order_details[[#This Row],[unitPrice]]*order_details[[#This Row],[quantity]]*order_details[[#This Row],[discount]])</f>
        <v>1140</v>
      </c>
      <c r="N357">
        <f>_xlfn.XLOOKUP(order_details[[#This Row],[orderID]],orders[orderID],orders[freight])</f>
        <v>178.43</v>
      </c>
      <c r="O357">
        <f>order_details[[#This Row],[Sales]]-order_details[[#This Row],[Freight]]</f>
        <v>961.56999999999994</v>
      </c>
      <c r="P357" s="8">
        <f>(order_details[[#This Row],[Profit]]/order_details[[#This Row],[Sales]])/100</f>
        <v>8.4348245614035075E-3</v>
      </c>
      <c r="Q357" s="12"/>
    </row>
    <row r="358" spans="1:17" x14ac:dyDescent="0.25">
      <c r="A358">
        <v>10548</v>
      </c>
      <c r="B358">
        <v>41</v>
      </c>
      <c r="C358" t="str">
        <f>_xlfn.XLOOKUP(order_details[[#This Row],[orderID]],orders[orderID],orders[customerID])</f>
        <v>TOMSP</v>
      </c>
      <c r="D358" t="str">
        <f>_xlfn.XLOOKUP(order_details[[#This Row],[orderID]],orders[orderID],orders[Employee Name])</f>
        <v>Janet Leverling</v>
      </c>
      <c r="E358" t="str">
        <f>_xlfn.XLOOKUP(order_details[[#This Row],[Customer ID]],customers[customerID],customers[companyName])</f>
        <v>Toms Spezialitäten</v>
      </c>
      <c r="F358" t="str">
        <f>_xlfn.XLOOKUP(order_details[[#This Row],[productID]],products[productID],products[productName])</f>
        <v>Jack's New England Clam Chowder</v>
      </c>
      <c r="G358" t="str">
        <f>_xlfn.XLOOKUP(order_details[[#This Row],[Product Name]],products[productName],products[Category Name])</f>
        <v>Seafood</v>
      </c>
      <c r="H358" s="6">
        <f>_xlfn.XLOOKUP(order_details[[#This Row],[orderID]],orders[orderID],orders[orderDate])</f>
        <v>41785</v>
      </c>
      <c r="I358" s="6" t="e">
        <f>DATEVALUE(order_details[[#This Row],[Order Date]])</f>
        <v>#VALUE!</v>
      </c>
      <c r="J358">
        <v>9.65</v>
      </c>
      <c r="K358">
        <v>14</v>
      </c>
      <c r="L358">
        <v>0</v>
      </c>
      <c r="M358">
        <f>(order_details[[#This Row],[unitPrice]]*order_details[[#This Row],[quantity]]) - (order_details[[#This Row],[unitPrice]]*order_details[[#This Row],[quantity]]*order_details[[#This Row],[discount]])</f>
        <v>135.1</v>
      </c>
      <c r="N358">
        <f>_xlfn.XLOOKUP(order_details[[#This Row],[orderID]],orders[orderID],orders[freight])</f>
        <v>1.43</v>
      </c>
      <c r="O358">
        <f>order_details[[#This Row],[Sales]]-order_details[[#This Row],[Freight]]</f>
        <v>133.66999999999999</v>
      </c>
      <c r="P358" s="8">
        <f>(order_details[[#This Row],[Profit]]/order_details[[#This Row],[Sales]])/100</f>
        <v>9.8941524796447074E-3</v>
      </c>
      <c r="Q358" s="12"/>
    </row>
    <row r="359" spans="1:17" x14ac:dyDescent="0.25">
      <c r="A359">
        <v>10551</v>
      </c>
      <c r="B359">
        <v>44</v>
      </c>
      <c r="C359" t="str">
        <f>_xlfn.XLOOKUP(order_details[[#This Row],[orderID]],orders[orderID],orders[customerID])</f>
        <v>FURIB</v>
      </c>
      <c r="D359" t="str">
        <f>_xlfn.XLOOKUP(order_details[[#This Row],[orderID]],orders[orderID],orders[Employee Name])</f>
        <v>Margaret Peacock</v>
      </c>
      <c r="E359" t="str">
        <f>_xlfn.XLOOKUP(order_details[[#This Row],[Customer ID]],customers[customerID],customers[companyName])</f>
        <v>Furia Bacalhau e Frutos do Mar</v>
      </c>
      <c r="F359" t="str">
        <f>_xlfn.XLOOKUP(order_details[[#This Row],[productID]],products[productID],products[productName])</f>
        <v>Gula Malacca</v>
      </c>
      <c r="G359" t="str">
        <f>_xlfn.XLOOKUP(order_details[[#This Row],[Product Name]],products[productName],products[Category Name])</f>
        <v>Condiments</v>
      </c>
      <c r="H359" s="6">
        <f>_xlfn.XLOOKUP(order_details[[#This Row],[orderID]],orders[orderID],orders[orderDate])</f>
        <v>41787</v>
      </c>
      <c r="I359" s="6" t="e">
        <f>DATEVALUE(order_details[[#This Row],[Order Date]])</f>
        <v>#VALUE!</v>
      </c>
      <c r="J359">
        <v>19.45</v>
      </c>
      <c r="K359">
        <v>40</v>
      </c>
      <c r="L359">
        <v>0</v>
      </c>
      <c r="M359">
        <f>(order_details[[#This Row],[unitPrice]]*order_details[[#This Row],[quantity]]) - (order_details[[#This Row],[unitPrice]]*order_details[[#This Row],[quantity]]*order_details[[#This Row],[discount]])</f>
        <v>778</v>
      </c>
      <c r="N359">
        <f>_xlfn.XLOOKUP(order_details[[#This Row],[orderID]],orders[orderID],orders[freight])</f>
        <v>72.95</v>
      </c>
      <c r="O359">
        <f>order_details[[#This Row],[Sales]]-order_details[[#This Row],[Freight]]</f>
        <v>705.05</v>
      </c>
      <c r="P359" s="8">
        <f>(order_details[[#This Row],[Profit]]/order_details[[#This Row],[Sales]])/100</f>
        <v>9.0623393316195365E-3</v>
      </c>
      <c r="Q359" s="12"/>
    </row>
    <row r="360" spans="1:17" x14ac:dyDescent="0.25">
      <c r="A360">
        <v>10552</v>
      </c>
      <c r="B360">
        <v>69</v>
      </c>
      <c r="C360" t="str">
        <f>_xlfn.XLOOKUP(order_details[[#This Row],[orderID]],orders[orderID],orders[customerID])</f>
        <v>HILAA</v>
      </c>
      <c r="D360" t="str">
        <f>_xlfn.XLOOKUP(order_details[[#This Row],[orderID]],orders[orderID],orders[Employee Name])</f>
        <v>Andrew Fuller</v>
      </c>
      <c r="E360" t="str">
        <f>_xlfn.XLOOKUP(order_details[[#This Row],[Customer ID]],customers[customerID],customers[companyName])</f>
        <v>HILARION-Abastos</v>
      </c>
      <c r="F360" t="str">
        <f>_xlfn.XLOOKUP(order_details[[#This Row],[productID]],products[productID],products[productName])</f>
        <v>Gudbrandsdalsost</v>
      </c>
      <c r="G360" t="str">
        <f>_xlfn.XLOOKUP(order_details[[#This Row],[Product Name]],products[productName],products[Category Name])</f>
        <v>Dairy Products</v>
      </c>
      <c r="H360" s="6">
        <f>_xlfn.XLOOKUP(order_details[[#This Row],[orderID]],orders[orderID],orders[orderDate])</f>
        <v>41788</v>
      </c>
      <c r="I360" s="6" t="e">
        <f>DATEVALUE(order_details[[#This Row],[Order Date]])</f>
        <v>#VALUE!</v>
      </c>
      <c r="J360">
        <v>36</v>
      </c>
      <c r="K360">
        <v>18</v>
      </c>
      <c r="L360">
        <v>0</v>
      </c>
      <c r="M360">
        <f>(order_details[[#This Row],[unitPrice]]*order_details[[#This Row],[quantity]]) - (order_details[[#This Row],[unitPrice]]*order_details[[#This Row],[quantity]]*order_details[[#This Row],[discount]])</f>
        <v>648</v>
      </c>
      <c r="N360">
        <f>_xlfn.XLOOKUP(order_details[[#This Row],[orderID]],orders[orderID],orders[freight])</f>
        <v>83.22</v>
      </c>
      <c r="O360">
        <f>order_details[[#This Row],[Sales]]-order_details[[#This Row],[Freight]]</f>
        <v>564.78</v>
      </c>
      <c r="P360" s="8">
        <f>(order_details[[#This Row],[Profit]]/order_details[[#This Row],[Sales]])/100</f>
        <v>8.7157407407407409E-3</v>
      </c>
      <c r="Q360" s="12"/>
    </row>
    <row r="361" spans="1:17" x14ac:dyDescent="0.25">
      <c r="A361">
        <v>10553</v>
      </c>
      <c r="B361">
        <v>16</v>
      </c>
      <c r="C361" t="str">
        <f>_xlfn.XLOOKUP(order_details[[#This Row],[orderID]],orders[orderID],orders[customerID])</f>
        <v>WARTH</v>
      </c>
      <c r="D361" t="str">
        <f>_xlfn.XLOOKUP(order_details[[#This Row],[orderID]],orders[orderID],orders[Employee Name])</f>
        <v>Andrew Fuller</v>
      </c>
      <c r="E361" t="str">
        <f>_xlfn.XLOOKUP(order_details[[#This Row],[Customer ID]],customers[customerID],customers[companyName])</f>
        <v>Wartian Herkku</v>
      </c>
      <c r="F361" t="str">
        <f>_xlfn.XLOOKUP(order_details[[#This Row],[productID]],products[productID],products[productName])</f>
        <v>Pavlova</v>
      </c>
      <c r="G361" t="str">
        <f>_xlfn.XLOOKUP(order_details[[#This Row],[Product Name]],products[productName],products[Category Name])</f>
        <v>Confections</v>
      </c>
      <c r="H361" s="6">
        <f>_xlfn.XLOOKUP(order_details[[#This Row],[orderID]],orders[orderID],orders[orderDate])</f>
        <v>41789</v>
      </c>
      <c r="I361" s="6" t="e">
        <f>DATEVALUE(order_details[[#This Row],[Order Date]])</f>
        <v>#VALUE!</v>
      </c>
      <c r="J361">
        <v>17.45</v>
      </c>
      <c r="K361">
        <v>14</v>
      </c>
      <c r="L361">
        <v>0</v>
      </c>
      <c r="M361">
        <f>(order_details[[#This Row],[unitPrice]]*order_details[[#This Row],[quantity]]) - (order_details[[#This Row],[unitPrice]]*order_details[[#This Row],[quantity]]*order_details[[#This Row],[discount]])</f>
        <v>244.29999999999998</v>
      </c>
      <c r="N361">
        <f>_xlfn.XLOOKUP(order_details[[#This Row],[orderID]],orders[orderID],orders[freight])</f>
        <v>149.49</v>
      </c>
      <c r="O361">
        <f>order_details[[#This Row],[Sales]]-order_details[[#This Row],[Freight]]</f>
        <v>94.809999999999974</v>
      </c>
      <c r="P361" s="8">
        <f>(order_details[[#This Row],[Profit]]/order_details[[#This Row],[Sales]])/100</f>
        <v>3.8808841588211206E-3</v>
      </c>
      <c r="Q361" s="12"/>
    </row>
    <row r="362" spans="1:17" x14ac:dyDescent="0.25">
      <c r="A362">
        <v>10553</v>
      </c>
      <c r="B362">
        <v>22</v>
      </c>
      <c r="C362" t="str">
        <f>_xlfn.XLOOKUP(order_details[[#This Row],[orderID]],orders[orderID],orders[customerID])</f>
        <v>WARTH</v>
      </c>
      <c r="D362" t="str">
        <f>_xlfn.XLOOKUP(order_details[[#This Row],[orderID]],orders[orderID],orders[Employee Name])</f>
        <v>Andrew Fuller</v>
      </c>
      <c r="E362" t="str">
        <f>_xlfn.XLOOKUP(order_details[[#This Row],[Customer ID]],customers[customerID],customers[companyName])</f>
        <v>Wartian Herkku</v>
      </c>
      <c r="F362" t="str">
        <f>_xlfn.XLOOKUP(order_details[[#This Row],[productID]],products[productID],products[productName])</f>
        <v>Gustaf's Knackebröd</v>
      </c>
      <c r="G362" t="str">
        <f>_xlfn.XLOOKUP(order_details[[#This Row],[Product Name]],products[productName],products[Category Name])</f>
        <v>Grains &amp; Cereals</v>
      </c>
      <c r="H362" s="6">
        <f>_xlfn.XLOOKUP(order_details[[#This Row],[orderID]],orders[orderID],orders[orderDate])</f>
        <v>41789</v>
      </c>
      <c r="I362" s="6" t="e">
        <f>DATEVALUE(order_details[[#This Row],[Order Date]])</f>
        <v>#VALUE!</v>
      </c>
      <c r="J362">
        <v>21</v>
      </c>
      <c r="K362">
        <v>24</v>
      </c>
      <c r="L362">
        <v>0</v>
      </c>
      <c r="M362">
        <f>(order_details[[#This Row],[unitPrice]]*order_details[[#This Row],[quantity]]) - (order_details[[#This Row],[unitPrice]]*order_details[[#This Row],[quantity]]*order_details[[#This Row],[discount]])</f>
        <v>504</v>
      </c>
      <c r="N362">
        <f>_xlfn.XLOOKUP(order_details[[#This Row],[orderID]],orders[orderID],orders[freight])</f>
        <v>149.49</v>
      </c>
      <c r="O362">
        <f>order_details[[#This Row],[Sales]]-order_details[[#This Row],[Freight]]</f>
        <v>354.51</v>
      </c>
      <c r="P362" s="8">
        <f>(order_details[[#This Row],[Profit]]/order_details[[#This Row],[Sales]])/100</f>
        <v>7.0339285714285712E-3</v>
      </c>
      <c r="Q362" s="12"/>
    </row>
    <row r="363" spans="1:17" x14ac:dyDescent="0.25">
      <c r="A363">
        <v>10556</v>
      </c>
      <c r="B363">
        <v>72</v>
      </c>
      <c r="C363" t="str">
        <f>_xlfn.XLOOKUP(order_details[[#This Row],[orderID]],orders[orderID],orders[customerID])</f>
        <v>SIMOB</v>
      </c>
      <c r="D363" t="str">
        <f>_xlfn.XLOOKUP(order_details[[#This Row],[orderID]],orders[orderID],orders[Employee Name])</f>
        <v>Andrew Fuller</v>
      </c>
      <c r="E363" t="str">
        <f>_xlfn.XLOOKUP(order_details[[#This Row],[Customer ID]],customers[customerID],customers[companyName])</f>
        <v>Simons bistro</v>
      </c>
      <c r="F363" t="str">
        <f>_xlfn.XLOOKUP(order_details[[#This Row],[productID]],products[productID],products[productName])</f>
        <v>Mozzarella di Giovanni</v>
      </c>
      <c r="G363" t="str">
        <f>_xlfn.XLOOKUP(order_details[[#This Row],[Product Name]],products[productName],products[Category Name])</f>
        <v>Dairy Products</v>
      </c>
      <c r="H363" s="6">
        <f>_xlfn.XLOOKUP(order_details[[#This Row],[orderID]],orders[orderID],orders[orderDate])</f>
        <v>41793</v>
      </c>
      <c r="I363" s="6" t="e">
        <f>DATEVALUE(order_details[[#This Row],[Order Date]])</f>
        <v>#VALUE!</v>
      </c>
      <c r="J363">
        <v>34.799999999999997</v>
      </c>
      <c r="K363">
        <v>24</v>
      </c>
      <c r="L363">
        <v>0</v>
      </c>
      <c r="M363">
        <f>(order_details[[#This Row],[unitPrice]]*order_details[[#This Row],[quantity]]) - (order_details[[#This Row],[unitPrice]]*order_details[[#This Row],[quantity]]*order_details[[#This Row],[discount]])</f>
        <v>835.19999999999993</v>
      </c>
      <c r="N363">
        <f>_xlfn.XLOOKUP(order_details[[#This Row],[orderID]],orders[orderID],orders[freight])</f>
        <v>9.8000000000000007</v>
      </c>
      <c r="O363">
        <f>order_details[[#This Row],[Sales]]-order_details[[#This Row],[Freight]]</f>
        <v>825.4</v>
      </c>
      <c r="P363" s="8">
        <f>(order_details[[#This Row],[Profit]]/order_details[[#This Row],[Sales]])/100</f>
        <v>9.8826628352490439E-3</v>
      </c>
      <c r="Q363" s="12"/>
    </row>
    <row r="364" spans="1:17" x14ac:dyDescent="0.25">
      <c r="A364">
        <v>10558</v>
      </c>
      <c r="B364">
        <v>47</v>
      </c>
      <c r="C364" t="str">
        <f>_xlfn.XLOOKUP(order_details[[#This Row],[orderID]],orders[orderID],orders[customerID])</f>
        <v>AROUT</v>
      </c>
      <c r="D364" t="str">
        <f>_xlfn.XLOOKUP(order_details[[#This Row],[orderID]],orders[orderID],orders[Employee Name])</f>
        <v>Nancy Davolio</v>
      </c>
      <c r="E364" t="str">
        <f>_xlfn.XLOOKUP(order_details[[#This Row],[Customer ID]],customers[customerID],customers[companyName])</f>
        <v>Around the Horn</v>
      </c>
      <c r="F364" t="str">
        <f>_xlfn.XLOOKUP(order_details[[#This Row],[productID]],products[productID],products[productName])</f>
        <v>Zaanse koeken</v>
      </c>
      <c r="G364" t="str">
        <f>_xlfn.XLOOKUP(order_details[[#This Row],[Product Name]],products[productName],products[Category Name])</f>
        <v>Confections</v>
      </c>
      <c r="H364" s="6">
        <f>_xlfn.XLOOKUP(order_details[[#This Row],[orderID]],orders[orderID],orders[orderDate])</f>
        <v>41794</v>
      </c>
      <c r="I364" s="6" t="e">
        <f>DATEVALUE(order_details[[#This Row],[Order Date]])</f>
        <v>#VALUE!</v>
      </c>
      <c r="J364">
        <v>9.5</v>
      </c>
      <c r="K364">
        <v>25</v>
      </c>
      <c r="L364">
        <v>0</v>
      </c>
      <c r="M364">
        <f>(order_details[[#This Row],[unitPrice]]*order_details[[#This Row],[quantity]]) - (order_details[[#This Row],[unitPrice]]*order_details[[#This Row],[quantity]]*order_details[[#This Row],[discount]])</f>
        <v>237.5</v>
      </c>
      <c r="N364">
        <f>_xlfn.XLOOKUP(order_details[[#This Row],[orderID]],orders[orderID],orders[freight])</f>
        <v>72.97</v>
      </c>
      <c r="O364">
        <f>order_details[[#This Row],[Sales]]-order_details[[#This Row],[Freight]]</f>
        <v>164.53</v>
      </c>
      <c r="P364" s="8">
        <f>(order_details[[#This Row],[Profit]]/order_details[[#This Row],[Sales]])/100</f>
        <v>6.9275789473684209E-3</v>
      </c>
      <c r="Q364" s="12"/>
    </row>
    <row r="365" spans="1:17" x14ac:dyDescent="0.25">
      <c r="A365">
        <v>10558</v>
      </c>
      <c r="B365">
        <v>53</v>
      </c>
      <c r="C365" t="str">
        <f>_xlfn.XLOOKUP(order_details[[#This Row],[orderID]],orders[orderID],orders[customerID])</f>
        <v>AROUT</v>
      </c>
      <c r="D365" t="str">
        <f>_xlfn.XLOOKUP(order_details[[#This Row],[orderID]],orders[orderID],orders[Employee Name])</f>
        <v>Nancy Davolio</v>
      </c>
      <c r="E365" t="str">
        <f>_xlfn.XLOOKUP(order_details[[#This Row],[Customer ID]],customers[customerID],customers[companyName])</f>
        <v>Around the Horn</v>
      </c>
      <c r="F365" t="str">
        <f>_xlfn.XLOOKUP(order_details[[#This Row],[productID]],products[productID],products[productName])</f>
        <v>Perth Pasties</v>
      </c>
      <c r="G365" t="str">
        <f>_xlfn.XLOOKUP(order_details[[#This Row],[Product Name]],products[productName],products[Category Name])</f>
        <v>Meat &amp; Poultry</v>
      </c>
      <c r="H365" s="6">
        <f>_xlfn.XLOOKUP(order_details[[#This Row],[orderID]],orders[orderID],orders[orderDate])</f>
        <v>41794</v>
      </c>
      <c r="I365" s="6" t="e">
        <f>DATEVALUE(order_details[[#This Row],[Order Date]])</f>
        <v>#VALUE!</v>
      </c>
      <c r="J365">
        <v>32.799999999999997</v>
      </c>
      <c r="K365">
        <v>18</v>
      </c>
      <c r="L365">
        <v>0</v>
      </c>
      <c r="M365">
        <f>(order_details[[#This Row],[unitPrice]]*order_details[[#This Row],[quantity]]) - (order_details[[#This Row],[unitPrice]]*order_details[[#This Row],[quantity]]*order_details[[#This Row],[discount]])</f>
        <v>590.4</v>
      </c>
      <c r="N365">
        <f>_xlfn.XLOOKUP(order_details[[#This Row],[orderID]],orders[orderID],orders[freight])</f>
        <v>72.97</v>
      </c>
      <c r="O365">
        <f>order_details[[#This Row],[Sales]]-order_details[[#This Row],[Freight]]</f>
        <v>517.42999999999995</v>
      </c>
      <c r="P365" s="8">
        <f>(order_details[[#This Row],[Profit]]/order_details[[#This Row],[Sales]])/100</f>
        <v>8.7640582655826547E-3</v>
      </c>
      <c r="Q365" s="12"/>
    </row>
    <row r="366" spans="1:17" x14ac:dyDescent="0.25">
      <c r="A366">
        <v>10558</v>
      </c>
      <c r="B366">
        <v>73</v>
      </c>
      <c r="C366" t="str">
        <f>_xlfn.XLOOKUP(order_details[[#This Row],[orderID]],orders[orderID],orders[customerID])</f>
        <v>AROUT</v>
      </c>
      <c r="D366" t="str">
        <f>_xlfn.XLOOKUP(order_details[[#This Row],[orderID]],orders[orderID],orders[Employee Name])</f>
        <v>Nancy Davolio</v>
      </c>
      <c r="E366" t="str">
        <f>_xlfn.XLOOKUP(order_details[[#This Row],[Customer ID]],customers[customerID],customers[companyName])</f>
        <v>Around the Horn</v>
      </c>
      <c r="F366" t="str">
        <f>_xlfn.XLOOKUP(order_details[[#This Row],[productID]],products[productID],products[productName])</f>
        <v>Röd Kaviar</v>
      </c>
      <c r="G366" t="str">
        <f>_xlfn.XLOOKUP(order_details[[#This Row],[Product Name]],products[productName],products[Category Name])</f>
        <v>Seafood</v>
      </c>
      <c r="H366" s="6">
        <f>_xlfn.XLOOKUP(order_details[[#This Row],[orderID]],orders[orderID],orders[orderDate])</f>
        <v>41794</v>
      </c>
      <c r="I366" s="6" t="e">
        <f>DATEVALUE(order_details[[#This Row],[Order Date]])</f>
        <v>#VALUE!</v>
      </c>
      <c r="J366">
        <v>15</v>
      </c>
      <c r="K366">
        <v>3</v>
      </c>
      <c r="L366">
        <v>0</v>
      </c>
      <c r="M366">
        <f>(order_details[[#This Row],[unitPrice]]*order_details[[#This Row],[quantity]]) - (order_details[[#This Row],[unitPrice]]*order_details[[#This Row],[quantity]]*order_details[[#This Row],[discount]])</f>
        <v>45</v>
      </c>
      <c r="N366">
        <f>_xlfn.XLOOKUP(order_details[[#This Row],[orderID]],orders[orderID],orders[freight])</f>
        <v>72.97</v>
      </c>
      <c r="O366">
        <f>order_details[[#This Row],[Sales]]-order_details[[#This Row],[Freight]]</f>
        <v>-27.97</v>
      </c>
      <c r="P366" s="8">
        <f>(order_details[[#This Row],[Profit]]/order_details[[#This Row],[Sales]])/100</f>
        <v>-6.2155555555555549E-3</v>
      </c>
      <c r="Q366" s="12"/>
    </row>
    <row r="367" spans="1:17" x14ac:dyDescent="0.25">
      <c r="A367">
        <v>10561</v>
      </c>
      <c r="B367">
        <v>51</v>
      </c>
      <c r="C367" t="str">
        <f>_xlfn.XLOOKUP(order_details[[#This Row],[orderID]],orders[orderID],orders[customerID])</f>
        <v>FOLKO</v>
      </c>
      <c r="D367" t="str">
        <f>_xlfn.XLOOKUP(order_details[[#This Row],[orderID]],orders[orderID],orders[Employee Name])</f>
        <v>Andrew Fuller</v>
      </c>
      <c r="E367" t="str">
        <f>_xlfn.XLOOKUP(order_details[[#This Row],[Customer ID]],customers[customerID],customers[companyName])</f>
        <v>Folk och fä HB</v>
      </c>
      <c r="F367" t="str">
        <f>_xlfn.XLOOKUP(order_details[[#This Row],[productID]],products[productID],products[productName])</f>
        <v>Manjimup Dried Apples</v>
      </c>
      <c r="G367" t="str">
        <f>_xlfn.XLOOKUP(order_details[[#This Row],[Product Name]],products[productName],products[Category Name])</f>
        <v>Produce</v>
      </c>
      <c r="H367" s="6">
        <f>_xlfn.XLOOKUP(order_details[[#This Row],[orderID]],orders[orderID],orders[orderDate])</f>
        <v>41796</v>
      </c>
      <c r="I367" s="6" t="e">
        <f>DATEVALUE(order_details[[#This Row],[Order Date]])</f>
        <v>#VALUE!</v>
      </c>
      <c r="J367">
        <v>53</v>
      </c>
      <c r="K367">
        <v>50</v>
      </c>
      <c r="L367">
        <v>0</v>
      </c>
      <c r="M367">
        <f>(order_details[[#This Row],[unitPrice]]*order_details[[#This Row],[quantity]]) - (order_details[[#This Row],[unitPrice]]*order_details[[#This Row],[quantity]]*order_details[[#This Row],[discount]])</f>
        <v>2650</v>
      </c>
      <c r="N367">
        <f>_xlfn.XLOOKUP(order_details[[#This Row],[orderID]],orders[orderID],orders[freight])</f>
        <v>242.21</v>
      </c>
      <c r="O367">
        <f>order_details[[#This Row],[Sales]]-order_details[[#This Row],[Freight]]</f>
        <v>2407.79</v>
      </c>
      <c r="P367" s="8">
        <f>(order_details[[#This Row],[Profit]]/order_details[[#This Row],[Sales]])/100</f>
        <v>9.0860000000000003E-3</v>
      </c>
      <c r="Q367" s="12"/>
    </row>
    <row r="368" spans="1:17" x14ac:dyDescent="0.25">
      <c r="A368">
        <v>10563</v>
      </c>
      <c r="B368">
        <v>36</v>
      </c>
      <c r="C368" t="str">
        <f>_xlfn.XLOOKUP(order_details[[#This Row],[orderID]],orders[orderID],orders[customerID])</f>
        <v>RICAR</v>
      </c>
      <c r="D368" t="str">
        <f>_xlfn.XLOOKUP(order_details[[#This Row],[orderID]],orders[orderID],orders[Employee Name])</f>
        <v>Andrew Fuller</v>
      </c>
      <c r="E368" t="str">
        <f>_xlfn.XLOOKUP(order_details[[#This Row],[Customer ID]],customers[customerID],customers[companyName])</f>
        <v>Ricardo Adocicados</v>
      </c>
      <c r="F368" t="str">
        <f>_xlfn.XLOOKUP(order_details[[#This Row],[productID]],products[productID],products[productName])</f>
        <v>Inlagd Sill</v>
      </c>
      <c r="G368" t="str">
        <f>_xlfn.XLOOKUP(order_details[[#This Row],[Product Name]],products[productName],products[Category Name])</f>
        <v>Seafood</v>
      </c>
      <c r="H368" s="6">
        <f>_xlfn.XLOOKUP(order_details[[#This Row],[orderID]],orders[orderID],orders[orderDate])</f>
        <v>41800</v>
      </c>
      <c r="I368" s="6" t="e">
        <f>DATEVALUE(order_details[[#This Row],[Order Date]])</f>
        <v>#VALUE!</v>
      </c>
      <c r="J368">
        <v>19</v>
      </c>
      <c r="K368">
        <v>25</v>
      </c>
      <c r="L368">
        <v>0</v>
      </c>
      <c r="M368">
        <f>(order_details[[#This Row],[unitPrice]]*order_details[[#This Row],[quantity]]) - (order_details[[#This Row],[unitPrice]]*order_details[[#This Row],[quantity]]*order_details[[#This Row],[discount]])</f>
        <v>475</v>
      </c>
      <c r="N368">
        <f>_xlfn.XLOOKUP(order_details[[#This Row],[orderID]],orders[orderID],orders[freight])</f>
        <v>60.43</v>
      </c>
      <c r="O368">
        <f>order_details[[#This Row],[Sales]]-order_details[[#This Row],[Freight]]</f>
        <v>414.57</v>
      </c>
      <c r="P368" s="8">
        <f>(order_details[[#This Row],[Profit]]/order_details[[#This Row],[Sales]])/100</f>
        <v>8.7277894736842096E-3</v>
      </c>
      <c r="Q368" s="12"/>
    </row>
    <row r="369" spans="1:17" x14ac:dyDescent="0.25">
      <c r="A369">
        <v>10563</v>
      </c>
      <c r="B369">
        <v>52</v>
      </c>
      <c r="C369" t="str">
        <f>_xlfn.XLOOKUP(order_details[[#This Row],[orderID]],orders[orderID],orders[customerID])</f>
        <v>RICAR</v>
      </c>
      <c r="D369" t="str">
        <f>_xlfn.XLOOKUP(order_details[[#This Row],[orderID]],orders[orderID],orders[Employee Name])</f>
        <v>Andrew Fuller</v>
      </c>
      <c r="E369" t="str">
        <f>_xlfn.XLOOKUP(order_details[[#This Row],[Customer ID]],customers[customerID],customers[companyName])</f>
        <v>Ricardo Adocicados</v>
      </c>
      <c r="F369" t="str">
        <f>_xlfn.XLOOKUP(order_details[[#This Row],[productID]],products[productID],products[productName])</f>
        <v>Filo Mix</v>
      </c>
      <c r="G369" t="str">
        <f>_xlfn.XLOOKUP(order_details[[#This Row],[Product Name]],products[productName],products[Category Name])</f>
        <v>Grains &amp; Cereals</v>
      </c>
      <c r="H369" s="6">
        <f>_xlfn.XLOOKUP(order_details[[#This Row],[orderID]],orders[orderID],orders[orderDate])</f>
        <v>41800</v>
      </c>
      <c r="I369" s="6" t="e">
        <f>DATEVALUE(order_details[[#This Row],[Order Date]])</f>
        <v>#VALUE!</v>
      </c>
      <c r="J369">
        <v>7</v>
      </c>
      <c r="K369">
        <v>70</v>
      </c>
      <c r="L369">
        <v>0</v>
      </c>
      <c r="M369">
        <f>(order_details[[#This Row],[unitPrice]]*order_details[[#This Row],[quantity]]) - (order_details[[#This Row],[unitPrice]]*order_details[[#This Row],[quantity]]*order_details[[#This Row],[discount]])</f>
        <v>490</v>
      </c>
      <c r="N369">
        <f>_xlfn.XLOOKUP(order_details[[#This Row],[orderID]],orders[orderID],orders[freight])</f>
        <v>60.43</v>
      </c>
      <c r="O369">
        <f>order_details[[#This Row],[Sales]]-order_details[[#This Row],[Freight]]</f>
        <v>429.57</v>
      </c>
      <c r="P369" s="8">
        <f>(order_details[[#This Row],[Profit]]/order_details[[#This Row],[Sales]])/100</f>
        <v>8.7667346938775509E-3</v>
      </c>
      <c r="Q369" s="12"/>
    </row>
    <row r="370" spans="1:17" x14ac:dyDescent="0.25">
      <c r="A370">
        <v>10567</v>
      </c>
      <c r="B370">
        <v>51</v>
      </c>
      <c r="C370" t="str">
        <f>_xlfn.XLOOKUP(order_details[[#This Row],[orderID]],orders[orderID],orders[customerID])</f>
        <v>HUNGO</v>
      </c>
      <c r="D370" t="str">
        <f>_xlfn.XLOOKUP(order_details[[#This Row],[orderID]],orders[orderID],orders[Employee Name])</f>
        <v>Nancy Davolio</v>
      </c>
      <c r="E370" t="str">
        <f>_xlfn.XLOOKUP(order_details[[#This Row],[Customer ID]],customers[customerID],customers[companyName])</f>
        <v>Hungry Owl All-Night Grocers</v>
      </c>
      <c r="F370" t="str">
        <f>_xlfn.XLOOKUP(order_details[[#This Row],[productID]],products[productID],products[productName])</f>
        <v>Manjimup Dried Apples</v>
      </c>
      <c r="G370" t="str">
        <f>_xlfn.XLOOKUP(order_details[[#This Row],[Product Name]],products[productName],products[Category Name])</f>
        <v>Produce</v>
      </c>
      <c r="H370" s="6">
        <f>_xlfn.XLOOKUP(order_details[[#This Row],[orderID]],orders[orderID],orders[orderDate])</f>
        <v>41802</v>
      </c>
      <c r="I370" s="6" t="e">
        <f>DATEVALUE(order_details[[#This Row],[Order Date]])</f>
        <v>#VALUE!</v>
      </c>
      <c r="J370">
        <v>53</v>
      </c>
      <c r="K370">
        <v>3</v>
      </c>
      <c r="L370">
        <v>0</v>
      </c>
      <c r="M370">
        <f>(order_details[[#This Row],[unitPrice]]*order_details[[#This Row],[quantity]]) - (order_details[[#This Row],[unitPrice]]*order_details[[#This Row],[quantity]]*order_details[[#This Row],[discount]])</f>
        <v>159</v>
      </c>
      <c r="N370">
        <f>_xlfn.XLOOKUP(order_details[[#This Row],[orderID]],orders[orderID],orders[freight])</f>
        <v>33.97</v>
      </c>
      <c r="O370">
        <f>order_details[[#This Row],[Sales]]-order_details[[#This Row],[Freight]]</f>
        <v>125.03</v>
      </c>
      <c r="P370" s="8">
        <f>(order_details[[#This Row],[Profit]]/order_details[[#This Row],[Sales]])/100</f>
        <v>7.8635220125786165E-3</v>
      </c>
      <c r="Q370" s="12"/>
    </row>
    <row r="371" spans="1:17" x14ac:dyDescent="0.25">
      <c r="A371">
        <v>10568</v>
      </c>
      <c r="B371">
        <v>10</v>
      </c>
      <c r="C371" t="str">
        <f>_xlfn.XLOOKUP(order_details[[#This Row],[orderID]],orders[orderID],orders[customerID])</f>
        <v>GALED</v>
      </c>
      <c r="D371" t="str">
        <f>_xlfn.XLOOKUP(order_details[[#This Row],[orderID]],orders[orderID],orders[Employee Name])</f>
        <v>Janet Leverling</v>
      </c>
      <c r="E371" t="str">
        <f>_xlfn.XLOOKUP(order_details[[#This Row],[Customer ID]],customers[customerID],customers[companyName])</f>
        <v>Galería del gastrónomo</v>
      </c>
      <c r="F371" t="str">
        <f>_xlfn.XLOOKUP(order_details[[#This Row],[productID]],products[productID],products[productName])</f>
        <v>Ikura</v>
      </c>
      <c r="G371" t="str">
        <f>_xlfn.XLOOKUP(order_details[[#This Row],[Product Name]],products[productName],products[Category Name])</f>
        <v>Seafood</v>
      </c>
      <c r="H371" s="6">
        <f>_xlfn.XLOOKUP(order_details[[#This Row],[orderID]],orders[orderID],orders[orderDate])</f>
        <v>41803</v>
      </c>
      <c r="I371" s="6" t="e">
        <f>DATEVALUE(order_details[[#This Row],[Order Date]])</f>
        <v>#VALUE!</v>
      </c>
      <c r="J371">
        <v>31</v>
      </c>
      <c r="K371">
        <v>5</v>
      </c>
      <c r="L371">
        <v>0</v>
      </c>
      <c r="M371">
        <f>(order_details[[#This Row],[unitPrice]]*order_details[[#This Row],[quantity]]) - (order_details[[#This Row],[unitPrice]]*order_details[[#This Row],[quantity]]*order_details[[#This Row],[discount]])</f>
        <v>155</v>
      </c>
      <c r="N371">
        <f>_xlfn.XLOOKUP(order_details[[#This Row],[orderID]],orders[orderID],orders[freight])</f>
        <v>6.54</v>
      </c>
      <c r="O371">
        <f>order_details[[#This Row],[Sales]]-order_details[[#This Row],[Freight]]</f>
        <v>148.46</v>
      </c>
      <c r="P371" s="8">
        <f>(order_details[[#This Row],[Profit]]/order_details[[#This Row],[Sales]])/100</f>
        <v>9.5780645161290326E-3</v>
      </c>
      <c r="Q371" s="12"/>
    </row>
    <row r="372" spans="1:17" x14ac:dyDescent="0.25">
      <c r="A372">
        <v>10572</v>
      </c>
      <c r="B372">
        <v>40</v>
      </c>
      <c r="C372" t="str">
        <f>_xlfn.XLOOKUP(order_details[[#This Row],[orderID]],orders[orderID],orders[customerID])</f>
        <v>BERGS</v>
      </c>
      <c r="D372" t="str">
        <f>_xlfn.XLOOKUP(order_details[[#This Row],[orderID]],orders[orderID],orders[Employee Name])</f>
        <v>Janet Leverling</v>
      </c>
      <c r="E372" t="str">
        <f>_xlfn.XLOOKUP(order_details[[#This Row],[Customer ID]],customers[customerID],customers[companyName])</f>
        <v>Berglunds snabbköp</v>
      </c>
      <c r="F372" t="str">
        <f>_xlfn.XLOOKUP(order_details[[#This Row],[productID]],products[productID],products[productName])</f>
        <v>Boston Crab Meat</v>
      </c>
      <c r="G372" t="str">
        <f>_xlfn.XLOOKUP(order_details[[#This Row],[Product Name]],products[productName],products[Category Name])</f>
        <v>Seafood</v>
      </c>
      <c r="H372" s="6">
        <f>_xlfn.XLOOKUP(order_details[[#This Row],[orderID]],orders[orderID],orders[orderDate])</f>
        <v>41808</v>
      </c>
      <c r="I372" s="6" t="e">
        <f>DATEVALUE(order_details[[#This Row],[Order Date]])</f>
        <v>#VALUE!</v>
      </c>
      <c r="J372">
        <v>18.399999999999999</v>
      </c>
      <c r="K372">
        <v>50</v>
      </c>
      <c r="L372">
        <v>0</v>
      </c>
      <c r="M372">
        <f>(order_details[[#This Row],[unitPrice]]*order_details[[#This Row],[quantity]]) - (order_details[[#This Row],[unitPrice]]*order_details[[#This Row],[quantity]]*order_details[[#This Row],[discount]])</f>
        <v>919.99999999999989</v>
      </c>
      <c r="N372">
        <f>_xlfn.XLOOKUP(order_details[[#This Row],[orderID]],orders[orderID],orders[freight])</f>
        <v>116.43</v>
      </c>
      <c r="O372">
        <f>order_details[[#This Row],[Sales]]-order_details[[#This Row],[Freight]]</f>
        <v>803.56999999999994</v>
      </c>
      <c r="P372" s="8">
        <f>(order_details[[#This Row],[Profit]]/order_details[[#This Row],[Sales]])/100</f>
        <v>8.7344565217391309E-3</v>
      </c>
      <c r="Q372" s="12"/>
    </row>
    <row r="373" spans="1:17" x14ac:dyDescent="0.25">
      <c r="A373">
        <v>10573</v>
      </c>
      <c r="B373">
        <v>17</v>
      </c>
      <c r="C373" t="str">
        <f>_xlfn.XLOOKUP(order_details[[#This Row],[orderID]],orders[orderID],orders[customerID])</f>
        <v>ANTON</v>
      </c>
      <c r="D373" t="str">
        <f>_xlfn.XLOOKUP(order_details[[#This Row],[orderID]],orders[orderID],orders[Employee Name])</f>
        <v>Robert King</v>
      </c>
      <c r="E373" t="str">
        <f>_xlfn.XLOOKUP(order_details[[#This Row],[Customer ID]],customers[customerID],customers[companyName])</f>
        <v>Antonio Moreno Taquería</v>
      </c>
      <c r="F373" t="str">
        <f>_xlfn.XLOOKUP(order_details[[#This Row],[productID]],products[productID],products[productName])</f>
        <v>Alice Mutton</v>
      </c>
      <c r="G373" t="str">
        <f>_xlfn.XLOOKUP(order_details[[#This Row],[Product Name]],products[productName],products[Category Name])</f>
        <v>Meat &amp; Poultry</v>
      </c>
      <c r="H373" s="6">
        <f>_xlfn.XLOOKUP(order_details[[#This Row],[orderID]],orders[orderID],orders[orderDate])</f>
        <v>41809</v>
      </c>
      <c r="I373" s="6" t="e">
        <f>DATEVALUE(order_details[[#This Row],[Order Date]])</f>
        <v>#VALUE!</v>
      </c>
      <c r="J373">
        <v>39</v>
      </c>
      <c r="K373">
        <v>18</v>
      </c>
      <c r="L373">
        <v>0</v>
      </c>
      <c r="M373">
        <f>(order_details[[#This Row],[unitPrice]]*order_details[[#This Row],[quantity]]) - (order_details[[#This Row],[unitPrice]]*order_details[[#This Row],[quantity]]*order_details[[#This Row],[discount]])</f>
        <v>702</v>
      </c>
      <c r="N373">
        <f>_xlfn.XLOOKUP(order_details[[#This Row],[orderID]],orders[orderID],orders[freight])</f>
        <v>84.84</v>
      </c>
      <c r="O373">
        <f>order_details[[#This Row],[Sales]]-order_details[[#This Row],[Freight]]</f>
        <v>617.16</v>
      </c>
      <c r="P373" s="8">
        <f>(order_details[[#This Row],[Profit]]/order_details[[#This Row],[Sales]])/100</f>
        <v>8.7914529914529908E-3</v>
      </c>
      <c r="Q373" s="12"/>
    </row>
    <row r="374" spans="1:17" x14ac:dyDescent="0.25">
      <c r="A374">
        <v>10573</v>
      </c>
      <c r="B374">
        <v>34</v>
      </c>
      <c r="C374" t="str">
        <f>_xlfn.XLOOKUP(order_details[[#This Row],[orderID]],orders[orderID],orders[customerID])</f>
        <v>ANTON</v>
      </c>
      <c r="D374" t="str">
        <f>_xlfn.XLOOKUP(order_details[[#This Row],[orderID]],orders[orderID],orders[Employee Name])</f>
        <v>Robert King</v>
      </c>
      <c r="E374" t="str">
        <f>_xlfn.XLOOKUP(order_details[[#This Row],[Customer ID]],customers[customerID],customers[companyName])</f>
        <v>Antonio Moreno Taquería</v>
      </c>
      <c r="F374" t="str">
        <f>_xlfn.XLOOKUP(order_details[[#This Row],[productID]],products[productID],products[productName])</f>
        <v>Sasquatch Ale</v>
      </c>
      <c r="G374" t="str">
        <f>_xlfn.XLOOKUP(order_details[[#This Row],[Product Name]],products[productName],products[Category Name])</f>
        <v>Beverages</v>
      </c>
      <c r="H374" s="6">
        <f>_xlfn.XLOOKUP(order_details[[#This Row],[orderID]],orders[orderID],orders[orderDate])</f>
        <v>41809</v>
      </c>
      <c r="I374" s="6" t="e">
        <f>DATEVALUE(order_details[[#This Row],[Order Date]])</f>
        <v>#VALUE!</v>
      </c>
      <c r="J374">
        <v>14</v>
      </c>
      <c r="K374">
        <v>40</v>
      </c>
      <c r="L374">
        <v>0</v>
      </c>
      <c r="M374">
        <f>(order_details[[#This Row],[unitPrice]]*order_details[[#This Row],[quantity]]) - (order_details[[#This Row],[unitPrice]]*order_details[[#This Row],[quantity]]*order_details[[#This Row],[discount]])</f>
        <v>560</v>
      </c>
      <c r="N374">
        <f>_xlfn.XLOOKUP(order_details[[#This Row],[orderID]],orders[orderID],orders[freight])</f>
        <v>84.84</v>
      </c>
      <c r="O374">
        <f>order_details[[#This Row],[Sales]]-order_details[[#This Row],[Freight]]</f>
        <v>475.15999999999997</v>
      </c>
      <c r="P374" s="8">
        <f>(order_details[[#This Row],[Profit]]/order_details[[#This Row],[Sales]])/100</f>
        <v>8.4849999999999995E-3</v>
      </c>
      <c r="Q374" s="12"/>
    </row>
    <row r="375" spans="1:17" x14ac:dyDescent="0.25">
      <c r="A375">
        <v>10573</v>
      </c>
      <c r="B375">
        <v>53</v>
      </c>
      <c r="C375" t="str">
        <f>_xlfn.XLOOKUP(order_details[[#This Row],[orderID]],orders[orderID],orders[customerID])</f>
        <v>ANTON</v>
      </c>
      <c r="D375" t="str">
        <f>_xlfn.XLOOKUP(order_details[[#This Row],[orderID]],orders[orderID],orders[Employee Name])</f>
        <v>Robert King</v>
      </c>
      <c r="E375" t="str">
        <f>_xlfn.XLOOKUP(order_details[[#This Row],[Customer ID]],customers[customerID],customers[companyName])</f>
        <v>Antonio Moreno Taquería</v>
      </c>
      <c r="F375" t="str">
        <f>_xlfn.XLOOKUP(order_details[[#This Row],[productID]],products[productID],products[productName])</f>
        <v>Perth Pasties</v>
      </c>
      <c r="G375" t="str">
        <f>_xlfn.XLOOKUP(order_details[[#This Row],[Product Name]],products[productName],products[Category Name])</f>
        <v>Meat &amp; Poultry</v>
      </c>
      <c r="H375" s="6">
        <f>_xlfn.XLOOKUP(order_details[[#This Row],[orderID]],orders[orderID],orders[orderDate])</f>
        <v>41809</v>
      </c>
      <c r="I375" s="6" t="e">
        <f>DATEVALUE(order_details[[#This Row],[Order Date]])</f>
        <v>#VALUE!</v>
      </c>
      <c r="J375">
        <v>32.799999999999997</v>
      </c>
      <c r="K375">
        <v>25</v>
      </c>
      <c r="L375">
        <v>0</v>
      </c>
      <c r="M375">
        <f>(order_details[[#This Row],[unitPrice]]*order_details[[#This Row],[quantity]]) - (order_details[[#This Row],[unitPrice]]*order_details[[#This Row],[quantity]]*order_details[[#This Row],[discount]])</f>
        <v>819.99999999999989</v>
      </c>
      <c r="N375">
        <f>_xlfn.XLOOKUP(order_details[[#This Row],[orderID]],orders[orderID],orders[freight])</f>
        <v>84.84</v>
      </c>
      <c r="O375">
        <f>order_details[[#This Row],[Sales]]-order_details[[#This Row],[Freight]]</f>
        <v>735.15999999999985</v>
      </c>
      <c r="P375" s="8">
        <f>(order_details[[#This Row],[Profit]]/order_details[[#This Row],[Sales]])/100</f>
        <v>8.9653658536585357E-3</v>
      </c>
      <c r="Q375" s="12"/>
    </row>
    <row r="376" spans="1:17" x14ac:dyDescent="0.25">
      <c r="A376">
        <v>10574</v>
      </c>
      <c r="B376">
        <v>33</v>
      </c>
      <c r="C376" t="str">
        <f>_xlfn.XLOOKUP(order_details[[#This Row],[orderID]],orders[orderID],orders[customerID])</f>
        <v>TRAIH</v>
      </c>
      <c r="D376" t="str">
        <f>_xlfn.XLOOKUP(order_details[[#This Row],[orderID]],orders[orderID],orders[Employee Name])</f>
        <v>Margaret Peacock</v>
      </c>
      <c r="E376" t="str">
        <f>_xlfn.XLOOKUP(order_details[[#This Row],[Customer ID]],customers[customerID],customers[companyName])</f>
        <v>Trail's Head Gourmet Provisioners</v>
      </c>
      <c r="F376" t="str">
        <f>_xlfn.XLOOKUP(order_details[[#This Row],[productID]],products[productID],products[productName])</f>
        <v>Geitost</v>
      </c>
      <c r="G376" t="str">
        <f>_xlfn.XLOOKUP(order_details[[#This Row],[Product Name]],products[productName],products[Category Name])</f>
        <v>Dairy Products</v>
      </c>
      <c r="H376" s="6">
        <f>_xlfn.XLOOKUP(order_details[[#This Row],[orderID]],orders[orderID],orders[orderDate])</f>
        <v>41809</v>
      </c>
      <c r="I376" s="6" t="e">
        <f>DATEVALUE(order_details[[#This Row],[Order Date]])</f>
        <v>#VALUE!</v>
      </c>
      <c r="J376">
        <v>2.5</v>
      </c>
      <c r="K376">
        <v>14</v>
      </c>
      <c r="L376">
        <v>0</v>
      </c>
      <c r="M376">
        <f>(order_details[[#This Row],[unitPrice]]*order_details[[#This Row],[quantity]]) - (order_details[[#This Row],[unitPrice]]*order_details[[#This Row],[quantity]]*order_details[[#This Row],[discount]])</f>
        <v>35</v>
      </c>
      <c r="N376">
        <f>_xlfn.XLOOKUP(order_details[[#This Row],[orderID]],orders[orderID],orders[freight])</f>
        <v>37.6</v>
      </c>
      <c r="O376">
        <f>order_details[[#This Row],[Sales]]-order_details[[#This Row],[Freight]]</f>
        <v>-2.6000000000000014</v>
      </c>
      <c r="P376" s="8">
        <f>(order_details[[#This Row],[Profit]]/order_details[[#This Row],[Sales]])/100</f>
        <v>-7.428571428571433E-4</v>
      </c>
      <c r="Q376" s="12"/>
    </row>
    <row r="377" spans="1:17" x14ac:dyDescent="0.25">
      <c r="A377">
        <v>10574</v>
      </c>
      <c r="B377">
        <v>40</v>
      </c>
      <c r="C377" t="str">
        <f>_xlfn.XLOOKUP(order_details[[#This Row],[orderID]],orders[orderID],orders[customerID])</f>
        <v>TRAIH</v>
      </c>
      <c r="D377" t="str">
        <f>_xlfn.XLOOKUP(order_details[[#This Row],[orderID]],orders[orderID],orders[Employee Name])</f>
        <v>Margaret Peacock</v>
      </c>
      <c r="E377" t="str">
        <f>_xlfn.XLOOKUP(order_details[[#This Row],[Customer ID]],customers[customerID],customers[companyName])</f>
        <v>Trail's Head Gourmet Provisioners</v>
      </c>
      <c r="F377" t="str">
        <f>_xlfn.XLOOKUP(order_details[[#This Row],[productID]],products[productID],products[productName])</f>
        <v>Boston Crab Meat</v>
      </c>
      <c r="G377" t="str">
        <f>_xlfn.XLOOKUP(order_details[[#This Row],[Product Name]],products[productName],products[Category Name])</f>
        <v>Seafood</v>
      </c>
      <c r="H377" s="6">
        <f>_xlfn.XLOOKUP(order_details[[#This Row],[orderID]],orders[orderID],orders[orderDate])</f>
        <v>41809</v>
      </c>
      <c r="I377" s="6" t="e">
        <f>DATEVALUE(order_details[[#This Row],[Order Date]])</f>
        <v>#VALUE!</v>
      </c>
      <c r="J377">
        <v>18.399999999999999</v>
      </c>
      <c r="K377">
        <v>2</v>
      </c>
      <c r="L377">
        <v>0</v>
      </c>
      <c r="M377">
        <f>(order_details[[#This Row],[unitPrice]]*order_details[[#This Row],[quantity]]) - (order_details[[#This Row],[unitPrice]]*order_details[[#This Row],[quantity]]*order_details[[#This Row],[discount]])</f>
        <v>36.799999999999997</v>
      </c>
      <c r="N377">
        <f>_xlfn.XLOOKUP(order_details[[#This Row],[orderID]],orders[orderID],orders[freight])</f>
        <v>37.6</v>
      </c>
      <c r="O377">
        <f>order_details[[#This Row],[Sales]]-order_details[[#This Row],[Freight]]</f>
        <v>-0.80000000000000426</v>
      </c>
      <c r="P377" s="8">
        <f>(order_details[[#This Row],[Profit]]/order_details[[#This Row],[Sales]])/100</f>
        <v>-2.1739130434782726E-4</v>
      </c>
      <c r="Q377" s="12"/>
    </row>
    <row r="378" spans="1:17" x14ac:dyDescent="0.25">
      <c r="A378">
        <v>10574</v>
      </c>
      <c r="B378">
        <v>64</v>
      </c>
      <c r="C378" t="str">
        <f>_xlfn.XLOOKUP(order_details[[#This Row],[orderID]],orders[orderID],orders[customerID])</f>
        <v>TRAIH</v>
      </c>
      <c r="D378" t="str">
        <f>_xlfn.XLOOKUP(order_details[[#This Row],[orderID]],orders[orderID],orders[Employee Name])</f>
        <v>Margaret Peacock</v>
      </c>
      <c r="E378" t="str">
        <f>_xlfn.XLOOKUP(order_details[[#This Row],[Customer ID]],customers[customerID],customers[companyName])</f>
        <v>Trail's Head Gourmet Provisioners</v>
      </c>
      <c r="F378" t="str">
        <f>_xlfn.XLOOKUP(order_details[[#This Row],[productID]],products[productID],products[productName])</f>
        <v>Wimmers gute Semmelknödel</v>
      </c>
      <c r="G378" t="str">
        <f>_xlfn.XLOOKUP(order_details[[#This Row],[Product Name]],products[productName],products[Category Name])</f>
        <v>Grains &amp; Cereals</v>
      </c>
      <c r="H378" s="6">
        <f>_xlfn.XLOOKUP(order_details[[#This Row],[orderID]],orders[orderID],orders[orderDate])</f>
        <v>41809</v>
      </c>
      <c r="I378" s="6" t="e">
        <f>DATEVALUE(order_details[[#This Row],[Order Date]])</f>
        <v>#VALUE!</v>
      </c>
      <c r="J378">
        <v>33.25</v>
      </c>
      <c r="K378">
        <v>6</v>
      </c>
      <c r="L378">
        <v>0</v>
      </c>
      <c r="M378">
        <f>(order_details[[#This Row],[unitPrice]]*order_details[[#This Row],[quantity]]) - (order_details[[#This Row],[unitPrice]]*order_details[[#This Row],[quantity]]*order_details[[#This Row],[discount]])</f>
        <v>199.5</v>
      </c>
      <c r="N378">
        <f>_xlfn.XLOOKUP(order_details[[#This Row],[orderID]],orders[orderID],orders[freight])</f>
        <v>37.6</v>
      </c>
      <c r="O378">
        <f>order_details[[#This Row],[Sales]]-order_details[[#This Row],[Freight]]</f>
        <v>161.9</v>
      </c>
      <c r="P378" s="8">
        <f>(order_details[[#This Row],[Profit]]/order_details[[#This Row],[Sales]])/100</f>
        <v>8.1152882205513793E-3</v>
      </c>
      <c r="Q378" s="12"/>
    </row>
    <row r="379" spans="1:17" x14ac:dyDescent="0.25">
      <c r="A379">
        <v>10575</v>
      </c>
      <c r="B379">
        <v>59</v>
      </c>
      <c r="C379" t="str">
        <f>_xlfn.XLOOKUP(order_details[[#This Row],[orderID]],orders[orderID],orders[customerID])</f>
        <v>MORGK</v>
      </c>
      <c r="D379" t="str">
        <f>_xlfn.XLOOKUP(order_details[[#This Row],[orderID]],orders[orderID],orders[Employee Name])</f>
        <v>Steven Buchanan</v>
      </c>
      <c r="E379" t="str">
        <f>_xlfn.XLOOKUP(order_details[[#This Row],[Customer ID]],customers[customerID],customers[companyName])</f>
        <v>Morgenstern Gesundkost</v>
      </c>
      <c r="F379" t="str">
        <f>_xlfn.XLOOKUP(order_details[[#This Row],[productID]],products[productID],products[productName])</f>
        <v>Raclette Courdavault</v>
      </c>
      <c r="G379" t="str">
        <f>_xlfn.XLOOKUP(order_details[[#This Row],[Product Name]],products[productName],products[Category Name])</f>
        <v>Dairy Products</v>
      </c>
      <c r="H379" s="6">
        <f>_xlfn.XLOOKUP(order_details[[#This Row],[orderID]],orders[orderID],orders[orderDate])</f>
        <v>41810</v>
      </c>
      <c r="I379" s="6" t="e">
        <f>DATEVALUE(order_details[[#This Row],[Order Date]])</f>
        <v>#VALUE!</v>
      </c>
      <c r="J379">
        <v>55</v>
      </c>
      <c r="K379">
        <v>12</v>
      </c>
      <c r="L379">
        <v>0</v>
      </c>
      <c r="M379">
        <f>(order_details[[#This Row],[unitPrice]]*order_details[[#This Row],[quantity]]) - (order_details[[#This Row],[unitPrice]]*order_details[[#This Row],[quantity]]*order_details[[#This Row],[discount]])</f>
        <v>660</v>
      </c>
      <c r="N379">
        <f>_xlfn.XLOOKUP(order_details[[#This Row],[orderID]],orders[orderID],orders[freight])</f>
        <v>127.34</v>
      </c>
      <c r="O379">
        <f>order_details[[#This Row],[Sales]]-order_details[[#This Row],[Freight]]</f>
        <v>532.66</v>
      </c>
      <c r="P379" s="8">
        <f>(order_details[[#This Row],[Profit]]/order_details[[#This Row],[Sales]])/100</f>
        <v>8.0706060606060611E-3</v>
      </c>
      <c r="Q379" s="12"/>
    </row>
    <row r="380" spans="1:17" x14ac:dyDescent="0.25">
      <c r="A380">
        <v>10575</v>
      </c>
      <c r="B380">
        <v>63</v>
      </c>
      <c r="C380" t="str">
        <f>_xlfn.XLOOKUP(order_details[[#This Row],[orderID]],orders[orderID],orders[customerID])</f>
        <v>MORGK</v>
      </c>
      <c r="D380" t="str">
        <f>_xlfn.XLOOKUP(order_details[[#This Row],[orderID]],orders[orderID],orders[Employee Name])</f>
        <v>Steven Buchanan</v>
      </c>
      <c r="E380" t="str">
        <f>_xlfn.XLOOKUP(order_details[[#This Row],[Customer ID]],customers[customerID],customers[companyName])</f>
        <v>Morgenstern Gesundkost</v>
      </c>
      <c r="F380" t="str">
        <f>_xlfn.XLOOKUP(order_details[[#This Row],[productID]],products[productID],products[productName])</f>
        <v>Vegie-spread</v>
      </c>
      <c r="G380" t="str">
        <f>_xlfn.XLOOKUP(order_details[[#This Row],[Product Name]],products[productName],products[Category Name])</f>
        <v>Condiments</v>
      </c>
      <c r="H380" s="6">
        <f>_xlfn.XLOOKUP(order_details[[#This Row],[orderID]],orders[orderID],orders[orderDate])</f>
        <v>41810</v>
      </c>
      <c r="I380" s="6" t="e">
        <f>DATEVALUE(order_details[[#This Row],[Order Date]])</f>
        <v>#VALUE!</v>
      </c>
      <c r="J380">
        <v>43.9</v>
      </c>
      <c r="K380">
        <v>6</v>
      </c>
      <c r="L380">
        <v>0</v>
      </c>
      <c r="M380">
        <f>(order_details[[#This Row],[unitPrice]]*order_details[[#This Row],[quantity]]) - (order_details[[#This Row],[unitPrice]]*order_details[[#This Row],[quantity]]*order_details[[#This Row],[discount]])</f>
        <v>263.39999999999998</v>
      </c>
      <c r="N380">
        <f>_xlfn.XLOOKUP(order_details[[#This Row],[orderID]],orders[orderID],orders[freight])</f>
        <v>127.34</v>
      </c>
      <c r="O380">
        <f>order_details[[#This Row],[Sales]]-order_details[[#This Row],[Freight]]</f>
        <v>136.05999999999997</v>
      </c>
      <c r="P380" s="8">
        <f>(order_details[[#This Row],[Profit]]/order_details[[#This Row],[Sales]])/100</f>
        <v>5.1655277145026572E-3</v>
      </c>
      <c r="Q380" s="12"/>
    </row>
    <row r="381" spans="1:17" x14ac:dyDescent="0.25">
      <c r="A381">
        <v>10576</v>
      </c>
      <c r="B381">
        <v>44</v>
      </c>
      <c r="C381" t="str">
        <f>_xlfn.XLOOKUP(order_details[[#This Row],[orderID]],orders[orderID],orders[customerID])</f>
        <v>TORTU</v>
      </c>
      <c r="D381" t="str">
        <f>_xlfn.XLOOKUP(order_details[[#This Row],[orderID]],orders[orderID],orders[Employee Name])</f>
        <v>Janet Leverling</v>
      </c>
      <c r="E381" t="str">
        <f>_xlfn.XLOOKUP(order_details[[#This Row],[Customer ID]],customers[customerID],customers[companyName])</f>
        <v>Tortuga Restaurante</v>
      </c>
      <c r="F381" t="str">
        <f>_xlfn.XLOOKUP(order_details[[#This Row],[productID]],products[productID],products[productName])</f>
        <v>Gula Malacca</v>
      </c>
      <c r="G381" t="str">
        <f>_xlfn.XLOOKUP(order_details[[#This Row],[Product Name]],products[productName],products[Category Name])</f>
        <v>Condiments</v>
      </c>
      <c r="H381" s="6">
        <f>_xlfn.XLOOKUP(order_details[[#This Row],[orderID]],orders[orderID],orders[orderDate])</f>
        <v>41813</v>
      </c>
      <c r="I381" s="6" t="e">
        <f>DATEVALUE(order_details[[#This Row],[Order Date]])</f>
        <v>#VALUE!</v>
      </c>
      <c r="J381">
        <v>19.45</v>
      </c>
      <c r="K381">
        <v>21</v>
      </c>
      <c r="L381">
        <v>0</v>
      </c>
      <c r="M381">
        <f>(order_details[[#This Row],[unitPrice]]*order_details[[#This Row],[quantity]]) - (order_details[[#This Row],[unitPrice]]*order_details[[#This Row],[quantity]]*order_details[[#This Row],[discount]])</f>
        <v>408.45</v>
      </c>
      <c r="N381">
        <f>_xlfn.XLOOKUP(order_details[[#This Row],[orderID]],orders[orderID],orders[freight])</f>
        <v>18.559999999999999</v>
      </c>
      <c r="O381">
        <f>order_details[[#This Row],[Sales]]-order_details[[#This Row],[Freight]]</f>
        <v>389.89</v>
      </c>
      <c r="P381" s="8">
        <f>(order_details[[#This Row],[Profit]]/order_details[[#This Row],[Sales]])/100</f>
        <v>9.5455992165503732E-3</v>
      </c>
      <c r="Q381" s="12"/>
    </row>
    <row r="382" spans="1:17" x14ac:dyDescent="0.25">
      <c r="A382">
        <v>10577</v>
      </c>
      <c r="B382">
        <v>77</v>
      </c>
      <c r="C382" t="str">
        <f>_xlfn.XLOOKUP(order_details[[#This Row],[orderID]],orders[orderID],orders[customerID])</f>
        <v>TRAIH</v>
      </c>
      <c r="D382" t="str">
        <f>_xlfn.XLOOKUP(order_details[[#This Row],[orderID]],orders[orderID],orders[Employee Name])</f>
        <v>Anne Dodsworth</v>
      </c>
      <c r="E382" t="str">
        <f>_xlfn.XLOOKUP(order_details[[#This Row],[Customer ID]],customers[customerID],customers[companyName])</f>
        <v>Trail's Head Gourmet Provisioners</v>
      </c>
      <c r="F382" t="str">
        <f>_xlfn.XLOOKUP(order_details[[#This Row],[productID]],products[productID],products[productName])</f>
        <v>Original Frankfurter Grüne Soße</v>
      </c>
      <c r="G382" t="str">
        <f>_xlfn.XLOOKUP(order_details[[#This Row],[Product Name]],products[productName],products[Category Name])</f>
        <v>Condiments</v>
      </c>
      <c r="H382" s="6">
        <f>_xlfn.XLOOKUP(order_details[[#This Row],[orderID]],orders[orderID],orders[orderDate])</f>
        <v>41813</v>
      </c>
      <c r="I382" s="6" t="e">
        <f>DATEVALUE(order_details[[#This Row],[Order Date]])</f>
        <v>#VALUE!</v>
      </c>
      <c r="J382">
        <v>13</v>
      </c>
      <c r="K382">
        <v>18</v>
      </c>
      <c r="L382">
        <v>0</v>
      </c>
      <c r="M382">
        <f>(order_details[[#This Row],[unitPrice]]*order_details[[#This Row],[quantity]]) - (order_details[[#This Row],[unitPrice]]*order_details[[#This Row],[quantity]]*order_details[[#This Row],[discount]])</f>
        <v>234</v>
      </c>
      <c r="N382">
        <f>_xlfn.XLOOKUP(order_details[[#This Row],[orderID]],orders[orderID],orders[freight])</f>
        <v>25.41</v>
      </c>
      <c r="O382">
        <f>order_details[[#This Row],[Sales]]-order_details[[#This Row],[Freight]]</f>
        <v>208.59</v>
      </c>
      <c r="P382" s="8">
        <f>(order_details[[#This Row],[Profit]]/order_details[[#This Row],[Sales]])/100</f>
        <v>8.9141025641025634E-3</v>
      </c>
      <c r="Q382" s="12"/>
    </row>
    <row r="383" spans="1:17" x14ac:dyDescent="0.25">
      <c r="A383">
        <v>10578</v>
      </c>
      <c r="B383">
        <v>57</v>
      </c>
      <c r="C383" t="str">
        <f>_xlfn.XLOOKUP(order_details[[#This Row],[orderID]],orders[orderID],orders[customerID])</f>
        <v>BSBEV</v>
      </c>
      <c r="D383" t="str">
        <f>_xlfn.XLOOKUP(order_details[[#This Row],[orderID]],orders[orderID],orders[Employee Name])</f>
        <v>Margaret Peacock</v>
      </c>
      <c r="E383" t="str">
        <f>_xlfn.XLOOKUP(order_details[[#This Row],[Customer ID]],customers[customerID],customers[companyName])</f>
        <v>B's Beverages</v>
      </c>
      <c r="F383" t="str">
        <f>_xlfn.XLOOKUP(order_details[[#This Row],[productID]],products[productID],products[productName])</f>
        <v>Ravioli Angelo</v>
      </c>
      <c r="G383" t="str">
        <f>_xlfn.XLOOKUP(order_details[[#This Row],[Product Name]],products[productName],products[Category Name])</f>
        <v>Grains &amp; Cereals</v>
      </c>
      <c r="H383" s="6">
        <f>_xlfn.XLOOKUP(order_details[[#This Row],[orderID]],orders[orderID],orders[orderDate])</f>
        <v>41814</v>
      </c>
      <c r="I383" s="6" t="e">
        <f>DATEVALUE(order_details[[#This Row],[Order Date]])</f>
        <v>#VALUE!</v>
      </c>
      <c r="J383">
        <v>19.5</v>
      </c>
      <c r="K383">
        <v>6</v>
      </c>
      <c r="L383">
        <v>0</v>
      </c>
      <c r="M383">
        <f>(order_details[[#This Row],[unitPrice]]*order_details[[#This Row],[quantity]]) - (order_details[[#This Row],[unitPrice]]*order_details[[#This Row],[quantity]]*order_details[[#This Row],[discount]])</f>
        <v>117</v>
      </c>
      <c r="N383">
        <f>_xlfn.XLOOKUP(order_details[[#This Row],[orderID]],orders[orderID],orders[freight])</f>
        <v>29.6</v>
      </c>
      <c r="O383">
        <f>order_details[[#This Row],[Sales]]-order_details[[#This Row],[Freight]]</f>
        <v>87.4</v>
      </c>
      <c r="P383" s="8">
        <f>(order_details[[#This Row],[Profit]]/order_details[[#This Row],[Sales]])/100</f>
        <v>7.4700854700854701E-3</v>
      </c>
      <c r="Q383" s="12"/>
    </row>
    <row r="384" spans="1:17" x14ac:dyDescent="0.25">
      <c r="A384">
        <v>10579</v>
      </c>
      <c r="B384">
        <v>75</v>
      </c>
      <c r="C384" t="str">
        <f>_xlfn.XLOOKUP(order_details[[#This Row],[orderID]],orders[orderID],orders[customerID])</f>
        <v>LETSS</v>
      </c>
      <c r="D384" t="str">
        <f>_xlfn.XLOOKUP(order_details[[#This Row],[orderID]],orders[orderID],orders[Employee Name])</f>
        <v>Nancy Davolio</v>
      </c>
      <c r="E384" t="str">
        <f>_xlfn.XLOOKUP(order_details[[#This Row],[Customer ID]],customers[customerID],customers[companyName])</f>
        <v>Let's Stop N Shop</v>
      </c>
      <c r="F384" t="str">
        <f>_xlfn.XLOOKUP(order_details[[#This Row],[productID]],products[productID],products[productName])</f>
        <v>Rhönbräu Klosterbier</v>
      </c>
      <c r="G384" t="str">
        <f>_xlfn.XLOOKUP(order_details[[#This Row],[Product Name]],products[productName],products[Category Name])</f>
        <v>Beverages</v>
      </c>
      <c r="H384" s="6">
        <f>_xlfn.XLOOKUP(order_details[[#This Row],[orderID]],orders[orderID],orders[orderDate])</f>
        <v>41815</v>
      </c>
      <c r="I384" s="6" t="e">
        <f>DATEVALUE(order_details[[#This Row],[Order Date]])</f>
        <v>#VALUE!</v>
      </c>
      <c r="J384">
        <v>7.75</v>
      </c>
      <c r="K384">
        <v>21</v>
      </c>
      <c r="L384">
        <v>0</v>
      </c>
      <c r="M384">
        <f>(order_details[[#This Row],[unitPrice]]*order_details[[#This Row],[quantity]]) - (order_details[[#This Row],[unitPrice]]*order_details[[#This Row],[quantity]]*order_details[[#This Row],[discount]])</f>
        <v>162.75</v>
      </c>
      <c r="N384">
        <f>_xlfn.XLOOKUP(order_details[[#This Row],[orderID]],orders[orderID],orders[freight])</f>
        <v>13.73</v>
      </c>
      <c r="O384">
        <f>order_details[[#This Row],[Sales]]-order_details[[#This Row],[Freight]]</f>
        <v>149.02000000000001</v>
      </c>
      <c r="P384" s="8">
        <f>(order_details[[#This Row],[Profit]]/order_details[[#This Row],[Sales]])/100</f>
        <v>9.1563748079877116E-3</v>
      </c>
      <c r="Q384" s="12"/>
    </row>
    <row r="385" spans="1:17" x14ac:dyDescent="0.25">
      <c r="A385">
        <v>10582</v>
      </c>
      <c r="B385">
        <v>57</v>
      </c>
      <c r="C385" t="str">
        <f>_xlfn.XLOOKUP(order_details[[#This Row],[orderID]],orders[orderID],orders[customerID])</f>
        <v>BLAUS</v>
      </c>
      <c r="D385" t="str">
        <f>_xlfn.XLOOKUP(order_details[[#This Row],[orderID]],orders[orderID],orders[Employee Name])</f>
        <v>Janet Leverling</v>
      </c>
      <c r="E385" t="str">
        <f>_xlfn.XLOOKUP(order_details[[#This Row],[Customer ID]],customers[customerID],customers[companyName])</f>
        <v>Blauer See Delikatessen</v>
      </c>
      <c r="F385" t="str">
        <f>_xlfn.XLOOKUP(order_details[[#This Row],[productID]],products[productID],products[productName])</f>
        <v>Ravioli Angelo</v>
      </c>
      <c r="G385" t="str">
        <f>_xlfn.XLOOKUP(order_details[[#This Row],[Product Name]],products[productName],products[Category Name])</f>
        <v>Grains &amp; Cereals</v>
      </c>
      <c r="H385" s="6">
        <f>_xlfn.XLOOKUP(order_details[[#This Row],[orderID]],orders[orderID],orders[orderDate])</f>
        <v>41817</v>
      </c>
      <c r="I385" s="6" t="e">
        <f>DATEVALUE(order_details[[#This Row],[Order Date]])</f>
        <v>#VALUE!</v>
      </c>
      <c r="J385">
        <v>19.5</v>
      </c>
      <c r="K385">
        <v>4</v>
      </c>
      <c r="L385">
        <v>0</v>
      </c>
      <c r="M385">
        <f>(order_details[[#This Row],[unitPrice]]*order_details[[#This Row],[quantity]]) - (order_details[[#This Row],[unitPrice]]*order_details[[#This Row],[quantity]]*order_details[[#This Row],[discount]])</f>
        <v>78</v>
      </c>
      <c r="N385">
        <f>_xlfn.XLOOKUP(order_details[[#This Row],[orderID]],orders[orderID],orders[freight])</f>
        <v>27.71</v>
      </c>
      <c r="O385">
        <f>order_details[[#This Row],[Sales]]-order_details[[#This Row],[Freight]]</f>
        <v>50.29</v>
      </c>
      <c r="P385" s="8">
        <f>(order_details[[#This Row],[Profit]]/order_details[[#This Row],[Sales]])/100</f>
        <v>6.4474358974358969E-3</v>
      </c>
      <c r="Q385" s="12"/>
    </row>
    <row r="386" spans="1:17" x14ac:dyDescent="0.25">
      <c r="A386">
        <v>10587</v>
      </c>
      <c r="B386">
        <v>26</v>
      </c>
      <c r="C386" t="str">
        <f>_xlfn.XLOOKUP(order_details[[#This Row],[orderID]],orders[orderID],orders[customerID])</f>
        <v>QUEDE</v>
      </c>
      <c r="D386" t="str">
        <f>_xlfn.XLOOKUP(order_details[[#This Row],[orderID]],orders[orderID],orders[Employee Name])</f>
        <v>Nancy Davolio</v>
      </c>
      <c r="E386" t="str">
        <f>_xlfn.XLOOKUP(order_details[[#This Row],[Customer ID]],customers[customerID],customers[companyName])</f>
        <v>Que Delícia</v>
      </c>
      <c r="F386" t="str">
        <f>_xlfn.XLOOKUP(order_details[[#This Row],[productID]],products[productID],products[productName])</f>
        <v>Gumbär Gummibärchen</v>
      </c>
      <c r="G386" t="str">
        <f>_xlfn.XLOOKUP(order_details[[#This Row],[Product Name]],products[productName],products[Category Name])</f>
        <v>Confections</v>
      </c>
      <c r="H386" s="6">
        <f>_xlfn.XLOOKUP(order_details[[#This Row],[orderID]],orders[orderID],orders[orderDate])</f>
        <v>41822</v>
      </c>
      <c r="I386" s="6" t="e">
        <f>DATEVALUE(order_details[[#This Row],[Order Date]])</f>
        <v>#VALUE!</v>
      </c>
      <c r="J386">
        <v>31.23</v>
      </c>
      <c r="K386">
        <v>6</v>
      </c>
      <c r="L386">
        <v>0</v>
      </c>
      <c r="M386">
        <f>(order_details[[#This Row],[unitPrice]]*order_details[[#This Row],[quantity]]) - (order_details[[#This Row],[unitPrice]]*order_details[[#This Row],[quantity]]*order_details[[#This Row],[discount]])</f>
        <v>187.38</v>
      </c>
      <c r="N386">
        <f>_xlfn.XLOOKUP(order_details[[#This Row],[orderID]],orders[orderID],orders[freight])</f>
        <v>62.52</v>
      </c>
      <c r="O386">
        <f>order_details[[#This Row],[Sales]]-order_details[[#This Row],[Freight]]</f>
        <v>124.85999999999999</v>
      </c>
      <c r="P386" s="8">
        <f>(order_details[[#This Row],[Profit]]/order_details[[#This Row],[Sales]])/100</f>
        <v>6.6634646173551072E-3</v>
      </c>
      <c r="Q386" s="12"/>
    </row>
    <row r="387" spans="1:17" x14ac:dyDescent="0.25">
      <c r="A387">
        <v>10591</v>
      </c>
      <c r="B387">
        <v>3</v>
      </c>
      <c r="C387" t="str">
        <f>_xlfn.XLOOKUP(order_details[[#This Row],[orderID]],orders[orderID],orders[customerID])</f>
        <v>VAFFE</v>
      </c>
      <c r="D387" t="str">
        <f>_xlfn.XLOOKUP(order_details[[#This Row],[orderID]],orders[orderID],orders[Employee Name])</f>
        <v>Nancy Davolio</v>
      </c>
      <c r="E387" t="str">
        <f>_xlfn.XLOOKUP(order_details[[#This Row],[Customer ID]],customers[customerID],customers[companyName])</f>
        <v>Vaffeljernet</v>
      </c>
      <c r="F387" t="str">
        <f>_xlfn.XLOOKUP(order_details[[#This Row],[productID]],products[productID],products[productName])</f>
        <v>Aniseed Syrup</v>
      </c>
      <c r="G387" t="str">
        <f>_xlfn.XLOOKUP(order_details[[#This Row],[Product Name]],products[productName],products[Category Name])</f>
        <v>Condiments</v>
      </c>
      <c r="H387" s="6">
        <f>_xlfn.XLOOKUP(order_details[[#This Row],[orderID]],orders[orderID],orders[orderDate])</f>
        <v>41827</v>
      </c>
      <c r="I387" s="6" t="e">
        <f>DATEVALUE(order_details[[#This Row],[Order Date]])</f>
        <v>#VALUE!</v>
      </c>
      <c r="J387">
        <v>10</v>
      </c>
      <c r="K387">
        <v>14</v>
      </c>
      <c r="L387">
        <v>0</v>
      </c>
      <c r="M387">
        <f>(order_details[[#This Row],[unitPrice]]*order_details[[#This Row],[quantity]]) - (order_details[[#This Row],[unitPrice]]*order_details[[#This Row],[quantity]]*order_details[[#This Row],[discount]])</f>
        <v>140</v>
      </c>
      <c r="N387">
        <f>_xlfn.XLOOKUP(order_details[[#This Row],[orderID]],orders[orderID],orders[freight])</f>
        <v>55.92</v>
      </c>
      <c r="O387">
        <f>order_details[[#This Row],[Sales]]-order_details[[#This Row],[Freight]]</f>
        <v>84.08</v>
      </c>
      <c r="P387" s="8">
        <f>(order_details[[#This Row],[Profit]]/order_details[[#This Row],[Sales]])/100</f>
        <v>6.0057142857142852E-3</v>
      </c>
      <c r="Q387" s="12"/>
    </row>
    <row r="388" spans="1:17" x14ac:dyDescent="0.25">
      <c r="A388">
        <v>10591</v>
      </c>
      <c r="B388">
        <v>54</v>
      </c>
      <c r="C388" t="str">
        <f>_xlfn.XLOOKUP(order_details[[#This Row],[orderID]],orders[orderID],orders[customerID])</f>
        <v>VAFFE</v>
      </c>
      <c r="D388" t="str">
        <f>_xlfn.XLOOKUP(order_details[[#This Row],[orderID]],orders[orderID],orders[Employee Name])</f>
        <v>Nancy Davolio</v>
      </c>
      <c r="E388" t="str">
        <f>_xlfn.XLOOKUP(order_details[[#This Row],[Customer ID]],customers[customerID],customers[companyName])</f>
        <v>Vaffeljernet</v>
      </c>
      <c r="F388" t="str">
        <f>_xlfn.XLOOKUP(order_details[[#This Row],[productID]],products[productID],products[productName])</f>
        <v>Tourtière</v>
      </c>
      <c r="G388" t="str">
        <f>_xlfn.XLOOKUP(order_details[[#This Row],[Product Name]],products[productName],products[Category Name])</f>
        <v>Meat &amp; Poultry</v>
      </c>
      <c r="H388" s="6">
        <f>_xlfn.XLOOKUP(order_details[[#This Row],[orderID]],orders[orderID],orders[orderDate])</f>
        <v>41827</v>
      </c>
      <c r="I388" s="6" t="e">
        <f>DATEVALUE(order_details[[#This Row],[Order Date]])</f>
        <v>#VALUE!</v>
      </c>
      <c r="J388">
        <v>7.45</v>
      </c>
      <c r="K388">
        <v>50</v>
      </c>
      <c r="L388">
        <v>0</v>
      </c>
      <c r="M388">
        <f>(order_details[[#This Row],[unitPrice]]*order_details[[#This Row],[quantity]]) - (order_details[[#This Row],[unitPrice]]*order_details[[#This Row],[quantity]]*order_details[[#This Row],[discount]])</f>
        <v>372.5</v>
      </c>
      <c r="N388">
        <f>_xlfn.XLOOKUP(order_details[[#This Row],[orderID]],orders[orderID],orders[freight])</f>
        <v>55.92</v>
      </c>
      <c r="O388">
        <f>order_details[[#This Row],[Sales]]-order_details[[#This Row],[Freight]]</f>
        <v>316.58</v>
      </c>
      <c r="P388" s="8">
        <f>(order_details[[#This Row],[Profit]]/order_details[[#This Row],[Sales]])/100</f>
        <v>8.4987919463087244E-3</v>
      </c>
      <c r="Q388" s="12"/>
    </row>
    <row r="389" spans="1:17" x14ac:dyDescent="0.25">
      <c r="A389">
        <v>10594</v>
      </c>
      <c r="B389">
        <v>52</v>
      </c>
      <c r="C389" t="str">
        <f>_xlfn.XLOOKUP(order_details[[#This Row],[orderID]],orders[orderID],orders[customerID])</f>
        <v>OLDWO</v>
      </c>
      <c r="D389" t="str">
        <f>_xlfn.XLOOKUP(order_details[[#This Row],[orderID]],orders[orderID],orders[Employee Name])</f>
        <v>Janet Leverling</v>
      </c>
      <c r="E389" t="str">
        <f>_xlfn.XLOOKUP(order_details[[#This Row],[Customer ID]],customers[customerID],customers[companyName])</f>
        <v>Old World Delicatessen</v>
      </c>
      <c r="F389" t="str">
        <f>_xlfn.XLOOKUP(order_details[[#This Row],[productID]],products[productID],products[productName])</f>
        <v>Filo Mix</v>
      </c>
      <c r="G389" t="str">
        <f>_xlfn.XLOOKUP(order_details[[#This Row],[Product Name]],products[productName],products[Category Name])</f>
        <v>Grains &amp; Cereals</v>
      </c>
      <c r="H389" s="6">
        <f>_xlfn.XLOOKUP(order_details[[#This Row],[orderID]],orders[orderID],orders[orderDate])</f>
        <v>41829</v>
      </c>
      <c r="I389" s="6" t="e">
        <f>DATEVALUE(order_details[[#This Row],[Order Date]])</f>
        <v>#VALUE!</v>
      </c>
      <c r="J389">
        <v>7</v>
      </c>
      <c r="K389">
        <v>24</v>
      </c>
      <c r="L389">
        <v>0</v>
      </c>
      <c r="M389">
        <f>(order_details[[#This Row],[unitPrice]]*order_details[[#This Row],[quantity]]) - (order_details[[#This Row],[unitPrice]]*order_details[[#This Row],[quantity]]*order_details[[#This Row],[discount]])</f>
        <v>168</v>
      </c>
      <c r="N389">
        <f>_xlfn.XLOOKUP(order_details[[#This Row],[orderID]],orders[orderID],orders[freight])</f>
        <v>5.24</v>
      </c>
      <c r="O389">
        <f>order_details[[#This Row],[Sales]]-order_details[[#This Row],[Freight]]</f>
        <v>162.76</v>
      </c>
      <c r="P389" s="8">
        <f>(order_details[[#This Row],[Profit]]/order_details[[#This Row],[Sales]])/100</f>
        <v>9.6880952380952387E-3</v>
      </c>
      <c r="Q389" s="12"/>
    </row>
    <row r="390" spans="1:17" x14ac:dyDescent="0.25">
      <c r="A390">
        <v>10598</v>
      </c>
      <c r="B390">
        <v>27</v>
      </c>
      <c r="C390" t="str">
        <f>_xlfn.XLOOKUP(order_details[[#This Row],[orderID]],orders[orderID],orders[customerID])</f>
        <v>RATTC</v>
      </c>
      <c r="D390" t="str">
        <f>_xlfn.XLOOKUP(order_details[[#This Row],[orderID]],orders[orderID],orders[Employee Name])</f>
        <v>Nancy Davolio</v>
      </c>
      <c r="E390" t="str">
        <f>_xlfn.XLOOKUP(order_details[[#This Row],[Customer ID]],customers[customerID],customers[companyName])</f>
        <v>Rattlesnake Canyon Grocery</v>
      </c>
      <c r="F390" t="str">
        <f>_xlfn.XLOOKUP(order_details[[#This Row],[productID]],products[productID],products[productName])</f>
        <v>Schoggi Schokolade</v>
      </c>
      <c r="G390" t="str">
        <f>_xlfn.XLOOKUP(order_details[[#This Row],[Product Name]],products[productName],products[Category Name])</f>
        <v>Confections</v>
      </c>
      <c r="H390" s="6">
        <f>_xlfn.XLOOKUP(order_details[[#This Row],[orderID]],orders[orderID],orders[orderDate])</f>
        <v>41834</v>
      </c>
      <c r="I390" s="6" t="e">
        <f>DATEVALUE(order_details[[#This Row],[Order Date]])</f>
        <v>#VALUE!</v>
      </c>
      <c r="J390">
        <v>43.9</v>
      </c>
      <c r="K390">
        <v>50</v>
      </c>
      <c r="L390">
        <v>0</v>
      </c>
      <c r="M390">
        <f>(order_details[[#This Row],[unitPrice]]*order_details[[#This Row],[quantity]]) - (order_details[[#This Row],[unitPrice]]*order_details[[#This Row],[quantity]]*order_details[[#This Row],[discount]])</f>
        <v>2195</v>
      </c>
      <c r="N390">
        <f>_xlfn.XLOOKUP(order_details[[#This Row],[orderID]],orders[orderID],orders[freight])</f>
        <v>44.42</v>
      </c>
      <c r="O390">
        <f>order_details[[#This Row],[Sales]]-order_details[[#This Row],[Freight]]</f>
        <v>2150.58</v>
      </c>
      <c r="P390" s="8">
        <f>(order_details[[#This Row],[Profit]]/order_details[[#This Row],[Sales]])/100</f>
        <v>9.7976309794988604E-3</v>
      </c>
      <c r="Q390" s="12"/>
    </row>
    <row r="391" spans="1:17" x14ac:dyDescent="0.25">
      <c r="A391">
        <v>10598</v>
      </c>
      <c r="B391">
        <v>71</v>
      </c>
      <c r="C391" t="str">
        <f>_xlfn.XLOOKUP(order_details[[#This Row],[orderID]],orders[orderID],orders[customerID])</f>
        <v>RATTC</v>
      </c>
      <c r="D391" t="str">
        <f>_xlfn.XLOOKUP(order_details[[#This Row],[orderID]],orders[orderID],orders[Employee Name])</f>
        <v>Nancy Davolio</v>
      </c>
      <c r="E391" t="str">
        <f>_xlfn.XLOOKUP(order_details[[#This Row],[Customer ID]],customers[customerID],customers[companyName])</f>
        <v>Rattlesnake Canyon Grocery</v>
      </c>
      <c r="F391" t="str">
        <f>_xlfn.XLOOKUP(order_details[[#This Row],[productID]],products[productID],products[productName])</f>
        <v>Flotemysost</v>
      </c>
      <c r="G391" t="str">
        <f>_xlfn.XLOOKUP(order_details[[#This Row],[Product Name]],products[productName],products[Category Name])</f>
        <v>Dairy Products</v>
      </c>
      <c r="H391" s="6">
        <f>_xlfn.XLOOKUP(order_details[[#This Row],[orderID]],orders[orderID],orders[orderDate])</f>
        <v>41834</v>
      </c>
      <c r="I391" s="6" t="e">
        <f>DATEVALUE(order_details[[#This Row],[Order Date]])</f>
        <v>#VALUE!</v>
      </c>
      <c r="J391">
        <v>21.5</v>
      </c>
      <c r="K391">
        <v>9</v>
      </c>
      <c r="L391">
        <v>0</v>
      </c>
      <c r="M391">
        <f>(order_details[[#This Row],[unitPrice]]*order_details[[#This Row],[quantity]]) - (order_details[[#This Row],[unitPrice]]*order_details[[#This Row],[quantity]]*order_details[[#This Row],[discount]])</f>
        <v>193.5</v>
      </c>
      <c r="N391">
        <f>_xlfn.XLOOKUP(order_details[[#This Row],[orderID]],orders[orderID],orders[freight])</f>
        <v>44.42</v>
      </c>
      <c r="O391">
        <f>order_details[[#This Row],[Sales]]-order_details[[#This Row],[Freight]]</f>
        <v>149.07999999999998</v>
      </c>
      <c r="P391" s="8">
        <f>(order_details[[#This Row],[Profit]]/order_details[[#This Row],[Sales]])/100</f>
        <v>7.7043927648578802E-3</v>
      </c>
      <c r="Q391" s="12"/>
    </row>
    <row r="392" spans="1:17" x14ac:dyDescent="0.25">
      <c r="A392">
        <v>10600</v>
      </c>
      <c r="B392">
        <v>54</v>
      </c>
      <c r="C392" t="str">
        <f>_xlfn.XLOOKUP(order_details[[#This Row],[orderID]],orders[orderID],orders[customerID])</f>
        <v>HUNGC</v>
      </c>
      <c r="D392" t="str">
        <f>_xlfn.XLOOKUP(order_details[[#This Row],[orderID]],orders[orderID],orders[Employee Name])</f>
        <v>Margaret Peacock</v>
      </c>
      <c r="E392" t="str">
        <f>_xlfn.XLOOKUP(order_details[[#This Row],[Customer ID]],customers[customerID],customers[companyName])</f>
        <v>Hungry Coyote Import Store</v>
      </c>
      <c r="F392" t="str">
        <f>_xlfn.XLOOKUP(order_details[[#This Row],[productID]],products[productID],products[productName])</f>
        <v>Tourtière</v>
      </c>
      <c r="G392" t="str">
        <f>_xlfn.XLOOKUP(order_details[[#This Row],[Product Name]],products[productName],products[Category Name])</f>
        <v>Meat &amp; Poultry</v>
      </c>
      <c r="H392" s="6">
        <f>_xlfn.XLOOKUP(order_details[[#This Row],[orderID]],orders[orderID],orders[orderDate])</f>
        <v>41836</v>
      </c>
      <c r="I392" s="6" t="e">
        <f>DATEVALUE(order_details[[#This Row],[Order Date]])</f>
        <v>#VALUE!</v>
      </c>
      <c r="J392">
        <v>7.45</v>
      </c>
      <c r="K392">
        <v>4</v>
      </c>
      <c r="L392">
        <v>0</v>
      </c>
      <c r="M392">
        <f>(order_details[[#This Row],[unitPrice]]*order_details[[#This Row],[quantity]]) - (order_details[[#This Row],[unitPrice]]*order_details[[#This Row],[quantity]]*order_details[[#This Row],[discount]])</f>
        <v>29.8</v>
      </c>
      <c r="N392">
        <f>_xlfn.XLOOKUP(order_details[[#This Row],[orderID]],orders[orderID],orders[freight])</f>
        <v>45.13</v>
      </c>
      <c r="O392">
        <f>order_details[[#This Row],[Sales]]-order_details[[#This Row],[Freight]]</f>
        <v>-15.330000000000002</v>
      </c>
      <c r="P392" s="8">
        <f>(order_details[[#This Row],[Profit]]/order_details[[#This Row],[Sales]])/100</f>
        <v>-5.1442953020134231E-3</v>
      </c>
      <c r="Q392" s="12"/>
    </row>
    <row r="393" spans="1:17" x14ac:dyDescent="0.25">
      <c r="A393">
        <v>10601</v>
      </c>
      <c r="B393">
        <v>13</v>
      </c>
      <c r="C393" t="str">
        <f>_xlfn.XLOOKUP(order_details[[#This Row],[orderID]],orders[orderID],orders[customerID])</f>
        <v>HILAA</v>
      </c>
      <c r="D393" t="str">
        <f>_xlfn.XLOOKUP(order_details[[#This Row],[orderID]],orders[orderID],orders[Employee Name])</f>
        <v>Robert King</v>
      </c>
      <c r="E393" t="str">
        <f>_xlfn.XLOOKUP(order_details[[#This Row],[Customer ID]],customers[customerID],customers[companyName])</f>
        <v>HILARION-Abastos</v>
      </c>
      <c r="F393" t="str">
        <f>_xlfn.XLOOKUP(order_details[[#This Row],[productID]],products[productID],products[productName])</f>
        <v>Konbu</v>
      </c>
      <c r="G393" t="str">
        <f>_xlfn.XLOOKUP(order_details[[#This Row],[Product Name]],products[productName],products[Category Name])</f>
        <v>Seafood</v>
      </c>
      <c r="H393" s="6">
        <f>_xlfn.XLOOKUP(order_details[[#This Row],[orderID]],orders[orderID],orders[orderDate])</f>
        <v>41836</v>
      </c>
      <c r="I393" s="6" t="e">
        <f>DATEVALUE(order_details[[#This Row],[Order Date]])</f>
        <v>#VALUE!</v>
      </c>
      <c r="J393">
        <v>6</v>
      </c>
      <c r="K393">
        <v>60</v>
      </c>
      <c r="L393">
        <v>0</v>
      </c>
      <c r="M393">
        <f>(order_details[[#This Row],[unitPrice]]*order_details[[#This Row],[quantity]]) - (order_details[[#This Row],[unitPrice]]*order_details[[#This Row],[quantity]]*order_details[[#This Row],[discount]])</f>
        <v>360</v>
      </c>
      <c r="N393">
        <f>_xlfn.XLOOKUP(order_details[[#This Row],[orderID]],orders[orderID],orders[freight])</f>
        <v>58.3</v>
      </c>
      <c r="O393">
        <f>order_details[[#This Row],[Sales]]-order_details[[#This Row],[Freight]]</f>
        <v>301.7</v>
      </c>
      <c r="P393" s="8">
        <f>(order_details[[#This Row],[Profit]]/order_details[[#This Row],[Sales]])/100</f>
        <v>8.380555555555556E-3</v>
      </c>
      <c r="Q393" s="12"/>
    </row>
    <row r="394" spans="1:17" x14ac:dyDescent="0.25">
      <c r="A394">
        <v>10601</v>
      </c>
      <c r="B394">
        <v>59</v>
      </c>
      <c r="C394" t="str">
        <f>_xlfn.XLOOKUP(order_details[[#This Row],[orderID]],orders[orderID],orders[customerID])</f>
        <v>HILAA</v>
      </c>
      <c r="D394" t="str">
        <f>_xlfn.XLOOKUP(order_details[[#This Row],[orderID]],orders[orderID],orders[Employee Name])</f>
        <v>Robert King</v>
      </c>
      <c r="E394" t="str">
        <f>_xlfn.XLOOKUP(order_details[[#This Row],[Customer ID]],customers[customerID],customers[companyName])</f>
        <v>HILARION-Abastos</v>
      </c>
      <c r="F394" t="str">
        <f>_xlfn.XLOOKUP(order_details[[#This Row],[productID]],products[productID],products[productName])</f>
        <v>Raclette Courdavault</v>
      </c>
      <c r="G394" t="str">
        <f>_xlfn.XLOOKUP(order_details[[#This Row],[Product Name]],products[productName],products[Category Name])</f>
        <v>Dairy Products</v>
      </c>
      <c r="H394" s="6">
        <f>_xlfn.XLOOKUP(order_details[[#This Row],[orderID]],orders[orderID],orders[orderDate])</f>
        <v>41836</v>
      </c>
      <c r="I394" s="6" t="e">
        <f>DATEVALUE(order_details[[#This Row],[Order Date]])</f>
        <v>#VALUE!</v>
      </c>
      <c r="J394">
        <v>55</v>
      </c>
      <c r="K394">
        <v>35</v>
      </c>
      <c r="L394">
        <v>0</v>
      </c>
      <c r="M394">
        <f>(order_details[[#This Row],[unitPrice]]*order_details[[#This Row],[quantity]]) - (order_details[[#This Row],[unitPrice]]*order_details[[#This Row],[quantity]]*order_details[[#This Row],[discount]])</f>
        <v>1925</v>
      </c>
      <c r="N394">
        <f>_xlfn.XLOOKUP(order_details[[#This Row],[orderID]],orders[orderID],orders[freight])</f>
        <v>58.3</v>
      </c>
      <c r="O394">
        <f>order_details[[#This Row],[Sales]]-order_details[[#This Row],[Freight]]</f>
        <v>1866.7</v>
      </c>
      <c r="P394" s="8">
        <f>(order_details[[#This Row],[Profit]]/order_details[[#This Row],[Sales]])/100</f>
        <v>9.6971428571428573E-3</v>
      </c>
      <c r="Q394" s="12"/>
    </row>
    <row r="395" spans="1:17" x14ac:dyDescent="0.25">
      <c r="A395">
        <v>10603</v>
      </c>
      <c r="B395">
        <v>22</v>
      </c>
      <c r="C395" t="str">
        <f>_xlfn.XLOOKUP(order_details[[#This Row],[orderID]],orders[orderID],orders[customerID])</f>
        <v>SAVEA</v>
      </c>
      <c r="D395" t="str">
        <f>_xlfn.XLOOKUP(order_details[[#This Row],[orderID]],orders[orderID],orders[Employee Name])</f>
        <v>Laura Callahan</v>
      </c>
      <c r="E395" t="str">
        <f>_xlfn.XLOOKUP(order_details[[#This Row],[Customer ID]],customers[customerID],customers[companyName])</f>
        <v>Save-a-lot Markets</v>
      </c>
      <c r="F395" t="str">
        <f>_xlfn.XLOOKUP(order_details[[#This Row],[productID]],products[productID],products[productName])</f>
        <v>Gustaf's Knackebröd</v>
      </c>
      <c r="G395" t="str">
        <f>_xlfn.XLOOKUP(order_details[[#This Row],[Product Name]],products[productName],products[Category Name])</f>
        <v>Grains &amp; Cereals</v>
      </c>
      <c r="H395" s="6">
        <f>_xlfn.XLOOKUP(order_details[[#This Row],[orderID]],orders[orderID],orders[orderDate])</f>
        <v>41838</v>
      </c>
      <c r="I395" s="6" t="e">
        <f>DATEVALUE(order_details[[#This Row],[Order Date]])</f>
        <v>#VALUE!</v>
      </c>
      <c r="J395">
        <v>21</v>
      </c>
      <c r="K395">
        <v>48</v>
      </c>
      <c r="L395">
        <v>0</v>
      </c>
      <c r="M395">
        <f>(order_details[[#This Row],[unitPrice]]*order_details[[#This Row],[quantity]]) - (order_details[[#This Row],[unitPrice]]*order_details[[#This Row],[quantity]]*order_details[[#This Row],[discount]])</f>
        <v>1008</v>
      </c>
      <c r="N395">
        <f>_xlfn.XLOOKUP(order_details[[#This Row],[orderID]],orders[orderID],orders[freight])</f>
        <v>48.77</v>
      </c>
      <c r="O395">
        <f>order_details[[#This Row],[Sales]]-order_details[[#This Row],[Freight]]</f>
        <v>959.23</v>
      </c>
      <c r="P395" s="8">
        <f>(order_details[[#This Row],[Profit]]/order_details[[#This Row],[Sales]])/100</f>
        <v>9.516170634920636E-3</v>
      </c>
      <c r="Q395" s="12"/>
    </row>
    <row r="396" spans="1:17" x14ac:dyDescent="0.25">
      <c r="A396">
        <v>10607</v>
      </c>
      <c r="B396">
        <v>7</v>
      </c>
      <c r="C396" t="str">
        <f>_xlfn.XLOOKUP(order_details[[#This Row],[orderID]],orders[orderID],orders[customerID])</f>
        <v>SAVEA</v>
      </c>
      <c r="D396" t="str">
        <f>_xlfn.XLOOKUP(order_details[[#This Row],[orderID]],orders[orderID],orders[Employee Name])</f>
        <v>Steven Buchanan</v>
      </c>
      <c r="E396" t="str">
        <f>_xlfn.XLOOKUP(order_details[[#This Row],[Customer ID]],customers[customerID],customers[companyName])</f>
        <v>Save-a-lot Markets</v>
      </c>
      <c r="F396" t="str">
        <f>_xlfn.XLOOKUP(order_details[[#This Row],[productID]],products[productID],products[productName])</f>
        <v>Uncle Bob's Organic Dried Pears</v>
      </c>
      <c r="G396" t="str">
        <f>_xlfn.XLOOKUP(order_details[[#This Row],[Product Name]],products[productName],products[Category Name])</f>
        <v>Produce</v>
      </c>
      <c r="H396" s="6">
        <f>_xlfn.XLOOKUP(order_details[[#This Row],[orderID]],orders[orderID],orders[orderDate])</f>
        <v>41842</v>
      </c>
      <c r="I396" s="6" t="e">
        <f>DATEVALUE(order_details[[#This Row],[Order Date]])</f>
        <v>#VALUE!</v>
      </c>
      <c r="J396">
        <v>30</v>
      </c>
      <c r="K396">
        <v>45</v>
      </c>
      <c r="L396">
        <v>0</v>
      </c>
      <c r="M396">
        <f>(order_details[[#This Row],[unitPrice]]*order_details[[#This Row],[quantity]]) - (order_details[[#This Row],[unitPrice]]*order_details[[#This Row],[quantity]]*order_details[[#This Row],[discount]])</f>
        <v>1350</v>
      </c>
      <c r="N396">
        <f>_xlfn.XLOOKUP(order_details[[#This Row],[orderID]],orders[orderID],orders[freight])</f>
        <v>200.24</v>
      </c>
      <c r="O396">
        <f>order_details[[#This Row],[Sales]]-order_details[[#This Row],[Freight]]</f>
        <v>1149.76</v>
      </c>
      <c r="P396" s="8">
        <f>(order_details[[#This Row],[Profit]]/order_details[[#This Row],[Sales]])/100</f>
        <v>8.5167407407407397E-3</v>
      </c>
      <c r="Q396" s="12"/>
    </row>
    <row r="397" spans="1:17" x14ac:dyDescent="0.25">
      <c r="A397">
        <v>10607</v>
      </c>
      <c r="B397">
        <v>17</v>
      </c>
      <c r="C397" t="str">
        <f>_xlfn.XLOOKUP(order_details[[#This Row],[orderID]],orders[orderID],orders[customerID])</f>
        <v>SAVEA</v>
      </c>
      <c r="D397" t="str">
        <f>_xlfn.XLOOKUP(order_details[[#This Row],[orderID]],orders[orderID],orders[Employee Name])</f>
        <v>Steven Buchanan</v>
      </c>
      <c r="E397" t="str">
        <f>_xlfn.XLOOKUP(order_details[[#This Row],[Customer ID]],customers[customerID],customers[companyName])</f>
        <v>Save-a-lot Markets</v>
      </c>
      <c r="F397" t="str">
        <f>_xlfn.XLOOKUP(order_details[[#This Row],[productID]],products[productID],products[productName])</f>
        <v>Alice Mutton</v>
      </c>
      <c r="G397" t="str">
        <f>_xlfn.XLOOKUP(order_details[[#This Row],[Product Name]],products[productName],products[Category Name])</f>
        <v>Meat &amp; Poultry</v>
      </c>
      <c r="H397" s="6">
        <f>_xlfn.XLOOKUP(order_details[[#This Row],[orderID]],orders[orderID],orders[orderDate])</f>
        <v>41842</v>
      </c>
      <c r="I397" s="6" t="e">
        <f>DATEVALUE(order_details[[#This Row],[Order Date]])</f>
        <v>#VALUE!</v>
      </c>
      <c r="J397">
        <v>39</v>
      </c>
      <c r="K397">
        <v>100</v>
      </c>
      <c r="L397">
        <v>0</v>
      </c>
      <c r="M397">
        <f>(order_details[[#This Row],[unitPrice]]*order_details[[#This Row],[quantity]]) - (order_details[[#This Row],[unitPrice]]*order_details[[#This Row],[quantity]]*order_details[[#This Row],[discount]])</f>
        <v>3900</v>
      </c>
      <c r="N397">
        <f>_xlfn.XLOOKUP(order_details[[#This Row],[orderID]],orders[orderID],orders[freight])</f>
        <v>200.24</v>
      </c>
      <c r="O397">
        <f>order_details[[#This Row],[Sales]]-order_details[[#This Row],[Freight]]</f>
        <v>3699.76</v>
      </c>
      <c r="P397" s="8">
        <f>(order_details[[#This Row],[Profit]]/order_details[[#This Row],[Sales]])/100</f>
        <v>9.4865641025641042E-3</v>
      </c>
      <c r="Q397" s="12"/>
    </row>
    <row r="398" spans="1:17" x14ac:dyDescent="0.25">
      <c r="A398">
        <v>10607</v>
      </c>
      <c r="B398">
        <v>33</v>
      </c>
      <c r="C398" t="str">
        <f>_xlfn.XLOOKUP(order_details[[#This Row],[orderID]],orders[orderID],orders[customerID])</f>
        <v>SAVEA</v>
      </c>
      <c r="D398" t="str">
        <f>_xlfn.XLOOKUP(order_details[[#This Row],[orderID]],orders[orderID],orders[Employee Name])</f>
        <v>Steven Buchanan</v>
      </c>
      <c r="E398" t="str">
        <f>_xlfn.XLOOKUP(order_details[[#This Row],[Customer ID]],customers[customerID],customers[companyName])</f>
        <v>Save-a-lot Markets</v>
      </c>
      <c r="F398" t="str">
        <f>_xlfn.XLOOKUP(order_details[[#This Row],[productID]],products[productID],products[productName])</f>
        <v>Geitost</v>
      </c>
      <c r="G398" t="str">
        <f>_xlfn.XLOOKUP(order_details[[#This Row],[Product Name]],products[productName],products[Category Name])</f>
        <v>Dairy Products</v>
      </c>
      <c r="H398" s="6">
        <f>_xlfn.XLOOKUP(order_details[[#This Row],[orderID]],orders[orderID],orders[orderDate])</f>
        <v>41842</v>
      </c>
      <c r="I398" s="6" t="e">
        <f>DATEVALUE(order_details[[#This Row],[Order Date]])</f>
        <v>#VALUE!</v>
      </c>
      <c r="J398">
        <v>2.5</v>
      </c>
      <c r="K398">
        <v>14</v>
      </c>
      <c r="L398">
        <v>0</v>
      </c>
      <c r="M398">
        <f>(order_details[[#This Row],[unitPrice]]*order_details[[#This Row],[quantity]]) - (order_details[[#This Row],[unitPrice]]*order_details[[#This Row],[quantity]]*order_details[[#This Row],[discount]])</f>
        <v>35</v>
      </c>
      <c r="N398">
        <f>_xlfn.XLOOKUP(order_details[[#This Row],[orderID]],orders[orderID],orders[freight])</f>
        <v>200.24</v>
      </c>
      <c r="O398">
        <f>order_details[[#This Row],[Sales]]-order_details[[#This Row],[Freight]]</f>
        <v>-165.24</v>
      </c>
      <c r="P398" s="8">
        <f>(order_details[[#This Row],[Profit]]/order_details[[#This Row],[Sales]])/100</f>
        <v>-4.7211428571428578E-2</v>
      </c>
      <c r="Q398" s="12"/>
    </row>
    <row r="399" spans="1:17" x14ac:dyDescent="0.25">
      <c r="A399">
        <v>10607</v>
      </c>
      <c r="B399">
        <v>40</v>
      </c>
      <c r="C399" t="str">
        <f>_xlfn.XLOOKUP(order_details[[#This Row],[orderID]],orders[orderID],orders[customerID])</f>
        <v>SAVEA</v>
      </c>
      <c r="D399" t="str">
        <f>_xlfn.XLOOKUP(order_details[[#This Row],[orderID]],orders[orderID],orders[Employee Name])</f>
        <v>Steven Buchanan</v>
      </c>
      <c r="E399" t="str">
        <f>_xlfn.XLOOKUP(order_details[[#This Row],[Customer ID]],customers[customerID],customers[companyName])</f>
        <v>Save-a-lot Markets</v>
      </c>
      <c r="F399" t="str">
        <f>_xlfn.XLOOKUP(order_details[[#This Row],[productID]],products[productID],products[productName])</f>
        <v>Boston Crab Meat</v>
      </c>
      <c r="G399" t="str">
        <f>_xlfn.XLOOKUP(order_details[[#This Row],[Product Name]],products[productName],products[Category Name])</f>
        <v>Seafood</v>
      </c>
      <c r="H399" s="6">
        <f>_xlfn.XLOOKUP(order_details[[#This Row],[orderID]],orders[orderID],orders[orderDate])</f>
        <v>41842</v>
      </c>
      <c r="I399" s="6" t="e">
        <f>DATEVALUE(order_details[[#This Row],[Order Date]])</f>
        <v>#VALUE!</v>
      </c>
      <c r="J399">
        <v>18.399999999999999</v>
      </c>
      <c r="K399">
        <v>42</v>
      </c>
      <c r="L399">
        <v>0</v>
      </c>
      <c r="M399">
        <f>(order_details[[#This Row],[unitPrice]]*order_details[[#This Row],[quantity]]) - (order_details[[#This Row],[unitPrice]]*order_details[[#This Row],[quantity]]*order_details[[#This Row],[discount]])</f>
        <v>772.8</v>
      </c>
      <c r="N399">
        <f>_xlfn.XLOOKUP(order_details[[#This Row],[orderID]],orders[orderID],orders[freight])</f>
        <v>200.24</v>
      </c>
      <c r="O399">
        <f>order_details[[#This Row],[Sales]]-order_details[[#This Row],[Freight]]</f>
        <v>572.55999999999995</v>
      </c>
      <c r="P399" s="8">
        <f>(order_details[[#This Row],[Profit]]/order_details[[#This Row],[Sales]])/100</f>
        <v>7.4089026915113865E-3</v>
      </c>
      <c r="Q399" s="12"/>
    </row>
    <row r="400" spans="1:17" x14ac:dyDescent="0.25">
      <c r="A400">
        <v>10607</v>
      </c>
      <c r="B400">
        <v>72</v>
      </c>
      <c r="C400" t="str">
        <f>_xlfn.XLOOKUP(order_details[[#This Row],[orderID]],orders[orderID],orders[customerID])</f>
        <v>SAVEA</v>
      </c>
      <c r="D400" t="str">
        <f>_xlfn.XLOOKUP(order_details[[#This Row],[orderID]],orders[orderID],orders[Employee Name])</f>
        <v>Steven Buchanan</v>
      </c>
      <c r="E400" t="str">
        <f>_xlfn.XLOOKUP(order_details[[#This Row],[Customer ID]],customers[customerID],customers[companyName])</f>
        <v>Save-a-lot Markets</v>
      </c>
      <c r="F400" t="str">
        <f>_xlfn.XLOOKUP(order_details[[#This Row],[productID]],products[productID],products[productName])</f>
        <v>Mozzarella di Giovanni</v>
      </c>
      <c r="G400" t="str">
        <f>_xlfn.XLOOKUP(order_details[[#This Row],[Product Name]],products[productName],products[Category Name])</f>
        <v>Dairy Products</v>
      </c>
      <c r="H400" s="6">
        <f>_xlfn.XLOOKUP(order_details[[#This Row],[orderID]],orders[orderID],orders[orderDate])</f>
        <v>41842</v>
      </c>
      <c r="I400" s="6" t="e">
        <f>DATEVALUE(order_details[[#This Row],[Order Date]])</f>
        <v>#VALUE!</v>
      </c>
      <c r="J400">
        <v>34.799999999999997</v>
      </c>
      <c r="K400">
        <v>12</v>
      </c>
      <c r="L400">
        <v>0</v>
      </c>
      <c r="M400">
        <f>(order_details[[#This Row],[unitPrice]]*order_details[[#This Row],[quantity]]) - (order_details[[#This Row],[unitPrice]]*order_details[[#This Row],[quantity]]*order_details[[#This Row],[discount]])</f>
        <v>417.59999999999997</v>
      </c>
      <c r="N400">
        <f>_xlfn.XLOOKUP(order_details[[#This Row],[orderID]],orders[orderID],orders[freight])</f>
        <v>200.24</v>
      </c>
      <c r="O400">
        <f>order_details[[#This Row],[Sales]]-order_details[[#This Row],[Freight]]</f>
        <v>217.35999999999996</v>
      </c>
      <c r="P400" s="8">
        <f>(order_details[[#This Row],[Profit]]/order_details[[#This Row],[Sales]])/100</f>
        <v>5.2049808429118771E-3</v>
      </c>
      <c r="Q400" s="12"/>
    </row>
    <row r="401" spans="1:17" x14ac:dyDescent="0.25">
      <c r="A401">
        <v>10608</v>
      </c>
      <c r="B401">
        <v>56</v>
      </c>
      <c r="C401" t="str">
        <f>_xlfn.XLOOKUP(order_details[[#This Row],[orderID]],orders[orderID],orders[customerID])</f>
        <v>TOMSP</v>
      </c>
      <c r="D401" t="str">
        <f>_xlfn.XLOOKUP(order_details[[#This Row],[orderID]],orders[orderID],orders[Employee Name])</f>
        <v>Margaret Peacock</v>
      </c>
      <c r="E401" t="str">
        <f>_xlfn.XLOOKUP(order_details[[#This Row],[Customer ID]],customers[customerID],customers[companyName])</f>
        <v>Toms Spezialitäten</v>
      </c>
      <c r="F401" t="str">
        <f>_xlfn.XLOOKUP(order_details[[#This Row],[productID]],products[productID],products[productName])</f>
        <v>Gnocchi di nonna Alice</v>
      </c>
      <c r="G401" t="str">
        <f>_xlfn.XLOOKUP(order_details[[#This Row],[Product Name]],products[productName],products[Category Name])</f>
        <v>Grains &amp; Cereals</v>
      </c>
      <c r="H401" s="6">
        <f>_xlfn.XLOOKUP(order_details[[#This Row],[orderID]],orders[orderID],orders[orderDate])</f>
        <v>41843</v>
      </c>
      <c r="I401" s="6" t="e">
        <f>DATEVALUE(order_details[[#This Row],[Order Date]])</f>
        <v>#VALUE!</v>
      </c>
      <c r="J401">
        <v>38</v>
      </c>
      <c r="K401">
        <v>28</v>
      </c>
      <c r="L401">
        <v>0</v>
      </c>
      <c r="M401">
        <f>(order_details[[#This Row],[unitPrice]]*order_details[[#This Row],[quantity]]) - (order_details[[#This Row],[unitPrice]]*order_details[[#This Row],[quantity]]*order_details[[#This Row],[discount]])</f>
        <v>1064</v>
      </c>
      <c r="N401">
        <f>_xlfn.XLOOKUP(order_details[[#This Row],[orderID]],orders[orderID],orders[freight])</f>
        <v>27.79</v>
      </c>
      <c r="O401">
        <f>order_details[[#This Row],[Sales]]-order_details[[#This Row],[Freight]]</f>
        <v>1036.21</v>
      </c>
      <c r="P401" s="8">
        <f>(order_details[[#This Row],[Profit]]/order_details[[#This Row],[Sales]])/100</f>
        <v>9.7388157894736857E-3</v>
      </c>
      <c r="Q401" s="12"/>
    </row>
    <row r="402" spans="1:17" x14ac:dyDescent="0.25">
      <c r="A402">
        <v>10609</v>
      </c>
      <c r="B402">
        <v>21</v>
      </c>
      <c r="C402" t="str">
        <f>_xlfn.XLOOKUP(order_details[[#This Row],[orderID]],orders[orderID],orders[customerID])</f>
        <v>DUMON</v>
      </c>
      <c r="D402" t="str">
        <f>_xlfn.XLOOKUP(order_details[[#This Row],[orderID]],orders[orderID],orders[Employee Name])</f>
        <v>Robert King</v>
      </c>
      <c r="E402" t="str">
        <f>_xlfn.XLOOKUP(order_details[[#This Row],[Customer ID]],customers[customerID],customers[companyName])</f>
        <v>Du monde entier</v>
      </c>
      <c r="F402" t="str">
        <f>_xlfn.XLOOKUP(order_details[[#This Row],[productID]],products[productID],products[productName])</f>
        <v>Sir Rodney's Scones</v>
      </c>
      <c r="G402" t="str">
        <f>_xlfn.XLOOKUP(order_details[[#This Row],[Product Name]],products[productName],products[Category Name])</f>
        <v>Confections</v>
      </c>
      <c r="H402" s="6">
        <f>_xlfn.XLOOKUP(order_details[[#This Row],[orderID]],orders[orderID],orders[orderDate])</f>
        <v>41844</v>
      </c>
      <c r="I402" s="6" t="e">
        <f>DATEVALUE(order_details[[#This Row],[Order Date]])</f>
        <v>#VALUE!</v>
      </c>
      <c r="J402">
        <v>10</v>
      </c>
      <c r="K402">
        <v>6</v>
      </c>
      <c r="L402">
        <v>0</v>
      </c>
      <c r="M402">
        <f>(order_details[[#This Row],[unitPrice]]*order_details[[#This Row],[quantity]]) - (order_details[[#This Row],[unitPrice]]*order_details[[#This Row],[quantity]]*order_details[[#This Row],[discount]])</f>
        <v>60</v>
      </c>
      <c r="N402">
        <f>_xlfn.XLOOKUP(order_details[[#This Row],[orderID]],orders[orderID],orders[freight])</f>
        <v>1.85</v>
      </c>
      <c r="O402">
        <f>order_details[[#This Row],[Sales]]-order_details[[#This Row],[Freight]]</f>
        <v>58.15</v>
      </c>
      <c r="P402" s="8">
        <f>(order_details[[#This Row],[Profit]]/order_details[[#This Row],[Sales]])/100</f>
        <v>9.6916666666666661E-3</v>
      </c>
      <c r="Q402" s="12"/>
    </row>
    <row r="403" spans="1:17" x14ac:dyDescent="0.25">
      <c r="A403">
        <v>10612</v>
      </c>
      <c r="B403">
        <v>10</v>
      </c>
      <c r="C403" t="str">
        <f>_xlfn.XLOOKUP(order_details[[#This Row],[orderID]],orders[orderID],orders[customerID])</f>
        <v>SAVEA</v>
      </c>
      <c r="D403" t="str">
        <f>_xlfn.XLOOKUP(order_details[[#This Row],[orderID]],orders[orderID],orders[Employee Name])</f>
        <v>Nancy Davolio</v>
      </c>
      <c r="E403" t="str">
        <f>_xlfn.XLOOKUP(order_details[[#This Row],[Customer ID]],customers[customerID],customers[companyName])</f>
        <v>Save-a-lot Markets</v>
      </c>
      <c r="F403" t="str">
        <f>_xlfn.XLOOKUP(order_details[[#This Row],[productID]],products[productID],products[productName])</f>
        <v>Ikura</v>
      </c>
      <c r="G403" t="str">
        <f>_xlfn.XLOOKUP(order_details[[#This Row],[Product Name]],products[productName],products[Category Name])</f>
        <v>Seafood</v>
      </c>
      <c r="H403" s="6">
        <f>_xlfn.XLOOKUP(order_details[[#This Row],[orderID]],orders[orderID],orders[orderDate])</f>
        <v>41848</v>
      </c>
      <c r="I403" s="6" t="e">
        <f>DATEVALUE(order_details[[#This Row],[Order Date]])</f>
        <v>#VALUE!</v>
      </c>
      <c r="J403">
        <v>31</v>
      </c>
      <c r="K403">
        <v>70</v>
      </c>
      <c r="L403">
        <v>0</v>
      </c>
      <c r="M403">
        <f>(order_details[[#This Row],[unitPrice]]*order_details[[#This Row],[quantity]]) - (order_details[[#This Row],[unitPrice]]*order_details[[#This Row],[quantity]]*order_details[[#This Row],[discount]])</f>
        <v>2170</v>
      </c>
      <c r="N403">
        <f>_xlfn.XLOOKUP(order_details[[#This Row],[orderID]],orders[orderID],orders[freight])</f>
        <v>544.08000000000004</v>
      </c>
      <c r="O403">
        <f>order_details[[#This Row],[Sales]]-order_details[[#This Row],[Freight]]</f>
        <v>1625.92</v>
      </c>
      <c r="P403" s="8">
        <f>(order_details[[#This Row],[Profit]]/order_details[[#This Row],[Sales]])/100</f>
        <v>7.4927188940092171E-3</v>
      </c>
      <c r="Q403" s="12"/>
    </row>
    <row r="404" spans="1:17" x14ac:dyDescent="0.25">
      <c r="A404">
        <v>10612</v>
      </c>
      <c r="B404">
        <v>36</v>
      </c>
      <c r="C404" t="str">
        <f>_xlfn.XLOOKUP(order_details[[#This Row],[orderID]],orders[orderID],orders[customerID])</f>
        <v>SAVEA</v>
      </c>
      <c r="D404" t="str">
        <f>_xlfn.XLOOKUP(order_details[[#This Row],[orderID]],orders[orderID],orders[Employee Name])</f>
        <v>Nancy Davolio</v>
      </c>
      <c r="E404" t="str">
        <f>_xlfn.XLOOKUP(order_details[[#This Row],[Customer ID]],customers[customerID],customers[companyName])</f>
        <v>Save-a-lot Markets</v>
      </c>
      <c r="F404" t="str">
        <f>_xlfn.XLOOKUP(order_details[[#This Row],[productID]],products[productID],products[productName])</f>
        <v>Inlagd Sill</v>
      </c>
      <c r="G404" t="str">
        <f>_xlfn.XLOOKUP(order_details[[#This Row],[Product Name]],products[productName],products[Category Name])</f>
        <v>Seafood</v>
      </c>
      <c r="H404" s="6">
        <f>_xlfn.XLOOKUP(order_details[[#This Row],[orderID]],orders[orderID],orders[orderDate])</f>
        <v>41848</v>
      </c>
      <c r="I404" s="6" t="e">
        <f>DATEVALUE(order_details[[#This Row],[Order Date]])</f>
        <v>#VALUE!</v>
      </c>
      <c r="J404">
        <v>19</v>
      </c>
      <c r="K404">
        <v>55</v>
      </c>
      <c r="L404">
        <v>0</v>
      </c>
      <c r="M404">
        <f>(order_details[[#This Row],[unitPrice]]*order_details[[#This Row],[quantity]]) - (order_details[[#This Row],[unitPrice]]*order_details[[#This Row],[quantity]]*order_details[[#This Row],[discount]])</f>
        <v>1045</v>
      </c>
      <c r="N404">
        <f>_xlfn.XLOOKUP(order_details[[#This Row],[orderID]],orders[orderID],orders[freight])</f>
        <v>544.08000000000004</v>
      </c>
      <c r="O404">
        <f>order_details[[#This Row],[Sales]]-order_details[[#This Row],[Freight]]</f>
        <v>500.91999999999996</v>
      </c>
      <c r="P404" s="8">
        <f>(order_details[[#This Row],[Profit]]/order_details[[#This Row],[Sales]])/100</f>
        <v>4.7934928229665073E-3</v>
      </c>
      <c r="Q404" s="12"/>
    </row>
    <row r="405" spans="1:17" x14ac:dyDescent="0.25">
      <c r="A405">
        <v>10612</v>
      </c>
      <c r="B405">
        <v>49</v>
      </c>
      <c r="C405" t="str">
        <f>_xlfn.XLOOKUP(order_details[[#This Row],[orderID]],orders[orderID],orders[customerID])</f>
        <v>SAVEA</v>
      </c>
      <c r="D405" t="str">
        <f>_xlfn.XLOOKUP(order_details[[#This Row],[orderID]],orders[orderID],orders[Employee Name])</f>
        <v>Nancy Davolio</v>
      </c>
      <c r="E405" t="str">
        <f>_xlfn.XLOOKUP(order_details[[#This Row],[Customer ID]],customers[customerID],customers[companyName])</f>
        <v>Save-a-lot Markets</v>
      </c>
      <c r="F405" t="str">
        <f>_xlfn.XLOOKUP(order_details[[#This Row],[productID]],products[productID],products[productName])</f>
        <v>Maxilaku</v>
      </c>
      <c r="G405" t="str">
        <f>_xlfn.XLOOKUP(order_details[[#This Row],[Product Name]],products[productName],products[Category Name])</f>
        <v>Confections</v>
      </c>
      <c r="H405" s="6">
        <f>_xlfn.XLOOKUP(order_details[[#This Row],[orderID]],orders[orderID],orders[orderDate])</f>
        <v>41848</v>
      </c>
      <c r="I405" s="6" t="e">
        <f>DATEVALUE(order_details[[#This Row],[Order Date]])</f>
        <v>#VALUE!</v>
      </c>
      <c r="J405">
        <v>20</v>
      </c>
      <c r="K405">
        <v>18</v>
      </c>
      <c r="L405">
        <v>0</v>
      </c>
      <c r="M405">
        <f>(order_details[[#This Row],[unitPrice]]*order_details[[#This Row],[quantity]]) - (order_details[[#This Row],[unitPrice]]*order_details[[#This Row],[quantity]]*order_details[[#This Row],[discount]])</f>
        <v>360</v>
      </c>
      <c r="N405">
        <f>_xlfn.XLOOKUP(order_details[[#This Row],[orderID]],orders[orderID],orders[freight])</f>
        <v>544.08000000000004</v>
      </c>
      <c r="O405">
        <f>order_details[[#This Row],[Sales]]-order_details[[#This Row],[Freight]]</f>
        <v>-184.08000000000004</v>
      </c>
      <c r="P405" s="8">
        <f>(order_details[[#This Row],[Profit]]/order_details[[#This Row],[Sales]])/100</f>
        <v>-5.1133333333333343E-3</v>
      </c>
      <c r="Q405" s="12"/>
    </row>
    <row r="406" spans="1:17" x14ac:dyDescent="0.25">
      <c r="A406">
        <v>10612</v>
      </c>
      <c r="B406">
        <v>60</v>
      </c>
      <c r="C406" t="str">
        <f>_xlfn.XLOOKUP(order_details[[#This Row],[orderID]],orders[orderID],orders[customerID])</f>
        <v>SAVEA</v>
      </c>
      <c r="D406" t="str">
        <f>_xlfn.XLOOKUP(order_details[[#This Row],[orderID]],orders[orderID],orders[Employee Name])</f>
        <v>Nancy Davolio</v>
      </c>
      <c r="E406" t="str">
        <f>_xlfn.XLOOKUP(order_details[[#This Row],[Customer ID]],customers[customerID],customers[companyName])</f>
        <v>Save-a-lot Markets</v>
      </c>
      <c r="F406" t="str">
        <f>_xlfn.XLOOKUP(order_details[[#This Row],[productID]],products[productID],products[productName])</f>
        <v>Camembert Pierrot</v>
      </c>
      <c r="G406" t="str">
        <f>_xlfn.XLOOKUP(order_details[[#This Row],[Product Name]],products[productName],products[Category Name])</f>
        <v>Dairy Products</v>
      </c>
      <c r="H406" s="6">
        <f>_xlfn.XLOOKUP(order_details[[#This Row],[orderID]],orders[orderID],orders[orderDate])</f>
        <v>41848</v>
      </c>
      <c r="I406" s="6" t="e">
        <f>DATEVALUE(order_details[[#This Row],[Order Date]])</f>
        <v>#VALUE!</v>
      </c>
      <c r="J406">
        <v>34</v>
      </c>
      <c r="K406">
        <v>40</v>
      </c>
      <c r="L406">
        <v>0</v>
      </c>
      <c r="M406">
        <f>(order_details[[#This Row],[unitPrice]]*order_details[[#This Row],[quantity]]) - (order_details[[#This Row],[unitPrice]]*order_details[[#This Row],[quantity]]*order_details[[#This Row],[discount]])</f>
        <v>1360</v>
      </c>
      <c r="N406">
        <f>_xlfn.XLOOKUP(order_details[[#This Row],[orderID]],orders[orderID],orders[freight])</f>
        <v>544.08000000000004</v>
      </c>
      <c r="O406">
        <f>order_details[[#This Row],[Sales]]-order_details[[#This Row],[Freight]]</f>
        <v>815.92</v>
      </c>
      <c r="P406" s="8">
        <f>(order_details[[#This Row],[Profit]]/order_details[[#This Row],[Sales]])/100</f>
        <v>5.9994117647058816E-3</v>
      </c>
      <c r="Q406" s="12"/>
    </row>
    <row r="407" spans="1:17" x14ac:dyDescent="0.25">
      <c r="A407">
        <v>10613</v>
      </c>
      <c r="B407">
        <v>75</v>
      </c>
      <c r="C407" t="str">
        <f>_xlfn.XLOOKUP(order_details[[#This Row],[orderID]],orders[orderID],orders[customerID])</f>
        <v>HILAA</v>
      </c>
      <c r="D407" t="str">
        <f>_xlfn.XLOOKUP(order_details[[#This Row],[orderID]],orders[orderID],orders[Employee Name])</f>
        <v>Margaret Peacock</v>
      </c>
      <c r="E407" t="str">
        <f>_xlfn.XLOOKUP(order_details[[#This Row],[Customer ID]],customers[customerID],customers[companyName])</f>
        <v>HILARION-Abastos</v>
      </c>
      <c r="F407" t="str">
        <f>_xlfn.XLOOKUP(order_details[[#This Row],[productID]],products[productID],products[productName])</f>
        <v>Rhönbräu Klosterbier</v>
      </c>
      <c r="G407" t="str">
        <f>_xlfn.XLOOKUP(order_details[[#This Row],[Product Name]],products[productName],products[Category Name])</f>
        <v>Beverages</v>
      </c>
      <c r="H407" s="6">
        <f>_xlfn.XLOOKUP(order_details[[#This Row],[orderID]],orders[orderID],orders[orderDate])</f>
        <v>41849</v>
      </c>
      <c r="I407" s="6" t="e">
        <f>DATEVALUE(order_details[[#This Row],[Order Date]])</f>
        <v>#VALUE!</v>
      </c>
      <c r="J407">
        <v>7.75</v>
      </c>
      <c r="K407">
        <v>40</v>
      </c>
      <c r="L407">
        <v>0</v>
      </c>
      <c r="M407">
        <f>(order_details[[#This Row],[unitPrice]]*order_details[[#This Row],[quantity]]) - (order_details[[#This Row],[unitPrice]]*order_details[[#This Row],[quantity]]*order_details[[#This Row],[discount]])</f>
        <v>310</v>
      </c>
      <c r="N407">
        <f>_xlfn.XLOOKUP(order_details[[#This Row],[orderID]],orders[orderID],orders[freight])</f>
        <v>8.11</v>
      </c>
      <c r="O407">
        <f>order_details[[#This Row],[Sales]]-order_details[[#This Row],[Freight]]</f>
        <v>301.89</v>
      </c>
      <c r="P407" s="8">
        <f>(order_details[[#This Row],[Profit]]/order_details[[#This Row],[Sales]])/100</f>
        <v>9.7383870967741922E-3</v>
      </c>
      <c r="Q407" s="12"/>
    </row>
    <row r="408" spans="1:17" x14ac:dyDescent="0.25">
      <c r="A408">
        <v>10614</v>
      </c>
      <c r="B408">
        <v>11</v>
      </c>
      <c r="C408" t="str">
        <f>_xlfn.XLOOKUP(order_details[[#This Row],[orderID]],orders[orderID],orders[customerID])</f>
        <v>BLAUS</v>
      </c>
      <c r="D408" t="str">
        <f>_xlfn.XLOOKUP(order_details[[#This Row],[orderID]],orders[orderID],orders[Employee Name])</f>
        <v>Laura Callahan</v>
      </c>
      <c r="E408" t="str">
        <f>_xlfn.XLOOKUP(order_details[[#This Row],[Customer ID]],customers[customerID],customers[companyName])</f>
        <v>Blauer See Delikatessen</v>
      </c>
      <c r="F408" t="str">
        <f>_xlfn.XLOOKUP(order_details[[#This Row],[productID]],products[productID],products[productName])</f>
        <v>Queso Cabrales</v>
      </c>
      <c r="G408" t="str">
        <f>_xlfn.XLOOKUP(order_details[[#This Row],[Product Name]],products[productName],products[Category Name])</f>
        <v>Dairy Products</v>
      </c>
      <c r="H408" s="6">
        <f>_xlfn.XLOOKUP(order_details[[#This Row],[orderID]],orders[orderID],orders[orderDate])</f>
        <v>41849</v>
      </c>
      <c r="I408" s="6" t="e">
        <f>DATEVALUE(order_details[[#This Row],[Order Date]])</f>
        <v>#VALUE!</v>
      </c>
      <c r="J408">
        <v>21</v>
      </c>
      <c r="K408">
        <v>14</v>
      </c>
      <c r="L408">
        <v>0</v>
      </c>
      <c r="M408">
        <f>(order_details[[#This Row],[unitPrice]]*order_details[[#This Row],[quantity]]) - (order_details[[#This Row],[unitPrice]]*order_details[[#This Row],[quantity]]*order_details[[#This Row],[discount]])</f>
        <v>294</v>
      </c>
      <c r="N408">
        <f>_xlfn.XLOOKUP(order_details[[#This Row],[orderID]],orders[orderID],orders[freight])</f>
        <v>1.93</v>
      </c>
      <c r="O408">
        <f>order_details[[#This Row],[Sales]]-order_details[[#This Row],[Freight]]</f>
        <v>292.07</v>
      </c>
      <c r="P408" s="8">
        <f>(order_details[[#This Row],[Profit]]/order_details[[#This Row],[Sales]])/100</f>
        <v>9.9343537414965984E-3</v>
      </c>
      <c r="Q408" s="12"/>
    </row>
    <row r="409" spans="1:17" x14ac:dyDescent="0.25">
      <c r="A409">
        <v>10614</v>
      </c>
      <c r="B409">
        <v>21</v>
      </c>
      <c r="C409" t="str">
        <f>_xlfn.XLOOKUP(order_details[[#This Row],[orderID]],orders[orderID],orders[customerID])</f>
        <v>BLAUS</v>
      </c>
      <c r="D409" t="str">
        <f>_xlfn.XLOOKUP(order_details[[#This Row],[orderID]],orders[orderID],orders[Employee Name])</f>
        <v>Laura Callahan</v>
      </c>
      <c r="E409" t="str">
        <f>_xlfn.XLOOKUP(order_details[[#This Row],[Customer ID]],customers[customerID],customers[companyName])</f>
        <v>Blauer See Delikatessen</v>
      </c>
      <c r="F409" t="str">
        <f>_xlfn.XLOOKUP(order_details[[#This Row],[productID]],products[productID],products[productName])</f>
        <v>Sir Rodney's Scones</v>
      </c>
      <c r="G409" t="str">
        <f>_xlfn.XLOOKUP(order_details[[#This Row],[Product Name]],products[productName],products[Category Name])</f>
        <v>Confections</v>
      </c>
      <c r="H409" s="6">
        <f>_xlfn.XLOOKUP(order_details[[#This Row],[orderID]],orders[orderID],orders[orderDate])</f>
        <v>41849</v>
      </c>
      <c r="I409" s="6" t="e">
        <f>DATEVALUE(order_details[[#This Row],[Order Date]])</f>
        <v>#VALUE!</v>
      </c>
      <c r="J409">
        <v>10</v>
      </c>
      <c r="K409">
        <v>8</v>
      </c>
      <c r="L409">
        <v>0</v>
      </c>
      <c r="M409">
        <f>(order_details[[#This Row],[unitPrice]]*order_details[[#This Row],[quantity]]) - (order_details[[#This Row],[unitPrice]]*order_details[[#This Row],[quantity]]*order_details[[#This Row],[discount]])</f>
        <v>80</v>
      </c>
      <c r="N409">
        <f>_xlfn.XLOOKUP(order_details[[#This Row],[orderID]],orders[orderID],orders[freight])</f>
        <v>1.93</v>
      </c>
      <c r="O409">
        <f>order_details[[#This Row],[Sales]]-order_details[[#This Row],[Freight]]</f>
        <v>78.069999999999993</v>
      </c>
      <c r="P409" s="8">
        <f>(order_details[[#This Row],[Profit]]/order_details[[#This Row],[Sales]])/100</f>
        <v>9.7587500000000001E-3</v>
      </c>
      <c r="Q409" s="12"/>
    </row>
    <row r="410" spans="1:17" x14ac:dyDescent="0.25">
      <c r="A410">
        <v>10615</v>
      </c>
      <c r="B410">
        <v>55</v>
      </c>
      <c r="C410" t="str">
        <f>_xlfn.XLOOKUP(order_details[[#This Row],[orderID]],orders[orderID],orders[customerID])</f>
        <v>WILMK</v>
      </c>
      <c r="D410" t="str">
        <f>_xlfn.XLOOKUP(order_details[[#This Row],[orderID]],orders[orderID],orders[Employee Name])</f>
        <v>Andrew Fuller</v>
      </c>
      <c r="E410" t="str">
        <f>_xlfn.XLOOKUP(order_details[[#This Row],[Customer ID]],customers[customerID],customers[companyName])</f>
        <v>Wilman Kala</v>
      </c>
      <c r="F410" t="str">
        <f>_xlfn.XLOOKUP(order_details[[#This Row],[productID]],products[productID],products[productName])</f>
        <v>Pâté chinois</v>
      </c>
      <c r="G410" t="str">
        <f>_xlfn.XLOOKUP(order_details[[#This Row],[Product Name]],products[productName],products[Category Name])</f>
        <v>Meat &amp; Poultry</v>
      </c>
      <c r="H410" s="6">
        <f>_xlfn.XLOOKUP(order_details[[#This Row],[orderID]],orders[orderID],orders[orderDate])</f>
        <v>41850</v>
      </c>
      <c r="I410" s="6" t="e">
        <f>DATEVALUE(order_details[[#This Row],[Order Date]])</f>
        <v>#VALUE!</v>
      </c>
      <c r="J410">
        <v>24</v>
      </c>
      <c r="K410">
        <v>5</v>
      </c>
      <c r="L410">
        <v>0</v>
      </c>
      <c r="M410">
        <f>(order_details[[#This Row],[unitPrice]]*order_details[[#This Row],[quantity]]) - (order_details[[#This Row],[unitPrice]]*order_details[[#This Row],[quantity]]*order_details[[#This Row],[discount]])</f>
        <v>120</v>
      </c>
      <c r="N410">
        <f>_xlfn.XLOOKUP(order_details[[#This Row],[orderID]],orders[orderID],orders[freight])</f>
        <v>0.75</v>
      </c>
      <c r="O410">
        <f>order_details[[#This Row],[Sales]]-order_details[[#This Row],[Freight]]</f>
        <v>119.25</v>
      </c>
      <c r="P410" s="8">
        <f>(order_details[[#This Row],[Profit]]/order_details[[#This Row],[Sales]])/100</f>
        <v>9.9375000000000002E-3</v>
      </c>
      <c r="Q410" s="12"/>
    </row>
    <row r="411" spans="1:17" x14ac:dyDescent="0.25">
      <c r="A411">
        <v>10616</v>
      </c>
      <c r="B411">
        <v>56</v>
      </c>
      <c r="C411" t="str">
        <f>_xlfn.XLOOKUP(order_details[[#This Row],[orderID]],orders[orderID],orders[customerID])</f>
        <v>GREAL</v>
      </c>
      <c r="D411" t="str">
        <f>_xlfn.XLOOKUP(order_details[[#This Row],[orderID]],orders[orderID],orders[Employee Name])</f>
        <v>Nancy Davolio</v>
      </c>
      <c r="E411" t="str">
        <f>_xlfn.XLOOKUP(order_details[[#This Row],[Customer ID]],customers[customerID],customers[companyName])</f>
        <v>Great Lakes Food Market</v>
      </c>
      <c r="F411" t="str">
        <f>_xlfn.XLOOKUP(order_details[[#This Row],[productID]],products[productID],products[productName])</f>
        <v>Gnocchi di nonna Alice</v>
      </c>
      <c r="G411" t="str">
        <f>_xlfn.XLOOKUP(order_details[[#This Row],[Product Name]],products[productName],products[Category Name])</f>
        <v>Grains &amp; Cereals</v>
      </c>
      <c r="H411" s="6">
        <f>_xlfn.XLOOKUP(order_details[[#This Row],[orderID]],orders[orderID],orders[orderDate])</f>
        <v>41851</v>
      </c>
      <c r="I411" s="6" t="e">
        <f>DATEVALUE(order_details[[#This Row],[Order Date]])</f>
        <v>#VALUE!</v>
      </c>
      <c r="J411">
        <v>38</v>
      </c>
      <c r="K411">
        <v>14</v>
      </c>
      <c r="L411">
        <v>0</v>
      </c>
      <c r="M411">
        <f>(order_details[[#This Row],[unitPrice]]*order_details[[#This Row],[quantity]]) - (order_details[[#This Row],[unitPrice]]*order_details[[#This Row],[quantity]]*order_details[[#This Row],[discount]])</f>
        <v>532</v>
      </c>
      <c r="N411">
        <f>_xlfn.XLOOKUP(order_details[[#This Row],[orderID]],orders[orderID],orders[freight])</f>
        <v>116.53</v>
      </c>
      <c r="O411">
        <f>order_details[[#This Row],[Sales]]-order_details[[#This Row],[Freight]]</f>
        <v>415.47</v>
      </c>
      <c r="P411" s="8">
        <f>(order_details[[#This Row],[Profit]]/order_details[[#This Row],[Sales]])/100</f>
        <v>7.8095864661654139E-3</v>
      </c>
      <c r="Q411" s="12"/>
    </row>
    <row r="412" spans="1:17" x14ac:dyDescent="0.25">
      <c r="A412">
        <v>10618</v>
      </c>
      <c r="B412">
        <v>6</v>
      </c>
      <c r="C412" t="str">
        <f>_xlfn.XLOOKUP(order_details[[#This Row],[orderID]],orders[orderID],orders[customerID])</f>
        <v>MEREP</v>
      </c>
      <c r="D412" t="str">
        <f>_xlfn.XLOOKUP(order_details[[#This Row],[orderID]],orders[orderID],orders[Employee Name])</f>
        <v>Nancy Davolio</v>
      </c>
      <c r="E412" t="str">
        <f>_xlfn.XLOOKUP(order_details[[#This Row],[Customer ID]],customers[customerID],customers[companyName])</f>
        <v>Mère Paillarde</v>
      </c>
      <c r="F412" t="str">
        <f>_xlfn.XLOOKUP(order_details[[#This Row],[productID]],products[productID],products[productName])</f>
        <v>Grandma's Boysenberry Spread</v>
      </c>
      <c r="G412" t="str">
        <f>_xlfn.XLOOKUP(order_details[[#This Row],[Product Name]],products[productName],products[Category Name])</f>
        <v>Condiments</v>
      </c>
      <c r="H412" s="6">
        <f>_xlfn.XLOOKUP(order_details[[#This Row],[orderID]],orders[orderID],orders[orderDate])</f>
        <v>41852</v>
      </c>
      <c r="I412" s="6" t="e">
        <f>DATEVALUE(order_details[[#This Row],[Order Date]])</f>
        <v>#VALUE!</v>
      </c>
      <c r="J412">
        <v>25</v>
      </c>
      <c r="K412">
        <v>70</v>
      </c>
      <c r="L412">
        <v>0</v>
      </c>
      <c r="M412">
        <f>(order_details[[#This Row],[unitPrice]]*order_details[[#This Row],[quantity]]) - (order_details[[#This Row],[unitPrice]]*order_details[[#This Row],[quantity]]*order_details[[#This Row],[discount]])</f>
        <v>1750</v>
      </c>
      <c r="N412">
        <f>_xlfn.XLOOKUP(order_details[[#This Row],[orderID]],orders[orderID],orders[freight])</f>
        <v>154.68</v>
      </c>
      <c r="O412">
        <f>order_details[[#This Row],[Sales]]-order_details[[#This Row],[Freight]]</f>
        <v>1595.32</v>
      </c>
      <c r="P412" s="8">
        <f>(order_details[[#This Row],[Profit]]/order_details[[#This Row],[Sales]])/100</f>
        <v>9.1161142857142854E-3</v>
      </c>
      <c r="Q412" s="12"/>
    </row>
    <row r="413" spans="1:17" x14ac:dyDescent="0.25">
      <c r="A413">
        <v>10619</v>
      </c>
      <c r="B413">
        <v>21</v>
      </c>
      <c r="C413" t="str">
        <f>_xlfn.XLOOKUP(order_details[[#This Row],[orderID]],orders[orderID],orders[customerID])</f>
        <v>MEREP</v>
      </c>
      <c r="D413" t="str">
        <f>_xlfn.XLOOKUP(order_details[[#This Row],[orderID]],orders[orderID],orders[Employee Name])</f>
        <v>Janet Leverling</v>
      </c>
      <c r="E413" t="str">
        <f>_xlfn.XLOOKUP(order_details[[#This Row],[Customer ID]],customers[customerID],customers[companyName])</f>
        <v>Mère Paillarde</v>
      </c>
      <c r="F413" t="str">
        <f>_xlfn.XLOOKUP(order_details[[#This Row],[productID]],products[productID],products[productName])</f>
        <v>Sir Rodney's Scones</v>
      </c>
      <c r="G413" t="str">
        <f>_xlfn.XLOOKUP(order_details[[#This Row],[Product Name]],products[productName],products[Category Name])</f>
        <v>Confections</v>
      </c>
      <c r="H413" s="6">
        <f>_xlfn.XLOOKUP(order_details[[#This Row],[orderID]],orders[orderID],orders[orderDate])</f>
        <v>41855</v>
      </c>
      <c r="I413" s="6" t="e">
        <f>DATEVALUE(order_details[[#This Row],[Order Date]])</f>
        <v>#VALUE!</v>
      </c>
      <c r="J413">
        <v>10</v>
      </c>
      <c r="K413">
        <v>42</v>
      </c>
      <c r="L413">
        <v>0</v>
      </c>
      <c r="M413">
        <f>(order_details[[#This Row],[unitPrice]]*order_details[[#This Row],[quantity]]) - (order_details[[#This Row],[unitPrice]]*order_details[[#This Row],[quantity]]*order_details[[#This Row],[discount]])</f>
        <v>420</v>
      </c>
      <c r="N413">
        <f>_xlfn.XLOOKUP(order_details[[#This Row],[orderID]],orders[orderID],orders[freight])</f>
        <v>91.05</v>
      </c>
      <c r="O413">
        <f>order_details[[#This Row],[Sales]]-order_details[[#This Row],[Freight]]</f>
        <v>328.95</v>
      </c>
      <c r="P413" s="8">
        <f>(order_details[[#This Row],[Profit]]/order_details[[#This Row],[Sales]])/100</f>
        <v>7.832142857142857E-3</v>
      </c>
      <c r="Q413" s="12"/>
    </row>
    <row r="414" spans="1:17" x14ac:dyDescent="0.25">
      <c r="A414">
        <v>10619</v>
      </c>
      <c r="B414">
        <v>22</v>
      </c>
      <c r="C414" t="str">
        <f>_xlfn.XLOOKUP(order_details[[#This Row],[orderID]],orders[orderID],orders[customerID])</f>
        <v>MEREP</v>
      </c>
      <c r="D414" t="str">
        <f>_xlfn.XLOOKUP(order_details[[#This Row],[orderID]],orders[orderID],orders[Employee Name])</f>
        <v>Janet Leverling</v>
      </c>
      <c r="E414" t="str">
        <f>_xlfn.XLOOKUP(order_details[[#This Row],[Customer ID]],customers[customerID],customers[companyName])</f>
        <v>Mère Paillarde</v>
      </c>
      <c r="F414" t="str">
        <f>_xlfn.XLOOKUP(order_details[[#This Row],[productID]],products[productID],products[productName])</f>
        <v>Gustaf's Knackebröd</v>
      </c>
      <c r="G414" t="str">
        <f>_xlfn.XLOOKUP(order_details[[#This Row],[Product Name]],products[productName],products[Category Name])</f>
        <v>Grains &amp; Cereals</v>
      </c>
      <c r="H414" s="6">
        <f>_xlfn.XLOOKUP(order_details[[#This Row],[orderID]],orders[orderID],orders[orderDate])</f>
        <v>41855</v>
      </c>
      <c r="I414" s="6" t="e">
        <f>DATEVALUE(order_details[[#This Row],[Order Date]])</f>
        <v>#VALUE!</v>
      </c>
      <c r="J414">
        <v>21</v>
      </c>
      <c r="K414">
        <v>40</v>
      </c>
      <c r="L414">
        <v>0</v>
      </c>
      <c r="M414">
        <f>(order_details[[#This Row],[unitPrice]]*order_details[[#This Row],[quantity]]) - (order_details[[#This Row],[unitPrice]]*order_details[[#This Row],[quantity]]*order_details[[#This Row],[discount]])</f>
        <v>840</v>
      </c>
      <c r="N414">
        <f>_xlfn.XLOOKUP(order_details[[#This Row],[orderID]],orders[orderID],orders[freight])</f>
        <v>91.05</v>
      </c>
      <c r="O414">
        <f>order_details[[#This Row],[Sales]]-order_details[[#This Row],[Freight]]</f>
        <v>748.95</v>
      </c>
      <c r="P414" s="8">
        <f>(order_details[[#This Row],[Profit]]/order_details[[#This Row],[Sales]])/100</f>
        <v>8.9160714285714295E-3</v>
      </c>
      <c r="Q414" s="12"/>
    </row>
    <row r="415" spans="1:17" x14ac:dyDescent="0.25">
      <c r="A415">
        <v>10620</v>
      </c>
      <c r="B415">
        <v>24</v>
      </c>
      <c r="C415" t="str">
        <f>_xlfn.XLOOKUP(order_details[[#This Row],[orderID]],orders[orderID],orders[customerID])</f>
        <v>LAUGB</v>
      </c>
      <c r="D415" t="str">
        <f>_xlfn.XLOOKUP(order_details[[#This Row],[orderID]],orders[orderID],orders[Employee Name])</f>
        <v>Andrew Fuller</v>
      </c>
      <c r="E415" t="str">
        <f>_xlfn.XLOOKUP(order_details[[#This Row],[Customer ID]],customers[customerID],customers[companyName])</f>
        <v>Laughing Bacchus Wine Cellars</v>
      </c>
      <c r="F415" t="str">
        <f>_xlfn.XLOOKUP(order_details[[#This Row],[productID]],products[productID],products[productName])</f>
        <v>Guarana Fantastica</v>
      </c>
      <c r="G415" t="str">
        <f>_xlfn.XLOOKUP(order_details[[#This Row],[Product Name]],products[productName],products[Category Name])</f>
        <v>Beverages</v>
      </c>
      <c r="H415" s="6">
        <f>_xlfn.XLOOKUP(order_details[[#This Row],[orderID]],orders[orderID],orders[orderDate])</f>
        <v>41856</v>
      </c>
      <c r="I415" s="6" t="e">
        <f>DATEVALUE(order_details[[#This Row],[Order Date]])</f>
        <v>#VALUE!</v>
      </c>
      <c r="J415">
        <v>4.5</v>
      </c>
      <c r="K415">
        <v>5</v>
      </c>
      <c r="L415">
        <v>0</v>
      </c>
      <c r="M415">
        <f>(order_details[[#This Row],[unitPrice]]*order_details[[#This Row],[quantity]]) - (order_details[[#This Row],[unitPrice]]*order_details[[#This Row],[quantity]]*order_details[[#This Row],[discount]])</f>
        <v>22.5</v>
      </c>
      <c r="N415">
        <f>_xlfn.XLOOKUP(order_details[[#This Row],[orderID]],orders[orderID],orders[freight])</f>
        <v>0.94</v>
      </c>
      <c r="O415">
        <f>order_details[[#This Row],[Sales]]-order_details[[#This Row],[Freight]]</f>
        <v>21.56</v>
      </c>
      <c r="P415" s="8">
        <f>(order_details[[#This Row],[Profit]]/order_details[[#This Row],[Sales]])/100</f>
        <v>9.5822222222222211E-3</v>
      </c>
      <c r="Q415" s="12"/>
    </row>
    <row r="416" spans="1:17" x14ac:dyDescent="0.25">
      <c r="A416">
        <v>10620</v>
      </c>
      <c r="B416">
        <v>52</v>
      </c>
      <c r="C416" t="str">
        <f>_xlfn.XLOOKUP(order_details[[#This Row],[orderID]],orders[orderID],orders[customerID])</f>
        <v>LAUGB</v>
      </c>
      <c r="D416" t="str">
        <f>_xlfn.XLOOKUP(order_details[[#This Row],[orderID]],orders[orderID],orders[Employee Name])</f>
        <v>Andrew Fuller</v>
      </c>
      <c r="E416" t="str">
        <f>_xlfn.XLOOKUP(order_details[[#This Row],[Customer ID]],customers[customerID],customers[companyName])</f>
        <v>Laughing Bacchus Wine Cellars</v>
      </c>
      <c r="F416" t="str">
        <f>_xlfn.XLOOKUP(order_details[[#This Row],[productID]],products[productID],products[productName])</f>
        <v>Filo Mix</v>
      </c>
      <c r="G416" t="str">
        <f>_xlfn.XLOOKUP(order_details[[#This Row],[Product Name]],products[productName],products[Category Name])</f>
        <v>Grains &amp; Cereals</v>
      </c>
      <c r="H416" s="6">
        <f>_xlfn.XLOOKUP(order_details[[#This Row],[orderID]],orders[orderID],orders[orderDate])</f>
        <v>41856</v>
      </c>
      <c r="I416" s="6" t="e">
        <f>DATEVALUE(order_details[[#This Row],[Order Date]])</f>
        <v>#VALUE!</v>
      </c>
      <c r="J416">
        <v>7</v>
      </c>
      <c r="K416">
        <v>5</v>
      </c>
      <c r="L416">
        <v>0</v>
      </c>
      <c r="M416">
        <f>(order_details[[#This Row],[unitPrice]]*order_details[[#This Row],[quantity]]) - (order_details[[#This Row],[unitPrice]]*order_details[[#This Row],[quantity]]*order_details[[#This Row],[discount]])</f>
        <v>35</v>
      </c>
      <c r="N416">
        <f>_xlfn.XLOOKUP(order_details[[#This Row],[orderID]],orders[orderID],orders[freight])</f>
        <v>0.94</v>
      </c>
      <c r="O416">
        <f>order_details[[#This Row],[Sales]]-order_details[[#This Row],[Freight]]</f>
        <v>34.06</v>
      </c>
      <c r="P416" s="8">
        <f>(order_details[[#This Row],[Profit]]/order_details[[#This Row],[Sales]])/100</f>
        <v>9.7314285714285714E-3</v>
      </c>
      <c r="Q416" s="12"/>
    </row>
    <row r="417" spans="1:17" x14ac:dyDescent="0.25">
      <c r="A417">
        <v>10621</v>
      </c>
      <c r="B417">
        <v>19</v>
      </c>
      <c r="C417" t="str">
        <f>_xlfn.XLOOKUP(order_details[[#This Row],[orderID]],orders[orderID],orders[customerID])</f>
        <v>ISLAT</v>
      </c>
      <c r="D417" t="str">
        <f>_xlfn.XLOOKUP(order_details[[#This Row],[orderID]],orders[orderID],orders[Employee Name])</f>
        <v>Margaret Peacock</v>
      </c>
      <c r="E417" t="str">
        <f>_xlfn.XLOOKUP(order_details[[#This Row],[Customer ID]],customers[customerID],customers[companyName])</f>
        <v>Island Trading</v>
      </c>
      <c r="F417" t="str">
        <f>_xlfn.XLOOKUP(order_details[[#This Row],[productID]],products[productID],products[productName])</f>
        <v>Teatime Chocolate Biscuits</v>
      </c>
      <c r="G417" t="str">
        <f>_xlfn.XLOOKUP(order_details[[#This Row],[Product Name]],products[productName],products[Category Name])</f>
        <v>Confections</v>
      </c>
      <c r="H417" s="6">
        <f>_xlfn.XLOOKUP(order_details[[#This Row],[orderID]],orders[orderID],orders[orderDate])</f>
        <v>41856</v>
      </c>
      <c r="I417" s="6" t="e">
        <f>DATEVALUE(order_details[[#This Row],[Order Date]])</f>
        <v>#VALUE!</v>
      </c>
      <c r="J417">
        <v>9.1999999999999993</v>
      </c>
      <c r="K417">
        <v>5</v>
      </c>
      <c r="L417">
        <v>0</v>
      </c>
      <c r="M417">
        <f>(order_details[[#This Row],[unitPrice]]*order_details[[#This Row],[quantity]]) - (order_details[[#This Row],[unitPrice]]*order_details[[#This Row],[quantity]]*order_details[[#This Row],[discount]])</f>
        <v>46</v>
      </c>
      <c r="N417">
        <f>_xlfn.XLOOKUP(order_details[[#This Row],[orderID]],orders[orderID],orders[freight])</f>
        <v>23.73</v>
      </c>
      <c r="O417">
        <f>order_details[[#This Row],[Sales]]-order_details[[#This Row],[Freight]]</f>
        <v>22.27</v>
      </c>
      <c r="P417" s="8">
        <f>(order_details[[#This Row],[Profit]]/order_details[[#This Row],[Sales]])/100</f>
        <v>4.8413043478260868E-3</v>
      </c>
      <c r="Q417" s="12"/>
    </row>
    <row r="418" spans="1:17" x14ac:dyDescent="0.25">
      <c r="A418">
        <v>10623</v>
      </c>
      <c r="B418">
        <v>14</v>
      </c>
      <c r="C418" t="str">
        <f>_xlfn.XLOOKUP(order_details[[#This Row],[orderID]],orders[orderID],orders[customerID])</f>
        <v>FRANK</v>
      </c>
      <c r="D418" t="str">
        <f>_xlfn.XLOOKUP(order_details[[#This Row],[orderID]],orders[orderID],orders[Employee Name])</f>
        <v>Laura Callahan</v>
      </c>
      <c r="E418" t="str">
        <f>_xlfn.XLOOKUP(order_details[[#This Row],[Customer ID]],customers[customerID],customers[companyName])</f>
        <v>Frankenversand</v>
      </c>
      <c r="F418" t="str">
        <f>_xlfn.XLOOKUP(order_details[[#This Row],[productID]],products[productID],products[productName])</f>
        <v>Tofu</v>
      </c>
      <c r="G418" t="str">
        <f>_xlfn.XLOOKUP(order_details[[#This Row],[Product Name]],products[productName],products[Category Name])</f>
        <v>Produce</v>
      </c>
      <c r="H418" s="6">
        <f>_xlfn.XLOOKUP(order_details[[#This Row],[orderID]],orders[orderID],orders[orderDate])</f>
        <v>41858</v>
      </c>
      <c r="I418" s="6" t="e">
        <f>DATEVALUE(order_details[[#This Row],[Order Date]])</f>
        <v>#VALUE!</v>
      </c>
      <c r="J418">
        <v>23.25</v>
      </c>
      <c r="K418">
        <v>21</v>
      </c>
      <c r="L418">
        <v>0</v>
      </c>
      <c r="M418">
        <f>(order_details[[#This Row],[unitPrice]]*order_details[[#This Row],[quantity]]) - (order_details[[#This Row],[unitPrice]]*order_details[[#This Row],[quantity]]*order_details[[#This Row],[discount]])</f>
        <v>488.25</v>
      </c>
      <c r="N418">
        <f>_xlfn.XLOOKUP(order_details[[#This Row],[orderID]],orders[orderID],orders[freight])</f>
        <v>97.18</v>
      </c>
      <c r="O418">
        <f>order_details[[#This Row],[Sales]]-order_details[[#This Row],[Freight]]</f>
        <v>391.07</v>
      </c>
      <c r="P418" s="8">
        <f>(order_details[[#This Row],[Profit]]/order_details[[#This Row],[Sales]])/100</f>
        <v>8.0096262160778281E-3</v>
      </c>
      <c r="Q418" s="12"/>
    </row>
    <row r="419" spans="1:17" x14ac:dyDescent="0.25">
      <c r="A419">
        <v>10623</v>
      </c>
      <c r="B419">
        <v>24</v>
      </c>
      <c r="C419" t="str">
        <f>_xlfn.XLOOKUP(order_details[[#This Row],[orderID]],orders[orderID],orders[customerID])</f>
        <v>FRANK</v>
      </c>
      <c r="D419" t="str">
        <f>_xlfn.XLOOKUP(order_details[[#This Row],[orderID]],orders[orderID],orders[Employee Name])</f>
        <v>Laura Callahan</v>
      </c>
      <c r="E419" t="str">
        <f>_xlfn.XLOOKUP(order_details[[#This Row],[Customer ID]],customers[customerID],customers[companyName])</f>
        <v>Frankenversand</v>
      </c>
      <c r="F419" t="str">
        <f>_xlfn.XLOOKUP(order_details[[#This Row],[productID]],products[productID],products[productName])</f>
        <v>Guarana Fantastica</v>
      </c>
      <c r="G419" t="str">
        <f>_xlfn.XLOOKUP(order_details[[#This Row],[Product Name]],products[productName],products[Category Name])</f>
        <v>Beverages</v>
      </c>
      <c r="H419" s="6">
        <f>_xlfn.XLOOKUP(order_details[[#This Row],[orderID]],orders[orderID],orders[orderDate])</f>
        <v>41858</v>
      </c>
      <c r="I419" s="6" t="e">
        <f>DATEVALUE(order_details[[#This Row],[Order Date]])</f>
        <v>#VALUE!</v>
      </c>
      <c r="J419">
        <v>4.5</v>
      </c>
      <c r="K419">
        <v>3</v>
      </c>
      <c r="L419">
        <v>0</v>
      </c>
      <c r="M419">
        <f>(order_details[[#This Row],[unitPrice]]*order_details[[#This Row],[quantity]]) - (order_details[[#This Row],[unitPrice]]*order_details[[#This Row],[quantity]]*order_details[[#This Row],[discount]])</f>
        <v>13.5</v>
      </c>
      <c r="N419">
        <f>_xlfn.XLOOKUP(order_details[[#This Row],[orderID]],orders[orderID],orders[freight])</f>
        <v>97.18</v>
      </c>
      <c r="O419">
        <f>order_details[[#This Row],[Sales]]-order_details[[#This Row],[Freight]]</f>
        <v>-83.68</v>
      </c>
      <c r="P419" s="8">
        <f>(order_details[[#This Row],[Profit]]/order_details[[#This Row],[Sales]])/100</f>
        <v>-6.1985185185185185E-2</v>
      </c>
      <c r="Q419" s="12"/>
    </row>
    <row r="420" spans="1:17" x14ac:dyDescent="0.25">
      <c r="A420">
        <v>10624</v>
      </c>
      <c r="B420">
        <v>29</v>
      </c>
      <c r="C420" t="str">
        <f>_xlfn.XLOOKUP(order_details[[#This Row],[orderID]],orders[orderID],orders[customerID])</f>
        <v>THECR</v>
      </c>
      <c r="D420" t="str">
        <f>_xlfn.XLOOKUP(order_details[[#This Row],[orderID]],orders[orderID],orders[Employee Name])</f>
        <v>Margaret Peacock</v>
      </c>
      <c r="E420" t="str">
        <f>_xlfn.XLOOKUP(order_details[[#This Row],[Customer ID]],customers[customerID],customers[companyName])</f>
        <v>The Cracker Box</v>
      </c>
      <c r="F420" t="str">
        <f>_xlfn.XLOOKUP(order_details[[#This Row],[productID]],products[productID],products[productName])</f>
        <v>Thüringer Rostbratwurst</v>
      </c>
      <c r="G420" t="str">
        <f>_xlfn.XLOOKUP(order_details[[#This Row],[Product Name]],products[productName],products[Category Name])</f>
        <v>Meat &amp; Poultry</v>
      </c>
      <c r="H420" s="6">
        <f>_xlfn.XLOOKUP(order_details[[#This Row],[orderID]],orders[orderID],orders[orderDate])</f>
        <v>41858</v>
      </c>
      <c r="I420" s="6" t="e">
        <f>DATEVALUE(order_details[[#This Row],[Order Date]])</f>
        <v>#VALUE!</v>
      </c>
      <c r="J420">
        <v>123.79</v>
      </c>
      <c r="K420">
        <v>6</v>
      </c>
      <c r="L420">
        <v>0</v>
      </c>
      <c r="M420">
        <f>(order_details[[#This Row],[unitPrice]]*order_details[[#This Row],[quantity]]) - (order_details[[#This Row],[unitPrice]]*order_details[[#This Row],[quantity]]*order_details[[#This Row],[discount]])</f>
        <v>742.74</v>
      </c>
      <c r="N420">
        <f>_xlfn.XLOOKUP(order_details[[#This Row],[orderID]],orders[orderID],orders[freight])</f>
        <v>94.8</v>
      </c>
      <c r="O420">
        <f>order_details[[#This Row],[Sales]]-order_details[[#This Row],[Freight]]</f>
        <v>647.94000000000005</v>
      </c>
      <c r="P420" s="8">
        <f>(order_details[[#This Row],[Profit]]/order_details[[#This Row],[Sales]])/100</f>
        <v>8.7236448824622344E-3</v>
      </c>
      <c r="Q420" s="12"/>
    </row>
    <row r="421" spans="1:17" x14ac:dyDescent="0.25">
      <c r="A421">
        <v>10625</v>
      </c>
      <c r="B421">
        <v>14</v>
      </c>
      <c r="C421" t="str">
        <f>_xlfn.XLOOKUP(order_details[[#This Row],[orderID]],orders[orderID],orders[customerID])</f>
        <v>ANATR</v>
      </c>
      <c r="D421" t="str">
        <f>_xlfn.XLOOKUP(order_details[[#This Row],[orderID]],orders[orderID],orders[Employee Name])</f>
        <v>Janet Leverling</v>
      </c>
      <c r="E421" t="str">
        <f>_xlfn.XLOOKUP(order_details[[#This Row],[Customer ID]],customers[customerID],customers[companyName])</f>
        <v>Ana Trujillo Emparedados y helados</v>
      </c>
      <c r="F421" t="str">
        <f>_xlfn.XLOOKUP(order_details[[#This Row],[productID]],products[productID],products[productName])</f>
        <v>Tofu</v>
      </c>
      <c r="G421" t="str">
        <f>_xlfn.XLOOKUP(order_details[[#This Row],[Product Name]],products[productName],products[Category Name])</f>
        <v>Produce</v>
      </c>
      <c r="H421" s="6">
        <f>_xlfn.XLOOKUP(order_details[[#This Row],[orderID]],orders[orderID],orders[orderDate])</f>
        <v>41859</v>
      </c>
      <c r="I421" s="6" t="e">
        <f>DATEVALUE(order_details[[#This Row],[Order Date]])</f>
        <v>#VALUE!</v>
      </c>
      <c r="J421">
        <v>23.25</v>
      </c>
      <c r="K421">
        <v>3</v>
      </c>
      <c r="L421">
        <v>0</v>
      </c>
      <c r="M421">
        <f>(order_details[[#This Row],[unitPrice]]*order_details[[#This Row],[quantity]]) - (order_details[[#This Row],[unitPrice]]*order_details[[#This Row],[quantity]]*order_details[[#This Row],[discount]])</f>
        <v>69.75</v>
      </c>
      <c r="N421">
        <f>_xlfn.XLOOKUP(order_details[[#This Row],[orderID]],orders[orderID],orders[freight])</f>
        <v>43.9</v>
      </c>
      <c r="O421">
        <f>order_details[[#This Row],[Sales]]-order_details[[#This Row],[Freight]]</f>
        <v>25.85</v>
      </c>
      <c r="P421" s="8">
        <f>(order_details[[#This Row],[Profit]]/order_details[[#This Row],[Sales]])/100</f>
        <v>3.7060931899641578E-3</v>
      </c>
      <c r="Q421" s="12"/>
    </row>
    <row r="422" spans="1:17" x14ac:dyDescent="0.25">
      <c r="A422">
        <v>10625</v>
      </c>
      <c r="B422">
        <v>42</v>
      </c>
      <c r="C422" t="str">
        <f>_xlfn.XLOOKUP(order_details[[#This Row],[orderID]],orders[orderID],orders[customerID])</f>
        <v>ANATR</v>
      </c>
      <c r="D422" t="str">
        <f>_xlfn.XLOOKUP(order_details[[#This Row],[orderID]],orders[orderID],orders[Employee Name])</f>
        <v>Janet Leverling</v>
      </c>
      <c r="E422" t="str">
        <f>_xlfn.XLOOKUP(order_details[[#This Row],[Customer ID]],customers[customerID],customers[companyName])</f>
        <v>Ana Trujillo Emparedados y helados</v>
      </c>
      <c r="F422" t="str">
        <f>_xlfn.XLOOKUP(order_details[[#This Row],[productID]],products[productID],products[productName])</f>
        <v>Singaporean Hokkien Fried Mee</v>
      </c>
      <c r="G422" t="str">
        <f>_xlfn.XLOOKUP(order_details[[#This Row],[Product Name]],products[productName],products[Category Name])</f>
        <v>Grains &amp; Cereals</v>
      </c>
      <c r="H422" s="6">
        <f>_xlfn.XLOOKUP(order_details[[#This Row],[orderID]],orders[orderID],orders[orderDate])</f>
        <v>41859</v>
      </c>
      <c r="I422" s="6" t="e">
        <f>DATEVALUE(order_details[[#This Row],[Order Date]])</f>
        <v>#VALUE!</v>
      </c>
      <c r="J422">
        <v>14</v>
      </c>
      <c r="K422">
        <v>5</v>
      </c>
      <c r="L422">
        <v>0</v>
      </c>
      <c r="M422">
        <f>(order_details[[#This Row],[unitPrice]]*order_details[[#This Row],[quantity]]) - (order_details[[#This Row],[unitPrice]]*order_details[[#This Row],[quantity]]*order_details[[#This Row],[discount]])</f>
        <v>70</v>
      </c>
      <c r="N422">
        <f>_xlfn.XLOOKUP(order_details[[#This Row],[orderID]],orders[orderID],orders[freight])</f>
        <v>43.9</v>
      </c>
      <c r="O422">
        <f>order_details[[#This Row],[Sales]]-order_details[[#This Row],[Freight]]</f>
        <v>26.1</v>
      </c>
      <c r="P422" s="8">
        <f>(order_details[[#This Row],[Profit]]/order_details[[#This Row],[Sales]])/100</f>
        <v>3.7285714285714287E-3</v>
      </c>
      <c r="Q422" s="12"/>
    </row>
    <row r="423" spans="1:17" x14ac:dyDescent="0.25">
      <c r="A423">
        <v>10626</v>
      </c>
      <c r="B423">
        <v>53</v>
      </c>
      <c r="C423" t="str">
        <f>_xlfn.XLOOKUP(order_details[[#This Row],[orderID]],orders[orderID],orders[customerID])</f>
        <v>BERGS</v>
      </c>
      <c r="D423" t="str">
        <f>_xlfn.XLOOKUP(order_details[[#This Row],[orderID]],orders[orderID],orders[Employee Name])</f>
        <v>Nancy Davolio</v>
      </c>
      <c r="E423" t="str">
        <f>_xlfn.XLOOKUP(order_details[[#This Row],[Customer ID]],customers[customerID],customers[companyName])</f>
        <v>Berglunds snabbköp</v>
      </c>
      <c r="F423" t="str">
        <f>_xlfn.XLOOKUP(order_details[[#This Row],[productID]],products[productID],products[productName])</f>
        <v>Perth Pasties</v>
      </c>
      <c r="G423" t="str">
        <f>_xlfn.XLOOKUP(order_details[[#This Row],[Product Name]],products[productName],products[Category Name])</f>
        <v>Meat &amp; Poultry</v>
      </c>
      <c r="H423" s="6">
        <f>_xlfn.XLOOKUP(order_details[[#This Row],[orderID]],orders[orderID],orders[orderDate])</f>
        <v>41862</v>
      </c>
      <c r="I423" s="6" t="e">
        <f>DATEVALUE(order_details[[#This Row],[Order Date]])</f>
        <v>#VALUE!</v>
      </c>
      <c r="J423">
        <v>32.799999999999997</v>
      </c>
      <c r="K423">
        <v>12</v>
      </c>
      <c r="L423">
        <v>0</v>
      </c>
      <c r="M423">
        <f>(order_details[[#This Row],[unitPrice]]*order_details[[#This Row],[quantity]]) - (order_details[[#This Row],[unitPrice]]*order_details[[#This Row],[quantity]]*order_details[[#This Row],[discount]])</f>
        <v>393.59999999999997</v>
      </c>
      <c r="N423">
        <f>_xlfn.XLOOKUP(order_details[[#This Row],[orderID]],orders[orderID],orders[freight])</f>
        <v>138.69</v>
      </c>
      <c r="O423">
        <f>order_details[[#This Row],[Sales]]-order_details[[#This Row],[Freight]]</f>
        <v>254.90999999999997</v>
      </c>
      <c r="P423" s="8">
        <f>(order_details[[#This Row],[Profit]]/order_details[[#This Row],[Sales]])/100</f>
        <v>6.4763719512195119E-3</v>
      </c>
      <c r="Q423" s="12"/>
    </row>
    <row r="424" spans="1:17" x14ac:dyDescent="0.25">
      <c r="A424">
        <v>10629</v>
      </c>
      <c r="B424">
        <v>64</v>
      </c>
      <c r="C424" t="str">
        <f>_xlfn.XLOOKUP(order_details[[#This Row],[orderID]],orders[orderID],orders[customerID])</f>
        <v>GODOS</v>
      </c>
      <c r="D424" t="str">
        <f>_xlfn.XLOOKUP(order_details[[#This Row],[orderID]],orders[orderID],orders[Employee Name])</f>
        <v>Margaret Peacock</v>
      </c>
      <c r="E424" t="str">
        <f>_xlfn.XLOOKUP(order_details[[#This Row],[Customer ID]],customers[customerID],customers[companyName])</f>
        <v>Godos Cocina Típica</v>
      </c>
      <c r="F424" t="str">
        <f>_xlfn.XLOOKUP(order_details[[#This Row],[productID]],products[productID],products[productName])</f>
        <v>Wimmers gute Semmelknödel</v>
      </c>
      <c r="G424" t="str">
        <f>_xlfn.XLOOKUP(order_details[[#This Row],[Product Name]],products[productName],products[Category Name])</f>
        <v>Grains &amp; Cereals</v>
      </c>
      <c r="H424" s="6">
        <f>_xlfn.XLOOKUP(order_details[[#This Row],[orderID]],orders[orderID],orders[orderDate])</f>
        <v>41863</v>
      </c>
      <c r="I424" s="6" t="e">
        <f>DATEVALUE(order_details[[#This Row],[Order Date]])</f>
        <v>#VALUE!</v>
      </c>
      <c r="J424">
        <v>33.25</v>
      </c>
      <c r="K424">
        <v>9</v>
      </c>
      <c r="L424">
        <v>0</v>
      </c>
      <c r="M424">
        <f>(order_details[[#This Row],[unitPrice]]*order_details[[#This Row],[quantity]]) - (order_details[[#This Row],[unitPrice]]*order_details[[#This Row],[quantity]]*order_details[[#This Row],[discount]])</f>
        <v>299.25</v>
      </c>
      <c r="N424">
        <f>_xlfn.XLOOKUP(order_details[[#This Row],[orderID]],orders[orderID],orders[freight])</f>
        <v>85.46</v>
      </c>
      <c r="O424">
        <f>order_details[[#This Row],[Sales]]-order_details[[#This Row],[Freight]]</f>
        <v>213.79000000000002</v>
      </c>
      <c r="P424" s="8">
        <f>(order_details[[#This Row],[Profit]]/order_details[[#This Row],[Sales]])/100</f>
        <v>7.1441938178780293E-3</v>
      </c>
      <c r="Q424" s="12"/>
    </row>
    <row r="425" spans="1:17" x14ac:dyDescent="0.25">
      <c r="A425">
        <v>10634</v>
      </c>
      <c r="B425">
        <v>7</v>
      </c>
      <c r="C425" t="str">
        <f>_xlfn.XLOOKUP(order_details[[#This Row],[orderID]],orders[orderID],orders[customerID])</f>
        <v>FOLIG</v>
      </c>
      <c r="D425" t="str">
        <f>_xlfn.XLOOKUP(order_details[[#This Row],[orderID]],orders[orderID],orders[Employee Name])</f>
        <v>Margaret Peacock</v>
      </c>
      <c r="E425" t="str">
        <f>_xlfn.XLOOKUP(order_details[[#This Row],[Customer ID]],customers[customerID],customers[companyName])</f>
        <v>Folies gourmandes</v>
      </c>
      <c r="F425" t="str">
        <f>_xlfn.XLOOKUP(order_details[[#This Row],[productID]],products[productID],products[productName])</f>
        <v>Uncle Bob's Organic Dried Pears</v>
      </c>
      <c r="G425" t="str">
        <f>_xlfn.XLOOKUP(order_details[[#This Row],[Product Name]],products[productName],products[Category Name])</f>
        <v>Produce</v>
      </c>
      <c r="H425" s="6">
        <f>_xlfn.XLOOKUP(order_details[[#This Row],[orderID]],orders[orderID],orders[orderDate])</f>
        <v>41866</v>
      </c>
      <c r="I425" s="6" t="e">
        <f>DATEVALUE(order_details[[#This Row],[Order Date]])</f>
        <v>#VALUE!</v>
      </c>
      <c r="J425">
        <v>30</v>
      </c>
      <c r="K425">
        <v>35</v>
      </c>
      <c r="L425">
        <v>0</v>
      </c>
      <c r="M425">
        <f>(order_details[[#This Row],[unitPrice]]*order_details[[#This Row],[quantity]]) - (order_details[[#This Row],[unitPrice]]*order_details[[#This Row],[quantity]]*order_details[[#This Row],[discount]])</f>
        <v>1050</v>
      </c>
      <c r="N425">
        <f>_xlfn.XLOOKUP(order_details[[#This Row],[orderID]],orders[orderID],orders[freight])</f>
        <v>487.38</v>
      </c>
      <c r="O425">
        <f>order_details[[#This Row],[Sales]]-order_details[[#This Row],[Freight]]</f>
        <v>562.62</v>
      </c>
      <c r="P425" s="8">
        <f>(order_details[[#This Row],[Profit]]/order_details[[#This Row],[Sales]])/100</f>
        <v>5.3582857142857147E-3</v>
      </c>
      <c r="Q425" s="12"/>
    </row>
    <row r="426" spans="1:17" x14ac:dyDescent="0.25">
      <c r="A426">
        <v>10634</v>
      </c>
      <c r="B426">
        <v>18</v>
      </c>
      <c r="C426" t="str">
        <f>_xlfn.XLOOKUP(order_details[[#This Row],[orderID]],orders[orderID],orders[customerID])</f>
        <v>FOLIG</v>
      </c>
      <c r="D426" t="str">
        <f>_xlfn.XLOOKUP(order_details[[#This Row],[orderID]],orders[orderID],orders[Employee Name])</f>
        <v>Margaret Peacock</v>
      </c>
      <c r="E426" t="str">
        <f>_xlfn.XLOOKUP(order_details[[#This Row],[Customer ID]],customers[customerID],customers[companyName])</f>
        <v>Folies gourmandes</v>
      </c>
      <c r="F426" t="str">
        <f>_xlfn.XLOOKUP(order_details[[#This Row],[productID]],products[productID],products[productName])</f>
        <v>Carnarvon Tigers</v>
      </c>
      <c r="G426" t="str">
        <f>_xlfn.XLOOKUP(order_details[[#This Row],[Product Name]],products[productName],products[Category Name])</f>
        <v>Seafood</v>
      </c>
      <c r="H426" s="6">
        <f>_xlfn.XLOOKUP(order_details[[#This Row],[orderID]],orders[orderID],orders[orderDate])</f>
        <v>41866</v>
      </c>
      <c r="I426" s="6" t="e">
        <f>DATEVALUE(order_details[[#This Row],[Order Date]])</f>
        <v>#VALUE!</v>
      </c>
      <c r="J426">
        <v>62.5</v>
      </c>
      <c r="K426">
        <v>50</v>
      </c>
      <c r="L426">
        <v>0</v>
      </c>
      <c r="M426">
        <f>(order_details[[#This Row],[unitPrice]]*order_details[[#This Row],[quantity]]) - (order_details[[#This Row],[unitPrice]]*order_details[[#This Row],[quantity]]*order_details[[#This Row],[discount]])</f>
        <v>3125</v>
      </c>
      <c r="N426">
        <f>_xlfn.XLOOKUP(order_details[[#This Row],[orderID]],orders[orderID],orders[freight])</f>
        <v>487.38</v>
      </c>
      <c r="O426">
        <f>order_details[[#This Row],[Sales]]-order_details[[#This Row],[Freight]]</f>
        <v>2637.62</v>
      </c>
      <c r="P426" s="8">
        <f>(order_details[[#This Row],[Profit]]/order_details[[#This Row],[Sales]])/100</f>
        <v>8.4403840000000004E-3</v>
      </c>
      <c r="Q426" s="12"/>
    </row>
    <row r="427" spans="1:17" x14ac:dyDescent="0.25">
      <c r="A427">
        <v>10634</v>
      </c>
      <c r="B427">
        <v>75</v>
      </c>
      <c r="C427" t="str">
        <f>_xlfn.XLOOKUP(order_details[[#This Row],[orderID]],orders[orderID],orders[customerID])</f>
        <v>FOLIG</v>
      </c>
      <c r="D427" t="str">
        <f>_xlfn.XLOOKUP(order_details[[#This Row],[orderID]],orders[orderID],orders[Employee Name])</f>
        <v>Margaret Peacock</v>
      </c>
      <c r="E427" t="str">
        <f>_xlfn.XLOOKUP(order_details[[#This Row],[Customer ID]],customers[customerID],customers[companyName])</f>
        <v>Folies gourmandes</v>
      </c>
      <c r="F427" t="str">
        <f>_xlfn.XLOOKUP(order_details[[#This Row],[productID]],products[productID],products[productName])</f>
        <v>Rhönbräu Klosterbier</v>
      </c>
      <c r="G427" t="str">
        <f>_xlfn.XLOOKUP(order_details[[#This Row],[Product Name]],products[productName],products[Category Name])</f>
        <v>Beverages</v>
      </c>
      <c r="H427" s="6">
        <f>_xlfn.XLOOKUP(order_details[[#This Row],[orderID]],orders[orderID],orders[orderDate])</f>
        <v>41866</v>
      </c>
      <c r="I427" s="6" t="e">
        <f>DATEVALUE(order_details[[#This Row],[Order Date]])</f>
        <v>#VALUE!</v>
      </c>
      <c r="J427">
        <v>7.75</v>
      </c>
      <c r="K427">
        <v>2</v>
      </c>
      <c r="L427">
        <v>0</v>
      </c>
      <c r="M427">
        <f>(order_details[[#This Row],[unitPrice]]*order_details[[#This Row],[quantity]]) - (order_details[[#This Row],[unitPrice]]*order_details[[#This Row],[quantity]]*order_details[[#This Row],[discount]])</f>
        <v>15.5</v>
      </c>
      <c r="N427">
        <f>_xlfn.XLOOKUP(order_details[[#This Row],[orderID]],orders[orderID],orders[freight])</f>
        <v>487.38</v>
      </c>
      <c r="O427">
        <f>order_details[[#This Row],[Sales]]-order_details[[#This Row],[Freight]]</f>
        <v>-471.88</v>
      </c>
      <c r="P427" s="8">
        <f>(order_details[[#This Row],[Profit]]/order_details[[#This Row],[Sales]])/100</f>
        <v>-0.30443870967741937</v>
      </c>
      <c r="Q427" s="12"/>
    </row>
    <row r="428" spans="1:17" x14ac:dyDescent="0.25">
      <c r="A428">
        <v>10635</v>
      </c>
      <c r="B428">
        <v>22</v>
      </c>
      <c r="C428" t="str">
        <f>_xlfn.XLOOKUP(order_details[[#This Row],[orderID]],orders[orderID],orders[customerID])</f>
        <v>MAGAA</v>
      </c>
      <c r="D428" t="str">
        <f>_xlfn.XLOOKUP(order_details[[#This Row],[orderID]],orders[orderID],orders[Employee Name])</f>
        <v>Laura Callahan</v>
      </c>
      <c r="E428" t="str">
        <f>_xlfn.XLOOKUP(order_details[[#This Row],[Customer ID]],customers[customerID],customers[companyName])</f>
        <v>Magazzini Alimentari Riuniti</v>
      </c>
      <c r="F428" t="str">
        <f>_xlfn.XLOOKUP(order_details[[#This Row],[productID]],products[productID],products[productName])</f>
        <v>Gustaf's Knackebröd</v>
      </c>
      <c r="G428" t="str">
        <f>_xlfn.XLOOKUP(order_details[[#This Row],[Product Name]],products[productName],products[Category Name])</f>
        <v>Grains &amp; Cereals</v>
      </c>
      <c r="H428" s="6">
        <f>_xlfn.XLOOKUP(order_details[[#This Row],[orderID]],orders[orderID],orders[orderDate])</f>
        <v>41869</v>
      </c>
      <c r="I428" s="6" t="e">
        <f>DATEVALUE(order_details[[#This Row],[Order Date]])</f>
        <v>#VALUE!</v>
      </c>
      <c r="J428">
        <v>21</v>
      </c>
      <c r="K428">
        <v>40</v>
      </c>
      <c r="L428">
        <v>0</v>
      </c>
      <c r="M428">
        <f>(order_details[[#This Row],[unitPrice]]*order_details[[#This Row],[quantity]]) - (order_details[[#This Row],[unitPrice]]*order_details[[#This Row],[quantity]]*order_details[[#This Row],[discount]])</f>
        <v>840</v>
      </c>
      <c r="N428">
        <f>_xlfn.XLOOKUP(order_details[[#This Row],[orderID]],orders[orderID],orders[freight])</f>
        <v>47.46</v>
      </c>
      <c r="O428">
        <f>order_details[[#This Row],[Sales]]-order_details[[#This Row],[Freight]]</f>
        <v>792.54</v>
      </c>
      <c r="P428" s="8">
        <f>(order_details[[#This Row],[Profit]]/order_details[[#This Row],[Sales]])/100</f>
        <v>9.4350000000000007E-3</v>
      </c>
      <c r="Q428" s="12"/>
    </row>
    <row r="429" spans="1:17" x14ac:dyDescent="0.25">
      <c r="A429">
        <v>10636</v>
      </c>
      <c r="B429">
        <v>4</v>
      </c>
      <c r="C429" t="str">
        <f>_xlfn.XLOOKUP(order_details[[#This Row],[orderID]],orders[orderID],orders[customerID])</f>
        <v>WARTH</v>
      </c>
      <c r="D429" t="str">
        <f>_xlfn.XLOOKUP(order_details[[#This Row],[orderID]],orders[orderID],orders[Employee Name])</f>
        <v>Margaret Peacock</v>
      </c>
      <c r="E429" t="str">
        <f>_xlfn.XLOOKUP(order_details[[#This Row],[Customer ID]],customers[customerID],customers[companyName])</f>
        <v>Wartian Herkku</v>
      </c>
      <c r="F429" t="str">
        <f>_xlfn.XLOOKUP(order_details[[#This Row],[productID]],products[productID],products[productName])</f>
        <v>Chef Anton's Cajun Seasoning</v>
      </c>
      <c r="G429" t="str">
        <f>_xlfn.XLOOKUP(order_details[[#This Row],[Product Name]],products[productName],products[Category Name])</f>
        <v>Condiments</v>
      </c>
      <c r="H429" s="6">
        <f>_xlfn.XLOOKUP(order_details[[#This Row],[orderID]],orders[orderID],orders[orderDate])</f>
        <v>41870</v>
      </c>
      <c r="I429" s="6" t="e">
        <f>DATEVALUE(order_details[[#This Row],[Order Date]])</f>
        <v>#VALUE!</v>
      </c>
      <c r="J429">
        <v>22</v>
      </c>
      <c r="K429">
        <v>25</v>
      </c>
      <c r="L429">
        <v>0</v>
      </c>
      <c r="M429">
        <f>(order_details[[#This Row],[unitPrice]]*order_details[[#This Row],[quantity]]) - (order_details[[#This Row],[unitPrice]]*order_details[[#This Row],[quantity]]*order_details[[#This Row],[discount]])</f>
        <v>550</v>
      </c>
      <c r="N429">
        <f>_xlfn.XLOOKUP(order_details[[#This Row],[orderID]],orders[orderID],orders[freight])</f>
        <v>1.1499999999999999</v>
      </c>
      <c r="O429">
        <f>order_details[[#This Row],[Sales]]-order_details[[#This Row],[Freight]]</f>
        <v>548.85</v>
      </c>
      <c r="P429" s="8">
        <f>(order_details[[#This Row],[Profit]]/order_details[[#This Row],[Sales]])/100</f>
        <v>9.9790909090909097E-3</v>
      </c>
      <c r="Q429" s="12"/>
    </row>
    <row r="430" spans="1:17" x14ac:dyDescent="0.25">
      <c r="A430">
        <v>10636</v>
      </c>
      <c r="B430">
        <v>58</v>
      </c>
      <c r="C430" t="str">
        <f>_xlfn.XLOOKUP(order_details[[#This Row],[orderID]],orders[orderID],orders[customerID])</f>
        <v>WARTH</v>
      </c>
      <c r="D430" t="str">
        <f>_xlfn.XLOOKUP(order_details[[#This Row],[orderID]],orders[orderID],orders[Employee Name])</f>
        <v>Margaret Peacock</v>
      </c>
      <c r="E430" t="str">
        <f>_xlfn.XLOOKUP(order_details[[#This Row],[Customer ID]],customers[customerID],customers[companyName])</f>
        <v>Wartian Herkku</v>
      </c>
      <c r="F430" t="str">
        <f>_xlfn.XLOOKUP(order_details[[#This Row],[productID]],products[productID],products[productName])</f>
        <v>Escargots de Bourgogne</v>
      </c>
      <c r="G430" t="str">
        <f>_xlfn.XLOOKUP(order_details[[#This Row],[Product Name]],products[productName],products[Category Name])</f>
        <v>Seafood</v>
      </c>
      <c r="H430" s="6">
        <f>_xlfn.XLOOKUP(order_details[[#This Row],[orderID]],orders[orderID],orders[orderDate])</f>
        <v>41870</v>
      </c>
      <c r="I430" s="6" t="e">
        <f>DATEVALUE(order_details[[#This Row],[Order Date]])</f>
        <v>#VALUE!</v>
      </c>
      <c r="J430">
        <v>13.25</v>
      </c>
      <c r="K430">
        <v>6</v>
      </c>
      <c r="L430">
        <v>0</v>
      </c>
      <c r="M430">
        <f>(order_details[[#This Row],[unitPrice]]*order_details[[#This Row],[quantity]]) - (order_details[[#This Row],[unitPrice]]*order_details[[#This Row],[quantity]]*order_details[[#This Row],[discount]])</f>
        <v>79.5</v>
      </c>
      <c r="N430">
        <f>_xlfn.XLOOKUP(order_details[[#This Row],[orderID]],orders[orderID],orders[freight])</f>
        <v>1.1499999999999999</v>
      </c>
      <c r="O430">
        <f>order_details[[#This Row],[Sales]]-order_details[[#This Row],[Freight]]</f>
        <v>78.349999999999994</v>
      </c>
      <c r="P430" s="8">
        <f>(order_details[[#This Row],[Profit]]/order_details[[#This Row],[Sales]])/100</f>
        <v>9.8553459119496839E-3</v>
      </c>
      <c r="Q430" s="12"/>
    </row>
    <row r="431" spans="1:17" x14ac:dyDescent="0.25">
      <c r="A431">
        <v>10638</v>
      </c>
      <c r="B431">
        <v>65</v>
      </c>
      <c r="C431" t="str">
        <f>_xlfn.XLOOKUP(order_details[[#This Row],[orderID]],orders[orderID],orders[customerID])</f>
        <v>LINOD</v>
      </c>
      <c r="D431" t="str">
        <f>_xlfn.XLOOKUP(order_details[[#This Row],[orderID]],orders[orderID],orders[Employee Name])</f>
        <v>Janet Leverling</v>
      </c>
      <c r="E431" t="str">
        <f>_xlfn.XLOOKUP(order_details[[#This Row],[Customer ID]],customers[customerID],customers[companyName])</f>
        <v>LINO-Delicateses</v>
      </c>
      <c r="F431" t="str">
        <f>_xlfn.XLOOKUP(order_details[[#This Row],[productID]],products[productID],products[productName])</f>
        <v>Louisiana Fiery Hot Pepper Sauce</v>
      </c>
      <c r="G431" t="str">
        <f>_xlfn.XLOOKUP(order_details[[#This Row],[Product Name]],products[productName],products[Category Name])</f>
        <v>Condiments</v>
      </c>
      <c r="H431" s="6">
        <f>_xlfn.XLOOKUP(order_details[[#This Row],[orderID]],orders[orderID],orders[orderDate])</f>
        <v>41871</v>
      </c>
      <c r="I431" s="6" t="e">
        <f>DATEVALUE(order_details[[#This Row],[Order Date]])</f>
        <v>#VALUE!</v>
      </c>
      <c r="J431">
        <v>21.05</v>
      </c>
      <c r="K431">
        <v>21</v>
      </c>
      <c r="L431">
        <v>0</v>
      </c>
      <c r="M431">
        <f>(order_details[[#This Row],[unitPrice]]*order_details[[#This Row],[quantity]]) - (order_details[[#This Row],[unitPrice]]*order_details[[#This Row],[quantity]]*order_details[[#This Row],[discount]])</f>
        <v>442.05</v>
      </c>
      <c r="N431">
        <f>_xlfn.XLOOKUP(order_details[[#This Row],[orderID]],orders[orderID],orders[freight])</f>
        <v>158.44</v>
      </c>
      <c r="O431">
        <f>order_details[[#This Row],[Sales]]-order_details[[#This Row],[Freight]]</f>
        <v>283.61</v>
      </c>
      <c r="P431" s="8">
        <f>(order_details[[#This Row],[Profit]]/order_details[[#This Row],[Sales]])/100</f>
        <v>6.4157900689967191E-3</v>
      </c>
      <c r="Q431" s="12"/>
    </row>
    <row r="432" spans="1:17" x14ac:dyDescent="0.25">
      <c r="A432">
        <v>10638</v>
      </c>
      <c r="B432">
        <v>72</v>
      </c>
      <c r="C432" t="str">
        <f>_xlfn.XLOOKUP(order_details[[#This Row],[orderID]],orders[orderID],orders[customerID])</f>
        <v>LINOD</v>
      </c>
      <c r="D432" t="str">
        <f>_xlfn.XLOOKUP(order_details[[#This Row],[orderID]],orders[orderID],orders[Employee Name])</f>
        <v>Janet Leverling</v>
      </c>
      <c r="E432" t="str">
        <f>_xlfn.XLOOKUP(order_details[[#This Row],[Customer ID]],customers[customerID],customers[companyName])</f>
        <v>LINO-Delicateses</v>
      </c>
      <c r="F432" t="str">
        <f>_xlfn.XLOOKUP(order_details[[#This Row],[productID]],products[productID],products[productName])</f>
        <v>Mozzarella di Giovanni</v>
      </c>
      <c r="G432" t="str">
        <f>_xlfn.XLOOKUP(order_details[[#This Row],[Product Name]],products[productName],products[Category Name])</f>
        <v>Dairy Products</v>
      </c>
      <c r="H432" s="6">
        <f>_xlfn.XLOOKUP(order_details[[#This Row],[orderID]],orders[orderID],orders[orderDate])</f>
        <v>41871</v>
      </c>
      <c r="I432" s="6" t="e">
        <f>DATEVALUE(order_details[[#This Row],[Order Date]])</f>
        <v>#VALUE!</v>
      </c>
      <c r="J432">
        <v>34.799999999999997</v>
      </c>
      <c r="K432">
        <v>60</v>
      </c>
      <c r="L432">
        <v>0</v>
      </c>
      <c r="M432">
        <f>(order_details[[#This Row],[unitPrice]]*order_details[[#This Row],[quantity]]) - (order_details[[#This Row],[unitPrice]]*order_details[[#This Row],[quantity]]*order_details[[#This Row],[discount]])</f>
        <v>2088</v>
      </c>
      <c r="N432">
        <f>_xlfn.XLOOKUP(order_details[[#This Row],[orderID]],orders[orderID],orders[freight])</f>
        <v>158.44</v>
      </c>
      <c r="O432">
        <f>order_details[[#This Row],[Sales]]-order_details[[#This Row],[Freight]]</f>
        <v>1929.56</v>
      </c>
      <c r="P432" s="8">
        <f>(order_details[[#This Row],[Profit]]/order_details[[#This Row],[Sales]])/100</f>
        <v>9.2411877394636011E-3</v>
      </c>
      <c r="Q432" s="12"/>
    </row>
    <row r="433" spans="1:17" x14ac:dyDescent="0.25">
      <c r="A433">
        <v>10639</v>
      </c>
      <c r="B433">
        <v>18</v>
      </c>
      <c r="C433" t="str">
        <f>_xlfn.XLOOKUP(order_details[[#This Row],[orderID]],orders[orderID],orders[customerID])</f>
        <v>SANTG</v>
      </c>
      <c r="D433" t="str">
        <f>_xlfn.XLOOKUP(order_details[[#This Row],[orderID]],orders[orderID],orders[Employee Name])</f>
        <v>Robert King</v>
      </c>
      <c r="E433" t="str">
        <f>_xlfn.XLOOKUP(order_details[[#This Row],[Customer ID]],customers[customerID],customers[companyName])</f>
        <v>Santé Gourmet</v>
      </c>
      <c r="F433" t="str">
        <f>_xlfn.XLOOKUP(order_details[[#This Row],[productID]],products[productID],products[productName])</f>
        <v>Carnarvon Tigers</v>
      </c>
      <c r="G433" t="str">
        <f>_xlfn.XLOOKUP(order_details[[#This Row],[Product Name]],products[productName],products[Category Name])</f>
        <v>Seafood</v>
      </c>
      <c r="H433" s="6">
        <f>_xlfn.XLOOKUP(order_details[[#This Row],[orderID]],orders[orderID],orders[orderDate])</f>
        <v>41871</v>
      </c>
      <c r="I433" s="6" t="e">
        <f>DATEVALUE(order_details[[#This Row],[Order Date]])</f>
        <v>#VALUE!</v>
      </c>
      <c r="J433">
        <v>62.5</v>
      </c>
      <c r="K433">
        <v>8</v>
      </c>
      <c r="L433">
        <v>0</v>
      </c>
      <c r="M433">
        <f>(order_details[[#This Row],[unitPrice]]*order_details[[#This Row],[quantity]]) - (order_details[[#This Row],[unitPrice]]*order_details[[#This Row],[quantity]]*order_details[[#This Row],[discount]])</f>
        <v>500</v>
      </c>
      <c r="N433">
        <f>_xlfn.XLOOKUP(order_details[[#This Row],[orderID]],orders[orderID],orders[freight])</f>
        <v>38.64</v>
      </c>
      <c r="O433">
        <f>order_details[[#This Row],[Sales]]-order_details[[#This Row],[Freight]]</f>
        <v>461.36</v>
      </c>
      <c r="P433" s="8">
        <f>(order_details[[#This Row],[Profit]]/order_details[[#This Row],[Sales]])/100</f>
        <v>9.2271999999999996E-3</v>
      </c>
      <c r="Q433" s="12"/>
    </row>
    <row r="434" spans="1:17" x14ac:dyDescent="0.25">
      <c r="A434">
        <v>10641</v>
      </c>
      <c r="B434">
        <v>2</v>
      </c>
      <c r="C434" t="str">
        <f>_xlfn.XLOOKUP(order_details[[#This Row],[orderID]],orders[orderID],orders[customerID])</f>
        <v>HILAA</v>
      </c>
      <c r="D434" t="str">
        <f>_xlfn.XLOOKUP(order_details[[#This Row],[orderID]],orders[orderID],orders[Employee Name])</f>
        <v>Margaret Peacock</v>
      </c>
      <c r="E434" t="str">
        <f>_xlfn.XLOOKUP(order_details[[#This Row],[Customer ID]],customers[customerID],customers[companyName])</f>
        <v>HILARION-Abastos</v>
      </c>
      <c r="F434" t="str">
        <f>_xlfn.XLOOKUP(order_details[[#This Row],[productID]],products[productID],products[productName])</f>
        <v>Chang</v>
      </c>
      <c r="G434" t="str">
        <f>_xlfn.XLOOKUP(order_details[[#This Row],[Product Name]],products[productName],products[Category Name])</f>
        <v>Beverages</v>
      </c>
      <c r="H434" s="6">
        <f>_xlfn.XLOOKUP(order_details[[#This Row],[orderID]],orders[orderID],orders[orderDate])</f>
        <v>41873</v>
      </c>
      <c r="I434" s="6" t="e">
        <f>DATEVALUE(order_details[[#This Row],[Order Date]])</f>
        <v>#VALUE!</v>
      </c>
      <c r="J434">
        <v>19</v>
      </c>
      <c r="K434">
        <v>50</v>
      </c>
      <c r="L434">
        <v>0</v>
      </c>
      <c r="M434">
        <f>(order_details[[#This Row],[unitPrice]]*order_details[[#This Row],[quantity]]) - (order_details[[#This Row],[unitPrice]]*order_details[[#This Row],[quantity]]*order_details[[#This Row],[discount]])</f>
        <v>950</v>
      </c>
      <c r="N434">
        <f>_xlfn.XLOOKUP(order_details[[#This Row],[orderID]],orders[orderID],orders[freight])</f>
        <v>179.61</v>
      </c>
      <c r="O434">
        <f>order_details[[#This Row],[Sales]]-order_details[[#This Row],[Freight]]</f>
        <v>770.39</v>
      </c>
      <c r="P434" s="8">
        <f>(order_details[[#This Row],[Profit]]/order_details[[#This Row],[Sales]])/100</f>
        <v>8.1093684210526325E-3</v>
      </c>
      <c r="Q434" s="12"/>
    </row>
    <row r="435" spans="1:17" x14ac:dyDescent="0.25">
      <c r="A435">
        <v>10641</v>
      </c>
      <c r="B435">
        <v>40</v>
      </c>
      <c r="C435" t="str">
        <f>_xlfn.XLOOKUP(order_details[[#This Row],[orderID]],orders[orderID],orders[customerID])</f>
        <v>HILAA</v>
      </c>
      <c r="D435" t="str">
        <f>_xlfn.XLOOKUP(order_details[[#This Row],[orderID]],orders[orderID],orders[Employee Name])</f>
        <v>Margaret Peacock</v>
      </c>
      <c r="E435" t="str">
        <f>_xlfn.XLOOKUP(order_details[[#This Row],[Customer ID]],customers[customerID],customers[companyName])</f>
        <v>HILARION-Abastos</v>
      </c>
      <c r="F435" t="str">
        <f>_xlfn.XLOOKUP(order_details[[#This Row],[productID]],products[productID],products[productName])</f>
        <v>Boston Crab Meat</v>
      </c>
      <c r="G435" t="str">
        <f>_xlfn.XLOOKUP(order_details[[#This Row],[Product Name]],products[productName],products[Category Name])</f>
        <v>Seafood</v>
      </c>
      <c r="H435" s="6">
        <f>_xlfn.XLOOKUP(order_details[[#This Row],[orderID]],orders[orderID],orders[orderDate])</f>
        <v>41873</v>
      </c>
      <c r="I435" s="6" t="e">
        <f>DATEVALUE(order_details[[#This Row],[Order Date]])</f>
        <v>#VALUE!</v>
      </c>
      <c r="J435">
        <v>18.399999999999999</v>
      </c>
      <c r="K435">
        <v>60</v>
      </c>
      <c r="L435">
        <v>0</v>
      </c>
      <c r="M435">
        <f>(order_details[[#This Row],[unitPrice]]*order_details[[#This Row],[quantity]]) - (order_details[[#This Row],[unitPrice]]*order_details[[#This Row],[quantity]]*order_details[[#This Row],[discount]])</f>
        <v>1104</v>
      </c>
      <c r="N435">
        <f>_xlfn.XLOOKUP(order_details[[#This Row],[orderID]],orders[orderID],orders[freight])</f>
        <v>179.61</v>
      </c>
      <c r="O435">
        <f>order_details[[#This Row],[Sales]]-order_details[[#This Row],[Freight]]</f>
        <v>924.39</v>
      </c>
      <c r="P435" s="8">
        <f>(order_details[[#This Row],[Profit]]/order_details[[#This Row],[Sales]])/100</f>
        <v>8.3730978260869553E-3</v>
      </c>
      <c r="Q435" s="12"/>
    </row>
    <row r="436" spans="1:17" x14ac:dyDescent="0.25">
      <c r="A436">
        <v>10657</v>
      </c>
      <c r="B436">
        <v>15</v>
      </c>
      <c r="C436" t="str">
        <f>_xlfn.XLOOKUP(order_details[[#This Row],[orderID]],orders[orderID],orders[customerID])</f>
        <v>SAVEA</v>
      </c>
      <c r="D436" t="str">
        <f>_xlfn.XLOOKUP(order_details[[#This Row],[orderID]],orders[orderID],orders[Employee Name])</f>
        <v>Andrew Fuller</v>
      </c>
      <c r="E436" t="str">
        <f>_xlfn.XLOOKUP(order_details[[#This Row],[Customer ID]],customers[customerID],customers[companyName])</f>
        <v>Save-a-lot Markets</v>
      </c>
      <c r="F436" t="str">
        <f>_xlfn.XLOOKUP(order_details[[#This Row],[productID]],products[productID],products[productName])</f>
        <v>Genen Shouyu</v>
      </c>
      <c r="G436" t="str">
        <f>_xlfn.XLOOKUP(order_details[[#This Row],[Product Name]],products[productName],products[Category Name])</f>
        <v>Condiments</v>
      </c>
      <c r="H436" s="6">
        <f>_xlfn.XLOOKUP(order_details[[#This Row],[orderID]],orders[orderID],orders[orderDate])</f>
        <v>41886</v>
      </c>
      <c r="I436" s="6" t="e">
        <f>DATEVALUE(order_details[[#This Row],[Order Date]])</f>
        <v>#VALUE!</v>
      </c>
      <c r="J436">
        <v>15.5</v>
      </c>
      <c r="K436">
        <v>50</v>
      </c>
      <c r="L436">
        <v>0</v>
      </c>
      <c r="M436">
        <f>(order_details[[#This Row],[unitPrice]]*order_details[[#This Row],[quantity]]) - (order_details[[#This Row],[unitPrice]]*order_details[[#This Row],[quantity]]*order_details[[#This Row],[discount]])</f>
        <v>775</v>
      </c>
      <c r="N436">
        <f>_xlfn.XLOOKUP(order_details[[#This Row],[orderID]],orders[orderID],orders[freight])</f>
        <v>352.69</v>
      </c>
      <c r="O436">
        <f>order_details[[#This Row],[Sales]]-order_details[[#This Row],[Freight]]</f>
        <v>422.31</v>
      </c>
      <c r="P436" s="8">
        <f>(order_details[[#This Row],[Profit]]/order_details[[#This Row],[Sales]])/100</f>
        <v>5.4491612903225803E-3</v>
      </c>
      <c r="Q436" s="12"/>
    </row>
    <row r="437" spans="1:17" x14ac:dyDescent="0.25">
      <c r="A437">
        <v>10657</v>
      </c>
      <c r="B437">
        <v>41</v>
      </c>
      <c r="C437" t="str">
        <f>_xlfn.XLOOKUP(order_details[[#This Row],[orderID]],orders[orderID],orders[customerID])</f>
        <v>SAVEA</v>
      </c>
      <c r="D437" t="str">
        <f>_xlfn.XLOOKUP(order_details[[#This Row],[orderID]],orders[orderID],orders[Employee Name])</f>
        <v>Andrew Fuller</v>
      </c>
      <c r="E437" t="str">
        <f>_xlfn.XLOOKUP(order_details[[#This Row],[Customer ID]],customers[customerID],customers[companyName])</f>
        <v>Save-a-lot Markets</v>
      </c>
      <c r="F437" t="str">
        <f>_xlfn.XLOOKUP(order_details[[#This Row],[productID]],products[productID],products[productName])</f>
        <v>Jack's New England Clam Chowder</v>
      </c>
      <c r="G437" t="str">
        <f>_xlfn.XLOOKUP(order_details[[#This Row],[Product Name]],products[productName],products[Category Name])</f>
        <v>Seafood</v>
      </c>
      <c r="H437" s="6">
        <f>_xlfn.XLOOKUP(order_details[[#This Row],[orderID]],orders[orderID],orders[orderDate])</f>
        <v>41886</v>
      </c>
      <c r="I437" s="6" t="e">
        <f>DATEVALUE(order_details[[#This Row],[Order Date]])</f>
        <v>#VALUE!</v>
      </c>
      <c r="J437">
        <v>9.65</v>
      </c>
      <c r="K437">
        <v>24</v>
      </c>
      <c r="L437">
        <v>0</v>
      </c>
      <c r="M437">
        <f>(order_details[[#This Row],[unitPrice]]*order_details[[#This Row],[quantity]]) - (order_details[[#This Row],[unitPrice]]*order_details[[#This Row],[quantity]]*order_details[[#This Row],[discount]])</f>
        <v>231.60000000000002</v>
      </c>
      <c r="N437">
        <f>_xlfn.XLOOKUP(order_details[[#This Row],[orderID]],orders[orderID],orders[freight])</f>
        <v>352.69</v>
      </c>
      <c r="O437">
        <f>order_details[[#This Row],[Sales]]-order_details[[#This Row],[Freight]]</f>
        <v>-121.08999999999997</v>
      </c>
      <c r="P437" s="8">
        <f>(order_details[[#This Row],[Profit]]/order_details[[#This Row],[Sales]])/100</f>
        <v>-5.2284110535405857E-3</v>
      </c>
      <c r="Q437" s="12"/>
    </row>
    <row r="438" spans="1:17" x14ac:dyDescent="0.25">
      <c r="A438">
        <v>10657</v>
      </c>
      <c r="B438">
        <v>46</v>
      </c>
      <c r="C438" t="str">
        <f>_xlfn.XLOOKUP(order_details[[#This Row],[orderID]],orders[orderID],orders[customerID])</f>
        <v>SAVEA</v>
      </c>
      <c r="D438" t="str">
        <f>_xlfn.XLOOKUP(order_details[[#This Row],[orderID]],orders[orderID],orders[Employee Name])</f>
        <v>Andrew Fuller</v>
      </c>
      <c r="E438" t="str">
        <f>_xlfn.XLOOKUP(order_details[[#This Row],[Customer ID]],customers[customerID],customers[companyName])</f>
        <v>Save-a-lot Markets</v>
      </c>
      <c r="F438" t="str">
        <f>_xlfn.XLOOKUP(order_details[[#This Row],[productID]],products[productID],products[productName])</f>
        <v>Spegesild</v>
      </c>
      <c r="G438" t="str">
        <f>_xlfn.XLOOKUP(order_details[[#This Row],[Product Name]],products[productName],products[Category Name])</f>
        <v>Seafood</v>
      </c>
      <c r="H438" s="6">
        <f>_xlfn.XLOOKUP(order_details[[#This Row],[orderID]],orders[orderID],orders[orderDate])</f>
        <v>41886</v>
      </c>
      <c r="I438" s="6" t="e">
        <f>DATEVALUE(order_details[[#This Row],[Order Date]])</f>
        <v>#VALUE!</v>
      </c>
      <c r="J438">
        <v>12</v>
      </c>
      <c r="K438">
        <v>45</v>
      </c>
      <c r="L438">
        <v>0</v>
      </c>
      <c r="M438">
        <f>(order_details[[#This Row],[unitPrice]]*order_details[[#This Row],[quantity]]) - (order_details[[#This Row],[unitPrice]]*order_details[[#This Row],[quantity]]*order_details[[#This Row],[discount]])</f>
        <v>540</v>
      </c>
      <c r="N438">
        <f>_xlfn.XLOOKUP(order_details[[#This Row],[orderID]],orders[orderID],orders[freight])</f>
        <v>352.69</v>
      </c>
      <c r="O438">
        <f>order_details[[#This Row],[Sales]]-order_details[[#This Row],[Freight]]</f>
        <v>187.31</v>
      </c>
      <c r="P438" s="8">
        <f>(order_details[[#This Row],[Profit]]/order_details[[#This Row],[Sales]])/100</f>
        <v>3.4687037037037039E-3</v>
      </c>
      <c r="Q438" s="12"/>
    </row>
    <row r="439" spans="1:17" x14ac:dyDescent="0.25">
      <c r="A439">
        <v>10657</v>
      </c>
      <c r="B439">
        <v>56</v>
      </c>
      <c r="C439" t="str">
        <f>_xlfn.XLOOKUP(order_details[[#This Row],[orderID]],orders[orderID],orders[customerID])</f>
        <v>SAVEA</v>
      </c>
      <c r="D439" t="str">
        <f>_xlfn.XLOOKUP(order_details[[#This Row],[orderID]],orders[orderID],orders[Employee Name])</f>
        <v>Andrew Fuller</v>
      </c>
      <c r="E439" t="str">
        <f>_xlfn.XLOOKUP(order_details[[#This Row],[Customer ID]],customers[customerID],customers[companyName])</f>
        <v>Save-a-lot Markets</v>
      </c>
      <c r="F439" t="str">
        <f>_xlfn.XLOOKUP(order_details[[#This Row],[productID]],products[productID],products[productName])</f>
        <v>Gnocchi di nonna Alice</v>
      </c>
      <c r="G439" t="str">
        <f>_xlfn.XLOOKUP(order_details[[#This Row],[Product Name]],products[productName],products[Category Name])</f>
        <v>Grains &amp; Cereals</v>
      </c>
      <c r="H439" s="6">
        <f>_xlfn.XLOOKUP(order_details[[#This Row],[orderID]],orders[orderID],orders[orderDate])</f>
        <v>41886</v>
      </c>
      <c r="I439" s="6" t="e">
        <f>DATEVALUE(order_details[[#This Row],[Order Date]])</f>
        <v>#VALUE!</v>
      </c>
      <c r="J439">
        <v>38</v>
      </c>
      <c r="K439">
        <v>45</v>
      </c>
      <c r="L439">
        <v>0</v>
      </c>
      <c r="M439">
        <f>(order_details[[#This Row],[unitPrice]]*order_details[[#This Row],[quantity]]) - (order_details[[#This Row],[unitPrice]]*order_details[[#This Row],[quantity]]*order_details[[#This Row],[discount]])</f>
        <v>1710</v>
      </c>
      <c r="N439">
        <f>_xlfn.XLOOKUP(order_details[[#This Row],[orderID]],orders[orderID],orders[freight])</f>
        <v>352.69</v>
      </c>
      <c r="O439">
        <f>order_details[[#This Row],[Sales]]-order_details[[#This Row],[Freight]]</f>
        <v>1357.31</v>
      </c>
      <c r="P439" s="8">
        <f>(order_details[[#This Row],[Profit]]/order_details[[#This Row],[Sales]])/100</f>
        <v>7.9374853801169581E-3</v>
      </c>
      <c r="Q439" s="12"/>
    </row>
    <row r="440" spans="1:17" x14ac:dyDescent="0.25">
      <c r="A440">
        <v>10658</v>
      </c>
      <c r="B440">
        <v>21</v>
      </c>
      <c r="C440" t="str">
        <f>_xlfn.XLOOKUP(order_details[[#This Row],[orderID]],orders[orderID],orders[customerID])</f>
        <v>QUICK</v>
      </c>
      <c r="D440" t="str">
        <f>_xlfn.XLOOKUP(order_details[[#This Row],[orderID]],orders[orderID],orders[Employee Name])</f>
        <v>Margaret Peacock</v>
      </c>
      <c r="E440" t="str">
        <f>_xlfn.XLOOKUP(order_details[[#This Row],[Customer ID]],customers[customerID],customers[companyName])</f>
        <v>QUICK-Stop</v>
      </c>
      <c r="F440" t="str">
        <f>_xlfn.XLOOKUP(order_details[[#This Row],[productID]],products[productID],products[productName])</f>
        <v>Sir Rodney's Scones</v>
      </c>
      <c r="G440" t="str">
        <f>_xlfn.XLOOKUP(order_details[[#This Row],[Product Name]],products[productName],products[Category Name])</f>
        <v>Confections</v>
      </c>
      <c r="H440" s="6">
        <f>_xlfn.XLOOKUP(order_details[[#This Row],[orderID]],orders[orderID],orders[orderDate])</f>
        <v>41887</v>
      </c>
      <c r="I440" s="6" t="e">
        <f>DATEVALUE(order_details[[#This Row],[Order Date]])</f>
        <v>#VALUE!</v>
      </c>
      <c r="J440">
        <v>10</v>
      </c>
      <c r="K440">
        <v>60</v>
      </c>
      <c r="L440">
        <v>0</v>
      </c>
      <c r="M440">
        <f>(order_details[[#This Row],[unitPrice]]*order_details[[#This Row],[quantity]]) - (order_details[[#This Row],[unitPrice]]*order_details[[#This Row],[quantity]]*order_details[[#This Row],[discount]])</f>
        <v>600</v>
      </c>
      <c r="N440">
        <f>_xlfn.XLOOKUP(order_details[[#This Row],[orderID]],orders[orderID],orders[freight])</f>
        <v>364.15</v>
      </c>
      <c r="O440">
        <f>order_details[[#This Row],[Sales]]-order_details[[#This Row],[Freight]]</f>
        <v>235.85000000000002</v>
      </c>
      <c r="P440" s="8">
        <f>(order_details[[#This Row],[Profit]]/order_details[[#This Row],[Sales]])/100</f>
        <v>3.9308333333333339E-3</v>
      </c>
      <c r="Q440" s="12"/>
    </row>
    <row r="441" spans="1:17" x14ac:dyDescent="0.25">
      <c r="A441">
        <v>10660</v>
      </c>
      <c r="B441">
        <v>20</v>
      </c>
      <c r="C441" t="str">
        <f>_xlfn.XLOOKUP(order_details[[#This Row],[orderID]],orders[orderID],orders[customerID])</f>
        <v>HUNGC</v>
      </c>
      <c r="D441" t="str">
        <f>_xlfn.XLOOKUP(order_details[[#This Row],[orderID]],orders[orderID],orders[Employee Name])</f>
        <v>Laura Callahan</v>
      </c>
      <c r="E441" t="str">
        <f>_xlfn.XLOOKUP(order_details[[#This Row],[Customer ID]],customers[customerID],customers[companyName])</f>
        <v>Hungry Coyote Import Store</v>
      </c>
      <c r="F441" t="str">
        <f>_xlfn.XLOOKUP(order_details[[#This Row],[productID]],products[productID],products[productName])</f>
        <v>Sir Rodney's Marmalade</v>
      </c>
      <c r="G441" t="str">
        <f>_xlfn.XLOOKUP(order_details[[#This Row],[Product Name]],products[productName],products[Category Name])</f>
        <v>Confections</v>
      </c>
      <c r="H441" s="6">
        <f>_xlfn.XLOOKUP(order_details[[#This Row],[orderID]],orders[orderID],orders[orderDate])</f>
        <v>41890</v>
      </c>
      <c r="I441" s="6" t="e">
        <f>DATEVALUE(order_details[[#This Row],[Order Date]])</f>
        <v>#VALUE!</v>
      </c>
      <c r="J441">
        <v>81</v>
      </c>
      <c r="K441">
        <v>21</v>
      </c>
      <c r="L441">
        <v>0</v>
      </c>
      <c r="M441">
        <f>(order_details[[#This Row],[unitPrice]]*order_details[[#This Row],[quantity]]) - (order_details[[#This Row],[unitPrice]]*order_details[[#This Row],[quantity]]*order_details[[#This Row],[discount]])</f>
        <v>1701</v>
      </c>
      <c r="N441">
        <f>_xlfn.XLOOKUP(order_details[[#This Row],[orderID]],orders[orderID],orders[freight])</f>
        <v>111.29</v>
      </c>
      <c r="O441">
        <f>order_details[[#This Row],[Sales]]-order_details[[#This Row],[Freight]]</f>
        <v>1589.71</v>
      </c>
      <c r="P441" s="8">
        <f>(order_details[[#This Row],[Profit]]/order_details[[#This Row],[Sales]])/100</f>
        <v>9.3457378012933561E-3</v>
      </c>
      <c r="Q441" s="12"/>
    </row>
    <row r="442" spans="1:17" x14ac:dyDescent="0.25">
      <c r="A442">
        <v>10665</v>
      </c>
      <c r="B442">
        <v>59</v>
      </c>
      <c r="C442" t="str">
        <f>_xlfn.XLOOKUP(order_details[[#This Row],[orderID]],orders[orderID],orders[customerID])</f>
        <v>LONEP</v>
      </c>
      <c r="D442" t="str">
        <f>_xlfn.XLOOKUP(order_details[[#This Row],[orderID]],orders[orderID],orders[Employee Name])</f>
        <v>Nancy Davolio</v>
      </c>
      <c r="E442" t="str">
        <f>_xlfn.XLOOKUP(order_details[[#This Row],[Customer ID]],customers[customerID],customers[companyName])</f>
        <v>Lonesome Pine Restaurant</v>
      </c>
      <c r="F442" t="str">
        <f>_xlfn.XLOOKUP(order_details[[#This Row],[productID]],products[productID],products[productName])</f>
        <v>Raclette Courdavault</v>
      </c>
      <c r="G442" t="str">
        <f>_xlfn.XLOOKUP(order_details[[#This Row],[Product Name]],products[productName],products[Category Name])</f>
        <v>Dairy Products</v>
      </c>
      <c r="H442" s="6">
        <f>_xlfn.XLOOKUP(order_details[[#This Row],[orderID]],orders[orderID],orders[orderDate])</f>
        <v>41893</v>
      </c>
      <c r="I442" s="6" t="e">
        <f>DATEVALUE(order_details[[#This Row],[Order Date]])</f>
        <v>#VALUE!</v>
      </c>
      <c r="J442">
        <v>55</v>
      </c>
      <c r="K442">
        <v>1</v>
      </c>
      <c r="L442">
        <v>0</v>
      </c>
      <c r="M442">
        <f>(order_details[[#This Row],[unitPrice]]*order_details[[#This Row],[quantity]]) - (order_details[[#This Row],[unitPrice]]*order_details[[#This Row],[quantity]]*order_details[[#This Row],[discount]])</f>
        <v>55</v>
      </c>
      <c r="N442">
        <f>_xlfn.XLOOKUP(order_details[[#This Row],[orderID]],orders[orderID],orders[freight])</f>
        <v>26.31</v>
      </c>
      <c r="O442">
        <f>order_details[[#This Row],[Sales]]-order_details[[#This Row],[Freight]]</f>
        <v>28.69</v>
      </c>
      <c r="P442" s="8">
        <f>(order_details[[#This Row],[Profit]]/order_details[[#This Row],[Sales]])/100</f>
        <v>5.216363636363637E-3</v>
      </c>
      <c r="Q442" s="12"/>
    </row>
    <row r="443" spans="1:17" x14ac:dyDescent="0.25">
      <c r="A443">
        <v>10666</v>
      </c>
      <c r="B443">
        <v>29</v>
      </c>
      <c r="C443" t="str">
        <f>_xlfn.XLOOKUP(order_details[[#This Row],[orderID]],orders[orderID],orders[customerID])</f>
        <v>RICSU</v>
      </c>
      <c r="D443" t="str">
        <f>_xlfn.XLOOKUP(order_details[[#This Row],[orderID]],orders[orderID],orders[Employee Name])</f>
        <v>Robert King</v>
      </c>
      <c r="E443" t="str">
        <f>_xlfn.XLOOKUP(order_details[[#This Row],[Customer ID]],customers[customerID],customers[companyName])</f>
        <v>Richter Supermarkt</v>
      </c>
      <c r="F443" t="str">
        <f>_xlfn.XLOOKUP(order_details[[#This Row],[productID]],products[productID],products[productName])</f>
        <v>Thüringer Rostbratwurst</v>
      </c>
      <c r="G443" t="str">
        <f>_xlfn.XLOOKUP(order_details[[#This Row],[Product Name]],products[productName],products[Category Name])</f>
        <v>Meat &amp; Poultry</v>
      </c>
      <c r="H443" s="6">
        <f>_xlfn.XLOOKUP(order_details[[#This Row],[orderID]],orders[orderID],orders[orderDate])</f>
        <v>41894</v>
      </c>
      <c r="I443" s="6" t="e">
        <f>DATEVALUE(order_details[[#This Row],[Order Date]])</f>
        <v>#VALUE!</v>
      </c>
      <c r="J443">
        <v>123.79</v>
      </c>
      <c r="K443">
        <v>36</v>
      </c>
      <c r="L443">
        <v>0</v>
      </c>
      <c r="M443">
        <f>(order_details[[#This Row],[unitPrice]]*order_details[[#This Row],[quantity]]) - (order_details[[#This Row],[unitPrice]]*order_details[[#This Row],[quantity]]*order_details[[#This Row],[discount]])</f>
        <v>4456.4400000000005</v>
      </c>
      <c r="N443">
        <f>_xlfn.XLOOKUP(order_details[[#This Row],[orderID]],orders[orderID],orders[freight])</f>
        <v>232.42</v>
      </c>
      <c r="O443">
        <f>order_details[[#This Row],[Sales]]-order_details[[#This Row],[Freight]]</f>
        <v>4224.0200000000004</v>
      </c>
      <c r="P443" s="8">
        <f>(order_details[[#This Row],[Profit]]/order_details[[#This Row],[Sales]])/100</f>
        <v>9.4784626293633479E-3</v>
      </c>
      <c r="Q443" s="12"/>
    </row>
    <row r="444" spans="1:17" x14ac:dyDescent="0.25">
      <c r="A444">
        <v>10670</v>
      </c>
      <c r="B444">
        <v>23</v>
      </c>
      <c r="C444" t="str">
        <f>_xlfn.XLOOKUP(order_details[[#This Row],[orderID]],orders[orderID],orders[customerID])</f>
        <v>FRANK</v>
      </c>
      <c r="D444" t="str">
        <f>_xlfn.XLOOKUP(order_details[[#This Row],[orderID]],orders[orderID],orders[Employee Name])</f>
        <v>Margaret Peacock</v>
      </c>
      <c r="E444" t="str">
        <f>_xlfn.XLOOKUP(order_details[[#This Row],[Customer ID]],customers[customerID],customers[companyName])</f>
        <v>Frankenversand</v>
      </c>
      <c r="F444" t="str">
        <f>_xlfn.XLOOKUP(order_details[[#This Row],[productID]],products[productID],products[productName])</f>
        <v>Tunnbröd</v>
      </c>
      <c r="G444" t="str">
        <f>_xlfn.XLOOKUP(order_details[[#This Row],[Product Name]],products[productName],products[Category Name])</f>
        <v>Grains &amp; Cereals</v>
      </c>
      <c r="H444" s="6">
        <f>_xlfn.XLOOKUP(order_details[[#This Row],[orderID]],orders[orderID],orders[orderDate])</f>
        <v>41898</v>
      </c>
      <c r="I444" s="6" t="e">
        <f>DATEVALUE(order_details[[#This Row],[Order Date]])</f>
        <v>#VALUE!</v>
      </c>
      <c r="J444">
        <v>9</v>
      </c>
      <c r="K444">
        <v>32</v>
      </c>
      <c r="L444">
        <v>0</v>
      </c>
      <c r="M444">
        <f>(order_details[[#This Row],[unitPrice]]*order_details[[#This Row],[quantity]]) - (order_details[[#This Row],[unitPrice]]*order_details[[#This Row],[quantity]]*order_details[[#This Row],[discount]])</f>
        <v>288</v>
      </c>
      <c r="N444">
        <f>_xlfn.XLOOKUP(order_details[[#This Row],[orderID]],orders[orderID],orders[freight])</f>
        <v>203.48</v>
      </c>
      <c r="O444">
        <f>order_details[[#This Row],[Sales]]-order_details[[#This Row],[Freight]]</f>
        <v>84.52000000000001</v>
      </c>
      <c r="P444" s="8">
        <f>(order_details[[#This Row],[Profit]]/order_details[[#This Row],[Sales]])/100</f>
        <v>2.9347222222222222E-3</v>
      </c>
      <c r="Q444" s="12"/>
    </row>
    <row r="445" spans="1:17" x14ac:dyDescent="0.25">
      <c r="A445">
        <v>10670</v>
      </c>
      <c r="B445">
        <v>46</v>
      </c>
      <c r="C445" t="str">
        <f>_xlfn.XLOOKUP(order_details[[#This Row],[orderID]],orders[orderID],orders[customerID])</f>
        <v>FRANK</v>
      </c>
      <c r="D445" t="str">
        <f>_xlfn.XLOOKUP(order_details[[#This Row],[orderID]],orders[orderID],orders[Employee Name])</f>
        <v>Margaret Peacock</v>
      </c>
      <c r="E445" t="str">
        <f>_xlfn.XLOOKUP(order_details[[#This Row],[Customer ID]],customers[customerID],customers[companyName])</f>
        <v>Frankenversand</v>
      </c>
      <c r="F445" t="str">
        <f>_xlfn.XLOOKUP(order_details[[#This Row],[productID]],products[productID],products[productName])</f>
        <v>Spegesild</v>
      </c>
      <c r="G445" t="str">
        <f>_xlfn.XLOOKUP(order_details[[#This Row],[Product Name]],products[productName],products[Category Name])</f>
        <v>Seafood</v>
      </c>
      <c r="H445" s="6">
        <f>_xlfn.XLOOKUP(order_details[[#This Row],[orderID]],orders[orderID],orders[orderDate])</f>
        <v>41898</v>
      </c>
      <c r="I445" s="6" t="e">
        <f>DATEVALUE(order_details[[#This Row],[Order Date]])</f>
        <v>#VALUE!</v>
      </c>
      <c r="J445">
        <v>12</v>
      </c>
      <c r="K445">
        <v>60</v>
      </c>
      <c r="L445">
        <v>0</v>
      </c>
      <c r="M445">
        <f>(order_details[[#This Row],[unitPrice]]*order_details[[#This Row],[quantity]]) - (order_details[[#This Row],[unitPrice]]*order_details[[#This Row],[quantity]]*order_details[[#This Row],[discount]])</f>
        <v>720</v>
      </c>
      <c r="N445">
        <f>_xlfn.XLOOKUP(order_details[[#This Row],[orderID]],orders[orderID],orders[freight])</f>
        <v>203.48</v>
      </c>
      <c r="O445">
        <f>order_details[[#This Row],[Sales]]-order_details[[#This Row],[Freight]]</f>
        <v>516.52</v>
      </c>
      <c r="P445" s="8">
        <f>(order_details[[#This Row],[Profit]]/order_details[[#This Row],[Sales]])/100</f>
        <v>7.1738888888888885E-3</v>
      </c>
      <c r="Q445" s="12"/>
    </row>
    <row r="446" spans="1:17" x14ac:dyDescent="0.25">
      <c r="A446">
        <v>10670</v>
      </c>
      <c r="B446">
        <v>67</v>
      </c>
      <c r="C446" t="str">
        <f>_xlfn.XLOOKUP(order_details[[#This Row],[orderID]],orders[orderID],orders[customerID])</f>
        <v>FRANK</v>
      </c>
      <c r="D446" t="str">
        <f>_xlfn.XLOOKUP(order_details[[#This Row],[orderID]],orders[orderID],orders[Employee Name])</f>
        <v>Margaret Peacock</v>
      </c>
      <c r="E446" t="str">
        <f>_xlfn.XLOOKUP(order_details[[#This Row],[Customer ID]],customers[customerID],customers[companyName])</f>
        <v>Frankenversand</v>
      </c>
      <c r="F446" t="str">
        <f>_xlfn.XLOOKUP(order_details[[#This Row],[productID]],products[productID],products[productName])</f>
        <v>Laughing Lumberjack Lager</v>
      </c>
      <c r="G446" t="str">
        <f>_xlfn.XLOOKUP(order_details[[#This Row],[Product Name]],products[productName],products[Category Name])</f>
        <v>Beverages</v>
      </c>
      <c r="H446" s="6">
        <f>_xlfn.XLOOKUP(order_details[[#This Row],[orderID]],orders[orderID],orders[orderDate])</f>
        <v>41898</v>
      </c>
      <c r="I446" s="6" t="e">
        <f>DATEVALUE(order_details[[#This Row],[Order Date]])</f>
        <v>#VALUE!</v>
      </c>
      <c r="J446">
        <v>14</v>
      </c>
      <c r="K446">
        <v>25</v>
      </c>
      <c r="L446">
        <v>0</v>
      </c>
      <c r="M446">
        <f>(order_details[[#This Row],[unitPrice]]*order_details[[#This Row],[quantity]]) - (order_details[[#This Row],[unitPrice]]*order_details[[#This Row],[quantity]]*order_details[[#This Row],[discount]])</f>
        <v>350</v>
      </c>
      <c r="N446">
        <f>_xlfn.XLOOKUP(order_details[[#This Row],[orderID]],orders[orderID],orders[freight])</f>
        <v>203.48</v>
      </c>
      <c r="O446">
        <f>order_details[[#This Row],[Sales]]-order_details[[#This Row],[Freight]]</f>
        <v>146.52000000000001</v>
      </c>
      <c r="P446" s="8">
        <f>(order_details[[#This Row],[Profit]]/order_details[[#This Row],[Sales]])/100</f>
        <v>4.1862857142857144E-3</v>
      </c>
      <c r="Q446" s="12"/>
    </row>
    <row r="447" spans="1:17" x14ac:dyDescent="0.25">
      <c r="A447">
        <v>10670</v>
      </c>
      <c r="B447">
        <v>73</v>
      </c>
      <c r="C447" t="str">
        <f>_xlfn.XLOOKUP(order_details[[#This Row],[orderID]],orders[orderID],orders[customerID])</f>
        <v>FRANK</v>
      </c>
      <c r="D447" t="str">
        <f>_xlfn.XLOOKUP(order_details[[#This Row],[orderID]],orders[orderID],orders[Employee Name])</f>
        <v>Margaret Peacock</v>
      </c>
      <c r="E447" t="str">
        <f>_xlfn.XLOOKUP(order_details[[#This Row],[Customer ID]],customers[customerID],customers[companyName])</f>
        <v>Frankenversand</v>
      </c>
      <c r="F447" t="str">
        <f>_xlfn.XLOOKUP(order_details[[#This Row],[productID]],products[productID],products[productName])</f>
        <v>Röd Kaviar</v>
      </c>
      <c r="G447" t="str">
        <f>_xlfn.XLOOKUP(order_details[[#This Row],[Product Name]],products[productName],products[Category Name])</f>
        <v>Seafood</v>
      </c>
      <c r="H447" s="6">
        <f>_xlfn.XLOOKUP(order_details[[#This Row],[orderID]],orders[orderID],orders[orderDate])</f>
        <v>41898</v>
      </c>
      <c r="I447" s="6" t="e">
        <f>DATEVALUE(order_details[[#This Row],[Order Date]])</f>
        <v>#VALUE!</v>
      </c>
      <c r="J447">
        <v>15</v>
      </c>
      <c r="K447">
        <v>50</v>
      </c>
      <c r="L447">
        <v>0</v>
      </c>
      <c r="M447">
        <f>(order_details[[#This Row],[unitPrice]]*order_details[[#This Row],[quantity]]) - (order_details[[#This Row],[unitPrice]]*order_details[[#This Row],[quantity]]*order_details[[#This Row],[discount]])</f>
        <v>750</v>
      </c>
      <c r="N447">
        <f>_xlfn.XLOOKUP(order_details[[#This Row],[orderID]],orders[orderID],orders[freight])</f>
        <v>203.48</v>
      </c>
      <c r="O447">
        <f>order_details[[#This Row],[Sales]]-order_details[[#This Row],[Freight]]</f>
        <v>546.52</v>
      </c>
      <c r="P447" s="8">
        <f>(order_details[[#This Row],[Profit]]/order_details[[#This Row],[Sales]])/100</f>
        <v>7.2869333333333329E-3</v>
      </c>
      <c r="Q447" s="12"/>
    </row>
    <row r="448" spans="1:17" x14ac:dyDescent="0.25">
      <c r="A448">
        <v>10670</v>
      </c>
      <c r="B448">
        <v>75</v>
      </c>
      <c r="C448" t="str">
        <f>_xlfn.XLOOKUP(order_details[[#This Row],[orderID]],orders[orderID],orders[customerID])</f>
        <v>FRANK</v>
      </c>
      <c r="D448" t="str">
        <f>_xlfn.XLOOKUP(order_details[[#This Row],[orderID]],orders[orderID],orders[Employee Name])</f>
        <v>Margaret Peacock</v>
      </c>
      <c r="E448" t="str">
        <f>_xlfn.XLOOKUP(order_details[[#This Row],[Customer ID]],customers[customerID],customers[companyName])</f>
        <v>Frankenversand</v>
      </c>
      <c r="F448" t="str">
        <f>_xlfn.XLOOKUP(order_details[[#This Row],[productID]],products[productID],products[productName])</f>
        <v>Rhönbräu Klosterbier</v>
      </c>
      <c r="G448" t="str">
        <f>_xlfn.XLOOKUP(order_details[[#This Row],[Product Name]],products[productName],products[Category Name])</f>
        <v>Beverages</v>
      </c>
      <c r="H448" s="6">
        <f>_xlfn.XLOOKUP(order_details[[#This Row],[orderID]],orders[orderID],orders[orderDate])</f>
        <v>41898</v>
      </c>
      <c r="I448" s="6" t="e">
        <f>DATEVALUE(order_details[[#This Row],[Order Date]])</f>
        <v>#VALUE!</v>
      </c>
      <c r="J448">
        <v>7.75</v>
      </c>
      <c r="K448">
        <v>25</v>
      </c>
      <c r="L448">
        <v>0</v>
      </c>
      <c r="M448">
        <f>(order_details[[#This Row],[unitPrice]]*order_details[[#This Row],[quantity]]) - (order_details[[#This Row],[unitPrice]]*order_details[[#This Row],[quantity]]*order_details[[#This Row],[discount]])</f>
        <v>193.75</v>
      </c>
      <c r="N448">
        <f>_xlfn.XLOOKUP(order_details[[#This Row],[orderID]],orders[orderID],orders[freight])</f>
        <v>203.48</v>
      </c>
      <c r="O448">
        <f>order_details[[#This Row],[Sales]]-order_details[[#This Row],[Freight]]</f>
        <v>-9.7299999999999898</v>
      </c>
      <c r="P448" s="8">
        <f>(order_details[[#This Row],[Profit]]/order_details[[#This Row],[Sales]])/100</f>
        <v>-5.0219354838709621E-4</v>
      </c>
      <c r="Q448" s="12"/>
    </row>
    <row r="449" spans="1:17" x14ac:dyDescent="0.25">
      <c r="A449">
        <v>10671</v>
      </c>
      <c r="B449">
        <v>65</v>
      </c>
      <c r="C449" t="str">
        <f>_xlfn.XLOOKUP(order_details[[#This Row],[orderID]],orders[orderID],orders[customerID])</f>
        <v>FRANR</v>
      </c>
      <c r="D449" t="str">
        <f>_xlfn.XLOOKUP(order_details[[#This Row],[orderID]],orders[orderID],orders[Employee Name])</f>
        <v>Nancy Davolio</v>
      </c>
      <c r="E449" t="str">
        <f>_xlfn.XLOOKUP(order_details[[#This Row],[Customer ID]],customers[customerID],customers[companyName])</f>
        <v>France restauration</v>
      </c>
      <c r="F449" t="str">
        <f>_xlfn.XLOOKUP(order_details[[#This Row],[productID]],products[productID],products[productName])</f>
        <v>Louisiana Fiery Hot Pepper Sauce</v>
      </c>
      <c r="G449" t="str">
        <f>_xlfn.XLOOKUP(order_details[[#This Row],[Product Name]],products[productName],products[Category Name])</f>
        <v>Condiments</v>
      </c>
      <c r="H449" s="6">
        <f>_xlfn.XLOOKUP(order_details[[#This Row],[orderID]],orders[orderID],orders[orderDate])</f>
        <v>41899</v>
      </c>
      <c r="I449" s="6" t="e">
        <f>DATEVALUE(order_details[[#This Row],[Order Date]])</f>
        <v>#VALUE!</v>
      </c>
      <c r="J449">
        <v>21.05</v>
      </c>
      <c r="K449">
        <v>12</v>
      </c>
      <c r="L449">
        <v>0</v>
      </c>
      <c r="M449">
        <f>(order_details[[#This Row],[unitPrice]]*order_details[[#This Row],[quantity]]) - (order_details[[#This Row],[unitPrice]]*order_details[[#This Row],[quantity]]*order_details[[#This Row],[discount]])</f>
        <v>252.60000000000002</v>
      </c>
      <c r="N449">
        <f>_xlfn.XLOOKUP(order_details[[#This Row],[orderID]],orders[orderID],orders[freight])</f>
        <v>30.34</v>
      </c>
      <c r="O449">
        <f>order_details[[#This Row],[Sales]]-order_details[[#This Row],[Freight]]</f>
        <v>222.26000000000002</v>
      </c>
      <c r="P449" s="8">
        <f>(order_details[[#This Row],[Profit]]/order_details[[#This Row],[Sales]])/100</f>
        <v>8.7988915281076788E-3</v>
      </c>
      <c r="Q449" s="12"/>
    </row>
    <row r="450" spans="1:17" x14ac:dyDescent="0.25">
      <c r="A450">
        <v>10672</v>
      </c>
      <c r="B450">
        <v>71</v>
      </c>
      <c r="C450" t="str">
        <f>_xlfn.XLOOKUP(order_details[[#This Row],[orderID]],orders[orderID],orders[customerID])</f>
        <v>BERGS</v>
      </c>
      <c r="D450" t="str">
        <f>_xlfn.XLOOKUP(order_details[[#This Row],[orderID]],orders[orderID],orders[Employee Name])</f>
        <v>Anne Dodsworth</v>
      </c>
      <c r="E450" t="str">
        <f>_xlfn.XLOOKUP(order_details[[#This Row],[Customer ID]],customers[customerID],customers[companyName])</f>
        <v>Berglunds snabbköp</v>
      </c>
      <c r="F450" t="str">
        <f>_xlfn.XLOOKUP(order_details[[#This Row],[productID]],products[productID],products[productName])</f>
        <v>Flotemysost</v>
      </c>
      <c r="G450" t="str">
        <f>_xlfn.XLOOKUP(order_details[[#This Row],[Product Name]],products[productName],products[Category Name])</f>
        <v>Dairy Products</v>
      </c>
      <c r="H450" s="6">
        <f>_xlfn.XLOOKUP(order_details[[#This Row],[orderID]],orders[orderID],orders[orderDate])</f>
        <v>41899</v>
      </c>
      <c r="I450" s="6" t="e">
        <f>DATEVALUE(order_details[[#This Row],[Order Date]])</f>
        <v>#VALUE!</v>
      </c>
      <c r="J450">
        <v>21.5</v>
      </c>
      <c r="K450">
        <v>12</v>
      </c>
      <c r="L450">
        <v>0</v>
      </c>
      <c r="M450">
        <f>(order_details[[#This Row],[unitPrice]]*order_details[[#This Row],[quantity]]) - (order_details[[#This Row],[unitPrice]]*order_details[[#This Row],[quantity]]*order_details[[#This Row],[discount]])</f>
        <v>258</v>
      </c>
      <c r="N450">
        <f>_xlfn.XLOOKUP(order_details[[#This Row],[orderID]],orders[orderID],orders[freight])</f>
        <v>95.75</v>
      </c>
      <c r="O450">
        <f>order_details[[#This Row],[Sales]]-order_details[[#This Row],[Freight]]</f>
        <v>162.25</v>
      </c>
      <c r="P450" s="8">
        <f>(order_details[[#This Row],[Profit]]/order_details[[#This Row],[Sales]])/100</f>
        <v>6.2887596899224808E-3</v>
      </c>
      <c r="Q450" s="12"/>
    </row>
    <row r="451" spans="1:17" x14ac:dyDescent="0.25">
      <c r="A451">
        <v>10673</v>
      </c>
      <c r="B451">
        <v>16</v>
      </c>
      <c r="C451" t="str">
        <f>_xlfn.XLOOKUP(order_details[[#This Row],[orderID]],orders[orderID],orders[customerID])</f>
        <v>WILMK</v>
      </c>
      <c r="D451" t="str">
        <f>_xlfn.XLOOKUP(order_details[[#This Row],[orderID]],orders[orderID],orders[Employee Name])</f>
        <v>Andrew Fuller</v>
      </c>
      <c r="E451" t="str">
        <f>_xlfn.XLOOKUP(order_details[[#This Row],[Customer ID]],customers[customerID],customers[companyName])</f>
        <v>Wilman Kala</v>
      </c>
      <c r="F451" t="str">
        <f>_xlfn.XLOOKUP(order_details[[#This Row],[productID]],products[productID],products[productName])</f>
        <v>Pavlova</v>
      </c>
      <c r="G451" t="str">
        <f>_xlfn.XLOOKUP(order_details[[#This Row],[Product Name]],products[productName],products[Category Name])</f>
        <v>Confections</v>
      </c>
      <c r="H451" s="6">
        <f>_xlfn.XLOOKUP(order_details[[#This Row],[orderID]],orders[orderID],orders[orderDate])</f>
        <v>41900</v>
      </c>
      <c r="I451" s="6" t="e">
        <f>DATEVALUE(order_details[[#This Row],[Order Date]])</f>
        <v>#VALUE!</v>
      </c>
      <c r="J451">
        <v>17.45</v>
      </c>
      <c r="K451">
        <v>3</v>
      </c>
      <c r="L451">
        <v>0</v>
      </c>
      <c r="M451">
        <f>(order_details[[#This Row],[unitPrice]]*order_details[[#This Row],[quantity]]) - (order_details[[#This Row],[unitPrice]]*order_details[[#This Row],[quantity]]*order_details[[#This Row],[discount]])</f>
        <v>52.349999999999994</v>
      </c>
      <c r="N451">
        <f>_xlfn.XLOOKUP(order_details[[#This Row],[orderID]],orders[orderID],orders[freight])</f>
        <v>22.76</v>
      </c>
      <c r="O451">
        <f>order_details[[#This Row],[Sales]]-order_details[[#This Row],[Freight]]</f>
        <v>29.589999999999993</v>
      </c>
      <c r="P451" s="8">
        <f>(order_details[[#This Row],[Profit]]/order_details[[#This Row],[Sales]])/100</f>
        <v>5.6523400191021951E-3</v>
      </c>
      <c r="Q451" s="12"/>
    </row>
    <row r="452" spans="1:17" x14ac:dyDescent="0.25">
      <c r="A452">
        <v>10673</v>
      </c>
      <c r="B452">
        <v>42</v>
      </c>
      <c r="C452" t="str">
        <f>_xlfn.XLOOKUP(order_details[[#This Row],[orderID]],orders[orderID],orders[customerID])</f>
        <v>WILMK</v>
      </c>
      <c r="D452" t="str">
        <f>_xlfn.XLOOKUP(order_details[[#This Row],[orderID]],orders[orderID],orders[Employee Name])</f>
        <v>Andrew Fuller</v>
      </c>
      <c r="E452" t="str">
        <f>_xlfn.XLOOKUP(order_details[[#This Row],[Customer ID]],customers[customerID],customers[companyName])</f>
        <v>Wilman Kala</v>
      </c>
      <c r="F452" t="str">
        <f>_xlfn.XLOOKUP(order_details[[#This Row],[productID]],products[productID],products[productName])</f>
        <v>Singaporean Hokkien Fried Mee</v>
      </c>
      <c r="G452" t="str">
        <f>_xlfn.XLOOKUP(order_details[[#This Row],[Product Name]],products[productName],products[Category Name])</f>
        <v>Grains &amp; Cereals</v>
      </c>
      <c r="H452" s="6">
        <f>_xlfn.XLOOKUP(order_details[[#This Row],[orderID]],orders[orderID],orders[orderDate])</f>
        <v>41900</v>
      </c>
      <c r="I452" s="6" t="e">
        <f>DATEVALUE(order_details[[#This Row],[Order Date]])</f>
        <v>#VALUE!</v>
      </c>
      <c r="J452">
        <v>14</v>
      </c>
      <c r="K452">
        <v>6</v>
      </c>
      <c r="L452">
        <v>0</v>
      </c>
      <c r="M452">
        <f>(order_details[[#This Row],[unitPrice]]*order_details[[#This Row],[quantity]]) - (order_details[[#This Row],[unitPrice]]*order_details[[#This Row],[quantity]]*order_details[[#This Row],[discount]])</f>
        <v>84</v>
      </c>
      <c r="N452">
        <f>_xlfn.XLOOKUP(order_details[[#This Row],[orderID]],orders[orderID],orders[freight])</f>
        <v>22.76</v>
      </c>
      <c r="O452">
        <f>order_details[[#This Row],[Sales]]-order_details[[#This Row],[Freight]]</f>
        <v>61.239999999999995</v>
      </c>
      <c r="P452" s="8">
        <f>(order_details[[#This Row],[Profit]]/order_details[[#This Row],[Sales]])/100</f>
        <v>7.2904761904761892E-3</v>
      </c>
      <c r="Q452" s="12"/>
    </row>
    <row r="453" spans="1:17" x14ac:dyDescent="0.25">
      <c r="A453">
        <v>10673</v>
      </c>
      <c r="B453">
        <v>43</v>
      </c>
      <c r="C453" t="str">
        <f>_xlfn.XLOOKUP(order_details[[#This Row],[orderID]],orders[orderID],orders[customerID])</f>
        <v>WILMK</v>
      </c>
      <c r="D453" t="str">
        <f>_xlfn.XLOOKUP(order_details[[#This Row],[orderID]],orders[orderID],orders[Employee Name])</f>
        <v>Andrew Fuller</v>
      </c>
      <c r="E453" t="str">
        <f>_xlfn.XLOOKUP(order_details[[#This Row],[Customer ID]],customers[customerID],customers[companyName])</f>
        <v>Wilman Kala</v>
      </c>
      <c r="F453" t="str">
        <f>_xlfn.XLOOKUP(order_details[[#This Row],[productID]],products[productID],products[productName])</f>
        <v>Ipoh Coffee</v>
      </c>
      <c r="G453" t="str">
        <f>_xlfn.XLOOKUP(order_details[[#This Row],[Product Name]],products[productName],products[Category Name])</f>
        <v>Beverages</v>
      </c>
      <c r="H453" s="6">
        <f>_xlfn.XLOOKUP(order_details[[#This Row],[orderID]],orders[orderID],orders[orderDate])</f>
        <v>41900</v>
      </c>
      <c r="I453" s="6" t="e">
        <f>DATEVALUE(order_details[[#This Row],[Order Date]])</f>
        <v>#VALUE!</v>
      </c>
      <c r="J453">
        <v>46</v>
      </c>
      <c r="K453">
        <v>6</v>
      </c>
      <c r="L453">
        <v>0</v>
      </c>
      <c r="M453">
        <f>(order_details[[#This Row],[unitPrice]]*order_details[[#This Row],[quantity]]) - (order_details[[#This Row],[unitPrice]]*order_details[[#This Row],[quantity]]*order_details[[#This Row],[discount]])</f>
        <v>276</v>
      </c>
      <c r="N453">
        <f>_xlfn.XLOOKUP(order_details[[#This Row],[orderID]],orders[orderID],orders[freight])</f>
        <v>22.76</v>
      </c>
      <c r="O453">
        <f>order_details[[#This Row],[Sales]]-order_details[[#This Row],[Freight]]</f>
        <v>253.24</v>
      </c>
      <c r="P453" s="8">
        <f>(order_details[[#This Row],[Profit]]/order_details[[#This Row],[Sales]])/100</f>
        <v>9.1753623188405801E-3</v>
      </c>
      <c r="Q453" s="12"/>
    </row>
    <row r="454" spans="1:17" x14ac:dyDescent="0.25">
      <c r="A454">
        <v>10674</v>
      </c>
      <c r="B454">
        <v>23</v>
      </c>
      <c r="C454" t="str">
        <f>_xlfn.XLOOKUP(order_details[[#This Row],[orderID]],orders[orderID],orders[customerID])</f>
        <v>ISLAT</v>
      </c>
      <c r="D454" t="str">
        <f>_xlfn.XLOOKUP(order_details[[#This Row],[orderID]],orders[orderID],orders[Employee Name])</f>
        <v>Margaret Peacock</v>
      </c>
      <c r="E454" t="str">
        <f>_xlfn.XLOOKUP(order_details[[#This Row],[Customer ID]],customers[customerID],customers[companyName])</f>
        <v>Island Trading</v>
      </c>
      <c r="F454" t="str">
        <f>_xlfn.XLOOKUP(order_details[[#This Row],[productID]],products[productID],products[productName])</f>
        <v>Tunnbröd</v>
      </c>
      <c r="G454" t="str">
        <f>_xlfn.XLOOKUP(order_details[[#This Row],[Product Name]],products[productName],products[Category Name])</f>
        <v>Grains &amp; Cereals</v>
      </c>
      <c r="H454" s="6">
        <f>_xlfn.XLOOKUP(order_details[[#This Row],[orderID]],orders[orderID],orders[orderDate])</f>
        <v>41900</v>
      </c>
      <c r="I454" s="6" t="e">
        <f>DATEVALUE(order_details[[#This Row],[Order Date]])</f>
        <v>#VALUE!</v>
      </c>
      <c r="J454">
        <v>9</v>
      </c>
      <c r="K454">
        <v>5</v>
      </c>
      <c r="L454">
        <v>0</v>
      </c>
      <c r="M454">
        <f>(order_details[[#This Row],[unitPrice]]*order_details[[#This Row],[quantity]]) - (order_details[[#This Row],[unitPrice]]*order_details[[#This Row],[quantity]]*order_details[[#This Row],[discount]])</f>
        <v>45</v>
      </c>
      <c r="N454">
        <f>_xlfn.XLOOKUP(order_details[[#This Row],[orderID]],orders[orderID],orders[freight])</f>
        <v>0.9</v>
      </c>
      <c r="O454">
        <f>order_details[[#This Row],[Sales]]-order_details[[#This Row],[Freight]]</f>
        <v>44.1</v>
      </c>
      <c r="P454" s="8">
        <f>(order_details[[#This Row],[Profit]]/order_details[[#This Row],[Sales]])/100</f>
        <v>9.7999999999999997E-3</v>
      </c>
      <c r="Q454" s="12"/>
    </row>
    <row r="455" spans="1:17" x14ac:dyDescent="0.25">
      <c r="A455">
        <v>10676</v>
      </c>
      <c r="B455">
        <v>10</v>
      </c>
      <c r="C455" t="str">
        <f>_xlfn.XLOOKUP(order_details[[#This Row],[orderID]],orders[orderID],orders[customerID])</f>
        <v>TORTU</v>
      </c>
      <c r="D455" t="str">
        <f>_xlfn.XLOOKUP(order_details[[#This Row],[orderID]],orders[orderID],orders[Employee Name])</f>
        <v>Andrew Fuller</v>
      </c>
      <c r="E455" t="str">
        <f>_xlfn.XLOOKUP(order_details[[#This Row],[Customer ID]],customers[customerID],customers[companyName])</f>
        <v>Tortuga Restaurante</v>
      </c>
      <c r="F455" t="str">
        <f>_xlfn.XLOOKUP(order_details[[#This Row],[productID]],products[productID],products[productName])</f>
        <v>Ikura</v>
      </c>
      <c r="G455" t="str">
        <f>_xlfn.XLOOKUP(order_details[[#This Row],[Product Name]],products[productName],products[Category Name])</f>
        <v>Seafood</v>
      </c>
      <c r="H455" s="6">
        <f>_xlfn.XLOOKUP(order_details[[#This Row],[orderID]],orders[orderID],orders[orderDate])</f>
        <v>41904</v>
      </c>
      <c r="I455" s="6" t="e">
        <f>DATEVALUE(order_details[[#This Row],[Order Date]])</f>
        <v>#VALUE!</v>
      </c>
      <c r="J455">
        <v>31</v>
      </c>
      <c r="K455">
        <v>2</v>
      </c>
      <c r="L455">
        <v>0</v>
      </c>
      <c r="M455">
        <f>(order_details[[#This Row],[unitPrice]]*order_details[[#This Row],[quantity]]) - (order_details[[#This Row],[unitPrice]]*order_details[[#This Row],[quantity]]*order_details[[#This Row],[discount]])</f>
        <v>62</v>
      </c>
      <c r="N455">
        <f>_xlfn.XLOOKUP(order_details[[#This Row],[orderID]],orders[orderID],orders[freight])</f>
        <v>2.0099999999999998</v>
      </c>
      <c r="O455">
        <f>order_details[[#This Row],[Sales]]-order_details[[#This Row],[Freight]]</f>
        <v>59.99</v>
      </c>
      <c r="P455" s="8">
        <f>(order_details[[#This Row],[Profit]]/order_details[[#This Row],[Sales]])/100</f>
        <v>9.6758064516129037E-3</v>
      </c>
      <c r="Q455" s="12"/>
    </row>
    <row r="456" spans="1:17" x14ac:dyDescent="0.25">
      <c r="A456">
        <v>10676</v>
      </c>
      <c r="B456">
        <v>19</v>
      </c>
      <c r="C456" t="str">
        <f>_xlfn.XLOOKUP(order_details[[#This Row],[orderID]],orders[orderID],orders[customerID])</f>
        <v>TORTU</v>
      </c>
      <c r="D456" t="str">
        <f>_xlfn.XLOOKUP(order_details[[#This Row],[orderID]],orders[orderID],orders[Employee Name])</f>
        <v>Andrew Fuller</v>
      </c>
      <c r="E456" t="str">
        <f>_xlfn.XLOOKUP(order_details[[#This Row],[Customer ID]],customers[customerID],customers[companyName])</f>
        <v>Tortuga Restaurante</v>
      </c>
      <c r="F456" t="str">
        <f>_xlfn.XLOOKUP(order_details[[#This Row],[productID]],products[productID],products[productName])</f>
        <v>Teatime Chocolate Biscuits</v>
      </c>
      <c r="G456" t="str">
        <f>_xlfn.XLOOKUP(order_details[[#This Row],[Product Name]],products[productName],products[Category Name])</f>
        <v>Confections</v>
      </c>
      <c r="H456" s="6">
        <f>_xlfn.XLOOKUP(order_details[[#This Row],[orderID]],orders[orderID],orders[orderDate])</f>
        <v>41904</v>
      </c>
      <c r="I456" s="6" t="e">
        <f>DATEVALUE(order_details[[#This Row],[Order Date]])</f>
        <v>#VALUE!</v>
      </c>
      <c r="J456">
        <v>9.1999999999999993</v>
      </c>
      <c r="K456">
        <v>7</v>
      </c>
      <c r="L456">
        <v>0</v>
      </c>
      <c r="M456">
        <f>(order_details[[#This Row],[unitPrice]]*order_details[[#This Row],[quantity]]) - (order_details[[#This Row],[unitPrice]]*order_details[[#This Row],[quantity]]*order_details[[#This Row],[discount]])</f>
        <v>64.399999999999991</v>
      </c>
      <c r="N456">
        <f>_xlfn.XLOOKUP(order_details[[#This Row],[orderID]],orders[orderID],orders[freight])</f>
        <v>2.0099999999999998</v>
      </c>
      <c r="O456">
        <f>order_details[[#This Row],[Sales]]-order_details[[#This Row],[Freight]]</f>
        <v>62.389999999999993</v>
      </c>
      <c r="P456" s="8">
        <f>(order_details[[#This Row],[Profit]]/order_details[[#This Row],[Sales]])/100</f>
        <v>9.6878881987577641E-3</v>
      </c>
      <c r="Q456" s="12"/>
    </row>
    <row r="457" spans="1:17" x14ac:dyDescent="0.25">
      <c r="A457">
        <v>10676</v>
      </c>
      <c r="B457">
        <v>44</v>
      </c>
      <c r="C457" t="str">
        <f>_xlfn.XLOOKUP(order_details[[#This Row],[orderID]],orders[orderID],orders[customerID])</f>
        <v>TORTU</v>
      </c>
      <c r="D457" t="str">
        <f>_xlfn.XLOOKUP(order_details[[#This Row],[orderID]],orders[orderID],orders[Employee Name])</f>
        <v>Andrew Fuller</v>
      </c>
      <c r="E457" t="str">
        <f>_xlfn.XLOOKUP(order_details[[#This Row],[Customer ID]],customers[customerID],customers[companyName])</f>
        <v>Tortuga Restaurante</v>
      </c>
      <c r="F457" t="str">
        <f>_xlfn.XLOOKUP(order_details[[#This Row],[productID]],products[productID],products[productName])</f>
        <v>Gula Malacca</v>
      </c>
      <c r="G457" t="str">
        <f>_xlfn.XLOOKUP(order_details[[#This Row],[Product Name]],products[productName],products[Category Name])</f>
        <v>Condiments</v>
      </c>
      <c r="H457" s="6">
        <f>_xlfn.XLOOKUP(order_details[[#This Row],[orderID]],orders[orderID],orders[orderDate])</f>
        <v>41904</v>
      </c>
      <c r="I457" s="6" t="e">
        <f>DATEVALUE(order_details[[#This Row],[Order Date]])</f>
        <v>#VALUE!</v>
      </c>
      <c r="J457">
        <v>19.45</v>
      </c>
      <c r="K457">
        <v>21</v>
      </c>
      <c r="L457">
        <v>0</v>
      </c>
      <c r="M457">
        <f>(order_details[[#This Row],[unitPrice]]*order_details[[#This Row],[quantity]]) - (order_details[[#This Row],[unitPrice]]*order_details[[#This Row],[quantity]]*order_details[[#This Row],[discount]])</f>
        <v>408.45</v>
      </c>
      <c r="N457">
        <f>_xlfn.XLOOKUP(order_details[[#This Row],[orderID]],orders[orderID],orders[freight])</f>
        <v>2.0099999999999998</v>
      </c>
      <c r="O457">
        <f>order_details[[#This Row],[Sales]]-order_details[[#This Row],[Freight]]</f>
        <v>406.44</v>
      </c>
      <c r="P457" s="8">
        <f>(order_details[[#This Row],[Profit]]/order_details[[#This Row],[Sales]])/100</f>
        <v>9.9507895703268463E-3</v>
      </c>
      <c r="Q457" s="12"/>
    </row>
    <row r="458" spans="1:17" x14ac:dyDescent="0.25">
      <c r="A458">
        <v>10678</v>
      </c>
      <c r="B458">
        <v>12</v>
      </c>
      <c r="C458" t="str">
        <f>_xlfn.XLOOKUP(order_details[[#This Row],[orderID]],orders[orderID],orders[customerID])</f>
        <v>SAVEA</v>
      </c>
      <c r="D458" t="str">
        <f>_xlfn.XLOOKUP(order_details[[#This Row],[orderID]],orders[orderID],orders[Employee Name])</f>
        <v>Robert King</v>
      </c>
      <c r="E458" t="str">
        <f>_xlfn.XLOOKUP(order_details[[#This Row],[Customer ID]],customers[customerID],customers[companyName])</f>
        <v>Save-a-lot Markets</v>
      </c>
      <c r="F458" t="str">
        <f>_xlfn.XLOOKUP(order_details[[#This Row],[productID]],products[productID],products[productName])</f>
        <v>Queso Manchego La Pastora</v>
      </c>
      <c r="G458" t="str">
        <f>_xlfn.XLOOKUP(order_details[[#This Row],[Product Name]],products[productName],products[Category Name])</f>
        <v>Dairy Products</v>
      </c>
      <c r="H458" s="6">
        <f>_xlfn.XLOOKUP(order_details[[#This Row],[orderID]],orders[orderID],orders[orderDate])</f>
        <v>41905</v>
      </c>
      <c r="I458" s="6" t="e">
        <f>DATEVALUE(order_details[[#This Row],[Order Date]])</f>
        <v>#VALUE!</v>
      </c>
      <c r="J458">
        <v>38</v>
      </c>
      <c r="K458">
        <v>100</v>
      </c>
      <c r="L458">
        <v>0</v>
      </c>
      <c r="M458">
        <f>(order_details[[#This Row],[unitPrice]]*order_details[[#This Row],[quantity]]) - (order_details[[#This Row],[unitPrice]]*order_details[[#This Row],[quantity]]*order_details[[#This Row],[discount]])</f>
        <v>3800</v>
      </c>
      <c r="N458">
        <f>_xlfn.XLOOKUP(order_details[[#This Row],[orderID]],orders[orderID],orders[freight])</f>
        <v>388.98</v>
      </c>
      <c r="O458">
        <f>order_details[[#This Row],[Sales]]-order_details[[#This Row],[Freight]]</f>
        <v>3411.02</v>
      </c>
      <c r="P458" s="8">
        <f>(order_details[[#This Row],[Profit]]/order_details[[#This Row],[Sales]])/100</f>
        <v>8.9763684210526322E-3</v>
      </c>
      <c r="Q458" s="12"/>
    </row>
    <row r="459" spans="1:17" x14ac:dyDescent="0.25">
      <c r="A459">
        <v>10678</v>
      </c>
      <c r="B459">
        <v>41</v>
      </c>
      <c r="C459" t="str">
        <f>_xlfn.XLOOKUP(order_details[[#This Row],[orderID]],orders[orderID],orders[customerID])</f>
        <v>SAVEA</v>
      </c>
      <c r="D459" t="str">
        <f>_xlfn.XLOOKUP(order_details[[#This Row],[orderID]],orders[orderID],orders[Employee Name])</f>
        <v>Robert King</v>
      </c>
      <c r="E459" t="str">
        <f>_xlfn.XLOOKUP(order_details[[#This Row],[Customer ID]],customers[customerID],customers[companyName])</f>
        <v>Save-a-lot Markets</v>
      </c>
      <c r="F459" t="str">
        <f>_xlfn.XLOOKUP(order_details[[#This Row],[productID]],products[productID],products[productName])</f>
        <v>Jack's New England Clam Chowder</v>
      </c>
      <c r="G459" t="str">
        <f>_xlfn.XLOOKUP(order_details[[#This Row],[Product Name]],products[productName],products[Category Name])</f>
        <v>Seafood</v>
      </c>
      <c r="H459" s="6">
        <f>_xlfn.XLOOKUP(order_details[[#This Row],[orderID]],orders[orderID],orders[orderDate])</f>
        <v>41905</v>
      </c>
      <c r="I459" s="6" t="e">
        <f>DATEVALUE(order_details[[#This Row],[Order Date]])</f>
        <v>#VALUE!</v>
      </c>
      <c r="J459">
        <v>9.65</v>
      </c>
      <c r="K459">
        <v>120</v>
      </c>
      <c r="L459">
        <v>0</v>
      </c>
      <c r="M459">
        <f>(order_details[[#This Row],[unitPrice]]*order_details[[#This Row],[quantity]]) - (order_details[[#This Row],[unitPrice]]*order_details[[#This Row],[quantity]]*order_details[[#This Row],[discount]])</f>
        <v>1158</v>
      </c>
      <c r="N459">
        <f>_xlfn.XLOOKUP(order_details[[#This Row],[orderID]],orders[orderID],orders[freight])</f>
        <v>388.98</v>
      </c>
      <c r="O459">
        <f>order_details[[#This Row],[Sales]]-order_details[[#This Row],[Freight]]</f>
        <v>769.02</v>
      </c>
      <c r="P459" s="8">
        <f>(order_details[[#This Row],[Profit]]/order_details[[#This Row],[Sales]])/100</f>
        <v>6.6409326424870466E-3</v>
      </c>
      <c r="Q459" s="12"/>
    </row>
    <row r="460" spans="1:17" x14ac:dyDescent="0.25">
      <c r="A460">
        <v>10679</v>
      </c>
      <c r="B460">
        <v>59</v>
      </c>
      <c r="C460" t="str">
        <f>_xlfn.XLOOKUP(order_details[[#This Row],[orderID]],orders[orderID],orders[customerID])</f>
        <v>BLONP</v>
      </c>
      <c r="D460" t="str">
        <f>_xlfn.XLOOKUP(order_details[[#This Row],[orderID]],orders[orderID],orders[Employee Name])</f>
        <v>Laura Callahan</v>
      </c>
      <c r="E460" t="str">
        <f>_xlfn.XLOOKUP(order_details[[#This Row],[Customer ID]],customers[customerID],customers[companyName])</f>
        <v>Blondesddsl père et fils</v>
      </c>
      <c r="F460" t="str">
        <f>_xlfn.XLOOKUP(order_details[[#This Row],[productID]],products[productID],products[productName])</f>
        <v>Raclette Courdavault</v>
      </c>
      <c r="G460" t="str">
        <f>_xlfn.XLOOKUP(order_details[[#This Row],[Product Name]],products[productName],products[Category Name])</f>
        <v>Dairy Products</v>
      </c>
      <c r="H460" s="6">
        <f>_xlfn.XLOOKUP(order_details[[#This Row],[orderID]],orders[orderID],orders[orderDate])</f>
        <v>41905</v>
      </c>
      <c r="I460" s="6" t="e">
        <f>DATEVALUE(order_details[[#This Row],[Order Date]])</f>
        <v>#VALUE!</v>
      </c>
      <c r="J460">
        <v>55</v>
      </c>
      <c r="K460">
        <v>12</v>
      </c>
      <c r="L460">
        <v>0</v>
      </c>
      <c r="M460">
        <f>(order_details[[#This Row],[unitPrice]]*order_details[[#This Row],[quantity]]) - (order_details[[#This Row],[unitPrice]]*order_details[[#This Row],[quantity]]*order_details[[#This Row],[discount]])</f>
        <v>660</v>
      </c>
      <c r="N460">
        <f>_xlfn.XLOOKUP(order_details[[#This Row],[orderID]],orders[orderID],orders[freight])</f>
        <v>27.94</v>
      </c>
      <c r="O460">
        <f>order_details[[#This Row],[Sales]]-order_details[[#This Row],[Freight]]</f>
        <v>632.05999999999995</v>
      </c>
      <c r="P460" s="8">
        <f>(order_details[[#This Row],[Profit]]/order_details[[#This Row],[Sales]])/100</f>
        <v>9.5766666666666656E-3</v>
      </c>
      <c r="Q460" s="12"/>
    </row>
    <row r="461" spans="1:17" x14ac:dyDescent="0.25">
      <c r="A461">
        <v>10681</v>
      </c>
      <c r="B461">
        <v>64</v>
      </c>
      <c r="C461" t="str">
        <f>_xlfn.XLOOKUP(order_details[[#This Row],[orderID]],orders[orderID],orders[customerID])</f>
        <v>GREAL</v>
      </c>
      <c r="D461" t="str">
        <f>_xlfn.XLOOKUP(order_details[[#This Row],[orderID]],orders[orderID],orders[Employee Name])</f>
        <v>Janet Leverling</v>
      </c>
      <c r="E461" t="str">
        <f>_xlfn.XLOOKUP(order_details[[#This Row],[Customer ID]],customers[customerID],customers[companyName])</f>
        <v>Great Lakes Food Market</v>
      </c>
      <c r="F461" t="str">
        <f>_xlfn.XLOOKUP(order_details[[#This Row],[productID]],products[productID],products[productName])</f>
        <v>Wimmers gute Semmelknödel</v>
      </c>
      <c r="G461" t="str">
        <f>_xlfn.XLOOKUP(order_details[[#This Row],[Product Name]],products[productName],products[Category Name])</f>
        <v>Grains &amp; Cereals</v>
      </c>
      <c r="H461" s="6">
        <f>_xlfn.XLOOKUP(order_details[[#This Row],[orderID]],orders[orderID],orders[orderDate])</f>
        <v>41907</v>
      </c>
      <c r="I461" s="6" t="e">
        <f>DATEVALUE(order_details[[#This Row],[Order Date]])</f>
        <v>#VALUE!</v>
      </c>
      <c r="J461">
        <v>33.25</v>
      </c>
      <c r="K461">
        <v>28</v>
      </c>
      <c r="L461">
        <v>0</v>
      </c>
      <c r="M461">
        <f>(order_details[[#This Row],[unitPrice]]*order_details[[#This Row],[quantity]]) - (order_details[[#This Row],[unitPrice]]*order_details[[#This Row],[quantity]]*order_details[[#This Row],[discount]])</f>
        <v>931</v>
      </c>
      <c r="N461">
        <f>_xlfn.XLOOKUP(order_details[[#This Row],[orderID]],orders[orderID],orders[freight])</f>
        <v>76.13</v>
      </c>
      <c r="O461">
        <f>order_details[[#This Row],[Sales]]-order_details[[#This Row],[Freight]]</f>
        <v>854.87</v>
      </c>
      <c r="P461" s="8">
        <f>(order_details[[#This Row],[Profit]]/order_details[[#This Row],[Sales]])/100</f>
        <v>9.1822771213748659E-3</v>
      </c>
      <c r="Q461" s="12"/>
    </row>
    <row r="462" spans="1:17" x14ac:dyDescent="0.25">
      <c r="A462">
        <v>10682</v>
      </c>
      <c r="B462">
        <v>66</v>
      </c>
      <c r="C462" t="str">
        <f>_xlfn.XLOOKUP(order_details[[#This Row],[orderID]],orders[orderID],orders[customerID])</f>
        <v>ANTON</v>
      </c>
      <c r="D462" t="str">
        <f>_xlfn.XLOOKUP(order_details[[#This Row],[orderID]],orders[orderID],orders[Employee Name])</f>
        <v>Janet Leverling</v>
      </c>
      <c r="E462" t="str">
        <f>_xlfn.XLOOKUP(order_details[[#This Row],[Customer ID]],customers[customerID],customers[companyName])</f>
        <v>Antonio Moreno Taquería</v>
      </c>
      <c r="F462" t="str">
        <f>_xlfn.XLOOKUP(order_details[[#This Row],[productID]],products[productID],products[productName])</f>
        <v>Louisiana Hot Spiced Okra</v>
      </c>
      <c r="G462" t="str">
        <f>_xlfn.XLOOKUP(order_details[[#This Row],[Product Name]],products[productName],products[Category Name])</f>
        <v>Condiments</v>
      </c>
      <c r="H462" s="6">
        <f>_xlfn.XLOOKUP(order_details[[#This Row],[orderID]],orders[orderID],orders[orderDate])</f>
        <v>41907</v>
      </c>
      <c r="I462" s="6" t="e">
        <f>DATEVALUE(order_details[[#This Row],[Order Date]])</f>
        <v>#VALUE!</v>
      </c>
      <c r="J462">
        <v>17</v>
      </c>
      <c r="K462">
        <v>4</v>
      </c>
      <c r="L462">
        <v>0</v>
      </c>
      <c r="M462">
        <f>(order_details[[#This Row],[unitPrice]]*order_details[[#This Row],[quantity]]) - (order_details[[#This Row],[unitPrice]]*order_details[[#This Row],[quantity]]*order_details[[#This Row],[discount]])</f>
        <v>68</v>
      </c>
      <c r="N462">
        <f>_xlfn.XLOOKUP(order_details[[#This Row],[orderID]],orders[orderID],orders[freight])</f>
        <v>36.130000000000003</v>
      </c>
      <c r="O462">
        <f>order_details[[#This Row],[Sales]]-order_details[[#This Row],[Freight]]</f>
        <v>31.869999999999997</v>
      </c>
      <c r="P462" s="8">
        <f>(order_details[[#This Row],[Profit]]/order_details[[#This Row],[Sales]])/100</f>
        <v>4.6867647058823521E-3</v>
      </c>
      <c r="Q462" s="12"/>
    </row>
    <row r="463" spans="1:17" x14ac:dyDescent="0.25">
      <c r="A463">
        <v>10683</v>
      </c>
      <c r="B463">
        <v>52</v>
      </c>
      <c r="C463" t="str">
        <f>_xlfn.XLOOKUP(order_details[[#This Row],[orderID]],orders[orderID],orders[customerID])</f>
        <v>DUMON</v>
      </c>
      <c r="D463" t="str">
        <f>_xlfn.XLOOKUP(order_details[[#This Row],[orderID]],orders[orderID],orders[Employee Name])</f>
        <v>Andrew Fuller</v>
      </c>
      <c r="E463" t="str">
        <f>_xlfn.XLOOKUP(order_details[[#This Row],[Customer ID]],customers[customerID],customers[companyName])</f>
        <v>Du monde entier</v>
      </c>
      <c r="F463" t="str">
        <f>_xlfn.XLOOKUP(order_details[[#This Row],[productID]],products[productID],products[productName])</f>
        <v>Filo Mix</v>
      </c>
      <c r="G463" t="str">
        <f>_xlfn.XLOOKUP(order_details[[#This Row],[Product Name]],products[productName],products[Category Name])</f>
        <v>Grains &amp; Cereals</v>
      </c>
      <c r="H463" s="6">
        <f>_xlfn.XLOOKUP(order_details[[#This Row],[orderID]],orders[orderID],orders[orderDate])</f>
        <v>41908</v>
      </c>
      <c r="I463" s="6" t="e">
        <f>DATEVALUE(order_details[[#This Row],[Order Date]])</f>
        <v>#VALUE!</v>
      </c>
      <c r="J463">
        <v>7</v>
      </c>
      <c r="K463">
        <v>9</v>
      </c>
      <c r="L463">
        <v>0</v>
      </c>
      <c r="M463">
        <f>(order_details[[#This Row],[unitPrice]]*order_details[[#This Row],[quantity]]) - (order_details[[#This Row],[unitPrice]]*order_details[[#This Row],[quantity]]*order_details[[#This Row],[discount]])</f>
        <v>63</v>
      </c>
      <c r="N463">
        <f>_xlfn.XLOOKUP(order_details[[#This Row],[orderID]],orders[orderID],orders[freight])</f>
        <v>4.4000000000000004</v>
      </c>
      <c r="O463">
        <f>order_details[[#This Row],[Sales]]-order_details[[#This Row],[Freight]]</f>
        <v>58.6</v>
      </c>
      <c r="P463" s="8">
        <f>(order_details[[#This Row],[Profit]]/order_details[[#This Row],[Sales]])/100</f>
        <v>9.3015873015873021E-3</v>
      </c>
      <c r="Q463" s="12"/>
    </row>
    <row r="464" spans="1:17" x14ac:dyDescent="0.25">
      <c r="A464">
        <v>10684</v>
      </c>
      <c r="B464">
        <v>47</v>
      </c>
      <c r="C464" t="str">
        <f>_xlfn.XLOOKUP(order_details[[#This Row],[orderID]],orders[orderID],orders[customerID])</f>
        <v>OTTIK</v>
      </c>
      <c r="D464" t="str">
        <f>_xlfn.XLOOKUP(order_details[[#This Row],[orderID]],orders[orderID],orders[Employee Name])</f>
        <v>Janet Leverling</v>
      </c>
      <c r="E464" t="str">
        <f>_xlfn.XLOOKUP(order_details[[#This Row],[Customer ID]],customers[customerID],customers[companyName])</f>
        <v>Ottilies Käseladen</v>
      </c>
      <c r="F464" t="str">
        <f>_xlfn.XLOOKUP(order_details[[#This Row],[productID]],products[productID],products[productName])</f>
        <v>Zaanse koeken</v>
      </c>
      <c r="G464" t="str">
        <f>_xlfn.XLOOKUP(order_details[[#This Row],[Product Name]],products[productName],products[Category Name])</f>
        <v>Confections</v>
      </c>
      <c r="H464" s="6">
        <f>_xlfn.XLOOKUP(order_details[[#This Row],[orderID]],orders[orderID],orders[orderDate])</f>
        <v>41908</v>
      </c>
      <c r="I464" s="6" t="e">
        <f>DATEVALUE(order_details[[#This Row],[Order Date]])</f>
        <v>#VALUE!</v>
      </c>
      <c r="J464">
        <v>9.5</v>
      </c>
      <c r="K464">
        <v>40</v>
      </c>
      <c r="L464">
        <v>0</v>
      </c>
      <c r="M464">
        <f>(order_details[[#This Row],[unitPrice]]*order_details[[#This Row],[quantity]]) - (order_details[[#This Row],[unitPrice]]*order_details[[#This Row],[quantity]]*order_details[[#This Row],[discount]])</f>
        <v>380</v>
      </c>
      <c r="N464">
        <f>_xlfn.XLOOKUP(order_details[[#This Row],[orderID]],orders[orderID],orders[freight])</f>
        <v>145.63</v>
      </c>
      <c r="O464">
        <f>order_details[[#This Row],[Sales]]-order_details[[#This Row],[Freight]]</f>
        <v>234.37</v>
      </c>
      <c r="P464" s="8">
        <f>(order_details[[#This Row],[Profit]]/order_details[[#This Row],[Sales]])/100</f>
        <v>6.167631578947369E-3</v>
      </c>
      <c r="Q464" s="12"/>
    </row>
    <row r="465" spans="1:17" x14ac:dyDescent="0.25">
      <c r="A465">
        <v>10685</v>
      </c>
      <c r="B465">
        <v>41</v>
      </c>
      <c r="C465" t="str">
        <f>_xlfn.XLOOKUP(order_details[[#This Row],[orderID]],orders[orderID],orders[customerID])</f>
        <v>GOURL</v>
      </c>
      <c r="D465" t="str">
        <f>_xlfn.XLOOKUP(order_details[[#This Row],[orderID]],orders[orderID],orders[Employee Name])</f>
        <v>Margaret Peacock</v>
      </c>
      <c r="E465" t="str">
        <f>_xlfn.XLOOKUP(order_details[[#This Row],[Customer ID]],customers[customerID],customers[companyName])</f>
        <v>Gourmet Lanchonetes</v>
      </c>
      <c r="F465" t="str">
        <f>_xlfn.XLOOKUP(order_details[[#This Row],[productID]],products[productID],products[productName])</f>
        <v>Jack's New England Clam Chowder</v>
      </c>
      <c r="G465" t="str">
        <f>_xlfn.XLOOKUP(order_details[[#This Row],[Product Name]],products[productName],products[Category Name])</f>
        <v>Seafood</v>
      </c>
      <c r="H465" s="6">
        <f>_xlfn.XLOOKUP(order_details[[#This Row],[orderID]],orders[orderID],orders[orderDate])</f>
        <v>41911</v>
      </c>
      <c r="I465" s="6" t="e">
        <f>DATEVALUE(order_details[[#This Row],[Order Date]])</f>
        <v>#VALUE!</v>
      </c>
      <c r="J465">
        <v>9.65</v>
      </c>
      <c r="K465">
        <v>4</v>
      </c>
      <c r="L465">
        <v>0</v>
      </c>
      <c r="M465">
        <f>(order_details[[#This Row],[unitPrice]]*order_details[[#This Row],[quantity]]) - (order_details[[#This Row],[unitPrice]]*order_details[[#This Row],[quantity]]*order_details[[#This Row],[discount]])</f>
        <v>38.6</v>
      </c>
      <c r="N465">
        <f>_xlfn.XLOOKUP(order_details[[#This Row],[orderID]],orders[orderID],orders[freight])</f>
        <v>33.75</v>
      </c>
      <c r="O465">
        <f>order_details[[#This Row],[Sales]]-order_details[[#This Row],[Freight]]</f>
        <v>4.8500000000000014</v>
      </c>
      <c r="P465" s="8">
        <f>(order_details[[#This Row],[Profit]]/order_details[[#This Row],[Sales]])/100</f>
        <v>1.2564766839378242E-3</v>
      </c>
      <c r="Q465" s="12"/>
    </row>
    <row r="466" spans="1:17" x14ac:dyDescent="0.25">
      <c r="A466">
        <v>10688</v>
      </c>
      <c r="B466">
        <v>34</v>
      </c>
      <c r="C466" t="str">
        <f>_xlfn.XLOOKUP(order_details[[#This Row],[orderID]],orders[orderID],orders[customerID])</f>
        <v>VAFFE</v>
      </c>
      <c r="D466" t="str">
        <f>_xlfn.XLOOKUP(order_details[[#This Row],[orderID]],orders[orderID],orders[Employee Name])</f>
        <v>Margaret Peacock</v>
      </c>
      <c r="E466" t="str">
        <f>_xlfn.XLOOKUP(order_details[[#This Row],[Customer ID]],customers[customerID],customers[companyName])</f>
        <v>Vaffeljernet</v>
      </c>
      <c r="F466" t="str">
        <f>_xlfn.XLOOKUP(order_details[[#This Row],[productID]],products[productID],products[productName])</f>
        <v>Sasquatch Ale</v>
      </c>
      <c r="G466" t="str">
        <f>_xlfn.XLOOKUP(order_details[[#This Row],[Product Name]],products[productName],products[Category Name])</f>
        <v>Beverages</v>
      </c>
      <c r="H466" s="6">
        <f>_xlfn.XLOOKUP(order_details[[#This Row],[orderID]],orders[orderID],orders[orderDate])</f>
        <v>41913</v>
      </c>
      <c r="I466" s="6" t="e">
        <f>DATEVALUE(order_details[[#This Row],[Order Date]])</f>
        <v>#VALUE!</v>
      </c>
      <c r="J466">
        <v>14</v>
      </c>
      <c r="K466">
        <v>14</v>
      </c>
      <c r="L466">
        <v>0</v>
      </c>
      <c r="M466">
        <f>(order_details[[#This Row],[unitPrice]]*order_details[[#This Row],[quantity]]) - (order_details[[#This Row],[unitPrice]]*order_details[[#This Row],[quantity]]*order_details[[#This Row],[discount]])</f>
        <v>196</v>
      </c>
      <c r="N466">
        <f>_xlfn.XLOOKUP(order_details[[#This Row],[orderID]],orders[orderID],orders[freight])</f>
        <v>299.08999999999997</v>
      </c>
      <c r="O466">
        <f>order_details[[#This Row],[Sales]]-order_details[[#This Row],[Freight]]</f>
        <v>-103.08999999999997</v>
      </c>
      <c r="P466" s="8">
        <f>(order_details[[#This Row],[Profit]]/order_details[[#This Row],[Sales]])/100</f>
        <v>-5.259693877551019E-3</v>
      </c>
      <c r="Q466" s="12"/>
    </row>
    <row r="467" spans="1:17" x14ac:dyDescent="0.25">
      <c r="A467">
        <v>10691</v>
      </c>
      <c r="B467">
        <v>29</v>
      </c>
      <c r="C467" t="str">
        <f>_xlfn.XLOOKUP(order_details[[#This Row],[orderID]],orders[orderID],orders[customerID])</f>
        <v>QUICK</v>
      </c>
      <c r="D467" t="str">
        <f>_xlfn.XLOOKUP(order_details[[#This Row],[orderID]],orders[orderID],orders[Employee Name])</f>
        <v>Andrew Fuller</v>
      </c>
      <c r="E467" t="str">
        <f>_xlfn.XLOOKUP(order_details[[#This Row],[Customer ID]],customers[customerID],customers[companyName])</f>
        <v>QUICK-Stop</v>
      </c>
      <c r="F467" t="str">
        <f>_xlfn.XLOOKUP(order_details[[#This Row],[productID]],products[productID],products[productName])</f>
        <v>Thüringer Rostbratwurst</v>
      </c>
      <c r="G467" t="str">
        <f>_xlfn.XLOOKUP(order_details[[#This Row],[Product Name]],products[productName],products[Category Name])</f>
        <v>Meat &amp; Poultry</v>
      </c>
      <c r="H467" s="6">
        <f>_xlfn.XLOOKUP(order_details[[#This Row],[orderID]],orders[orderID],orders[orderDate])</f>
        <v>41915</v>
      </c>
      <c r="I467" s="6" t="e">
        <f>DATEVALUE(order_details[[#This Row],[Order Date]])</f>
        <v>#VALUE!</v>
      </c>
      <c r="J467">
        <v>123.79</v>
      </c>
      <c r="K467">
        <v>40</v>
      </c>
      <c r="L467">
        <v>0</v>
      </c>
      <c r="M467">
        <f>(order_details[[#This Row],[unitPrice]]*order_details[[#This Row],[quantity]]) - (order_details[[#This Row],[unitPrice]]*order_details[[#This Row],[quantity]]*order_details[[#This Row],[discount]])</f>
        <v>4951.6000000000004</v>
      </c>
      <c r="N467">
        <f>_xlfn.XLOOKUP(order_details[[#This Row],[orderID]],orders[orderID],orders[freight])</f>
        <v>810.05</v>
      </c>
      <c r="O467">
        <f>order_details[[#This Row],[Sales]]-order_details[[#This Row],[Freight]]</f>
        <v>4141.55</v>
      </c>
      <c r="P467" s="8">
        <f>(order_details[[#This Row],[Profit]]/order_details[[#This Row],[Sales]])/100</f>
        <v>8.3640641408837552E-3</v>
      </c>
      <c r="Q467" s="12"/>
    </row>
    <row r="468" spans="1:17" x14ac:dyDescent="0.25">
      <c r="A468">
        <v>10691</v>
      </c>
      <c r="B468">
        <v>43</v>
      </c>
      <c r="C468" t="str">
        <f>_xlfn.XLOOKUP(order_details[[#This Row],[orderID]],orders[orderID],orders[customerID])</f>
        <v>QUICK</v>
      </c>
      <c r="D468" t="str">
        <f>_xlfn.XLOOKUP(order_details[[#This Row],[orderID]],orders[orderID],orders[Employee Name])</f>
        <v>Andrew Fuller</v>
      </c>
      <c r="E468" t="str">
        <f>_xlfn.XLOOKUP(order_details[[#This Row],[Customer ID]],customers[customerID],customers[companyName])</f>
        <v>QUICK-Stop</v>
      </c>
      <c r="F468" t="str">
        <f>_xlfn.XLOOKUP(order_details[[#This Row],[productID]],products[productID],products[productName])</f>
        <v>Ipoh Coffee</v>
      </c>
      <c r="G468" t="str">
        <f>_xlfn.XLOOKUP(order_details[[#This Row],[Product Name]],products[productName],products[Category Name])</f>
        <v>Beverages</v>
      </c>
      <c r="H468" s="6">
        <f>_xlfn.XLOOKUP(order_details[[#This Row],[orderID]],orders[orderID],orders[orderDate])</f>
        <v>41915</v>
      </c>
      <c r="I468" s="6" t="e">
        <f>DATEVALUE(order_details[[#This Row],[Order Date]])</f>
        <v>#VALUE!</v>
      </c>
      <c r="J468">
        <v>46</v>
      </c>
      <c r="K468">
        <v>40</v>
      </c>
      <c r="L468">
        <v>0</v>
      </c>
      <c r="M468">
        <f>(order_details[[#This Row],[unitPrice]]*order_details[[#This Row],[quantity]]) - (order_details[[#This Row],[unitPrice]]*order_details[[#This Row],[quantity]]*order_details[[#This Row],[discount]])</f>
        <v>1840</v>
      </c>
      <c r="N468">
        <f>_xlfn.XLOOKUP(order_details[[#This Row],[orderID]],orders[orderID],orders[freight])</f>
        <v>810.05</v>
      </c>
      <c r="O468">
        <f>order_details[[#This Row],[Sales]]-order_details[[#This Row],[Freight]]</f>
        <v>1029.95</v>
      </c>
      <c r="P468" s="8">
        <f>(order_details[[#This Row],[Profit]]/order_details[[#This Row],[Sales]])/100</f>
        <v>5.5975543478260868E-3</v>
      </c>
      <c r="Q468" s="12"/>
    </row>
    <row r="469" spans="1:17" x14ac:dyDescent="0.25">
      <c r="A469">
        <v>10691</v>
      </c>
      <c r="B469">
        <v>44</v>
      </c>
      <c r="C469" t="str">
        <f>_xlfn.XLOOKUP(order_details[[#This Row],[orderID]],orders[orderID],orders[customerID])</f>
        <v>QUICK</v>
      </c>
      <c r="D469" t="str">
        <f>_xlfn.XLOOKUP(order_details[[#This Row],[orderID]],orders[orderID],orders[Employee Name])</f>
        <v>Andrew Fuller</v>
      </c>
      <c r="E469" t="str">
        <f>_xlfn.XLOOKUP(order_details[[#This Row],[Customer ID]],customers[customerID],customers[companyName])</f>
        <v>QUICK-Stop</v>
      </c>
      <c r="F469" t="str">
        <f>_xlfn.XLOOKUP(order_details[[#This Row],[productID]],products[productID],products[productName])</f>
        <v>Gula Malacca</v>
      </c>
      <c r="G469" t="str">
        <f>_xlfn.XLOOKUP(order_details[[#This Row],[Product Name]],products[productName],products[Category Name])</f>
        <v>Condiments</v>
      </c>
      <c r="H469" s="6">
        <f>_xlfn.XLOOKUP(order_details[[#This Row],[orderID]],orders[orderID],orders[orderDate])</f>
        <v>41915</v>
      </c>
      <c r="I469" s="6" t="e">
        <f>DATEVALUE(order_details[[#This Row],[Order Date]])</f>
        <v>#VALUE!</v>
      </c>
      <c r="J469">
        <v>19.45</v>
      </c>
      <c r="K469">
        <v>24</v>
      </c>
      <c r="L469">
        <v>0</v>
      </c>
      <c r="M469">
        <f>(order_details[[#This Row],[unitPrice]]*order_details[[#This Row],[quantity]]) - (order_details[[#This Row],[unitPrice]]*order_details[[#This Row],[quantity]]*order_details[[#This Row],[discount]])</f>
        <v>466.79999999999995</v>
      </c>
      <c r="N469">
        <f>_xlfn.XLOOKUP(order_details[[#This Row],[orderID]],orders[orderID],orders[freight])</f>
        <v>810.05</v>
      </c>
      <c r="O469">
        <f>order_details[[#This Row],[Sales]]-order_details[[#This Row],[Freight]]</f>
        <v>-343.25</v>
      </c>
      <c r="P469" s="8">
        <f>(order_details[[#This Row],[Profit]]/order_details[[#This Row],[Sales]])/100</f>
        <v>-7.3532562125107111E-3</v>
      </c>
      <c r="Q469" s="12"/>
    </row>
    <row r="470" spans="1:17" x14ac:dyDescent="0.25">
      <c r="A470">
        <v>10691</v>
      </c>
      <c r="B470">
        <v>62</v>
      </c>
      <c r="C470" t="str">
        <f>_xlfn.XLOOKUP(order_details[[#This Row],[orderID]],orders[orderID],orders[customerID])</f>
        <v>QUICK</v>
      </c>
      <c r="D470" t="str">
        <f>_xlfn.XLOOKUP(order_details[[#This Row],[orderID]],orders[orderID],orders[Employee Name])</f>
        <v>Andrew Fuller</v>
      </c>
      <c r="E470" t="str">
        <f>_xlfn.XLOOKUP(order_details[[#This Row],[Customer ID]],customers[customerID],customers[companyName])</f>
        <v>QUICK-Stop</v>
      </c>
      <c r="F470" t="str">
        <f>_xlfn.XLOOKUP(order_details[[#This Row],[productID]],products[productID],products[productName])</f>
        <v>Tarte au sucre</v>
      </c>
      <c r="G470" t="str">
        <f>_xlfn.XLOOKUP(order_details[[#This Row],[Product Name]],products[productName],products[Category Name])</f>
        <v>Confections</v>
      </c>
      <c r="H470" s="6">
        <f>_xlfn.XLOOKUP(order_details[[#This Row],[orderID]],orders[orderID],orders[orderDate])</f>
        <v>41915</v>
      </c>
      <c r="I470" s="6" t="e">
        <f>DATEVALUE(order_details[[#This Row],[Order Date]])</f>
        <v>#VALUE!</v>
      </c>
      <c r="J470">
        <v>49.3</v>
      </c>
      <c r="K470">
        <v>48</v>
      </c>
      <c r="L470">
        <v>0</v>
      </c>
      <c r="M470">
        <f>(order_details[[#This Row],[unitPrice]]*order_details[[#This Row],[quantity]]) - (order_details[[#This Row],[unitPrice]]*order_details[[#This Row],[quantity]]*order_details[[#This Row],[discount]])</f>
        <v>2366.3999999999996</v>
      </c>
      <c r="N470">
        <f>_xlfn.XLOOKUP(order_details[[#This Row],[orderID]],orders[orderID],orders[freight])</f>
        <v>810.05</v>
      </c>
      <c r="O470">
        <f>order_details[[#This Row],[Sales]]-order_details[[#This Row],[Freight]]</f>
        <v>1556.3499999999997</v>
      </c>
      <c r="P470" s="8">
        <f>(order_details[[#This Row],[Profit]]/order_details[[#This Row],[Sales]])/100</f>
        <v>6.5768678160919537E-3</v>
      </c>
      <c r="Q470" s="12"/>
    </row>
    <row r="471" spans="1:17" x14ac:dyDescent="0.25">
      <c r="A471">
        <v>10693</v>
      </c>
      <c r="B471">
        <v>9</v>
      </c>
      <c r="C471" t="str">
        <f>_xlfn.XLOOKUP(order_details[[#This Row],[orderID]],orders[orderID],orders[customerID])</f>
        <v>WHITC</v>
      </c>
      <c r="D471" t="str">
        <f>_xlfn.XLOOKUP(order_details[[#This Row],[orderID]],orders[orderID],orders[Employee Name])</f>
        <v>Janet Leverling</v>
      </c>
      <c r="E471" t="str">
        <f>_xlfn.XLOOKUP(order_details[[#This Row],[Customer ID]],customers[customerID],customers[companyName])</f>
        <v>White Clover Markets</v>
      </c>
      <c r="F471" t="str">
        <f>_xlfn.XLOOKUP(order_details[[#This Row],[productID]],products[productID],products[productName])</f>
        <v>Mishi Kobe Niku</v>
      </c>
      <c r="G471" t="str">
        <f>_xlfn.XLOOKUP(order_details[[#This Row],[Product Name]],products[productName],products[Category Name])</f>
        <v>Meat &amp; Poultry</v>
      </c>
      <c r="H471" s="6">
        <f>_xlfn.XLOOKUP(order_details[[#This Row],[orderID]],orders[orderID],orders[orderDate])</f>
        <v>41918</v>
      </c>
      <c r="I471" s="6" t="e">
        <f>DATEVALUE(order_details[[#This Row],[Order Date]])</f>
        <v>#VALUE!</v>
      </c>
      <c r="J471">
        <v>97</v>
      </c>
      <c r="K471">
        <v>6</v>
      </c>
      <c r="L471">
        <v>0</v>
      </c>
      <c r="M471">
        <f>(order_details[[#This Row],[unitPrice]]*order_details[[#This Row],[quantity]]) - (order_details[[#This Row],[unitPrice]]*order_details[[#This Row],[quantity]]*order_details[[#This Row],[discount]])</f>
        <v>582</v>
      </c>
      <c r="N471">
        <f>_xlfn.XLOOKUP(order_details[[#This Row],[orderID]],orders[orderID],orders[freight])</f>
        <v>139.34</v>
      </c>
      <c r="O471">
        <f>order_details[[#This Row],[Sales]]-order_details[[#This Row],[Freight]]</f>
        <v>442.65999999999997</v>
      </c>
      <c r="P471" s="8">
        <f>(order_details[[#This Row],[Profit]]/order_details[[#This Row],[Sales]])/100</f>
        <v>7.6058419243986257E-3</v>
      </c>
      <c r="Q471" s="12"/>
    </row>
    <row r="472" spans="1:17" x14ac:dyDescent="0.25">
      <c r="A472">
        <v>10694</v>
      </c>
      <c r="B472">
        <v>7</v>
      </c>
      <c r="C472" t="str">
        <f>_xlfn.XLOOKUP(order_details[[#This Row],[orderID]],orders[orderID],orders[customerID])</f>
        <v>QUICK</v>
      </c>
      <c r="D472" t="str">
        <f>_xlfn.XLOOKUP(order_details[[#This Row],[orderID]],orders[orderID],orders[Employee Name])</f>
        <v>Laura Callahan</v>
      </c>
      <c r="E472" t="str">
        <f>_xlfn.XLOOKUP(order_details[[#This Row],[Customer ID]],customers[customerID],customers[companyName])</f>
        <v>QUICK-Stop</v>
      </c>
      <c r="F472" t="str">
        <f>_xlfn.XLOOKUP(order_details[[#This Row],[productID]],products[productID],products[productName])</f>
        <v>Uncle Bob's Organic Dried Pears</v>
      </c>
      <c r="G472" t="str">
        <f>_xlfn.XLOOKUP(order_details[[#This Row],[Product Name]],products[productName],products[Category Name])</f>
        <v>Produce</v>
      </c>
      <c r="H472" s="6">
        <f>_xlfn.XLOOKUP(order_details[[#This Row],[orderID]],orders[orderID],orders[orderDate])</f>
        <v>41918</v>
      </c>
      <c r="I472" s="6" t="e">
        <f>DATEVALUE(order_details[[#This Row],[Order Date]])</f>
        <v>#VALUE!</v>
      </c>
      <c r="J472">
        <v>30</v>
      </c>
      <c r="K472">
        <v>90</v>
      </c>
      <c r="L472">
        <v>0</v>
      </c>
      <c r="M472">
        <f>(order_details[[#This Row],[unitPrice]]*order_details[[#This Row],[quantity]]) - (order_details[[#This Row],[unitPrice]]*order_details[[#This Row],[quantity]]*order_details[[#This Row],[discount]])</f>
        <v>2700</v>
      </c>
      <c r="N472">
        <f>_xlfn.XLOOKUP(order_details[[#This Row],[orderID]],orders[orderID],orders[freight])</f>
        <v>398.36</v>
      </c>
      <c r="O472">
        <f>order_details[[#This Row],[Sales]]-order_details[[#This Row],[Freight]]</f>
        <v>2301.64</v>
      </c>
      <c r="P472" s="8">
        <f>(order_details[[#This Row],[Profit]]/order_details[[#This Row],[Sales]])/100</f>
        <v>8.5245925925925923E-3</v>
      </c>
      <c r="Q472" s="12"/>
    </row>
    <row r="473" spans="1:17" x14ac:dyDescent="0.25">
      <c r="A473">
        <v>10694</v>
      </c>
      <c r="B473">
        <v>59</v>
      </c>
      <c r="C473" t="str">
        <f>_xlfn.XLOOKUP(order_details[[#This Row],[orderID]],orders[orderID],orders[customerID])</f>
        <v>QUICK</v>
      </c>
      <c r="D473" t="str">
        <f>_xlfn.XLOOKUP(order_details[[#This Row],[orderID]],orders[orderID],orders[Employee Name])</f>
        <v>Laura Callahan</v>
      </c>
      <c r="E473" t="str">
        <f>_xlfn.XLOOKUP(order_details[[#This Row],[Customer ID]],customers[customerID],customers[companyName])</f>
        <v>QUICK-Stop</v>
      </c>
      <c r="F473" t="str">
        <f>_xlfn.XLOOKUP(order_details[[#This Row],[productID]],products[productID],products[productName])</f>
        <v>Raclette Courdavault</v>
      </c>
      <c r="G473" t="str">
        <f>_xlfn.XLOOKUP(order_details[[#This Row],[Product Name]],products[productName],products[Category Name])</f>
        <v>Dairy Products</v>
      </c>
      <c r="H473" s="6">
        <f>_xlfn.XLOOKUP(order_details[[#This Row],[orderID]],orders[orderID],orders[orderDate])</f>
        <v>41918</v>
      </c>
      <c r="I473" s="6" t="e">
        <f>DATEVALUE(order_details[[#This Row],[Order Date]])</f>
        <v>#VALUE!</v>
      </c>
      <c r="J473">
        <v>55</v>
      </c>
      <c r="K473">
        <v>25</v>
      </c>
      <c r="L473">
        <v>0</v>
      </c>
      <c r="M473">
        <f>(order_details[[#This Row],[unitPrice]]*order_details[[#This Row],[quantity]]) - (order_details[[#This Row],[unitPrice]]*order_details[[#This Row],[quantity]]*order_details[[#This Row],[discount]])</f>
        <v>1375</v>
      </c>
      <c r="N473">
        <f>_xlfn.XLOOKUP(order_details[[#This Row],[orderID]],orders[orderID],orders[freight])</f>
        <v>398.36</v>
      </c>
      <c r="O473">
        <f>order_details[[#This Row],[Sales]]-order_details[[#This Row],[Freight]]</f>
        <v>976.64</v>
      </c>
      <c r="P473" s="8">
        <f>(order_details[[#This Row],[Profit]]/order_details[[#This Row],[Sales]])/100</f>
        <v>7.1028363636363636E-3</v>
      </c>
      <c r="Q473" s="12"/>
    </row>
    <row r="474" spans="1:17" x14ac:dyDescent="0.25">
      <c r="A474">
        <v>10694</v>
      </c>
      <c r="B474">
        <v>70</v>
      </c>
      <c r="C474" t="str">
        <f>_xlfn.XLOOKUP(order_details[[#This Row],[orderID]],orders[orderID],orders[customerID])</f>
        <v>QUICK</v>
      </c>
      <c r="D474" t="str">
        <f>_xlfn.XLOOKUP(order_details[[#This Row],[orderID]],orders[orderID],orders[Employee Name])</f>
        <v>Laura Callahan</v>
      </c>
      <c r="E474" t="str">
        <f>_xlfn.XLOOKUP(order_details[[#This Row],[Customer ID]],customers[customerID],customers[companyName])</f>
        <v>QUICK-Stop</v>
      </c>
      <c r="F474" t="str">
        <f>_xlfn.XLOOKUP(order_details[[#This Row],[productID]],products[productID],products[productName])</f>
        <v>Outback Lager</v>
      </c>
      <c r="G474" t="str">
        <f>_xlfn.XLOOKUP(order_details[[#This Row],[Product Name]],products[productName],products[Category Name])</f>
        <v>Beverages</v>
      </c>
      <c r="H474" s="6">
        <f>_xlfn.XLOOKUP(order_details[[#This Row],[orderID]],orders[orderID],orders[orderDate])</f>
        <v>41918</v>
      </c>
      <c r="I474" s="6" t="e">
        <f>DATEVALUE(order_details[[#This Row],[Order Date]])</f>
        <v>#VALUE!</v>
      </c>
      <c r="J474">
        <v>15</v>
      </c>
      <c r="K474">
        <v>50</v>
      </c>
      <c r="L474">
        <v>0</v>
      </c>
      <c r="M474">
        <f>(order_details[[#This Row],[unitPrice]]*order_details[[#This Row],[quantity]]) - (order_details[[#This Row],[unitPrice]]*order_details[[#This Row],[quantity]]*order_details[[#This Row],[discount]])</f>
        <v>750</v>
      </c>
      <c r="N474">
        <f>_xlfn.XLOOKUP(order_details[[#This Row],[orderID]],orders[orderID],orders[freight])</f>
        <v>398.36</v>
      </c>
      <c r="O474">
        <f>order_details[[#This Row],[Sales]]-order_details[[#This Row],[Freight]]</f>
        <v>351.64</v>
      </c>
      <c r="P474" s="8">
        <f>(order_details[[#This Row],[Profit]]/order_details[[#This Row],[Sales]])/100</f>
        <v>4.6885333333333331E-3</v>
      </c>
      <c r="Q474" s="12"/>
    </row>
    <row r="475" spans="1:17" x14ac:dyDescent="0.25">
      <c r="A475">
        <v>10695</v>
      </c>
      <c r="B475">
        <v>12</v>
      </c>
      <c r="C475" t="str">
        <f>_xlfn.XLOOKUP(order_details[[#This Row],[orderID]],orders[orderID],orders[customerID])</f>
        <v>WILMK</v>
      </c>
      <c r="D475" t="str">
        <f>_xlfn.XLOOKUP(order_details[[#This Row],[orderID]],orders[orderID],orders[Employee Name])</f>
        <v>Robert King</v>
      </c>
      <c r="E475" t="str">
        <f>_xlfn.XLOOKUP(order_details[[#This Row],[Customer ID]],customers[customerID],customers[companyName])</f>
        <v>Wilman Kala</v>
      </c>
      <c r="F475" t="str">
        <f>_xlfn.XLOOKUP(order_details[[#This Row],[productID]],products[productID],products[productName])</f>
        <v>Queso Manchego La Pastora</v>
      </c>
      <c r="G475" t="str">
        <f>_xlfn.XLOOKUP(order_details[[#This Row],[Product Name]],products[productName],products[Category Name])</f>
        <v>Dairy Products</v>
      </c>
      <c r="H475" s="6">
        <f>_xlfn.XLOOKUP(order_details[[#This Row],[orderID]],orders[orderID],orders[orderDate])</f>
        <v>41919</v>
      </c>
      <c r="I475" s="6" t="e">
        <f>DATEVALUE(order_details[[#This Row],[Order Date]])</f>
        <v>#VALUE!</v>
      </c>
      <c r="J475">
        <v>38</v>
      </c>
      <c r="K475">
        <v>4</v>
      </c>
      <c r="L475">
        <v>0</v>
      </c>
      <c r="M475">
        <f>(order_details[[#This Row],[unitPrice]]*order_details[[#This Row],[quantity]]) - (order_details[[#This Row],[unitPrice]]*order_details[[#This Row],[quantity]]*order_details[[#This Row],[discount]])</f>
        <v>152</v>
      </c>
      <c r="N475">
        <f>_xlfn.XLOOKUP(order_details[[#This Row],[orderID]],orders[orderID],orders[freight])</f>
        <v>16.72</v>
      </c>
      <c r="O475">
        <f>order_details[[#This Row],[Sales]]-order_details[[#This Row],[Freight]]</f>
        <v>135.28</v>
      </c>
      <c r="P475" s="8">
        <f>(order_details[[#This Row],[Profit]]/order_details[[#This Row],[Sales]])/100</f>
        <v>8.8999999999999999E-3</v>
      </c>
      <c r="Q475" s="12"/>
    </row>
    <row r="476" spans="1:17" x14ac:dyDescent="0.25">
      <c r="A476">
        <v>10696</v>
      </c>
      <c r="B476">
        <v>46</v>
      </c>
      <c r="C476" t="str">
        <f>_xlfn.XLOOKUP(order_details[[#This Row],[orderID]],orders[orderID],orders[customerID])</f>
        <v>WHITC</v>
      </c>
      <c r="D476" t="str">
        <f>_xlfn.XLOOKUP(order_details[[#This Row],[orderID]],orders[orderID],orders[Employee Name])</f>
        <v>Laura Callahan</v>
      </c>
      <c r="E476" t="str">
        <f>_xlfn.XLOOKUP(order_details[[#This Row],[Customer ID]],customers[customerID],customers[companyName])</f>
        <v>White Clover Markets</v>
      </c>
      <c r="F476" t="str">
        <f>_xlfn.XLOOKUP(order_details[[#This Row],[productID]],products[productID],products[productName])</f>
        <v>Spegesild</v>
      </c>
      <c r="G476" t="str">
        <f>_xlfn.XLOOKUP(order_details[[#This Row],[Product Name]],products[productName],products[Category Name])</f>
        <v>Seafood</v>
      </c>
      <c r="H476" s="6">
        <f>_xlfn.XLOOKUP(order_details[[#This Row],[orderID]],orders[orderID],orders[orderDate])</f>
        <v>41920</v>
      </c>
      <c r="I476" s="6" t="e">
        <f>DATEVALUE(order_details[[#This Row],[Order Date]])</f>
        <v>#VALUE!</v>
      </c>
      <c r="J476">
        <v>12</v>
      </c>
      <c r="K476">
        <v>18</v>
      </c>
      <c r="L476">
        <v>0</v>
      </c>
      <c r="M476">
        <f>(order_details[[#This Row],[unitPrice]]*order_details[[#This Row],[quantity]]) - (order_details[[#This Row],[unitPrice]]*order_details[[#This Row],[quantity]]*order_details[[#This Row],[discount]])</f>
        <v>216</v>
      </c>
      <c r="N476">
        <f>_xlfn.XLOOKUP(order_details[[#This Row],[orderID]],orders[orderID],orders[freight])</f>
        <v>102.55</v>
      </c>
      <c r="O476">
        <f>order_details[[#This Row],[Sales]]-order_details[[#This Row],[Freight]]</f>
        <v>113.45</v>
      </c>
      <c r="P476" s="8">
        <f>(order_details[[#This Row],[Profit]]/order_details[[#This Row],[Sales]])/100</f>
        <v>5.2523148148148147E-3</v>
      </c>
      <c r="Q476" s="12"/>
    </row>
    <row r="477" spans="1:17" x14ac:dyDescent="0.25">
      <c r="A477">
        <v>10699</v>
      </c>
      <c r="B477">
        <v>47</v>
      </c>
      <c r="C477" t="str">
        <f>_xlfn.XLOOKUP(order_details[[#This Row],[orderID]],orders[orderID],orders[customerID])</f>
        <v>MORGK</v>
      </c>
      <c r="D477" t="str">
        <f>_xlfn.XLOOKUP(order_details[[#This Row],[orderID]],orders[orderID],orders[Employee Name])</f>
        <v>Janet Leverling</v>
      </c>
      <c r="E477" t="str">
        <f>_xlfn.XLOOKUP(order_details[[#This Row],[Customer ID]],customers[customerID],customers[companyName])</f>
        <v>Morgenstern Gesundkost</v>
      </c>
      <c r="F477" t="str">
        <f>_xlfn.XLOOKUP(order_details[[#This Row],[productID]],products[productID],products[productName])</f>
        <v>Zaanse koeken</v>
      </c>
      <c r="G477" t="str">
        <f>_xlfn.XLOOKUP(order_details[[#This Row],[Product Name]],products[productName],products[Category Name])</f>
        <v>Confections</v>
      </c>
      <c r="H477" s="6">
        <f>_xlfn.XLOOKUP(order_details[[#This Row],[orderID]],orders[orderID],orders[orderDate])</f>
        <v>41921</v>
      </c>
      <c r="I477" s="6" t="e">
        <f>DATEVALUE(order_details[[#This Row],[Order Date]])</f>
        <v>#VALUE!</v>
      </c>
      <c r="J477">
        <v>9.5</v>
      </c>
      <c r="K477">
        <v>12</v>
      </c>
      <c r="L477">
        <v>0</v>
      </c>
      <c r="M477">
        <f>(order_details[[#This Row],[unitPrice]]*order_details[[#This Row],[quantity]]) - (order_details[[#This Row],[unitPrice]]*order_details[[#This Row],[quantity]]*order_details[[#This Row],[discount]])</f>
        <v>114</v>
      </c>
      <c r="N477">
        <f>_xlfn.XLOOKUP(order_details[[#This Row],[orderID]],orders[orderID],orders[freight])</f>
        <v>0.57999999999999996</v>
      </c>
      <c r="O477">
        <f>order_details[[#This Row],[Sales]]-order_details[[#This Row],[Freight]]</f>
        <v>113.42</v>
      </c>
      <c r="P477" s="8">
        <f>(order_details[[#This Row],[Profit]]/order_details[[#This Row],[Sales]])/100</f>
        <v>9.9491228070175443E-3</v>
      </c>
      <c r="Q477" s="12"/>
    </row>
    <row r="478" spans="1:17" x14ac:dyDescent="0.25">
      <c r="A478">
        <v>10702</v>
      </c>
      <c r="B478">
        <v>3</v>
      </c>
      <c r="C478" t="str">
        <f>_xlfn.XLOOKUP(order_details[[#This Row],[orderID]],orders[orderID],orders[customerID])</f>
        <v>ALFKI</v>
      </c>
      <c r="D478" t="str">
        <f>_xlfn.XLOOKUP(order_details[[#This Row],[orderID]],orders[orderID],orders[Employee Name])</f>
        <v>Margaret Peacock</v>
      </c>
      <c r="E478" t="str">
        <f>_xlfn.XLOOKUP(order_details[[#This Row],[Customer ID]],customers[customerID],customers[companyName])</f>
        <v>Alfreds Futterkiste</v>
      </c>
      <c r="F478" t="str">
        <f>_xlfn.XLOOKUP(order_details[[#This Row],[productID]],products[productID],products[productName])</f>
        <v>Aniseed Syrup</v>
      </c>
      <c r="G478" t="str">
        <f>_xlfn.XLOOKUP(order_details[[#This Row],[Product Name]],products[productName],products[Category Name])</f>
        <v>Condiments</v>
      </c>
      <c r="H478" s="6">
        <f>_xlfn.XLOOKUP(order_details[[#This Row],[orderID]],orders[orderID],orders[orderDate])</f>
        <v>41925</v>
      </c>
      <c r="I478" s="6" t="e">
        <f>DATEVALUE(order_details[[#This Row],[Order Date]])</f>
        <v>#VALUE!</v>
      </c>
      <c r="J478">
        <v>10</v>
      </c>
      <c r="K478">
        <v>6</v>
      </c>
      <c r="L478">
        <v>0</v>
      </c>
      <c r="M478">
        <f>(order_details[[#This Row],[unitPrice]]*order_details[[#This Row],[quantity]]) - (order_details[[#This Row],[unitPrice]]*order_details[[#This Row],[quantity]]*order_details[[#This Row],[discount]])</f>
        <v>60</v>
      </c>
      <c r="N478">
        <f>_xlfn.XLOOKUP(order_details[[#This Row],[orderID]],orders[orderID],orders[freight])</f>
        <v>23.94</v>
      </c>
      <c r="O478">
        <f>order_details[[#This Row],[Sales]]-order_details[[#This Row],[Freight]]</f>
        <v>36.06</v>
      </c>
      <c r="P478" s="8">
        <f>(order_details[[#This Row],[Profit]]/order_details[[#This Row],[Sales]])/100</f>
        <v>6.0100000000000006E-3</v>
      </c>
      <c r="Q478" s="12"/>
    </row>
    <row r="479" spans="1:17" x14ac:dyDescent="0.25">
      <c r="A479">
        <v>10703</v>
      </c>
      <c r="B479">
        <v>2</v>
      </c>
      <c r="C479" t="str">
        <f>_xlfn.XLOOKUP(order_details[[#This Row],[orderID]],orders[orderID],orders[customerID])</f>
        <v>FOLKO</v>
      </c>
      <c r="D479" t="str">
        <f>_xlfn.XLOOKUP(order_details[[#This Row],[orderID]],orders[orderID],orders[Employee Name])</f>
        <v>Michael Suyama</v>
      </c>
      <c r="E479" t="str">
        <f>_xlfn.XLOOKUP(order_details[[#This Row],[Customer ID]],customers[customerID],customers[companyName])</f>
        <v>Folk och fä HB</v>
      </c>
      <c r="F479" t="str">
        <f>_xlfn.XLOOKUP(order_details[[#This Row],[productID]],products[productID],products[productName])</f>
        <v>Chang</v>
      </c>
      <c r="G479" t="str">
        <f>_xlfn.XLOOKUP(order_details[[#This Row],[Product Name]],products[productName],products[Category Name])</f>
        <v>Beverages</v>
      </c>
      <c r="H479" s="6">
        <f>_xlfn.XLOOKUP(order_details[[#This Row],[orderID]],orders[orderID],orders[orderDate])</f>
        <v>41926</v>
      </c>
      <c r="I479" s="6" t="e">
        <f>DATEVALUE(order_details[[#This Row],[Order Date]])</f>
        <v>#VALUE!</v>
      </c>
      <c r="J479">
        <v>19</v>
      </c>
      <c r="K479">
        <v>5</v>
      </c>
      <c r="L479">
        <v>0</v>
      </c>
      <c r="M479">
        <f>(order_details[[#This Row],[unitPrice]]*order_details[[#This Row],[quantity]]) - (order_details[[#This Row],[unitPrice]]*order_details[[#This Row],[quantity]]*order_details[[#This Row],[discount]])</f>
        <v>95</v>
      </c>
      <c r="N479">
        <f>_xlfn.XLOOKUP(order_details[[#This Row],[orderID]],orders[orderID],orders[freight])</f>
        <v>152.30000000000001</v>
      </c>
      <c r="O479">
        <f>order_details[[#This Row],[Sales]]-order_details[[#This Row],[Freight]]</f>
        <v>-57.300000000000011</v>
      </c>
      <c r="P479" s="8">
        <f>(order_details[[#This Row],[Profit]]/order_details[[#This Row],[Sales]])/100</f>
        <v>-6.0315789473684225E-3</v>
      </c>
      <c r="Q479" s="12"/>
    </row>
    <row r="480" spans="1:17" x14ac:dyDescent="0.25">
      <c r="A480">
        <v>10703</v>
      </c>
      <c r="B480">
        <v>59</v>
      </c>
      <c r="C480" t="str">
        <f>_xlfn.XLOOKUP(order_details[[#This Row],[orderID]],orders[orderID],orders[customerID])</f>
        <v>FOLKO</v>
      </c>
      <c r="D480" t="str">
        <f>_xlfn.XLOOKUP(order_details[[#This Row],[orderID]],orders[orderID],orders[Employee Name])</f>
        <v>Michael Suyama</v>
      </c>
      <c r="E480" t="str">
        <f>_xlfn.XLOOKUP(order_details[[#This Row],[Customer ID]],customers[customerID],customers[companyName])</f>
        <v>Folk och fä HB</v>
      </c>
      <c r="F480" t="str">
        <f>_xlfn.XLOOKUP(order_details[[#This Row],[productID]],products[productID],products[productName])</f>
        <v>Raclette Courdavault</v>
      </c>
      <c r="G480" t="str">
        <f>_xlfn.XLOOKUP(order_details[[#This Row],[Product Name]],products[productName],products[Category Name])</f>
        <v>Dairy Products</v>
      </c>
      <c r="H480" s="6">
        <f>_xlfn.XLOOKUP(order_details[[#This Row],[orderID]],orders[orderID],orders[orderDate])</f>
        <v>41926</v>
      </c>
      <c r="I480" s="6" t="e">
        <f>DATEVALUE(order_details[[#This Row],[Order Date]])</f>
        <v>#VALUE!</v>
      </c>
      <c r="J480">
        <v>55</v>
      </c>
      <c r="K480">
        <v>35</v>
      </c>
      <c r="L480">
        <v>0</v>
      </c>
      <c r="M480">
        <f>(order_details[[#This Row],[unitPrice]]*order_details[[#This Row],[quantity]]) - (order_details[[#This Row],[unitPrice]]*order_details[[#This Row],[quantity]]*order_details[[#This Row],[discount]])</f>
        <v>1925</v>
      </c>
      <c r="N480">
        <f>_xlfn.XLOOKUP(order_details[[#This Row],[orderID]],orders[orderID],orders[freight])</f>
        <v>152.30000000000001</v>
      </c>
      <c r="O480">
        <f>order_details[[#This Row],[Sales]]-order_details[[#This Row],[Freight]]</f>
        <v>1772.7</v>
      </c>
      <c r="P480" s="8">
        <f>(order_details[[#This Row],[Profit]]/order_details[[#This Row],[Sales]])/100</f>
        <v>9.2088311688311685E-3</v>
      </c>
      <c r="Q480" s="12"/>
    </row>
    <row r="481" spans="1:17" x14ac:dyDescent="0.25">
      <c r="A481">
        <v>10703</v>
      </c>
      <c r="B481">
        <v>73</v>
      </c>
      <c r="C481" t="str">
        <f>_xlfn.XLOOKUP(order_details[[#This Row],[orderID]],orders[orderID],orders[customerID])</f>
        <v>FOLKO</v>
      </c>
      <c r="D481" t="str">
        <f>_xlfn.XLOOKUP(order_details[[#This Row],[orderID]],orders[orderID],orders[Employee Name])</f>
        <v>Michael Suyama</v>
      </c>
      <c r="E481" t="str">
        <f>_xlfn.XLOOKUP(order_details[[#This Row],[Customer ID]],customers[customerID],customers[companyName])</f>
        <v>Folk och fä HB</v>
      </c>
      <c r="F481" t="str">
        <f>_xlfn.XLOOKUP(order_details[[#This Row],[productID]],products[productID],products[productName])</f>
        <v>Röd Kaviar</v>
      </c>
      <c r="G481" t="str">
        <f>_xlfn.XLOOKUP(order_details[[#This Row],[Product Name]],products[productName],products[Category Name])</f>
        <v>Seafood</v>
      </c>
      <c r="H481" s="6">
        <f>_xlfn.XLOOKUP(order_details[[#This Row],[orderID]],orders[orderID],orders[orderDate])</f>
        <v>41926</v>
      </c>
      <c r="I481" s="6" t="e">
        <f>DATEVALUE(order_details[[#This Row],[Order Date]])</f>
        <v>#VALUE!</v>
      </c>
      <c r="J481">
        <v>15</v>
      </c>
      <c r="K481">
        <v>35</v>
      </c>
      <c r="L481">
        <v>0</v>
      </c>
      <c r="M481">
        <f>(order_details[[#This Row],[unitPrice]]*order_details[[#This Row],[quantity]]) - (order_details[[#This Row],[unitPrice]]*order_details[[#This Row],[quantity]]*order_details[[#This Row],[discount]])</f>
        <v>525</v>
      </c>
      <c r="N481">
        <f>_xlfn.XLOOKUP(order_details[[#This Row],[orderID]],orders[orderID],orders[freight])</f>
        <v>152.30000000000001</v>
      </c>
      <c r="O481">
        <f>order_details[[#This Row],[Sales]]-order_details[[#This Row],[Freight]]</f>
        <v>372.7</v>
      </c>
      <c r="P481" s="8">
        <f>(order_details[[#This Row],[Profit]]/order_details[[#This Row],[Sales]])/100</f>
        <v>7.0990476190476194E-3</v>
      </c>
      <c r="Q481" s="12"/>
    </row>
    <row r="482" spans="1:17" x14ac:dyDescent="0.25">
      <c r="A482">
        <v>10704</v>
      </c>
      <c r="B482">
        <v>4</v>
      </c>
      <c r="C482" t="str">
        <f>_xlfn.XLOOKUP(order_details[[#This Row],[orderID]],orders[orderID],orders[customerID])</f>
        <v>QUEEN</v>
      </c>
      <c r="D482" t="str">
        <f>_xlfn.XLOOKUP(order_details[[#This Row],[orderID]],orders[orderID],orders[Employee Name])</f>
        <v>Michael Suyama</v>
      </c>
      <c r="E482" t="str">
        <f>_xlfn.XLOOKUP(order_details[[#This Row],[Customer ID]],customers[customerID],customers[companyName])</f>
        <v>Queen Cozinha</v>
      </c>
      <c r="F482" t="str">
        <f>_xlfn.XLOOKUP(order_details[[#This Row],[productID]],products[productID],products[productName])</f>
        <v>Chef Anton's Cajun Seasoning</v>
      </c>
      <c r="G482" t="str">
        <f>_xlfn.XLOOKUP(order_details[[#This Row],[Product Name]],products[productName],products[Category Name])</f>
        <v>Condiments</v>
      </c>
      <c r="H482" s="6">
        <f>_xlfn.XLOOKUP(order_details[[#This Row],[orderID]],orders[orderID],orders[orderDate])</f>
        <v>41926</v>
      </c>
      <c r="I482" s="6" t="e">
        <f>DATEVALUE(order_details[[#This Row],[Order Date]])</f>
        <v>#VALUE!</v>
      </c>
      <c r="J482">
        <v>22</v>
      </c>
      <c r="K482">
        <v>6</v>
      </c>
      <c r="L482">
        <v>0</v>
      </c>
      <c r="M482">
        <f>(order_details[[#This Row],[unitPrice]]*order_details[[#This Row],[quantity]]) - (order_details[[#This Row],[unitPrice]]*order_details[[#This Row],[quantity]]*order_details[[#This Row],[discount]])</f>
        <v>132</v>
      </c>
      <c r="N482">
        <f>_xlfn.XLOOKUP(order_details[[#This Row],[orderID]],orders[orderID],orders[freight])</f>
        <v>4.78</v>
      </c>
      <c r="O482">
        <f>order_details[[#This Row],[Sales]]-order_details[[#This Row],[Freight]]</f>
        <v>127.22</v>
      </c>
      <c r="P482" s="8">
        <f>(order_details[[#This Row],[Profit]]/order_details[[#This Row],[Sales]])/100</f>
        <v>9.6378787878787873E-3</v>
      </c>
      <c r="Q482" s="12"/>
    </row>
    <row r="483" spans="1:17" x14ac:dyDescent="0.25">
      <c r="A483">
        <v>10704</v>
      </c>
      <c r="B483">
        <v>24</v>
      </c>
      <c r="C483" t="str">
        <f>_xlfn.XLOOKUP(order_details[[#This Row],[orderID]],orders[orderID],orders[customerID])</f>
        <v>QUEEN</v>
      </c>
      <c r="D483" t="str">
        <f>_xlfn.XLOOKUP(order_details[[#This Row],[orderID]],orders[orderID],orders[Employee Name])</f>
        <v>Michael Suyama</v>
      </c>
      <c r="E483" t="str">
        <f>_xlfn.XLOOKUP(order_details[[#This Row],[Customer ID]],customers[customerID],customers[companyName])</f>
        <v>Queen Cozinha</v>
      </c>
      <c r="F483" t="str">
        <f>_xlfn.XLOOKUP(order_details[[#This Row],[productID]],products[productID],products[productName])</f>
        <v>Guarana Fantastica</v>
      </c>
      <c r="G483" t="str">
        <f>_xlfn.XLOOKUP(order_details[[#This Row],[Product Name]],products[productName],products[Category Name])</f>
        <v>Beverages</v>
      </c>
      <c r="H483" s="6">
        <f>_xlfn.XLOOKUP(order_details[[#This Row],[orderID]],orders[orderID],orders[orderDate])</f>
        <v>41926</v>
      </c>
      <c r="I483" s="6" t="e">
        <f>DATEVALUE(order_details[[#This Row],[Order Date]])</f>
        <v>#VALUE!</v>
      </c>
      <c r="J483">
        <v>4.5</v>
      </c>
      <c r="K483">
        <v>35</v>
      </c>
      <c r="L483">
        <v>0</v>
      </c>
      <c r="M483">
        <f>(order_details[[#This Row],[unitPrice]]*order_details[[#This Row],[quantity]]) - (order_details[[#This Row],[unitPrice]]*order_details[[#This Row],[quantity]]*order_details[[#This Row],[discount]])</f>
        <v>157.5</v>
      </c>
      <c r="N483">
        <f>_xlfn.XLOOKUP(order_details[[#This Row],[orderID]],orders[orderID],orders[freight])</f>
        <v>4.78</v>
      </c>
      <c r="O483">
        <f>order_details[[#This Row],[Sales]]-order_details[[#This Row],[Freight]]</f>
        <v>152.72</v>
      </c>
      <c r="P483" s="8">
        <f>(order_details[[#This Row],[Profit]]/order_details[[#This Row],[Sales]])/100</f>
        <v>9.6965079365079372E-3</v>
      </c>
      <c r="Q483" s="12"/>
    </row>
    <row r="484" spans="1:17" x14ac:dyDescent="0.25">
      <c r="A484">
        <v>10704</v>
      </c>
      <c r="B484">
        <v>48</v>
      </c>
      <c r="C484" t="str">
        <f>_xlfn.XLOOKUP(order_details[[#This Row],[orderID]],orders[orderID],orders[customerID])</f>
        <v>QUEEN</v>
      </c>
      <c r="D484" t="str">
        <f>_xlfn.XLOOKUP(order_details[[#This Row],[orderID]],orders[orderID],orders[Employee Name])</f>
        <v>Michael Suyama</v>
      </c>
      <c r="E484" t="str">
        <f>_xlfn.XLOOKUP(order_details[[#This Row],[Customer ID]],customers[customerID],customers[companyName])</f>
        <v>Queen Cozinha</v>
      </c>
      <c r="F484" t="str">
        <f>_xlfn.XLOOKUP(order_details[[#This Row],[productID]],products[productID],products[productName])</f>
        <v>Chocolade</v>
      </c>
      <c r="G484" t="str">
        <f>_xlfn.XLOOKUP(order_details[[#This Row],[Product Name]],products[productName],products[Category Name])</f>
        <v>Confections</v>
      </c>
      <c r="H484" s="6">
        <f>_xlfn.XLOOKUP(order_details[[#This Row],[orderID]],orders[orderID],orders[orderDate])</f>
        <v>41926</v>
      </c>
      <c r="I484" s="6" t="e">
        <f>DATEVALUE(order_details[[#This Row],[Order Date]])</f>
        <v>#VALUE!</v>
      </c>
      <c r="J484">
        <v>12.75</v>
      </c>
      <c r="K484">
        <v>24</v>
      </c>
      <c r="L484">
        <v>0</v>
      </c>
      <c r="M484">
        <f>(order_details[[#This Row],[unitPrice]]*order_details[[#This Row],[quantity]]) - (order_details[[#This Row],[unitPrice]]*order_details[[#This Row],[quantity]]*order_details[[#This Row],[discount]])</f>
        <v>306</v>
      </c>
      <c r="N484">
        <f>_xlfn.XLOOKUP(order_details[[#This Row],[orderID]],orders[orderID],orders[freight])</f>
        <v>4.78</v>
      </c>
      <c r="O484">
        <f>order_details[[#This Row],[Sales]]-order_details[[#This Row],[Freight]]</f>
        <v>301.22000000000003</v>
      </c>
      <c r="P484" s="8">
        <f>(order_details[[#This Row],[Profit]]/order_details[[#This Row],[Sales]])/100</f>
        <v>9.8437908496732049E-3</v>
      </c>
      <c r="Q484" s="12"/>
    </row>
    <row r="485" spans="1:17" x14ac:dyDescent="0.25">
      <c r="A485">
        <v>10705</v>
      </c>
      <c r="B485">
        <v>32</v>
      </c>
      <c r="C485" t="str">
        <f>_xlfn.XLOOKUP(order_details[[#This Row],[orderID]],orders[orderID],orders[customerID])</f>
        <v>HILAA</v>
      </c>
      <c r="D485" t="str">
        <f>_xlfn.XLOOKUP(order_details[[#This Row],[orderID]],orders[orderID],orders[Employee Name])</f>
        <v>Anne Dodsworth</v>
      </c>
      <c r="E485" t="str">
        <f>_xlfn.XLOOKUP(order_details[[#This Row],[Customer ID]],customers[customerID],customers[companyName])</f>
        <v>HILARION-Abastos</v>
      </c>
      <c r="F485" t="str">
        <f>_xlfn.XLOOKUP(order_details[[#This Row],[productID]],products[productID],products[productName])</f>
        <v>Mascarpone Fabioli</v>
      </c>
      <c r="G485" t="str">
        <f>_xlfn.XLOOKUP(order_details[[#This Row],[Product Name]],products[productName],products[Category Name])</f>
        <v>Dairy Products</v>
      </c>
      <c r="H485" s="6">
        <f>_xlfn.XLOOKUP(order_details[[#This Row],[orderID]],orders[orderID],orders[orderDate])</f>
        <v>41927</v>
      </c>
      <c r="I485" s="6" t="e">
        <f>DATEVALUE(order_details[[#This Row],[Order Date]])</f>
        <v>#VALUE!</v>
      </c>
      <c r="J485">
        <v>32</v>
      </c>
      <c r="K485">
        <v>4</v>
      </c>
      <c r="L485">
        <v>0</v>
      </c>
      <c r="M485">
        <f>(order_details[[#This Row],[unitPrice]]*order_details[[#This Row],[quantity]]) - (order_details[[#This Row],[unitPrice]]*order_details[[#This Row],[quantity]]*order_details[[#This Row],[discount]])</f>
        <v>128</v>
      </c>
      <c r="N485">
        <f>_xlfn.XLOOKUP(order_details[[#This Row],[orderID]],orders[orderID],orders[freight])</f>
        <v>3.52</v>
      </c>
      <c r="O485">
        <f>order_details[[#This Row],[Sales]]-order_details[[#This Row],[Freight]]</f>
        <v>124.48</v>
      </c>
      <c r="P485" s="8">
        <f>(order_details[[#This Row],[Profit]]/order_details[[#This Row],[Sales]])/100</f>
        <v>9.725000000000001E-3</v>
      </c>
      <c r="Q485" s="12"/>
    </row>
    <row r="486" spans="1:17" x14ac:dyDescent="0.25">
      <c r="A486">
        <v>10706</v>
      </c>
      <c r="B486">
        <v>43</v>
      </c>
      <c r="C486" t="str">
        <f>_xlfn.XLOOKUP(order_details[[#This Row],[orderID]],orders[orderID],orders[customerID])</f>
        <v>OLDWO</v>
      </c>
      <c r="D486" t="str">
        <f>_xlfn.XLOOKUP(order_details[[#This Row],[orderID]],orders[orderID],orders[Employee Name])</f>
        <v>Laura Callahan</v>
      </c>
      <c r="E486" t="str">
        <f>_xlfn.XLOOKUP(order_details[[#This Row],[Customer ID]],customers[customerID],customers[companyName])</f>
        <v>Old World Delicatessen</v>
      </c>
      <c r="F486" t="str">
        <f>_xlfn.XLOOKUP(order_details[[#This Row],[productID]],products[productID],products[productName])</f>
        <v>Ipoh Coffee</v>
      </c>
      <c r="G486" t="str">
        <f>_xlfn.XLOOKUP(order_details[[#This Row],[Product Name]],products[productName],products[Category Name])</f>
        <v>Beverages</v>
      </c>
      <c r="H486" s="6">
        <f>_xlfn.XLOOKUP(order_details[[#This Row],[orderID]],orders[orderID],orders[orderDate])</f>
        <v>41928</v>
      </c>
      <c r="I486" s="6" t="e">
        <f>DATEVALUE(order_details[[#This Row],[Order Date]])</f>
        <v>#VALUE!</v>
      </c>
      <c r="J486">
        <v>46</v>
      </c>
      <c r="K486">
        <v>24</v>
      </c>
      <c r="L486">
        <v>0</v>
      </c>
      <c r="M486">
        <f>(order_details[[#This Row],[unitPrice]]*order_details[[#This Row],[quantity]]) - (order_details[[#This Row],[unitPrice]]*order_details[[#This Row],[quantity]]*order_details[[#This Row],[discount]])</f>
        <v>1104</v>
      </c>
      <c r="N486">
        <f>_xlfn.XLOOKUP(order_details[[#This Row],[orderID]],orders[orderID],orders[freight])</f>
        <v>135.63</v>
      </c>
      <c r="O486">
        <f>order_details[[#This Row],[Sales]]-order_details[[#This Row],[Freight]]</f>
        <v>968.37</v>
      </c>
      <c r="P486" s="8">
        <f>(order_details[[#This Row],[Profit]]/order_details[[#This Row],[Sales]])/100</f>
        <v>8.7714673913043481E-3</v>
      </c>
      <c r="Q486" s="12"/>
    </row>
    <row r="487" spans="1:17" x14ac:dyDescent="0.25">
      <c r="A487">
        <v>10706</v>
      </c>
      <c r="B487">
        <v>59</v>
      </c>
      <c r="C487" t="str">
        <f>_xlfn.XLOOKUP(order_details[[#This Row],[orderID]],orders[orderID],orders[customerID])</f>
        <v>OLDWO</v>
      </c>
      <c r="D487" t="str">
        <f>_xlfn.XLOOKUP(order_details[[#This Row],[orderID]],orders[orderID],orders[Employee Name])</f>
        <v>Laura Callahan</v>
      </c>
      <c r="E487" t="str">
        <f>_xlfn.XLOOKUP(order_details[[#This Row],[Customer ID]],customers[customerID],customers[companyName])</f>
        <v>Old World Delicatessen</v>
      </c>
      <c r="F487" t="str">
        <f>_xlfn.XLOOKUP(order_details[[#This Row],[productID]],products[productID],products[productName])</f>
        <v>Raclette Courdavault</v>
      </c>
      <c r="G487" t="str">
        <f>_xlfn.XLOOKUP(order_details[[#This Row],[Product Name]],products[productName],products[Category Name])</f>
        <v>Dairy Products</v>
      </c>
      <c r="H487" s="6">
        <f>_xlfn.XLOOKUP(order_details[[#This Row],[orderID]],orders[orderID],orders[orderDate])</f>
        <v>41928</v>
      </c>
      <c r="I487" s="6" t="e">
        <f>DATEVALUE(order_details[[#This Row],[Order Date]])</f>
        <v>#VALUE!</v>
      </c>
      <c r="J487">
        <v>55</v>
      </c>
      <c r="K487">
        <v>8</v>
      </c>
      <c r="L487">
        <v>0</v>
      </c>
      <c r="M487">
        <f>(order_details[[#This Row],[unitPrice]]*order_details[[#This Row],[quantity]]) - (order_details[[#This Row],[unitPrice]]*order_details[[#This Row],[quantity]]*order_details[[#This Row],[discount]])</f>
        <v>440</v>
      </c>
      <c r="N487">
        <f>_xlfn.XLOOKUP(order_details[[#This Row],[orderID]],orders[orderID],orders[freight])</f>
        <v>135.63</v>
      </c>
      <c r="O487">
        <f>order_details[[#This Row],[Sales]]-order_details[[#This Row],[Freight]]</f>
        <v>304.37</v>
      </c>
      <c r="P487" s="8">
        <f>(order_details[[#This Row],[Profit]]/order_details[[#This Row],[Sales]])/100</f>
        <v>6.9175E-3</v>
      </c>
      <c r="Q487" s="12"/>
    </row>
    <row r="488" spans="1:17" x14ac:dyDescent="0.25">
      <c r="A488">
        <v>10707</v>
      </c>
      <c r="B488">
        <v>55</v>
      </c>
      <c r="C488" t="str">
        <f>_xlfn.XLOOKUP(order_details[[#This Row],[orderID]],orders[orderID],orders[customerID])</f>
        <v>AROUT</v>
      </c>
      <c r="D488" t="str">
        <f>_xlfn.XLOOKUP(order_details[[#This Row],[orderID]],orders[orderID],orders[Employee Name])</f>
        <v>Margaret Peacock</v>
      </c>
      <c r="E488" t="str">
        <f>_xlfn.XLOOKUP(order_details[[#This Row],[Customer ID]],customers[customerID],customers[companyName])</f>
        <v>Around the Horn</v>
      </c>
      <c r="F488" t="str">
        <f>_xlfn.XLOOKUP(order_details[[#This Row],[productID]],products[productID],products[productName])</f>
        <v>Pâté chinois</v>
      </c>
      <c r="G488" t="str">
        <f>_xlfn.XLOOKUP(order_details[[#This Row],[Product Name]],products[productName],products[Category Name])</f>
        <v>Meat &amp; Poultry</v>
      </c>
      <c r="H488" s="6">
        <f>_xlfn.XLOOKUP(order_details[[#This Row],[orderID]],orders[orderID],orders[orderDate])</f>
        <v>41928</v>
      </c>
      <c r="I488" s="6" t="e">
        <f>DATEVALUE(order_details[[#This Row],[Order Date]])</f>
        <v>#VALUE!</v>
      </c>
      <c r="J488">
        <v>24</v>
      </c>
      <c r="K488">
        <v>21</v>
      </c>
      <c r="L488">
        <v>0</v>
      </c>
      <c r="M488">
        <f>(order_details[[#This Row],[unitPrice]]*order_details[[#This Row],[quantity]]) - (order_details[[#This Row],[unitPrice]]*order_details[[#This Row],[quantity]]*order_details[[#This Row],[discount]])</f>
        <v>504</v>
      </c>
      <c r="N488">
        <f>_xlfn.XLOOKUP(order_details[[#This Row],[orderID]],orders[orderID],orders[freight])</f>
        <v>21.74</v>
      </c>
      <c r="O488">
        <f>order_details[[#This Row],[Sales]]-order_details[[#This Row],[Freight]]</f>
        <v>482.26</v>
      </c>
      <c r="P488" s="8">
        <f>(order_details[[#This Row],[Profit]]/order_details[[#This Row],[Sales]])/100</f>
        <v>9.5686507936507941E-3</v>
      </c>
      <c r="Q488" s="12"/>
    </row>
    <row r="489" spans="1:17" x14ac:dyDescent="0.25">
      <c r="A489">
        <v>10707</v>
      </c>
      <c r="B489">
        <v>57</v>
      </c>
      <c r="C489" t="str">
        <f>_xlfn.XLOOKUP(order_details[[#This Row],[orderID]],orders[orderID],orders[customerID])</f>
        <v>AROUT</v>
      </c>
      <c r="D489" t="str">
        <f>_xlfn.XLOOKUP(order_details[[#This Row],[orderID]],orders[orderID],orders[Employee Name])</f>
        <v>Margaret Peacock</v>
      </c>
      <c r="E489" t="str">
        <f>_xlfn.XLOOKUP(order_details[[#This Row],[Customer ID]],customers[customerID],customers[companyName])</f>
        <v>Around the Horn</v>
      </c>
      <c r="F489" t="str">
        <f>_xlfn.XLOOKUP(order_details[[#This Row],[productID]],products[productID],products[productName])</f>
        <v>Ravioli Angelo</v>
      </c>
      <c r="G489" t="str">
        <f>_xlfn.XLOOKUP(order_details[[#This Row],[Product Name]],products[productName],products[Category Name])</f>
        <v>Grains &amp; Cereals</v>
      </c>
      <c r="H489" s="6">
        <f>_xlfn.XLOOKUP(order_details[[#This Row],[orderID]],orders[orderID],orders[orderDate])</f>
        <v>41928</v>
      </c>
      <c r="I489" s="6" t="e">
        <f>DATEVALUE(order_details[[#This Row],[Order Date]])</f>
        <v>#VALUE!</v>
      </c>
      <c r="J489">
        <v>19.5</v>
      </c>
      <c r="K489">
        <v>40</v>
      </c>
      <c r="L489">
        <v>0</v>
      </c>
      <c r="M489">
        <f>(order_details[[#This Row],[unitPrice]]*order_details[[#This Row],[quantity]]) - (order_details[[#This Row],[unitPrice]]*order_details[[#This Row],[quantity]]*order_details[[#This Row],[discount]])</f>
        <v>780</v>
      </c>
      <c r="N489">
        <f>_xlfn.XLOOKUP(order_details[[#This Row],[orderID]],orders[orderID],orders[freight])</f>
        <v>21.74</v>
      </c>
      <c r="O489">
        <f>order_details[[#This Row],[Sales]]-order_details[[#This Row],[Freight]]</f>
        <v>758.26</v>
      </c>
      <c r="P489" s="8">
        <f>(order_details[[#This Row],[Profit]]/order_details[[#This Row],[Sales]])/100</f>
        <v>9.721282051282051E-3</v>
      </c>
      <c r="Q489" s="12"/>
    </row>
    <row r="490" spans="1:17" x14ac:dyDescent="0.25">
      <c r="A490">
        <v>10708</v>
      </c>
      <c r="B490">
        <v>5</v>
      </c>
      <c r="C490" t="str">
        <f>_xlfn.XLOOKUP(order_details[[#This Row],[orderID]],orders[orderID],orders[customerID])</f>
        <v>THEBI</v>
      </c>
      <c r="D490" t="str">
        <f>_xlfn.XLOOKUP(order_details[[#This Row],[orderID]],orders[orderID],orders[Employee Name])</f>
        <v>Michael Suyama</v>
      </c>
      <c r="E490" t="str">
        <f>_xlfn.XLOOKUP(order_details[[#This Row],[Customer ID]],customers[customerID],customers[companyName])</f>
        <v>The Big Cheese</v>
      </c>
      <c r="F490" t="str">
        <f>_xlfn.XLOOKUP(order_details[[#This Row],[productID]],products[productID],products[productName])</f>
        <v>Chef Anton's Gumbo Mix</v>
      </c>
      <c r="G490" t="str">
        <f>_xlfn.XLOOKUP(order_details[[#This Row],[Product Name]],products[productName],products[Category Name])</f>
        <v>Condiments</v>
      </c>
      <c r="H490" s="6">
        <f>_xlfn.XLOOKUP(order_details[[#This Row],[orderID]],orders[orderID],orders[orderDate])</f>
        <v>41929</v>
      </c>
      <c r="I490" s="6" t="e">
        <f>DATEVALUE(order_details[[#This Row],[Order Date]])</f>
        <v>#VALUE!</v>
      </c>
      <c r="J490">
        <v>21.35</v>
      </c>
      <c r="K490">
        <v>4</v>
      </c>
      <c r="L490">
        <v>0</v>
      </c>
      <c r="M490">
        <f>(order_details[[#This Row],[unitPrice]]*order_details[[#This Row],[quantity]]) - (order_details[[#This Row],[unitPrice]]*order_details[[#This Row],[quantity]]*order_details[[#This Row],[discount]])</f>
        <v>85.4</v>
      </c>
      <c r="N490">
        <f>_xlfn.XLOOKUP(order_details[[#This Row],[orderID]],orders[orderID],orders[freight])</f>
        <v>2.96</v>
      </c>
      <c r="O490">
        <f>order_details[[#This Row],[Sales]]-order_details[[#This Row],[Freight]]</f>
        <v>82.440000000000012</v>
      </c>
      <c r="P490" s="8">
        <f>(order_details[[#This Row],[Profit]]/order_details[[#This Row],[Sales]])/100</f>
        <v>9.6533957845433265E-3</v>
      </c>
      <c r="Q490" s="12"/>
    </row>
    <row r="491" spans="1:17" x14ac:dyDescent="0.25">
      <c r="A491">
        <v>10708</v>
      </c>
      <c r="B491">
        <v>36</v>
      </c>
      <c r="C491" t="str">
        <f>_xlfn.XLOOKUP(order_details[[#This Row],[orderID]],orders[orderID],orders[customerID])</f>
        <v>THEBI</v>
      </c>
      <c r="D491" t="str">
        <f>_xlfn.XLOOKUP(order_details[[#This Row],[orderID]],orders[orderID],orders[Employee Name])</f>
        <v>Michael Suyama</v>
      </c>
      <c r="E491" t="str">
        <f>_xlfn.XLOOKUP(order_details[[#This Row],[Customer ID]],customers[customerID],customers[companyName])</f>
        <v>The Big Cheese</v>
      </c>
      <c r="F491" t="str">
        <f>_xlfn.XLOOKUP(order_details[[#This Row],[productID]],products[productID],products[productName])</f>
        <v>Inlagd Sill</v>
      </c>
      <c r="G491" t="str">
        <f>_xlfn.XLOOKUP(order_details[[#This Row],[Product Name]],products[productName],products[Category Name])</f>
        <v>Seafood</v>
      </c>
      <c r="H491" s="6">
        <f>_xlfn.XLOOKUP(order_details[[#This Row],[orderID]],orders[orderID],orders[orderDate])</f>
        <v>41929</v>
      </c>
      <c r="I491" s="6" t="e">
        <f>DATEVALUE(order_details[[#This Row],[Order Date]])</f>
        <v>#VALUE!</v>
      </c>
      <c r="J491">
        <v>19</v>
      </c>
      <c r="K491">
        <v>5</v>
      </c>
      <c r="L491">
        <v>0</v>
      </c>
      <c r="M491">
        <f>(order_details[[#This Row],[unitPrice]]*order_details[[#This Row],[quantity]]) - (order_details[[#This Row],[unitPrice]]*order_details[[#This Row],[quantity]]*order_details[[#This Row],[discount]])</f>
        <v>95</v>
      </c>
      <c r="N491">
        <f>_xlfn.XLOOKUP(order_details[[#This Row],[orderID]],orders[orderID],orders[freight])</f>
        <v>2.96</v>
      </c>
      <c r="O491">
        <f>order_details[[#This Row],[Sales]]-order_details[[#This Row],[Freight]]</f>
        <v>92.04</v>
      </c>
      <c r="P491" s="8">
        <f>(order_details[[#This Row],[Profit]]/order_details[[#This Row],[Sales]])/100</f>
        <v>9.6884210526315788E-3</v>
      </c>
      <c r="Q491" s="12"/>
    </row>
    <row r="492" spans="1:17" x14ac:dyDescent="0.25">
      <c r="A492">
        <v>10709</v>
      </c>
      <c r="B492">
        <v>8</v>
      </c>
      <c r="C492" t="str">
        <f>_xlfn.XLOOKUP(order_details[[#This Row],[orderID]],orders[orderID],orders[customerID])</f>
        <v>GOURL</v>
      </c>
      <c r="D492" t="str">
        <f>_xlfn.XLOOKUP(order_details[[#This Row],[orderID]],orders[orderID],orders[Employee Name])</f>
        <v>Nancy Davolio</v>
      </c>
      <c r="E492" t="str">
        <f>_xlfn.XLOOKUP(order_details[[#This Row],[Customer ID]],customers[customerID],customers[companyName])</f>
        <v>Gourmet Lanchonetes</v>
      </c>
      <c r="F492" t="str">
        <f>_xlfn.XLOOKUP(order_details[[#This Row],[productID]],products[productID],products[productName])</f>
        <v>Northwoods Cranberry Sauce</v>
      </c>
      <c r="G492" t="str">
        <f>_xlfn.XLOOKUP(order_details[[#This Row],[Product Name]],products[productName],products[Category Name])</f>
        <v>Condiments</v>
      </c>
      <c r="H492" s="6">
        <f>_xlfn.XLOOKUP(order_details[[#This Row],[orderID]],orders[orderID],orders[orderDate])</f>
        <v>41929</v>
      </c>
      <c r="I492" s="6" t="e">
        <f>DATEVALUE(order_details[[#This Row],[Order Date]])</f>
        <v>#VALUE!</v>
      </c>
      <c r="J492">
        <v>40</v>
      </c>
      <c r="K492">
        <v>40</v>
      </c>
      <c r="L492">
        <v>0</v>
      </c>
      <c r="M492">
        <f>(order_details[[#This Row],[unitPrice]]*order_details[[#This Row],[quantity]]) - (order_details[[#This Row],[unitPrice]]*order_details[[#This Row],[quantity]]*order_details[[#This Row],[discount]])</f>
        <v>1600</v>
      </c>
      <c r="N492">
        <f>_xlfn.XLOOKUP(order_details[[#This Row],[orderID]],orders[orderID],orders[freight])</f>
        <v>210.8</v>
      </c>
      <c r="O492">
        <f>order_details[[#This Row],[Sales]]-order_details[[#This Row],[Freight]]</f>
        <v>1389.2</v>
      </c>
      <c r="P492" s="8">
        <f>(order_details[[#This Row],[Profit]]/order_details[[#This Row],[Sales]])/100</f>
        <v>8.682500000000001E-3</v>
      </c>
      <c r="Q492" s="12"/>
    </row>
    <row r="493" spans="1:17" x14ac:dyDescent="0.25">
      <c r="A493">
        <v>10709</v>
      </c>
      <c r="B493">
        <v>51</v>
      </c>
      <c r="C493" t="str">
        <f>_xlfn.XLOOKUP(order_details[[#This Row],[orderID]],orders[orderID],orders[customerID])</f>
        <v>GOURL</v>
      </c>
      <c r="D493" t="str">
        <f>_xlfn.XLOOKUP(order_details[[#This Row],[orderID]],orders[orderID],orders[Employee Name])</f>
        <v>Nancy Davolio</v>
      </c>
      <c r="E493" t="str">
        <f>_xlfn.XLOOKUP(order_details[[#This Row],[Customer ID]],customers[customerID],customers[companyName])</f>
        <v>Gourmet Lanchonetes</v>
      </c>
      <c r="F493" t="str">
        <f>_xlfn.XLOOKUP(order_details[[#This Row],[productID]],products[productID],products[productName])</f>
        <v>Manjimup Dried Apples</v>
      </c>
      <c r="G493" t="str">
        <f>_xlfn.XLOOKUP(order_details[[#This Row],[Product Name]],products[productName],products[Category Name])</f>
        <v>Produce</v>
      </c>
      <c r="H493" s="6">
        <f>_xlfn.XLOOKUP(order_details[[#This Row],[orderID]],orders[orderID],orders[orderDate])</f>
        <v>41929</v>
      </c>
      <c r="I493" s="6" t="e">
        <f>DATEVALUE(order_details[[#This Row],[Order Date]])</f>
        <v>#VALUE!</v>
      </c>
      <c r="J493">
        <v>53</v>
      </c>
      <c r="K493">
        <v>28</v>
      </c>
      <c r="L493">
        <v>0</v>
      </c>
      <c r="M493">
        <f>(order_details[[#This Row],[unitPrice]]*order_details[[#This Row],[quantity]]) - (order_details[[#This Row],[unitPrice]]*order_details[[#This Row],[quantity]]*order_details[[#This Row],[discount]])</f>
        <v>1484</v>
      </c>
      <c r="N493">
        <f>_xlfn.XLOOKUP(order_details[[#This Row],[orderID]],orders[orderID],orders[freight])</f>
        <v>210.8</v>
      </c>
      <c r="O493">
        <f>order_details[[#This Row],[Sales]]-order_details[[#This Row],[Freight]]</f>
        <v>1273.2</v>
      </c>
      <c r="P493" s="8">
        <f>(order_details[[#This Row],[Profit]]/order_details[[#This Row],[Sales]])/100</f>
        <v>8.5795148247978445E-3</v>
      </c>
      <c r="Q493" s="12"/>
    </row>
    <row r="494" spans="1:17" x14ac:dyDescent="0.25">
      <c r="A494">
        <v>10710</v>
      </c>
      <c r="B494">
        <v>19</v>
      </c>
      <c r="C494" t="str">
        <f>_xlfn.XLOOKUP(order_details[[#This Row],[orderID]],orders[orderID],orders[customerID])</f>
        <v>FRANS</v>
      </c>
      <c r="D494" t="str">
        <f>_xlfn.XLOOKUP(order_details[[#This Row],[orderID]],orders[orderID],orders[Employee Name])</f>
        <v>Nancy Davolio</v>
      </c>
      <c r="E494" t="str">
        <f>_xlfn.XLOOKUP(order_details[[#This Row],[Customer ID]],customers[customerID],customers[companyName])</f>
        <v>Franchi S.p.A.</v>
      </c>
      <c r="F494" t="str">
        <f>_xlfn.XLOOKUP(order_details[[#This Row],[productID]],products[productID],products[productName])</f>
        <v>Teatime Chocolate Biscuits</v>
      </c>
      <c r="G494" t="str">
        <f>_xlfn.XLOOKUP(order_details[[#This Row],[Product Name]],products[productName],products[Category Name])</f>
        <v>Confections</v>
      </c>
      <c r="H494" s="6">
        <f>_xlfn.XLOOKUP(order_details[[#This Row],[orderID]],orders[orderID],orders[orderDate])</f>
        <v>41932</v>
      </c>
      <c r="I494" s="6" t="e">
        <f>DATEVALUE(order_details[[#This Row],[Order Date]])</f>
        <v>#VALUE!</v>
      </c>
      <c r="J494">
        <v>9.1999999999999993</v>
      </c>
      <c r="K494">
        <v>5</v>
      </c>
      <c r="L494">
        <v>0</v>
      </c>
      <c r="M494">
        <f>(order_details[[#This Row],[unitPrice]]*order_details[[#This Row],[quantity]]) - (order_details[[#This Row],[unitPrice]]*order_details[[#This Row],[quantity]]*order_details[[#This Row],[discount]])</f>
        <v>46</v>
      </c>
      <c r="N494">
        <f>_xlfn.XLOOKUP(order_details[[#This Row],[orderID]],orders[orderID],orders[freight])</f>
        <v>4.9800000000000004</v>
      </c>
      <c r="O494">
        <f>order_details[[#This Row],[Sales]]-order_details[[#This Row],[Freight]]</f>
        <v>41.019999999999996</v>
      </c>
      <c r="P494" s="8">
        <f>(order_details[[#This Row],[Profit]]/order_details[[#This Row],[Sales]])/100</f>
        <v>8.9173913043478249E-3</v>
      </c>
      <c r="Q494" s="12"/>
    </row>
    <row r="495" spans="1:17" x14ac:dyDescent="0.25">
      <c r="A495">
        <v>10710</v>
      </c>
      <c r="B495">
        <v>47</v>
      </c>
      <c r="C495" t="str">
        <f>_xlfn.XLOOKUP(order_details[[#This Row],[orderID]],orders[orderID],orders[customerID])</f>
        <v>FRANS</v>
      </c>
      <c r="D495" t="str">
        <f>_xlfn.XLOOKUP(order_details[[#This Row],[orderID]],orders[orderID],orders[Employee Name])</f>
        <v>Nancy Davolio</v>
      </c>
      <c r="E495" t="str">
        <f>_xlfn.XLOOKUP(order_details[[#This Row],[Customer ID]],customers[customerID],customers[companyName])</f>
        <v>Franchi S.p.A.</v>
      </c>
      <c r="F495" t="str">
        <f>_xlfn.XLOOKUP(order_details[[#This Row],[productID]],products[productID],products[productName])</f>
        <v>Zaanse koeken</v>
      </c>
      <c r="G495" t="str">
        <f>_xlfn.XLOOKUP(order_details[[#This Row],[Product Name]],products[productName],products[Category Name])</f>
        <v>Confections</v>
      </c>
      <c r="H495" s="6">
        <f>_xlfn.XLOOKUP(order_details[[#This Row],[orderID]],orders[orderID],orders[orderDate])</f>
        <v>41932</v>
      </c>
      <c r="I495" s="6" t="e">
        <f>DATEVALUE(order_details[[#This Row],[Order Date]])</f>
        <v>#VALUE!</v>
      </c>
      <c r="J495">
        <v>9.5</v>
      </c>
      <c r="K495">
        <v>5</v>
      </c>
      <c r="L495">
        <v>0</v>
      </c>
      <c r="M495">
        <f>(order_details[[#This Row],[unitPrice]]*order_details[[#This Row],[quantity]]) - (order_details[[#This Row],[unitPrice]]*order_details[[#This Row],[quantity]]*order_details[[#This Row],[discount]])</f>
        <v>47.5</v>
      </c>
      <c r="N495">
        <f>_xlfn.XLOOKUP(order_details[[#This Row],[orderID]],orders[orderID],orders[freight])</f>
        <v>4.9800000000000004</v>
      </c>
      <c r="O495">
        <f>order_details[[#This Row],[Sales]]-order_details[[#This Row],[Freight]]</f>
        <v>42.519999999999996</v>
      </c>
      <c r="P495" s="8">
        <f>(order_details[[#This Row],[Profit]]/order_details[[#This Row],[Sales]])/100</f>
        <v>8.9515789473684198E-3</v>
      </c>
      <c r="Q495" s="12"/>
    </row>
    <row r="496" spans="1:17" x14ac:dyDescent="0.25">
      <c r="A496">
        <v>10711</v>
      </c>
      <c r="B496">
        <v>19</v>
      </c>
      <c r="C496" t="str">
        <f>_xlfn.XLOOKUP(order_details[[#This Row],[orderID]],orders[orderID],orders[customerID])</f>
        <v>SAVEA</v>
      </c>
      <c r="D496" t="str">
        <f>_xlfn.XLOOKUP(order_details[[#This Row],[orderID]],orders[orderID],orders[Employee Name])</f>
        <v>Steven Buchanan</v>
      </c>
      <c r="E496" t="str">
        <f>_xlfn.XLOOKUP(order_details[[#This Row],[Customer ID]],customers[customerID],customers[companyName])</f>
        <v>Save-a-lot Markets</v>
      </c>
      <c r="F496" t="str">
        <f>_xlfn.XLOOKUP(order_details[[#This Row],[productID]],products[productID],products[productName])</f>
        <v>Teatime Chocolate Biscuits</v>
      </c>
      <c r="G496" t="str">
        <f>_xlfn.XLOOKUP(order_details[[#This Row],[Product Name]],products[productName],products[Category Name])</f>
        <v>Confections</v>
      </c>
      <c r="H496" s="6">
        <f>_xlfn.XLOOKUP(order_details[[#This Row],[orderID]],orders[orderID],orders[orderDate])</f>
        <v>41933</v>
      </c>
      <c r="I496" s="6" t="e">
        <f>DATEVALUE(order_details[[#This Row],[Order Date]])</f>
        <v>#VALUE!</v>
      </c>
      <c r="J496">
        <v>9.1999999999999993</v>
      </c>
      <c r="K496">
        <v>12</v>
      </c>
      <c r="L496">
        <v>0</v>
      </c>
      <c r="M496">
        <f>(order_details[[#This Row],[unitPrice]]*order_details[[#This Row],[quantity]]) - (order_details[[#This Row],[unitPrice]]*order_details[[#This Row],[quantity]]*order_details[[#This Row],[discount]])</f>
        <v>110.39999999999999</v>
      </c>
      <c r="N496">
        <f>_xlfn.XLOOKUP(order_details[[#This Row],[orderID]],orders[orderID],orders[freight])</f>
        <v>52.41</v>
      </c>
      <c r="O496">
        <f>order_details[[#This Row],[Sales]]-order_details[[#This Row],[Freight]]</f>
        <v>57.989999999999995</v>
      </c>
      <c r="P496" s="8">
        <f>(order_details[[#This Row],[Profit]]/order_details[[#This Row],[Sales]])/100</f>
        <v>5.2527173913043479E-3</v>
      </c>
      <c r="Q496" s="12"/>
    </row>
    <row r="497" spans="1:17" x14ac:dyDescent="0.25">
      <c r="A497">
        <v>10711</v>
      </c>
      <c r="B497">
        <v>41</v>
      </c>
      <c r="C497" t="str">
        <f>_xlfn.XLOOKUP(order_details[[#This Row],[orderID]],orders[orderID],orders[customerID])</f>
        <v>SAVEA</v>
      </c>
      <c r="D497" t="str">
        <f>_xlfn.XLOOKUP(order_details[[#This Row],[orderID]],orders[orderID],orders[Employee Name])</f>
        <v>Steven Buchanan</v>
      </c>
      <c r="E497" t="str">
        <f>_xlfn.XLOOKUP(order_details[[#This Row],[Customer ID]],customers[customerID],customers[companyName])</f>
        <v>Save-a-lot Markets</v>
      </c>
      <c r="F497" t="str">
        <f>_xlfn.XLOOKUP(order_details[[#This Row],[productID]],products[productID],products[productName])</f>
        <v>Jack's New England Clam Chowder</v>
      </c>
      <c r="G497" t="str">
        <f>_xlfn.XLOOKUP(order_details[[#This Row],[Product Name]],products[productName],products[Category Name])</f>
        <v>Seafood</v>
      </c>
      <c r="H497" s="6">
        <f>_xlfn.XLOOKUP(order_details[[#This Row],[orderID]],orders[orderID],orders[orderDate])</f>
        <v>41933</v>
      </c>
      <c r="I497" s="6" t="e">
        <f>DATEVALUE(order_details[[#This Row],[Order Date]])</f>
        <v>#VALUE!</v>
      </c>
      <c r="J497">
        <v>9.65</v>
      </c>
      <c r="K497">
        <v>42</v>
      </c>
      <c r="L497">
        <v>0</v>
      </c>
      <c r="M497">
        <f>(order_details[[#This Row],[unitPrice]]*order_details[[#This Row],[quantity]]) - (order_details[[#This Row],[unitPrice]]*order_details[[#This Row],[quantity]]*order_details[[#This Row],[discount]])</f>
        <v>405.3</v>
      </c>
      <c r="N497">
        <f>_xlfn.XLOOKUP(order_details[[#This Row],[orderID]],orders[orderID],orders[freight])</f>
        <v>52.41</v>
      </c>
      <c r="O497">
        <f>order_details[[#This Row],[Sales]]-order_details[[#This Row],[Freight]]</f>
        <v>352.89</v>
      </c>
      <c r="P497" s="8">
        <f>(order_details[[#This Row],[Profit]]/order_details[[#This Row],[Sales]])/100</f>
        <v>8.7068837897853434E-3</v>
      </c>
      <c r="Q497" s="12"/>
    </row>
    <row r="498" spans="1:17" x14ac:dyDescent="0.25">
      <c r="A498">
        <v>10711</v>
      </c>
      <c r="B498">
        <v>53</v>
      </c>
      <c r="C498" t="str">
        <f>_xlfn.XLOOKUP(order_details[[#This Row],[orderID]],orders[orderID],orders[customerID])</f>
        <v>SAVEA</v>
      </c>
      <c r="D498" t="str">
        <f>_xlfn.XLOOKUP(order_details[[#This Row],[orderID]],orders[orderID],orders[Employee Name])</f>
        <v>Steven Buchanan</v>
      </c>
      <c r="E498" t="str">
        <f>_xlfn.XLOOKUP(order_details[[#This Row],[Customer ID]],customers[customerID],customers[companyName])</f>
        <v>Save-a-lot Markets</v>
      </c>
      <c r="F498" t="str">
        <f>_xlfn.XLOOKUP(order_details[[#This Row],[productID]],products[productID],products[productName])</f>
        <v>Perth Pasties</v>
      </c>
      <c r="G498" t="str">
        <f>_xlfn.XLOOKUP(order_details[[#This Row],[Product Name]],products[productName],products[Category Name])</f>
        <v>Meat &amp; Poultry</v>
      </c>
      <c r="H498" s="6">
        <f>_xlfn.XLOOKUP(order_details[[#This Row],[orderID]],orders[orderID],orders[orderDate])</f>
        <v>41933</v>
      </c>
      <c r="I498" s="6" t="e">
        <f>DATEVALUE(order_details[[#This Row],[Order Date]])</f>
        <v>#VALUE!</v>
      </c>
      <c r="J498">
        <v>32.799999999999997</v>
      </c>
      <c r="K498">
        <v>120</v>
      </c>
      <c r="L498">
        <v>0</v>
      </c>
      <c r="M498">
        <f>(order_details[[#This Row],[unitPrice]]*order_details[[#This Row],[quantity]]) - (order_details[[#This Row],[unitPrice]]*order_details[[#This Row],[quantity]]*order_details[[#This Row],[discount]])</f>
        <v>3935.9999999999995</v>
      </c>
      <c r="N498">
        <f>_xlfn.XLOOKUP(order_details[[#This Row],[orderID]],orders[orderID],orders[freight])</f>
        <v>52.41</v>
      </c>
      <c r="O498">
        <f>order_details[[#This Row],[Sales]]-order_details[[#This Row],[Freight]]</f>
        <v>3883.5899999999997</v>
      </c>
      <c r="P498" s="8">
        <f>(order_details[[#This Row],[Profit]]/order_details[[#This Row],[Sales]])/100</f>
        <v>9.8668445121951227E-3</v>
      </c>
      <c r="Q498" s="12"/>
    </row>
    <row r="499" spans="1:17" x14ac:dyDescent="0.25">
      <c r="A499">
        <v>10713</v>
      </c>
      <c r="B499">
        <v>10</v>
      </c>
      <c r="C499" t="str">
        <f>_xlfn.XLOOKUP(order_details[[#This Row],[orderID]],orders[orderID],orders[customerID])</f>
        <v>SAVEA</v>
      </c>
      <c r="D499" t="str">
        <f>_xlfn.XLOOKUP(order_details[[#This Row],[orderID]],orders[orderID],orders[Employee Name])</f>
        <v>Nancy Davolio</v>
      </c>
      <c r="E499" t="str">
        <f>_xlfn.XLOOKUP(order_details[[#This Row],[Customer ID]],customers[customerID],customers[companyName])</f>
        <v>Save-a-lot Markets</v>
      </c>
      <c r="F499" t="str">
        <f>_xlfn.XLOOKUP(order_details[[#This Row],[productID]],products[productID],products[productName])</f>
        <v>Ikura</v>
      </c>
      <c r="G499" t="str">
        <f>_xlfn.XLOOKUP(order_details[[#This Row],[Product Name]],products[productName],products[Category Name])</f>
        <v>Seafood</v>
      </c>
      <c r="H499" s="6">
        <f>_xlfn.XLOOKUP(order_details[[#This Row],[orderID]],orders[orderID],orders[orderDate])</f>
        <v>41934</v>
      </c>
      <c r="I499" s="6" t="e">
        <f>DATEVALUE(order_details[[#This Row],[Order Date]])</f>
        <v>#VALUE!</v>
      </c>
      <c r="J499">
        <v>31</v>
      </c>
      <c r="K499">
        <v>18</v>
      </c>
      <c r="L499">
        <v>0</v>
      </c>
      <c r="M499">
        <f>(order_details[[#This Row],[unitPrice]]*order_details[[#This Row],[quantity]]) - (order_details[[#This Row],[unitPrice]]*order_details[[#This Row],[quantity]]*order_details[[#This Row],[discount]])</f>
        <v>558</v>
      </c>
      <c r="N499">
        <f>_xlfn.XLOOKUP(order_details[[#This Row],[orderID]],orders[orderID],orders[freight])</f>
        <v>167.05</v>
      </c>
      <c r="O499">
        <f>order_details[[#This Row],[Sales]]-order_details[[#This Row],[Freight]]</f>
        <v>390.95</v>
      </c>
      <c r="P499" s="8">
        <f>(order_details[[#This Row],[Profit]]/order_details[[#This Row],[Sales]])/100</f>
        <v>7.0062724014336919E-3</v>
      </c>
      <c r="Q499" s="12"/>
    </row>
    <row r="500" spans="1:17" x14ac:dyDescent="0.25">
      <c r="A500">
        <v>10713</v>
      </c>
      <c r="B500">
        <v>45</v>
      </c>
      <c r="C500" t="str">
        <f>_xlfn.XLOOKUP(order_details[[#This Row],[orderID]],orders[orderID],orders[customerID])</f>
        <v>SAVEA</v>
      </c>
      <c r="D500" t="str">
        <f>_xlfn.XLOOKUP(order_details[[#This Row],[orderID]],orders[orderID],orders[Employee Name])</f>
        <v>Nancy Davolio</v>
      </c>
      <c r="E500" t="str">
        <f>_xlfn.XLOOKUP(order_details[[#This Row],[Customer ID]],customers[customerID],customers[companyName])</f>
        <v>Save-a-lot Markets</v>
      </c>
      <c r="F500" t="str">
        <f>_xlfn.XLOOKUP(order_details[[#This Row],[productID]],products[productID],products[productName])</f>
        <v>Rogede sild</v>
      </c>
      <c r="G500" t="str">
        <f>_xlfn.XLOOKUP(order_details[[#This Row],[Product Name]],products[productName],products[Category Name])</f>
        <v>Seafood</v>
      </c>
      <c r="H500" s="6">
        <f>_xlfn.XLOOKUP(order_details[[#This Row],[orderID]],orders[orderID],orders[orderDate])</f>
        <v>41934</v>
      </c>
      <c r="I500" s="6" t="e">
        <f>DATEVALUE(order_details[[#This Row],[Order Date]])</f>
        <v>#VALUE!</v>
      </c>
      <c r="J500">
        <v>9.5</v>
      </c>
      <c r="K500">
        <v>110</v>
      </c>
      <c r="L500">
        <v>0</v>
      </c>
      <c r="M500">
        <f>(order_details[[#This Row],[unitPrice]]*order_details[[#This Row],[quantity]]) - (order_details[[#This Row],[unitPrice]]*order_details[[#This Row],[quantity]]*order_details[[#This Row],[discount]])</f>
        <v>1045</v>
      </c>
      <c r="N500">
        <f>_xlfn.XLOOKUP(order_details[[#This Row],[orderID]],orders[orderID],orders[freight])</f>
        <v>167.05</v>
      </c>
      <c r="O500">
        <f>order_details[[#This Row],[Sales]]-order_details[[#This Row],[Freight]]</f>
        <v>877.95</v>
      </c>
      <c r="P500" s="8">
        <f>(order_details[[#This Row],[Profit]]/order_details[[#This Row],[Sales]])/100</f>
        <v>8.4014354066985659E-3</v>
      </c>
      <c r="Q500" s="12"/>
    </row>
    <row r="501" spans="1:17" x14ac:dyDescent="0.25">
      <c r="A501">
        <v>10713</v>
      </c>
      <c r="B501">
        <v>46</v>
      </c>
      <c r="C501" t="str">
        <f>_xlfn.XLOOKUP(order_details[[#This Row],[orderID]],orders[orderID],orders[customerID])</f>
        <v>SAVEA</v>
      </c>
      <c r="D501" t="str">
        <f>_xlfn.XLOOKUP(order_details[[#This Row],[orderID]],orders[orderID],orders[Employee Name])</f>
        <v>Nancy Davolio</v>
      </c>
      <c r="E501" t="str">
        <f>_xlfn.XLOOKUP(order_details[[#This Row],[Customer ID]],customers[customerID],customers[companyName])</f>
        <v>Save-a-lot Markets</v>
      </c>
      <c r="F501" t="str">
        <f>_xlfn.XLOOKUP(order_details[[#This Row],[productID]],products[productID],products[productName])</f>
        <v>Spegesild</v>
      </c>
      <c r="G501" t="str">
        <f>_xlfn.XLOOKUP(order_details[[#This Row],[Product Name]],products[productName],products[Category Name])</f>
        <v>Seafood</v>
      </c>
      <c r="H501" s="6">
        <f>_xlfn.XLOOKUP(order_details[[#This Row],[orderID]],orders[orderID],orders[orderDate])</f>
        <v>41934</v>
      </c>
      <c r="I501" s="6" t="e">
        <f>DATEVALUE(order_details[[#This Row],[Order Date]])</f>
        <v>#VALUE!</v>
      </c>
      <c r="J501">
        <v>12</v>
      </c>
      <c r="K501">
        <v>24</v>
      </c>
      <c r="L501">
        <v>0</v>
      </c>
      <c r="M501">
        <f>(order_details[[#This Row],[unitPrice]]*order_details[[#This Row],[quantity]]) - (order_details[[#This Row],[unitPrice]]*order_details[[#This Row],[quantity]]*order_details[[#This Row],[discount]])</f>
        <v>288</v>
      </c>
      <c r="N501">
        <f>_xlfn.XLOOKUP(order_details[[#This Row],[orderID]],orders[orderID],orders[freight])</f>
        <v>167.05</v>
      </c>
      <c r="O501">
        <f>order_details[[#This Row],[Sales]]-order_details[[#This Row],[Freight]]</f>
        <v>120.94999999999999</v>
      </c>
      <c r="P501" s="8">
        <f>(order_details[[#This Row],[Profit]]/order_details[[#This Row],[Sales]])/100</f>
        <v>4.1996527777777778E-3</v>
      </c>
      <c r="Q501" s="12"/>
    </row>
    <row r="502" spans="1:17" x14ac:dyDescent="0.25">
      <c r="A502">
        <v>10715</v>
      </c>
      <c r="B502">
        <v>10</v>
      </c>
      <c r="C502" t="str">
        <f>_xlfn.XLOOKUP(order_details[[#This Row],[orderID]],orders[orderID],orders[customerID])</f>
        <v>BONAP</v>
      </c>
      <c r="D502" t="str">
        <f>_xlfn.XLOOKUP(order_details[[#This Row],[orderID]],orders[orderID],orders[Employee Name])</f>
        <v>Janet Leverling</v>
      </c>
      <c r="E502" t="str">
        <f>_xlfn.XLOOKUP(order_details[[#This Row],[Customer ID]],customers[customerID],customers[companyName])</f>
        <v>Bon app'</v>
      </c>
      <c r="F502" t="str">
        <f>_xlfn.XLOOKUP(order_details[[#This Row],[productID]],products[productID],products[productName])</f>
        <v>Ikura</v>
      </c>
      <c r="G502" t="str">
        <f>_xlfn.XLOOKUP(order_details[[#This Row],[Product Name]],products[productName],products[Category Name])</f>
        <v>Seafood</v>
      </c>
      <c r="H502" s="6">
        <f>_xlfn.XLOOKUP(order_details[[#This Row],[orderID]],orders[orderID],orders[orderDate])</f>
        <v>41935</v>
      </c>
      <c r="I502" s="6" t="e">
        <f>DATEVALUE(order_details[[#This Row],[Order Date]])</f>
        <v>#VALUE!</v>
      </c>
      <c r="J502">
        <v>31</v>
      </c>
      <c r="K502">
        <v>21</v>
      </c>
      <c r="L502">
        <v>0</v>
      </c>
      <c r="M502">
        <f>(order_details[[#This Row],[unitPrice]]*order_details[[#This Row],[quantity]]) - (order_details[[#This Row],[unitPrice]]*order_details[[#This Row],[quantity]]*order_details[[#This Row],[discount]])</f>
        <v>651</v>
      </c>
      <c r="N502">
        <f>_xlfn.XLOOKUP(order_details[[#This Row],[orderID]],orders[orderID],orders[freight])</f>
        <v>63.2</v>
      </c>
      <c r="O502">
        <f>order_details[[#This Row],[Sales]]-order_details[[#This Row],[Freight]]</f>
        <v>587.79999999999995</v>
      </c>
      <c r="P502" s="8">
        <f>(order_details[[#This Row],[Profit]]/order_details[[#This Row],[Sales]])/100</f>
        <v>9.0291858678955457E-3</v>
      </c>
      <c r="Q502" s="12"/>
    </row>
    <row r="503" spans="1:17" x14ac:dyDescent="0.25">
      <c r="A503">
        <v>10716</v>
      </c>
      <c r="B503">
        <v>21</v>
      </c>
      <c r="C503" t="str">
        <f>_xlfn.XLOOKUP(order_details[[#This Row],[orderID]],orders[orderID],orders[customerID])</f>
        <v>RANCH</v>
      </c>
      <c r="D503" t="str">
        <f>_xlfn.XLOOKUP(order_details[[#This Row],[orderID]],orders[orderID],orders[Employee Name])</f>
        <v>Margaret Peacock</v>
      </c>
      <c r="E503" t="str">
        <f>_xlfn.XLOOKUP(order_details[[#This Row],[Customer ID]],customers[customerID],customers[companyName])</f>
        <v>Rancho grande</v>
      </c>
      <c r="F503" t="str">
        <f>_xlfn.XLOOKUP(order_details[[#This Row],[productID]],products[productID],products[productName])</f>
        <v>Sir Rodney's Scones</v>
      </c>
      <c r="G503" t="str">
        <f>_xlfn.XLOOKUP(order_details[[#This Row],[Product Name]],products[productName],products[Category Name])</f>
        <v>Confections</v>
      </c>
      <c r="H503" s="6">
        <f>_xlfn.XLOOKUP(order_details[[#This Row],[orderID]],orders[orderID],orders[orderDate])</f>
        <v>41936</v>
      </c>
      <c r="I503" s="6" t="e">
        <f>DATEVALUE(order_details[[#This Row],[Order Date]])</f>
        <v>#VALUE!</v>
      </c>
      <c r="J503">
        <v>10</v>
      </c>
      <c r="K503">
        <v>5</v>
      </c>
      <c r="L503">
        <v>0</v>
      </c>
      <c r="M503">
        <f>(order_details[[#This Row],[unitPrice]]*order_details[[#This Row],[quantity]]) - (order_details[[#This Row],[unitPrice]]*order_details[[#This Row],[quantity]]*order_details[[#This Row],[discount]])</f>
        <v>50</v>
      </c>
      <c r="N503">
        <f>_xlfn.XLOOKUP(order_details[[#This Row],[orderID]],orders[orderID],orders[freight])</f>
        <v>22.57</v>
      </c>
      <c r="O503">
        <f>order_details[[#This Row],[Sales]]-order_details[[#This Row],[Freight]]</f>
        <v>27.43</v>
      </c>
      <c r="P503" s="8">
        <f>(order_details[[#This Row],[Profit]]/order_details[[#This Row],[Sales]])/100</f>
        <v>5.4859999999999996E-3</v>
      </c>
      <c r="Q503" s="12"/>
    </row>
    <row r="504" spans="1:17" x14ac:dyDescent="0.25">
      <c r="A504">
        <v>10716</v>
      </c>
      <c r="B504">
        <v>51</v>
      </c>
      <c r="C504" t="str">
        <f>_xlfn.XLOOKUP(order_details[[#This Row],[orderID]],orders[orderID],orders[customerID])</f>
        <v>RANCH</v>
      </c>
      <c r="D504" t="str">
        <f>_xlfn.XLOOKUP(order_details[[#This Row],[orderID]],orders[orderID],orders[Employee Name])</f>
        <v>Margaret Peacock</v>
      </c>
      <c r="E504" t="str">
        <f>_xlfn.XLOOKUP(order_details[[#This Row],[Customer ID]],customers[customerID],customers[companyName])</f>
        <v>Rancho grande</v>
      </c>
      <c r="F504" t="str">
        <f>_xlfn.XLOOKUP(order_details[[#This Row],[productID]],products[productID],products[productName])</f>
        <v>Manjimup Dried Apples</v>
      </c>
      <c r="G504" t="str">
        <f>_xlfn.XLOOKUP(order_details[[#This Row],[Product Name]],products[productName],products[Category Name])</f>
        <v>Produce</v>
      </c>
      <c r="H504" s="6">
        <f>_xlfn.XLOOKUP(order_details[[#This Row],[orderID]],orders[orderID],orders[orderDate])</f>
        <v>41936</v>
      </c>
      <c r="I504" s="6" t="e">
        <f>DATEVALUE(order_details[[#This Row],[Order Date]])</f>
        <v>#VALUE!</v>
      </c>
      <c r="J504">
        <v>53</v>
      </c>
      <c r="K504">
        <v>7</v>
      </c>
      <c r="L504">
        <v>0</v>
      </c>
      <c r="M504">
        <f>(order_details[[#This Row],[unitPrice]]*order_details[[#This Row],[quantity]]) - (order_details[[#This Row],[unitPrice]]*order_details[[#This Row],[quantity]]*order_details[[#This Row],[discount]])</f>
        <v>371</v>
      </c>
      <c r="N504">
        <f>_xlfn.XLOOKUP(order_details[[#This Row],[orderID]],orders[orderID],orders[freight])</f>
        <v>22.57</v>
      </c>
      <c r="O504">
        <f>order_details[[#This Row],[Sales]]-order_details[[#This Row],[Freight]]</f>
        <v>348.43</v>
      </c>
      <c r="P504" s="8">
        <f>(order_details[[#This Row],[Profit]]/order_details[[#This Row],[Sales]])/100</f>
        <v>9.391644204851753E-3</v>
      </c>
      <c r="Q504" s="12"/>
    </row>
    <row r="505" spans="1:17" x14ac:dyDescent="0.25">
      <c r="A505">
        <v>10718</v>
      </c>
      <c r="B505">
        <v>12</v>
      </c>
      <c r="C505" t="str">
        <f>_xlfn.XLOOKUP(order_details[[#This Row],[orderID]],orders[orderID],orders[customerID])</f>
        <v>KOENE</v>
      </c>
      <c r="D505" t="str">
        <f>_xlfn.XLOOKUP(order_details[[#This Row],[orderID]],orders[orderID],orders[Employee Name])</f>
        <v>Nancy Davolio</v>
      </c>
      <c r="E505" t="str">
        <f>_xlfn.XLOOKUP(order_details[[#This Row],[Customer ID]],customers[customerID],customers[companyName])</f>
        <v>Königlich Essen</v>
      </c>
      <c r="F505" t="str">
        <f>_xlfn.XLOOKUP(order_details[[#This Row],[productID]],products[productID],products[productName])</f>
        <v>Queso Manchego La Pastora</v>
      </c>
      <c r="G505" t="str">
        <f>_xlfn.XLOOKUP(order_details[[#This Row],[Product Name]],products[productName],products[Category Name])</f>
        <v>Dairy Products</v>
      </c>
      <c r="H505" s="6">
        <f>_xlfn.XLOOKUP(order_details[[#This Row],[orderID]],orders[orderID],orders[orderDate])</f>
        <v>41939</v>
      </c>
      <c r="I505" s="6" t="e">
        <f>DATEVALUE(order_details[[#This Row],[Order Date]])</f>
        <v>#VALUE!</v>
      </c>
      <c r="J505">
        <v>38</v>
      </c>
      <c r="K505">
        <v>36</v>
      </c>
      <c r="L505">
        <v>0</v>
      </c>
      <c r="M505">
        <f>(order_details[[#This Row],[unitPrice]]*order_details[[#This Row],[quantity]]) - (order_details[[#This Row],[unitPrice]]*order_details[[#This Row],[quantity]]*order_details[[#This Row],[discount]])</f>
        <v>1368</v>
      </c>
      <c r="N505">
        <f>_xlfn.XLOOKUP(order_details[[#This Row],[orderID]],orders[orderID],orders[freight])</f>
        <v>170.88</v>
      </c>
      <c r="O505">
        <f>order_details[[#This Row],[Sales]]-order_details[[#This Row],[Freight]]</f>
        <v>1197.1199999999999</v>
      </c>
      <c r="P505" s="8">
        <f>(order_details[[#This Row],[Profit]]/order_details[[#This Row],[Sales]])/100</f>
        <v>8.7508771929824553E-3</v>
      </c>
      <c r="Q505" s="12"/>
    </row>
    <row r="506" spans="1:17" x14ac:dyDescent="0.25">
      <c r="A506">
        <v>10718</v>
      </c>
      <c r="B506">
        <v>36</v>
      </c>
      <c r="C506" t="str">
        <f>_xlfn.XLOOKUP(order_details[[#This Row],[orderID]],orders[orderID],orders[customerID])</f>
        <v>KOENE</v>
      </c>
      <c r="D506" t="str">
        <f>_xlfn.XLOOKUP(order_details[[#This Row],[orderID]],orders[orderID],orders[Employee Name])</f>
        <v>Nancy Davolio</v>
      </c>
      <c r="E506" t="str">
        <f>_xlfn.XLOOKUP(order_details[[#This Row],[Customer ID]],customers[customerID],customers[companyName])</f>
        <v>Königlich Essen</v>
      </c>
      <c r="F506" t="str">
        <f>_xlfn.XLOOKUP(order_details[[#This Row],[productID]],products[productID],products[productName])</f>
        <v>Inlagd Sill</v>
      </c>
      <c r="G506" t="str">
        <f>_xlfn.XLOOKUP(order_details[[#This Row],[Product Name]],products[productName],products[Category Name])</f>
        <v>Seafood</v>
      </c>
      <c r="H506" s="6">
        <f>_xlfn.XLOOKUP(order_details[[#This Row],[orderID]],orders[orderID],orders[orderDate])</f>
        <v>41939</v>
      </c>
      <c r="I506" s="6" t="e">
        <f>DATEVALUE(order_details[[#This Row],[Order Date]])</f>
        <v>#VALUE!</v>
      </c>
      <c r="J506">
        <v>19</v>
      </c>
      <c r="K506">
        <v>40</v>
      </c>
      <c r="L506">
        <v>0</v>
      </c>
      <c r="M506">
        <f>(order_details[[#This Row],[unitPrice]]*order_details[[#This Row],[quantity]]) - (order_details[[#This Row],[unitPrice]]*order_details[[#This Row],[quantity]]*order_details[[#This Row],[discount]])</f>
        <v>760</v>
      </c>
      <c r="N506">
        <f>_xlfn.XLOOKUP(order_details[[#This Row],[orderID]],orders[orderID],orders[freight])</f>
        <v>170.88</v>
      </c>
      <c r="O506">
        <f>order_details[[#This Row],[Sales]]-order_details[[#This Row],[Freight]]</f>
        <v>589.12</v>
      </c>
      <c r="P506" s="8">
        <f>(order_details[[#This Row],[Profit]]/order_details[[#This Row],[Sales]])/100</f>
        <v>7.7515789473684218E-3</v>
      </c>
      <c r="Q506" s="12"/>
    </row>
    <row r="507" spans="1:17" x14ac:dyDescent="0.25">
      <c r="A507">
        <v>10720</v>
      </c>
      <c r="B507">
        <v>71</v>
      </c>
      <c r="C507" t="str">
        <f>_xlfn.XLOOKUP(order_details[[#This Row],[orderID]],orders[orderID],orders[customerID])</f>
        <v>QUEDE</v>
      </c>
      <c r="D507" t="str">
        <f>_xlfn.XLOOKUP(order_details[[#This Row],[orderID]],orders[orderID],orders[Employee Name])</f>
        <v>Laura Callahan</v>
      </c>
      <c r="E507" t="str">
        <f>_xlfn.XLOOKUP(order_details[[#This Row],[Customer ID]],customers[customerID],customers[companyName])</f>
        <v>Que Delícia</v>
      </c>
      <c r="F507" t="str">
        <f>_xlfn.XLOOKUP(order_details[[#This Row],[productID]],products[productID],products[productName])</f>
        <v>Flotemysost</v>
      </c>
      <c r="G507" t="str">
        <f>_xlfn.XLOOKUP(order_details[[#This Row],[Product Name]],products[productName],products[Category Name])</f>
        <v>Dairy Products</v>
      </c>
      <c r="H507" s="6">
        <f>_xlfn.XLOOKUP(order_details[[#This Row],[orderID]],orders[orderID],orders[orderDate])</f>
        <v>41940</v>
      </c>
      <c r="I507" s="6" t="e">
        <f>DATEVALUE(order_details[[#This Row],[Order Date]])</f>
        <v>#VALUE!</v>
      </c>
      <c r="J507">
        <v>21.5</v>
      </c>
      <c r="K507">
        <v>8</v>
      </c>
      <c r="L507">
        <v>0</v>
      </c>
      <c r="M507">
        <f>(order_details[[#This Row],[unitPrice]]*order_details[[#This Row],[quantity]]) - (order_details[[#This Row],[unitPrice]]*order_details[[#This Row],[quantity]]*order_details[[#This Row],[discount]])</f>
        <v>172</v>
      </c>
      <c r="N507">
        <f>_xlfn.XLOOKUP(order_details[[#This Row],[orderID]],orders[orderID],orders[freight])</f>
        <v>9.5299999999999994</v>
      </c>
      <c r="O507">
        <f>order_details[[#This Row],[Sales]]-order_details[[#This Row],[Freight]]</f>
        <v>162.47</v>
      </c>
      <c r="P507" s="8">
        <f>(order_details[[#This Row],[Profit]]/order_details[[#This Row],[Sales]])/100</f>
        <v>9.4459302325581394E-3</v>
      </c>
      <c r="Q507" s="12"/>
    </row>
    <row r="508" spans="1:17" x14ac:dyDescent="0.25">
      <c r="A508">
        <v>10722</v>
      </c>
      <c r="B508">
        <v>2</v>
      </c>
      <c r="C508" t="str">
        <f>_xlfn.XLOOKUP(order_details[[#This Row],[orderID]],orders[orderID],orders[customerID])</f>
        <v>SAVEA</v>
      </c>
      <c r="D508" t="str">
        <f>_xlfn.XLOOKUP(order_details[[#This Row],[orderID]],orders[orderID],orders[Employee Name])</f>
        <v>Laura Callahan</v>
      </c>
      <c r="E508" t="str">
        <f>_xlfn.XLOOKUP(order_details[[#This Row],[Customer ID]],customers[customerID],customers[companyName])</f>
        <v>Save-a-lot Markets</v>
      </c>
      <c r="F508" t="str">
        <f>_xlfn.XLOOKUP(order_details[[#This Row],[productID]],products[productID],products[productName])</f>
        <v>Chang</v>
      </c>
      <c r="G508" t="str">
        <f>_xlfn.XLOOKUP(order_details[[#This Row],[Product Name]],products[productName],products[Category Name])</f>
        <v>Beverages</v>
      </c>
      <c r="H508" s="6">
        <f>_xlfn.XLOOKUP(order_details[[#This Row],[orderID]],orders[orderID],orders[orderDate])</f>
        <v>41941</v>
      </c>
      <c r="I508" s="6" t="e">
        <f>DATEVALUE(order_details[[#This Row],[Order Date]])</f>
        <v>#VALUE!</v>
      </c>
      <c r="J508">
        <v>19</v>
      </c>
      <c r="K508">
        <v>3</v>
      </c>
      <c r="L508">
        <v>0</v>
      </c>
      <c r="M508">
        <f>(order_details[[#This Row],[unitPrice]]*order_details[[#This Row],[quantity]]) - (order_details[[#This Row],[unitPrice]]*order_details[[#This Row],[quantity]]*order_details[[#This Row],[discount]])</f>
        <v>57</v>
      </c>
      <c r="N508">
        <f>_xlfn.XLOOKUP(order_details[[#This Row],[orderID]],orders[orderID],orders[freight])</f>
        <v>74.58</v>
      </c>
      <c r="O508">
        <f>order_details[[#This Row],[Sales]]-order_details[[#This Row],[Freight]]</f>
        <v>-17.579999999999998</v>
      </c>
      <c r="P508" s="8">
        <f>(order_details[[#This Row],[Profit]]/order_details[[#This Row],[Sales]])/100</f>
        <v>-3.0842105263157891E-3</v>
      </c>
      <c r="Q508" s="12"/>
    </row>
    <row r="509" spans="1:17" x14ac:dyDescent="0.25">
      <c r="A509">
        <v>10722</v>
      </c>
      <c r="B509">
        <v>31</v>
      </c>
      <c r="C509" t="str">
        <f>_xlfn.XLOOKUP(order_details[[#This Row],[orderID]],orders[orderID],orders[customerID])</f>
        <v>SAVEA</v>
      </c>
      <c r="D509" t="str">
        <f>_xlfn.XLOOKUP(order_details[[#This Row],[orderID]],orders[orderID],orders[Employee Name])</f>
        <v>Laura Callahan</v>
      </c>
      <c r="E509" t="str">
        <f>_xlfn.XLOOKUP(order_details[[#This Row],[Customer ID]],customers[customerID],customers[companyName])</f>
        <v>Save-a-lot Markets</v>
      </c>
      <c r="F509" t="str">
        <f>_xlfn.XLOOKUP(order_details[[#This Row],[productID]],products[productID],products[productName])</f>
        <v>Gorgonzola Telino</v>
      </c>
      <c r="G509" t="str">
        <f>_xlfn.XLOOKUP(order_details[[#This Row],[Product Name]],products[productName],products[Category Name])</f>
        <v>Dairy Products</v>
      </c>
      <c r="H509" s="6">
        <f>_xlfn.XLOOKUP(order_details[[#This Row],[orderID]],orders[orderID],orders[orderDate])</f>
        <v>41941</v>
      </c>
      <c r="I509" s="6" t="e">
        <f>DATEVALUE(order_details[[#This Row],[Order Date]])</f>
        <v>#VALUE!</v>
      </c>
      <c r="J509">
        <v>12.5</v>
      </c>
      <c r="K509">
        <v>50</v>
      </c>
      <c r="L509">
        <v>0</v>
      </c>
      <c r="M509">
        <f>(order_details[[#This Row],[unitPrice]]*order_details[[#This Row],[quantity]]) - (order_details[[#This Row],[unitPrice]]*order_details[[#This Row],[quantity]]*order_details[[#This Row],[discount]])</f>
        <v>625</v>
      </c>
      <c r="N509">
        <f>_xlfn.XLOOKUP(order_details[[#This Row],[orderID]],orders[orderID],orders[freight])</f>
        <v>74.58</v>
      </c>
      <c r="O509">
        <f>order_details[[#This Row],[Sales]]-order_details[[#This Row],[Freight]]</f>
        <v>550.41999999999996</v>
      </c>
      <c r="P509" s="8">
        <f>(order_details[[#This Row],[Profit]]/order_details[[#This Row],[Sales]])/100</f>
        <v>8.8067199999999988E-3</v>
      </c>
      <c r="Q509" s="12"/>
    </row>
    <row r="510" spans="1:17" x14ac:dyDescent="0.25">
      <c r="A510">
        <v>10722</v>
      </c>
      <c r="B510">
        <v>68</v>
      </c>
      <c r="C510" t="str">
        <f>_xlfn.XLOOKUP(order_details[[#This Row],[orderID]],orders[orderID],orders[customerID])</f>
        <v>SAVEA</v>
      </c>
      <c r="D510" t="str">
        <f>_xlfn.XLOOKUP(order_details[[#This Row],[orderID]],orders[orderID],orders[Employee Name])</f>
        <v>Laura Callahan</v>
      </c>
      <c r="E510" t="str">
        <f>_xlfn.XLOOKUP(order_details[[#This Row],[Customer ID]],customers[customerID],customers[companyName])</f>
        <v>Save-a-lot Markets</v>
      </c>
      <c r="F510" t="str">
        <f>_xlfn.XLOOKUP(order_details[[#This Row],[productID]],products[productID],products[productName])</f>
        <v>Scottish Longbreads</v>
      </c>
      <c r="G510" t="str">
        <f>_xlfn.XLOOKUP(order_details[[#This Row],[Product Name]],products[productName],products[Category Name])</f>
        <v>Confections</v>
      </c>
      <c r="H510" s="6">
        <f>_xlfn.XLOOKUP(order_details[[#This Row],[orderID]],orders[orderID],orders[orderDate])</f>
        <v>41941</v>
      </c>
      <c r="I510" s="6" t="e">
        <f>DATEVALUE(order_details[[#This Row],[Order Date]])</f>
        <v>#VALUE!</v>
      </c>
      <c r="J510">
        <v>12.5</v>
      </c>
      <c r="K510">
        <v>45</v>
      </c>
      <c r="L510">
        <v>0</v>
      </c>
      <c r="M510">
        <f>(order_details[[#This Row],[unitPrice]]*order_details[[#This Row],[quantity]]) - (order_details[[#This Row],[unitPrice]]*order_details[[#This Row],[quantity]]*order_details[[#This Row],[discount]])</f>
        <v>562.5</v>
      </c>
      <c r="N510">
        <f>_xlfn.XLOOKUP(order_details[[#This Row],[orderID]],orders[orderID],orders[freight])</f>
        <v>74.58</v>
      </c>
      <c r="O510">
        <f>order_details[[#This Row],[Sales]]-order_details[[#This Row],[Freight]]</f>
        <v>487.92</v>
      </c>
      <c r="P510" s="8">
        <f>(order_details[[#This Row],[Profit]]/order_details[[#This Row],[Sales]])/100</f>
        <v>8.6741333333333337E-3</v>
      </c>
      <c r="Q510" s="12"/>
    </row>
    <row r="511" spans="1:17" x14ac:dyDescent="0.25">
      <c r="A511">
        <v>10722</v>
      </c>
      <c r="B511">
        <v>75</v>
      </c>
      <c r="C511" t="str">
        <f>_xlfn.XLOOKUP(order_details[[#This Row],[orderID]],orders[orderID],orders[customerID])</f>
        <v>SAVEA</v>
      </c>
      <c r="D511" t="str">
        <f>_xlfn.XLOOKUP(order_details[[#This Row],[orderID]],orders[orderID],orders[Employee Name])</f>
        <v>Laura Callahan</v>
      </c>
      <c r="E511" t="str">
        <f>_xlfn.XLOOKUP(order_details[[#This Row],[Customer ID]],customers[customerID],customers[companyName])</f>
        <v>Save-a-lot Markets</v>
      </c>
      <c r="F511" t="str">
        <f>_xlfn.XLOOKUP(order_details[[#This Row],[productID]],products[productID],products[productName])</f>
        <v>Rhönbräu Klosterbier</v>
      </c>
      <c r="G511" t="str">
        <f>_xlfn.XLOOKUP(order_details[[#This Row],[Product Name]],products[productName],products[Category Name])</f>
        <v>Beverages</v>
      </c>
      <c r="H511" s="6">
        <f>_xlfn.XLOOKUP(order_details[[#This Row],[orderID]],orders[orderID],orders[orderDate])</f>
        <v>41941</v>
      </c>
      <c r="I511" s="6" t="e">
        <f>DATEVALUE(order_details[[#This Row],[Order Date]])</f>
        <v>#VALUE!</v>
      </c>
      <c r="J511">
        <v>7.75</v>
      </c>
      <c r="K511">
        <v>42</v>
      </c>
      <c r="L511">
        <v>0</v>
      </c>
      <c r="M511">
        <f>(order_details[[#This Row],[unitPrice]]*order_details[[#This Row],[quantity]]) - (order_details[[#This Row],[unitPrice]]*order_details[[#This Row],[quantity]]*order_details[[#This Row],[discount]])</f>
        <v>325.5</v>
      </c>
      <c r="N511">
        <f>_xlfn.XLOOKUP(order_details[[#This Row],[orderID]],orders[orderID],orders[freight])</f>
        <v>74.58</v>
      </c>
      <c r="O511">
        <f>order_details[[#This Row],[Sales]]-order_details[[#This Row],[Freight]]</f>
        <v>250.92000000000002</v>
      </c>
      <c r="P511" s="8">
        <f>(order_details[[#This Row],[Profit]]/order_details[[#This Row],[Sales]])/100</f>
        <v>7.7087557603686642E-3</v>
      </c>
      <c r="Q511" s="12"/>
    </row>
    <row r="512" spans="1:17" x14ac:dyDescent="0.25">
      <c r="A512">
        <v>10724</v>
      </c>
      <c r="B512">
        <v>10</v>
      </c>
      <c r="C512" t="str">
        <f>_xlfn.XLOOKUP(order_details[[#This Row],[orderID]],orders[orderID],orders[customerID])</f>
        <v>MEREP</v>
      </c>
      <c r="D512" t="str">
        <f>_xlfn.XLOOKUP(order_details[[#This Row],[orderID]],orders[orderID],orders[Employee Name])</f>
        <v>Laura Callahan</v>
      </c>
      <c r="E512" t="str">
        <f>_xlfn.XLOOKUP(order_details[[#This Row],[Customer ID]],customers[customerID],customers[companyName])</f>
        <v>Mère Paillarde</v>
      </c>
      <c r="F512" t="str">
        <f>_xlfn.XLOOKUP(order_details[[#This Row],[productID]],products[productID],products[productName])</f>
        <v>Ikura</v>
      </c>
      <c r="G512" t="str">
        <f>_xlfn.XLOOKUP(order_details[[#This Row],[Product Name]],products[productName],products[Category Name])</f>
        <v>Seafood</v>
      </c>
      <c r="H512" s="6">
        <f>_xlfn.XLOOKUP(order_details[[#This Row],[orderID]],orders[orderID],orders[orderDate])</f>
        <v>41942</v>
      </c>
      <c r="I512" s="6" t="e">
        <f>DATEVALUE(order_details[[#This Row],[Order Date]])</f>
        <v>#VALUE!</v>
      </c>
      <c r="J512">
        <v>31</v>
      </c>
      <c r="K512">
        <v>16</v>
      </c>
      <c r="L512">
        <v>0</v>
      </c>
      <c r="M512">
        <f>(order_details[[#This Row],[unitPrice]]*order_details[[#This Row],[quantity]]) - (order_details[[#This Row],[unitPrice]]*order_details[[#This Row],[quantity]]*order_details[[#This Row],[discount]])</f>
        <v>496</v>
      </c>
      <c r="N512">
        <f>_xlfn.XLOOKUP(order_details[[#This Row],[orderID]],orders[orderID],orders[freight])</f>
        <v>57.75</v>
      </c>
      <c r="O512">
        <f>order_details[[#This Row],[Sales]]-order_details[[#This Row],[Freight]]</f>
        <v>438.25</v>
      </c>
      <c r="P512" s="8">
        <f>(order_details[[#This Row],[Profit]]/order_details[[#This Row],[Sales]])/100</f>
        <v>8.835685483870967E-3</v>
      </c>
      <c r="Q512" s="12"/>
    </row>
    <row r="513" spans="1:17" x14ac:dyDescent="0.25">
      <c r="A513">
        <v>10724</v>
      </c>
      <c r="B513">
        <v>61</v>
      </c>
      <c r="C513" t="str">
        <f>_xlfn.XLOOKUP(order_details[[#This Row],[orderID]],orders[orderID],orders[customerID])</f>
        <v>MEREP</v>
      </c>
      <c r="D513" t="str">
        <f>_xlfn.XLOOKUP(order_details[[#This Row],[orderID]],orders[orderID],orders[Employee Name])</f>
        <v>Laura Callahan</v>
      </c>
      <c r="E513" t="str">
        <f>_xlfn.XLOOKUP(order_details[[#This Row],[Customer ID]],customers[customerID],customers[companyName])</f>
        <v>Mère Paillarde</v>
      </c>
      <c r="F513" t="str">
        <f>_xlfn.XLOOKUP(order_details[[#This Row],[productID]],products[productID],products[productName])</f>
        <v>Sirop d'érable</v>
      </c>
      <c r="G513" t="str">
        <f>_xlfn.XLOOKUP(order_details[[#This Row],[Product Name]],products[productName],products[Category Name])</f>
        <v>Condiments</v>
      </c>
      <c r="H513" s="6">
        <f>_xlfn.XLOOKUP(order_details[[#This Row],[orderID]],orders[orderID],orders[orderDate])</f>
        <v>41942</v>
      </c>
      <c r="I513" s="6" t="e">
        <f>DATEVALUE(order_details[[#This Row],[Order Date]])</f>
        <v>#VALUE!</v>
      </c>
      <c r="J513">
        <v>28.5</v>
      </c>
      <c r="K513">
        <v>5</v>
      </c>
      <c r="L513">
        <v>0</v>
      </c>
      <c r="M513">
        <f>(order_details[[#This Row],[unitPrice]]*order_details[[#This Row],[quantity]]) - (order_details[[#This Row],[unitPrice]]*order_details[[#This Row],[quantity]]*order_details[[#This Row],[discount]])</f>
        <v>142.5</v>
      </c>
      <c r="N513">
        <f>_xlfn.XLOOKUP(order_details[[#This Row],[orderID]],orders[orderID],orders[freight])</f>
        <v>57.75</v>
      </c>
      <c r="O513">
        <f>order_details[[#This Row],[Sales]]-order_details[[#This Row],[Freight]]</f>
        <v>84.75</v>
      </c>
      <c r="P513" s="8">
        <f>(order_details[[#This Row],[Profit]]/order_details[[#This Row],[Sales]])/100</f>
        <v>5.9473684210526309E-3</v>
      </c>
      <c r="Q513" s="12"/>
    </row>
    <row r="514" spans="1:17" x14ac:dyDescent="0.25">
      <c r="A514">
        <v>10725</v>
      </c>
      <c r="B514">
        <v>41</v>
      </c>
      <c r="C514" t="str">
        <f>_xlfn.XLOOKUP(order_details[[#This Row],[orderID]],orders[orderID],orders[customerID])</f>
        <v>FAMIA</v>
      </c>
      <c r="D514" t="str">
        <f>_xlfn.XLOOKUP(order_details[[#This Row],[orderID]],orders[orderID],orders[Employee Name])</f>
        <v>Margaret Peacock</v>
      </c>
      <c r="E514" t="str">
        <f>_xlfn.XLOOKUP(order_details[[#This Row],[Customer ID]],customers[customerID],customers[companyName])</f>
        <v>Familia Arquibaldo</v>
      </c>
      <c r="F514" t="str">
        <f>_xlfn.XLOOKUP(order_details[[#This Row],[productID]],products[productID],products[productName])</f>
        <v>Jack's New England Clam Chowder</v>
      </c>
      <c r="G514" t="str">
        <f>_xlfn.XLOOKUP(order_details[[#This Row],[Product Name]],products[productName],products[Category Name])</f>
        <v>Seafood</v>
      </c>
      <c r="H514" s="6">
        <f>_xlfn.XLOOKUP(order_details[[#This Row],[orderID]],orders[orderID],orders[orderDate])</f>
        <v>41943</v>
      </c>
      <c r="I514" s="6" t="e">
        <f>DATEVALUE(order_details[[#This Row],[Order Date]])</f>
        <v>#VALUE!</v>
      </c>
      <c r="J514">
        <v>9.65</v>
      </c>
      <c r="K514">
        <v>12</v>
      </c>
      <c r="L514">
        <v>0</v>
      </c>
      <c r="M514">
        <f>(order_details[[#This Row],[unitPrice]]*order_details[[#This Row],[quantity]]) - (order_details[[#This Row],[unitPrice]]*order_details[[#This Row],[quantity]]*order_details[[#This Row],[discount]])</f>
        <v>115.80000000000001</v>
      </c>
      <c r="N514">
        <f>_xlfn.XLOOKUP(order_details[[#This Row],[orderID]],orders[orderID],orders[freight])</f>
        <v>10.83</v>
      </c>
      <c r="O514">
        <f>order_details[[#This Row],[Sales]]-order_details[[#This Row],[Freight]]</f>
        <v>104.97000000000001</v>
      </c>
      <c r="P514" s="8">
        <f>(order_details[[#This Row],[Profit]]/order_details[[#This Row],[Sales]])/100</f>
        <v>9.0647668393782389E-3</v>
      </c>
      <c r="Q514" s="12"/>
    </row>
    <row r="515" spans="1:17" x14ac:dyDescent="0.25">
      <c r="A515">
        <v>10725</v>
      </c>
      <c r="B515">
        <v>52</v>
      </c>
      <c r="C515" t="str">
        <f>_xlfn.XLOOKUP(order_details[[#This Row],[orderID]],orders[orderID],orders[customerID])</f>
        <v>FAMIA</v>
      </c>
      <c r="D515" t="str">
        <f>_xlfn.XLOOKUP(order_details[[#This Row],[orderID]],orders[orderID],orders[Employee Name])</f>
        <v>Margaret Peacock</v>
      </c>
      <c r="E515" t="str">
        <f>_xlfn.XLOOKUP(order_details[[#This Row],[Customer ID]],customers[customerID],customers[companyName])</f>
        <v>Familia Arquibaldo</v>
      </c>
      <c r="F515" t="str">
        <f>_xlfn.XLOOKUP(order_details[[#This Row],[productID]],products[productID],products[productName])</f>
        <v>Filo Mix</v>
      </c>
      <c r="G515" t="str">
        <f>_xlfn.XLOOKUP(order_details[[#This Row],[Product Name]],products[productName],products[Category Name])</f>
        <v>Grains &amp; Cereals</v>
      </c>
      <c r="H515" s="6">
        <f>_xlfn.XLOOKUP(order_details[[#This Row],[orderID]],orders[orderID],orders[orderDate])</f>
        <v>41943</v>
      </c>
      <c r="I515" s="6" t="e">
        <f>DATEVALUE(order_details[[#This Row],[Order Date]])</f>
        <v>#VALUE!</v>
      </c>
      <c r="J515">
        <v>7</v>
      </c>
      <c r="K515">
        <v>4</v>
      </c>
      <c r="L515">
        <v>0</v>
      </c>
      <c r="M515">
        <f>(order_details[[#This Row],[unitPrice]]*order_details[[#This Row],[quantity]]) - (order_details[[#This Row],[unitPrice]]*order_details[[#This Row],[quantity]]*order_details[[#This Row],[discount]])</f>
        <v>28</v>
      </c>
      <c r="N515">
        <f>_xlfn.XLOOKUP(order_details[[#This Row],[orderID]],orders[orderID],orders[freight])</f>
        <v>10.83</v>
      </c>
      <c r="O515">
        <f>order_details[[#This Row],[Sales]]-order_details[[#This Row],[Freight]]</f>
        <v>17.170000000000002</v>
      </c>
      <c r="P515" s="8">
        <f>(order_details[[#This Row],[Profit]]/order_details[[#This Row],[Sales]])/100</f>
        <v>6.1321428571428586E-3</v>
      </c>
      <c r="Q515" s="12"/>
    </row>
    <row r="516" spans="1:17" x14ac:dyDescent="0.25">
      <c r="A516">
        <v>10725</v>
      </c>
      <c r="B516">
        <v>55</v>
      </c>
      <c r="C516" t="str">
        <f>_xlfn.XLOOKUP(order_details[[#This Row],[orderID]],orders[orderID],orders[customerID])</f>
        <v>FAMIA</v>
      </c>
      <c r="D516" t="str">
        <f>_xlfn.XLOOKUP(order_details[[#This Row],[orderID]],orders[orderID],orders[Employee Name])</f>
        <v>Margaret Peacock</v>
      </c>
      <c r="E516" t="str">
        <f>_xlfn.XLOOKUP(order_details[[#This Row],[Customer ID]],customers[customerID],customers[companyName])</f>
        <v>Familia Arquibaldo</v>
      </c>
      <c r="F516" t="str">
        <f>_xlfn.XLOOKUP(order_details[[#This Row],[productID]],products[productID],products[productName])</f>
        <v>Pâté chinois</v>
      </c>
      <c r="G516" t="str">
        <f>_xlfn.XLOOKUP(order_details[[#This Row],[Product Name]],products[productName],products[Category Name])</f>
        <v>Meat &amp; Poultry</v>
      </c>
      <c r="H516" s="6">
        <f>_xlfn.XLOOKUP(order_details[[#This Row],[orderID]],orders[orderID],orders[orderDate])</f>
        <v>41943</v>
      </c>
      <c r="I516" s="6" t="e">
        <f>DATEVALUE(order_details[[#This Row],[Order Date]])</f>
        <v>#VALUE!</v>
      </c>
      <c r="J516">
        <v>24</v>
      </c>
      <c r="K516">
        <v>6</v>
      </c>
      <c r="L516">
        <v>0</v>
      </c>
      <c r="M516">
        <f>(order_details[[#This Row],[unitPrice]]*order_details[[#This Row],[quantity]]) - (order_details[[#This Row],[unitPrice]]*order_details[[#This Row],[quantity]]*order_details[[#This Row],[discount]])</f>
        <v>144</v>
      </c>
      <c r="N516">
        <f>_xlfn.XLOOKUP(order_details[[#This Row],[orderID]],orders[orderID],orders[freight])</f>
        <v>10.83</v>
      </c>
      <c r="O516">
        <f>order_details[[#This Row],[Sales]]-order_details[[#This Row],[Freight]]</f>
        <v>133.16999999999999</v>
      </c>
      <c r="P516" s="8">
        <f>(order_details[[#This Row],[Profit]]/order_details[[#This Row],[Sales]])/100</f>
        <v>9.2479166666666664E-3</v>
      </c>
      <c r="Q516" s="12"/>
    </row>
    <row r="517" spans="1:17" x14ac:dyDescent="0.25">
      <c r="A517">
        <v>10726</v>
      </c>
      <c r="B517">
        <v>4</v>
      </c>
      <c r="C517" t="str">
        <f>_xlfn.XLOOKUP(order_details[[#This Row],[orderID]],orders[orderID],orders[customerID])</f>
        <v>EASTC</v>
      </c>
      <c r="D517" t="str">
        <f>_xlfn.XLOOKUP(order_details[[#This Row],[orderID]],orders[orderID],orders[Employee Name])</f>
        <v>Margaret Peacock</v>
      </c>
      <c r="E517" t="str">
        <f>_xlfn.XLOOKUP(order_details[[#This Row],[Customer ID]],customers[customerID],customers[companyName])</f>
        <v>Eastern Connection</v>
      </c>
      <c r="F517" t="str">
        <f>_xlfn.XLOOKUP(order_details[[#This Row],[productID]],products[productID],products[productName])</f>
        <v>Chef Anton's Cajun Seasoning</v>
      </c>
      <c r="G517" t="str">
        <f>_xlfn.XLOOKUP(order_details[[#This Row],[Product Name]],products[productName],products[Category Name])</f>
        <v>Condiments</v>
      </c>
      <c r="H517" s="6">
        <f>_xlfn.XLOOKUP(order_details[[#This Row],[orderID]],orders[orderID],orders[orderDate])</f>
        <v>41946</v>
      </c>
      <c r="I517" s="6" t="e">
        <f>DATEVALUE(order_details[[#This Row],[Order Date]])</f>
        <v>#VALUE!</v>
      </c>
      <c r="J517">
        <v>22</v>
      </c>
      <c r="K517">
        <v>25</v>
      </c>
      <c r="L517">
        <v>0</v>
      </c>
      <c r="M517">
        <f>(order_details[[#This Row],[unitPrice]]*order_details[[#This Row],[quantity]]) - (order_details[[#This Row],[unitPrice]]*order_details[[#This Row],[quantity]]*order_details[[#This Row],[discount]])</f>
        <v>550</v>
      </c>
      <c r="N517">
        <f>_xlfn.XLOOKUP(order_details[[#This Row],[orderID]],orders[orderID],orders[freight])</f>
        <v>16.559999999999999</v>
      </c>
      <c r="O517">
        <f>order_details[[#This Row],[Sales]]-order_details[[#This Row],[Freight]]</f>
        <v>533.44000000000005</v>
      </c>
      <c r="P517" s="8">
        <f>(order_details[[#This Row],[Profit]]/order_details[[#This Row],[Sales]])/100</f>
        <v>9.6989090909090914E-3</v>
      </c>
      <c r="Q517" s="12"/>
    </row>
    <row r="518" spans="1:17" x14ac:dyDescent="0.25">
      <c r="A518">
        <v>10726</v>
      </c>
      <c r="B518">
        <v>11</v>
      </c>
      <c r="C518" t="str">
        <f>_xlfn.XLOOKUP(order_details[[#This Row],[orderID]],orders[orderID],orders[customerID])</f>
        <v>EASTC</v>
      </c>
      <c r="D518" t="str">
        <f>_xlfn.XLOOKUP(order_details[[#This Row],[orderID]],orders[orderID],orders[Employee Name])</f>
        <v>Margaret Peacock</v>
      </c>
      <c r="E518" t="str">
        <f>_xlfn.XLOOKUP(order_details[[#This Row],[Customer ID]],customers[customerID],customers[companyName])</f>
        <v>Eastern Connection</v>
      </c>
      <c r="F518" t="str">
        <f>_xlfn.XLOOKUP(order_details[[#This Row],[productID]],products[productID],products[productName])</f>
        <v>Queso Cabrales</v>
      </c>
      <c r="G518" t="str">
        <f>_xlfn.XLOOKUP(order_details[[#This Row],[Product Name]],products[productName],products[Category Name])</f>
        <v>Dairy Products</v>
      </c>
      <c r="H518" s="6">
        <f>_xlfn.XLOOKUP(order_details[[#This Row],[orderID]],orders[orderID],orders[orderDate])</f>
        <v>41946</v>
      </c>
      <c r="I518" s="6" t="e">
        <f>DATEVALUE(order_details[[#This Row],[Order Date]])</f>
        <v>#VALUE!</v>
      </c>
      <c r="J518">
        <v>21</v>
      </c>
      <c r="K518">
        <v>5</v>
      </c>
      <c r="L518">
        <v>0</v>
      </c>
      <c r="M518">
        <f>(order_details[[#This Row],[unitPrice]]*order_details[[#This Row],[quantity]]) - (order_details[[#This Row],[unitPrice]]*order_details[[#This Row],[quantity]]*order_details[[#This Row],[discount]])</f>
        <v>105</v>
      </c>
      <c r="N518">
        <f>_xlfn.XLOOKUP(order_details[[#This Row],[orderID]],orders[orderID],orders[freight])</f>
        <v>16.559999999999999</v>
      </c>
      <c r="O518">
        <f>order_details[[#This Row],[Sales]]-order_details[[#This Row],[Freight]]</f>
        <v>88.44</v>
      </c>
      <c r="P518" s="8">
        <f>(order_details[[#This Row],[Profit]]/order_details[[#This Row],[Sales]])/100</f>
        <v>8.4228571428571434E-3</v>
      </c>
      <c r="Q518" s="12"/>
    </row>
    <row r="519" spans="1:17" x14ac:dyDescent="0.25">
      <c r="A519">
        <v>10728</v>
      </c>
      <c r="B519">
        <v>40</v>
      </c>
      <c r="C519" t="str">
        <f>_xlfn.XLOOKUP(order_details[[#This Row],[orderID]],orders[orderID],orders[customerID])</f>
        <v>QUEEN</v>
      </c>
      <c r="D519" t="str">
        <f>_xlfn.XLOOKUP(order_details[[#This Row],[orderID]],orders[orderID],orders[Employee Name])</f>
        <v>Margaret Peacock</v>
      </c>
      <c r="E519" t="str">
        <f>_xlfn.XLOOKUP(order_details[[#This Row],[Customer ID]],customers[customerID],customers[companyName])</f>
        <v>Queen Cozinha</v>
      </c>
      <c r="F519" t="str">
        <f>_xlfn.XLOOKUP(order_details[[#This Row],[productID]],products[productID],products[productName])</f>
        <v>Boston Crab Meat</v>
      </c>
      <c r="G519" t="str">
        <f>_xlfn.XLOOKUP(order_details[[#This Row],[Product Name]],products[productName],products[Category Name])</f>
        <v>Seafood</v>
      </c>
      <c r="H519" s="6">
        <f>_xlfn.XLOOKUP(order_details[[#This Row],[orderID]],orders[orderID],orders[orderDate])</f>
        <v>41947</v>
      </c>
      <c r="I519" s="6" t="e">
        <f>DATEVALUE(order_details[[#This Row],[Order Date]])</f>
        <v>#VALUE!</v>
      </c>
      <c r="J519">
        <v>18.399999999999999</v>
      </c>
      <c r="K519">
        <v>6</v>
      </c>
      <c r="L519">
        <v>0</v>
      </c>
      <c r="M519">
        <f>(order_details[[#This Row],[unitPrice]]*order_details[[#This Row],[quantity]]) - (order_details[[#This Row],[unitPrice]]*order_details[[#This Row],[quantity]]*order_details[[#This Row],[discount]])</f>
        <v>110.39999999999999</v>
      </c>
      <c r="N519">
        <f>_xlfn.XLOOKUP(order_details[[#This Row],[orderID]],orders[orderID],orders[freight])</f>
        <v>58.33</v>
      </c>
      <c r="O519">
        <f>order_details[[#This Row],[Sales]]-order_details[[#This Row],[Freight]]</f>
        <v>52.069999999999993</v>
      </c>
      <c r="P519" s="8">
        <f>(order_details[[#This Row],[Profit]]/order_details[[#This Row],[Sales]])/100</f>
        <v>4.7164855072463771E-3</v>
      </c>
      <c r="Q519" s="12"/>
    </row>
    <row r="520" spans="1:17" x14ac:dyDescent="0.25">
      <c r="A520">
        <v>10728</v>
      </c>
      <c r="B520">
        <v>55</v>
      </c>
      <c r="C520" t="str">
        <f>_xlfn.XLOOKUP(order_details[[#This Row],[orderID]],orders[orderID],orders[customerID])</f>
        <v>QUEEN</v>
      </c>
      <c r="D520" t="str">
        <f>_xlfn.XLOOKUP(order_details[[#This Row],[orderID]],orders[orderID],orders[Employee Name])</f>
        <v>Margaret Peacock</v>
      </c>
      <c r="E520" t="str">
        <f>_xlfn.XLOOKUP(order_details[[#This Row],[Customer ID]],customers[customerID],customers[companyName])</f>
        <v>Queen Cozinha</v>
      </c>
      <c r="F520" t="str">
        <f>_xlfn.XLOOKUP(order_details[[#This Row],[productID]],products[productID],products[productName])</f>
        <v>Pâté chinois</v>
      </c>
      <c r="G520" t="str">
        <f>_xlfn.XLOOKUP(order_details[[#This Row],[Product Name]],products[productName],products[Category Name])</f>
        <v>Meat &amp; Poultry</v>
      </c>
      <c r="H520" s="6">
        <f>_xlfn.XLOOKUP(order_details[[#This Row],[orderID]],orders[orderID],orders[orderDate])</f>
        <v>41947</v>
      </c>
      <c r="I520" s="6" t="e">
        <f>DATEVALUE(order_details[[#This Row],[Order Date]])</f>
        <v>#VALUE!</v>
      </c>
      <c r="J520">
        <v>24</v>
      </c>
      <c r="K520">
        <v>12</v>
      </c>
      <c r="L520">
        <v>0</v>
      </c>
      <c r="M520">
        <f>(order_details[[#This Row],[unitPrice]]*order_details[[#This Row],[quantity]]) - (order_details[[#This Row],[unitPrice]]*order_details[[#This Row],[quantity]]*order_details[[#This Row],[discount]])</f>
        <v>288</v>
      </c>
      <c r="N520">
        <f>_xlfn.XLOOKUP(order_details[[#This Row],[orderID]],orders[orderID],orders[freight])</f>
        <v>58.33</v>
      </c>
      <c r="O520">
        <f>order_details[[#This Row],[Sales]]-order_details[[#This Row],[Freight]]</f>
        <v>229.67000000000002</v>
      </c>
      <c r="P520" s="8">
        <f>(order_details[[#This Row],[Profit]]/order_details[[#This Row],[Sales]])/100</f>
        <v>7.9746527777777784E-3</v>
      </c>
      <c r="Q520" s="12"/>
    </row>
    <row r="521" spans="1:17" x14ac:dyDescent="0.25">
      <c r="A521">
        <v>10729</v>
      </c>
      <c r="B521">
        <v>50</v>
      </c>
      <c r="C521" t="str">
        <f>_xlfn.XLOOKUP(order_details[[#This Row],[orderID]],orders[orderID],orders[customerID])</f>
        <v>LINOD</v>
      </c>
      <c r="D521" t="str">
        <f>_xlfn.XLOOKUP(order_details[[#This Row],[orderID]],orders[orderID],orders[Employee Name])</f>
        <v>Laura Callahan</v>
      </c>
      <c r="E521" t="str">
        <f>_xlfn.XLOOKUP(order_details[[#This Row],[Customer ID]],customers[customerID],customers[companyName])</f>
        <v>LINO-Delicateses</v>
      </c>
      <c r="F521" t="str">
        <f>_xlfn.XLOOKUP(order_details[[#This Row],[productID]],products[productID],products[productName])</f>
        <v>Valkoinen suklaa</v>
      </c>
      <c r="G521" t="str">
        <f>_xlfn.XLOOKUP(order_details[[#This Row],[Product Name]],products[productName],products[Category Name])</f>
        <v>Confections</v>
      </c>
      <c r="H521" s="6">
        <f>_xlfn.XLOOKUP(order_details[[#This Row],[orderID]],orders[orderID],orders[orderDate])</f>
        <v>41947</v>
      </c>
      <c r="I521" s="6" t="e">
        <f>DATEVALUE(order_details[[#This Row],[Order Date]])</f>
        <v>#VALUE!</v>
      </c>
      <c r="J521">
        <v>16.25</v>
      </c>
      <c r="K521">
        <v>40</v>
      </c>
      <c r="L521">
        <v>0</v>
      </c>
      <c r="M521">
        <f>(order_details[[#This Row],[unitPrice]]*order_details[[#This Row],[quantity]]) - (order_details[[#This Row],[unitPrice]]*order_details[[#This Row],[quantity]]*order_details[[#This Row],[discount]])</f>
        <v>650</v>
      </c>
      <c r="N521">
        <f>_xlfn.XLOOKUP(order_details[[#This Row],[orderID]],orders[orderID],orders[freight])</f>
        <v>141.06</v>
      </c>
      <c r="O521">
        <f>order_details[[#This Row],[Sales]]-order_details[[#This Row],[Freight]]</f>
        <v>508.94</v>
      </c>
      <c r="P521" s="8">
        <f>(order_details[[#This Row],[Profit]]/order_details[[#This Row],[Sales]])/100</f>
        <v>7.8298461538461542E-3</v>
      </c>
      <c r="Q521" s="12"/>
    </row>
    <row r="522" spans="1:17" x14ac:dyDescent="0.25">
      <c r="A522">
        <v>10733</v>
      </c>
      <c r="B522">
        <v>14</v>
      </c>
      <c r="C522" t="str">
        <f>_xlfn.XLOOKUP(order_details[[#This Row],[orderID]],orders[orderID],orders[customerID])</f>
        <v>BERGS</v>
      </c>
      <c r="D522" t="str">
        <f>_xlfn.XLOOKUP(order_details[[#This Row],[orderID]],orders[orderID],orders[Employee Name])</f>
        <v>Nancy Davolio</v>
      </c>
      <c r="E522" t="str">
        <f>_xlfn.XLOOKUP(order_details[[#This Row],[Customer ID]],customers[customerID],customers[companyName])</f>
        <v>Berglunds snabbköp</v>
      </c>
      <c r="F522" t="str">
        <f>_xlfn.XLOOKUP(order_details[[#This Row],[productID]],products[productID],products[productName])</f>
        <v>Tofu</v>
      </c>
      <c r="G522" t="str">
        <f>_xlfn.XLOOKUP(order_details[[#This Row],[Product Name]],products[productName],products[Category Name])</f>
        <v>Produce</v>
      </c>
      <c r="H522" s="6">
        <f>_xlfn.XLOOKUP(order_details[[#This Row],[orderID]],orders[orderID],orders[orderDate])</f>
        <v>41950</v>
      </c>
      <c r="I522" s="6" t="e">
        <f>DATEVALUE(order_details[[#This Row],[Order Date]])</f>
        <v>#VALUE!</v>
      </c>
      <c r="J522">
        <v>23.25</v>
      </c>
      <c r="K522">
        <v>16</v>
      </c>
      <c r="L522">
        <v>0</v>
      </c>
      <c r="M522">
        <f>(order_details[[#This Row],[unitPrice]]*order_details[[#This Row],[quantity]]) - (order_details[[#This Row],[unitPrice]]*order_details[[#This Row],[quantity]]*order_details[[#This Row],[discount]])</f>
        <v>372</v>
      </c>
      <c r="N522">
        <f>_xlfn.XLOOKUP(order_details[[#This Row],[orderID]],orders[orderID],orders[freight])</f>
        <v>110.11</v>
      </c>
      <c r="O522">
        <f>order_details[[#This Row],[Sales]]-order_details[[#This Row],[Freight]]</f>
        <v>261.89</v>
      </c>
      <c r="P522" s="8">
        <f>(order_details[[#This Row],[Profit]]/order_details[[#This Row],[Sales]])/100</f>
        <v>7.0400537634408601E-3</v>
      </c>
      <c r="Q522" s="12"/>
    </row>
    <row r="523" spans="1:17" x14ac:dyDescent="0.25">
      <c r="A523">
        <v>10733</v>
      </c>
      <c r="B523">
        <v>52</v>
      </c>
      <c r="C523" t="str">
        <f>_xlfn.XLOOKUP(order_details[[#This Row],[orderID]],orders[orderID],orders[customerID])</f>
        <v>BERGS</v>
      </c>
      <c r="D523" t="str">
        <f>_xlfn.XLOOKUP(order_details[[#This Row],[orderID]],orders[orderID],orders[Employee Name])</f>
        <v>Nancy Davolio</v>
      </c>
      <c r="E523" t="str">
        <f>_xlfn.XLOOKUP(order_details[[#This Row],[Customer ID]],customers[customerID],customers[companyName])</f>
        <v>Berglunds snabbköp</v>
      </c>
      <c r="F523" t="str">
        <f>_xlfn.XLOOKUP(order_details[[#This Row],[productID]],products[productID],products[productName])</f>
        <v>Filo Mix</v>
      </c>
      <c r="G523" t="str">
        <f>_xlfn.XLOOKUP(order_details[[#This Row],[Product Name]],products[productName],products[Category Name])</f>
        <v>Grains &amp; Cereals</v>
      </c>
      <c r="H523" s="6">
        <f>_xlfn.XLOOKUP(order_details[[#This Row],[orderID]],orders[orderID],orders[orderDate])</f>
        <v>41950</v>
      </c>
      <c r="I523" s="6" t="e">
        <f>DATEVALUE(order_details[[#This Row],[Order Date]])</f>
        <v>#VALUE!</v>
      </c>
      <c r="J523">
        <v>7</v>
      </c>
      <c r="K523">
        <v>25</v>
      </c>
      <c r="L523">
        <v>0</v>
      </c>
      <c r="M523">
        <f>(order_details[[#This Row],[unitPrice]]*order_details[[#This Row],[quantity]]) - (order_details[[#This Row],[unitPrice]]*order_details[[#This Row],[quantity]]*order_details[[#This Row],[discount]])</f>
        <v>175</v>
      </c>
      <c r="N523">
        <f>_xlfn.XLOOKUP(order_details[[#This Row],[orderID]],orders[orderID],orders[freight])</f>
        <v>110.11</v>
      </c>
      <c r="O523">
        <f>order_details[[#This Row],[Sales]]-order_details[[#This Row],[Freight]]</f>
        <v>64.89</v>
      </c>
      <c r="P523" s="8">
        <f>(order_details[[#This Row],[Profit]]/order_details[[#This Row],[Sales]])/100</f>
        <v>3.7080000000000004E-3</v>
      </c>
      <c r="Q523" s="12"/>
    </row>
    <row r="524" spans="1:17" x14ac:dyDescent="0.25">
      <c r="A524">
        <v>10736</v>
      </c>
      <c r="B524">
        <v>65</v>
      </c>
      <c r="C524" t="str">
        <f>_xlfn.XLOOKUP(order_details[[#This Row],[orderID]],orders[orderID],orders[customerID])</f>
        <v>HUNGO</v>
      </c>
      <c r="D524" t="str">
        <f>_xlfn.XLOOKUP(order_details[[#This Row],[orderID]],orders[orderID],orders[Employee Name])</f>
        <v>Anne Dodsworth</v>
      </c>
      <c r="E524" t="str">
        <f>_xlfn.XLOOKUP(order_details[[#This Row],[Customer ID]],customers[customerID],customers[companyName])</f>
        <v>Hungry Owl All-Night Grocers</v>
      </c>
      <c r="F524" t="str">
        <f>_xlfn.XLOOKUP(order_details[[#This Row],[productID]],products[productID],products[productName])</f>
        <v>Louisiana Fiery Hot Pepper Sauce</v>
      </c>
      <c r="G524" t="str">
        <f>_xlfn.XLOOKUP(order_details[[#This Row],[Product Name]],products[productName],products[Category Name])</f>
        <v>Condiments</v>
      </c>
      <c r="H524" s="6">
        <f>_xlfn.XLOOKUP(order_details[[#This Row],[orderID]],orders[orderID],orders[orderDate])</f>
        <v>41954</v>
      </c>
      <c r="I524" s="6" t="e">
        <f>DATEVALUE(order_details[[#This Row],[Order Date]])</f>
        <v>#VALUE!</v>
      </c>
      <c r="J524">
        <v>21.05</v>
      </c>
      <c r="K524">
        <v>40</v>
      </c>
      <c r="L524">
        <v>0</v>
      </c>
      <c r="M524">
        <f>(order_details[[#This Row],[unitPrice]]*order_details[[#This Row],[quantity]]) - (order_details[[#This Row],[unitPrice]]*order_details[[#This Row],[quantity]]*order_details[[#This Row],[discount]])</f>
        <v>842</v>
      </c>
      <c r="N524">
        <f>_xlfn.XLOOKUP(order_details[[#This Row],[orderID]],orders[orderID],orders[freight])</f>
        <v>44.1</v>
      </c>
      <c r="O524">
        <f>order_details[[#This Row],[Sales]]-order_details[[#This Row],[Freight]]</f>
        <v>797.9</v>
      </c>
      <c r="P524" s="8">
        <f>(order_details[[#This Row],[Profit]]/order_details[[#This Row],[Sales]])/100</f>
        <v>9.4762470308788586E-3</v>
      </c>
      <c r="Q524" s="12"/>
    </row>
    <row r="525" spans="1:17" x14ac:dyDescent="0.25">
      <c r="A525">
        <v>10737</v>
      </c>
      <c r="B525">
        <v>13</v>
      </c>
      <c r="C525" t="str">
        <f>_xlfn.XLOOKUP(order_details[[#This Row],[orderID]],orders[orderID],orders[customerID])</f>
        <v>VINET</v>
      </c>
      <c r="D525" t="str">
        <f>_xlfn.XLOOKUP(order_details[[#This Row],[orderID]],orders[orderID],orders[Employee Name])</f>
        <v>Andrew Fuller</v>
      </c>
      <c r="E525" t="str">
        <f>_xlfn.XLOOKUP(order_details[[#This Row],[Customer ID]],customers[customerID],customers[companyName])</f>
        <v>Vins et alcools Chevalier</v>
      </c>
      <c r="F525" t="str">
        <f>_xlfn.XLOOKUP(order_details[[#This Row],[productID]],products[productID],products[productName])</f>
        <v>Konbu</v>
      </c>
      <c r="G525" t="str">
        <f>_xlfn.XLOOKUP(order_details[[#This Row],[Product Name]],products[productName],products[Category Name])</f>
        <v>Seafood</v>
      </c>
      <c r="H525" s="6">
        <f>_xlfn.XLOOKUP(order_details[[#This Row],[orderID]],orders[orderID],orders[orderDate])</f>
        <v>41954</v>
      </c>
      <c r="I525" s="6" t="e">
        <f>DATEVALUE(order_details[[#This Row],[Order Date]])</f>
        <v>#VALUE!</v>
      </c>
      <c r="J525">
        <v>6</v>
      </c>
      <c r="K525">
        <v>4</v>
      </c>
      <c r="L525">
        <v>0</v>
      </c>
      <c r="M525">
        <f>(order_details[[#This Row],[unitPrice]]*order_details[[#This Row],[quantity]]) - (order_details[[#This Row],[unitPrice]]*order_details[[#This Row],[quantity]]*order_details[[#This Row],[discount]])</f>
        <v>24</v>
      </c>
      <c r="N525">
        <f>_xlfn.XLOOKUP(order_details[[#This Row],[orderID]],orders[orderID],orders[freight])</f>
        <v>7.79</v>
      </c>
      <c r="O525">
        <f>order_details[[#This Row],[Sales]]-order_details[[#This Row],[Freight]]</f>
        <v>16.21</v>
      </c>
      <c r="P525" s="8">
        <f>(order_details[[#This Row],[Profit]]/order_details[[#This Row],[Sales]])/100</f>
        <v>6.754166666666667E-3</v>
      </c>
      <c r="Q525" s="12"/>
    </row>
    <row r="526" spans="1:17" x14ac:dyDescent="0.25">
      <c r="A526">
        <v>10737</v>
      </c>
      <c r="B526">
        <v>41</v>
      </c>
      <c r="C526" t="str">
        <f>_xlfn.XLOOKUP(order_details[[#This Row],[orderID]],orders[orderID],orders[customerID])</f>
        <v>VINET</v>
      </c>
      <c r="D526" t="str">
        <f>_xlfn.XLOOKUP(order_details[[#This Row],[orderID]],orders[orderID],orders[Employee Name])</f>
        <v>Andrew Fuller</v>
      </c>
      <c r="E526" t="str">
        <f>_xlfn.XLOOKUP(order_details[[#This Row],[Customer ID]],customers[customerID],customers[companyName])</f>
        <v>Vins et alcools Chevalier</v>
      </c>
      <c r="F526" t="str">
        <f>_xlfn.XLOOKUP(order_details[[#This Row],[productID]],products[productID],products[productName])</f>
        <v>Jack's New England Clam Chowder</v>
      </c>
      <c r="G526" t="str">
        <f>_xlfn.XLOOKUP(order_details[[#This Row],[Product Name]],products[productName],products[Category Name])</f>
        <v>Seafood</v>
      </c>
      <c r="H526" s="6">
        <f>_xlfn.XLOOKUP(order_details[[#This Row],[orderID]],orders[orderID],orders[orderDate])</f>
        <v>41954</v>
      </c>
      <c r="I526" s="6" t="e">
        <f>DATEVALUE(order_details[[#This Row],[Order Date]])</f>
        <v>#VALUE!</v>
      </c>
      <c r="J526">
        <v>9.65</v>
      </c>
      <c r="K526">
        <v>12</v>
      </c>
      <c r="L526">
        <v>0</v>
      </c>
      <c r="M526">
        <f>(order_details[[#This Row],[unitPrice]]*order_details[[#This Row],[quantity]]) - (order_details[[#This Row],[unitPrice]]*order_details[[#This Row],[quantity]]*order_details[[#This Row],[discount]])</f>
        <v>115.80000000000001</v>
      </c>
      <c r="N526">
        <f>_xlfn.XLOOKUP(order_details[[#This Row],[orderID]],orders[orderID],orders[freight])</f>
        <v>7.79</v>
      </c>
      <c r="O526">
        <f>order_details[[#This Row],[Sales]]-order_details[[#This Row],[Freight]]</f>
        <v>108.01</v>
      </c>
      <c r="P526" s="8">
        <f>(order_details[[#This Row],[Profit]]/order_details[[#This Row],[Sales]])/100</f>
        <v>9.3272884283246964E-3</v>
      </c>
      <c r="Q526" s="12"/>
    </row>
    <row r="527" spans="1:17" x14ac:dyDescent="0.25">
      <c r="A527">
        <v>10738</v>
      </c>
      <c r="B527">
        <v>16</v>
      </c>
      <c r="C527" t="str">
        <f>_xlfn.XLOOKUP(order_details[[#This Row],[orderID]],orders[orderID],orders[customerID])</f>
        <v>SPECD</v>
      </c>
      <c r="D527" t="str">
        <f>_xlfn.XLOOKUP(order_details[[#This Row],[orderID]],orders[orderID],orders[Employee Name])</f>
        <v>Andrew Fuller</v>
      </c>
      <c r="E527" t="str">
        <f>_xlfn.XLOOKUP(order_details[[#This Row],[Customer ID]],customers[customerID],customers[companyName])</f>
        <v>Spécialités du monde</v>
      </c>
      <c r="F527" t="str">
        <f>_xlfn.XLOOKUP(order_details[[#This Row],[productID]],products[productID],products[productName])</f>
        <v>Pavlova</v>
      </c>
      <c r="G527" t="str">
        <f>_xlfn.XLOOKUP(order_details[[#This Row],[Product Name]],products[productName],products[Category Name])</f>
        <v>Confections</v>
      </c>
      <c r="H527" s="6">
        <f>_xlfn.XLOOKUP(order_details[[#This Row],[orderID]],orders[orderID],orders[orderDate])</f>
        <v>41955</v>
      </c>
      <c r="I527" s="6" t="e">
        <f>DATEVALUE(order_details[[#This Row],[Order Date]])</f>
        <v>#VALUE!</v>
      </c>
      <c r="J527">
        <v>17.45</v>
      </c>
      <c r="K527">
        <v>3</v>
      </c>
      <c r="L527">
        <v>0</v>
      </c>
      <c r="M527">
        <f>(order_details[[#This Row],[unitPrice]]*order_details[[#This Row],[quantity]]) - (order_details[[#This Row],[unitPrice]]*order_details[[#This Row],[quantity]]*order_details[[#This Row],[discount]])</f>
        <v>52.349999999999994</v>
      </c>
      <c r="N527">
        <f>_xlfn.XLOOKUP(order_details[[#This Row],[orderID]],orders[orderID],orders[freight])</f>
        <v>2.91</v>
      </c>
      <c r="O527">
        <f>order_details[[#This Row],[Sales]]-order_details[[#This Row],[Freight]]</f>
        <v>49.44</v>
      </c>
      <c r="P527" s="8">
        <f>(order_details[[#This Row],[Profit]]/order_details[[#This Row],[Sales]])/100</f>
        <v>9.4441260744985676E-3</v>
      </c>
      <c r="Q527" s="12"/>
    </row>
    <row r="528" spans="1:17" x14ac:dyDescent="0.25">
      <c r="A528">
        <v>10739</v>
      </c>
      <c r="B528">
        <v>36</v>
      </c>
      <c r="C528" t="str">
        <f>_xlfn.XLOOKUP(order_details[[#This Row],[orderID]],orders[orderID],orders[customerID])</f>
        <v>VINET</v>
      </c>
      <c r="D528" t="str">
        <f>_xlfn.XLOOKUP(order_details[[#This Row],[orderID]],orders[orderID],orders[Employee Name])</f>
        <v>Janet Leverling</v>
      </c>
      <c r="E528" t="str">
        <f>_xlfn.XLOOKUP(order_details[[#This Row],[Customer ID]],customers[customerID],customers[companyName])</f>
        <v>Vins et alcools Chevalier</v>
      </c>
      <c r="F528" t="str">
        <f>_xlfn.XLOOKUP(order_details[[#This Row],[productID]],products[productID],products[productName])</f>
        <v>Inlagd Sill</v>
      </c>
      <c r="G528" t="str">
        <f>_xlfn.XLOOKUP(order_details[[#This Row],[Product Name]],products[productName],products[Category Name])</f>
        <v>Seafood</v>
      </c>
      <c r="H528" s="6">
        <f>_xlfn.XLOOKUP(order_details[[#This Row],[orderID]],orders[orderID],orders[orderDate])</f>
        <v>41955</v>
      </c>
      <c r="I528" s="6" t="e">
        <f>DATEVALUE(order_details[[#This Row],[Order Date]])</f>
        <v>#VALUE!</v>
      </c>
      <c r="J528">
        <v>19</v>
      </c>
      <c r="K528">
        <v>6</v>
      </c>
      <c r="L528">
        <v>0</v>
      </c>
      <c r="M528">
        <f>(order_details[[#This Row],[unitPrice]]*order_details[[#This Row],[quantity]]) - (order_details[[#This Row],[unitPrice]]*order_details[[#This Row],[quantity]]*order_details[[#This Row],[discount]])</f>
        <v>114</v>
      </c>
      <c r="N528">
        <f>_xlfn.XLOOKUP(order_details[[#This Row],[orderID]],orders[orderID],orders[freight])</f>
        <v>11.08</v>
      </c>
      <c r="O528">
        <f>order_details[[#This Row],[Sales]]-order_details[[#This Row],[Freight]]</f>
        <v>102.92</v>
      </c>
      <c r="P528" s="8">
        <f>(order_details[[#This Row],[Profit]]/order_details[[#This Row],[Sales]])/100</f>
        <v>9.0280701754385968E-3</v>
      </c>
      <c r="Q528" s="12"/>
    </row>
    <row r="529" spans="1:17" x14ac:dyDescent="0.25">
      <c r="A529">
        <v>10739</v>
      </c>
      <c r="B529">
        <v>52</v>
      </c>
      <c r="C529" t="str">
        <f>_xlfn.XLOOKUP(order_details[[#This Row],[orderID]],orders[orderID],orders[customerID])</f>
        <v>VINET</v>
      </c>
      <c r="D529" t="str">
        <f>_xlfn.XLOOKUP(order_details[[#This Row],[orderID]],orders[orderID],orders[Employee Name])</f>
        <v>Janet Leverling</v>
      </c>
      <c r="E529" t="str">
        <f>_xlfn.XLOOKUP(order_details[[#This Row],[Customer ID]],customers[customerID],customers[companyName])</f>
        <v>Vins et alcools Chevalier</v>
      </c>
      <c r="F529" t="str">
        <f>_xlfn.XLOOKUP(order_details[[#This Row],[productID]],products[productID],products[productName])</f>
        <v>Filo Mix</v>
      </c>
      <c r="G529" t="str">
        <f>_xlfn.XLOOKUP(order_details[[#This Row],[Product Name]],products[productName],products[Category Name])</f>
        <v>Grains &amp; Cereals</v>
      </c>
      <c r="H529" s="6">
        <f>_xlfn.XLOOKUP(order_details[[#This Row],[orderID]],orders[orderID],orders[orderDate])</f>
        <v>41955</v>
      </c>
      <c r="I529" s="6" t="e">
        <f>DATEVALUE(order_details[[#This Row],[Order Date]])</f>
        <v>#VALUE!</v>
      </c>
      <c r="J529">
        <v>7</v>
      </c>
      <c r="K529">
        <v>18</v>
      </c>
      <c r="L529">
        <v>0</v>
      </c>
      <c r="M529">
        <f>(order_details[[#This Row],[unitPrice]]*order_details[[#This Row],[quantity]]) - (order_details[[#This Row],[unitPrice]]*order_details[[#This Row],[quantity]]*order_details[[#This Row],[discount]])</f>
        <v>126</v>
      </c>
      <c r="N529">
        <f>_xlfn.XLOOKUP(order_details[[#This Row],[orderID]],orders[orderID],orders[freight])</f>
        <v>11.08</v>
      </c>
      <c r="O529">
        <f>order_details[[#This Row],[Sales]]-order_details[[#This Row],[Freight]]</f>
        <v>114.92</v>
      </c>
      <c r="P529" s="8">
        <f>(order_details[[#This Row],[Profit]]/order_details[[#This Row],[Sales]])/100</f>
        <v>9.1206349206349215E-3</v>
      </c>
      <c r="Q529" s="12"/>
    </row>
    <row r="530" spans="1:17" x14ac:dyDescent="0.25">
      <c r="A530">
        <v>10742</v>
      </c>
      <c r="B530">
        <v>60</v>
      </c>
      <c r="C530" t="str">
        <f>_xlfn.XLOOKUP(order_details[[#This Row],[orderID]],orders[orderID],orders[customerID])</f>
        <v>BOTTM</v>
      </c>
      <c r="D530" t="str">
        <f>_xlfn.XLOOKUP(order_details[[#This Row],[orderID]],orders[orderID],orders[Employee Name])</f>
        <v>Janet Leverling</v>
      </c>
      <c r="E530" t="str">
        <f>_xlfn.XLOOKUP(order_details[[#This Row],[Customer ID]],customers[customerID],customers[companyName])</f>
        <v>Bottom-Dollar Markets</v>
      </c>
      <c r="F530" t="str">
        <f>_xlfn.XLOOKUP(order_details[[#This Row],[productID]],products[productID],products[productName])</f>
        <v>Camembert Pierrot</v>
      </c>
      <c r="G530" t="str">
        <f>_xlfn.XLOOKUP(order_details[[#This Row],[Product Name]],products[productName],products[Category Name])</f>
        <v>Dairy Products</v>
      </c>
      <c r="H530" s="6">
        <f>_xlfn.XLOOKUP(order_details[[#This Row],[orderID]],orders[orderID],orders[orderDate])</f>
        <v>41957</v>
      </c>
      <c r="I530" s="6" t="e">
        <f>DATEVALUE(order_details[[#This Row],[Order Date]])</f>
        <v>#VALUE!</v>
      </c>
      <c r="J530">
        <v>34</v>
      </c>
      <c r="K530">
        <v>50</v>
      </c>
      <c r="L530">
        <v>0</v>
      </c>
      <c r="M530">
        <f>(order_details[[#This Row],[unitPrice]]*order_details[[#This Row],[quantity]]) - (order_details[[#This Row],[unitPrice]]*order_details[[#This Row],[quantity]]*order_details[[#This Row],[discount]])</f>
        <v>1700</v>
      </c>
      <c r="N530">
        <f>_xlfn.XLOOKUP(order_details[[#This Row],[orderID]],orders[orderID],orders[freight])</f>
        <v>243.73</v>
      </c>
      <c r="O530">
        <f>order_details[[#This Row],[Sales]]-order_details[[#This Row],[Freight]]</f>
        <v>1456.27</v>
      </c>
      <c r="P530" s="8">
        <f>(order_details[[#This Row],[Profit]]/order_details[[#This Row],[Sales]])/100</f>
        <v>8.5662941176470591E-3</v>
      </c>
      <c r="Q530" s="12"/>
    </row>
    <row r="531" spans="1:17" x14ac:dyDescent="0.25">
      <c r="A531">
        <v>10742</v>
      </c>
      <c r="B531">
        <v>72</v>
      </c>
      <c r="C531" t="str">
        <f>_xlfn.XLOOKUP(order_details[[#This Row],[orderID]],orders[orderID],orders[customerID])</f>
        <v>BOTTM</v>
      </c>
      <c r="D531" t="str">
        <f>_xlfn.XLOOKUP(order_details[[#This Row],[orderID]],orders[orderID],orders[Employee Name])</f>
        <v>Janet Leverling</v>
      </c>
      <c r="E531" t="str">
        <f>_xlfn.XLOOKUP(order_details[[#This Row],[Customer ID]],customers[customerID],customers[companyName])</f>
        <v>Bottom-Dollar Markets</v>
      </c>
      <c r="F531" t="str">
        <f>_xlfn.XLOOKUP(order_details[[#This Row],[productID]],products[productID],products[productName])</f>
        <v>Mozzarella di Giovanni</v>
      </c>
      <c r="G531" t="str">
        <f>_xlfn.XLOOKUP(order_details[[#This Row],[Product Name]],products[productName],products[Category Name])</f>
        <v>Dairy Products</v>
      </c>
      <c r="H531" s="6">
        <f>_xlfn.XLOOKUP(order_details[[#This Row],[orderID]],orders[orderID],orders[orderDate])</f>
        <v>41957</v>
      </c>
      <c r="I531" s="6" t="e">
        <f>DATEVALUE(order_details[[#This Row],[Order Date]])</f>
        <v>#VALUE!</v>
      </c>
      <c r="J531">
        <v>34.799999999999997</v>
      </c>
      <c r="K531">
        <v>35</v>
      </c>
      <c r="L531">
        <v>0</v>
      </c>
      <c r="M531">
        <f>(order_details[[#This Row],[unitPrice]]*order_details[[#This Row],[quantity]]) - (order_details[[#This Row],[unitPrice]]*order_details[[#This Row],[quantity]]*order_details[[#This Row],[discount]])</f>
        <v>1218</v>
      </c>
      <c r="N531">
        <f>_xlfn.XLOOKUP(order_details[[#This Row],[orderID]],orders[orderID],orders[freight])</f>
        <v>243.73</v>
      </c>
      <c r="O531">
        <f>order_details[[#This Row],[Sales]]-order_details[[#This Row],[Freight]]</f>
        <v>974.27</v>
      </c>
      <c r="P531" s="8">
        <f>(order_details[[#This Row],[Profit]]/order_details[[#This Row],[Sales]])/100</f>
        <v>7.9989326765188828E-3</v>
      </c>
      <c r="Q531" s="12"/>
    </row>
    <row r="532" spans="1:17" x14ac:dyDescent="0.25">
      <c r="A532">
        <v>10745</v>
      </c>
      <c r="B532">
        <v>18</v>
      </c>
      <c r="C532" t="str">
        <f>_xlfn.XLOOKUP(order_details[[#This Row],[orderID]],orders[orderID],orders[customerID])</f>
        <v>QUICK</v>
      </c>
      <c r="D532" t="str">
        <f>_xlfn.XLOOKUP(order_details[[#This Row],[orderID]],orders[orderID],orders[Employee Name])</f>
        <v>Anne Dodsworth</v>
      </c>
      <c r="E532" t="str">
        <f>_xlfn.XLOOKUP(order_details[[#This Row],[Customer ID]],customers[customerID],customers[companyName])</f>
        <v>QUICK-Stop</v>
      </c>
      <c r="F532" t="str">
        <f>_xlfn.XLOOKUP(order_details[[#This Row],[productID]],products[productID],products[productName])</f>
        <v>Carnarvon Tigers</v>
      </c>
      <c r="G532" t="str">
        <f>_xlfn.XLOOKUP(order_details[[#This Row],[Product Name]],products[productName],products[Category Name])</f>
        <v>Seafood</v>
      </c>
      <c r="H532" s="6">
        <f>_xlfn.XLOOKUP(order_details[[#This Row],[orderID]],orders[orderID],orders[orderDate])</f>
        <v>41961</v>
      </c>
      <c r="I532" s="6" t="e">
        <f>DATEVALUE(order_details[[#This Row],[Order Date]])</f>
        <v>#VALUE!</v>
      </c>
      <c r="J532">
        <v>62.5</v>
      </c>
      <c r="K532">
        <v>24</v>
      </c>
      <c r="L532">
        <v>0</v>
      </c>
      <c r="M532">
        <f>(order_details[[#This Row],[unitPrice]]*order_details[[#This Row],[quantity]]) - (order_details[[#This Row],[unitPrice]]*order_details[[#This Row],[quantity]]*order_details[[#This Row],[discount]])</f>
        <v>1500</v>
      </c>
      <c r="N532">
        <f>_xlfn.XLOOKUP(order_details[[#This Row],[orderID]],orders[orderID],orders[freight])</f>
        <v>3.52</v>
      </c>
      <c r="O532">
        <f>order_details[[#This Row],[Sales]]-order_details[[#This Row],[Freight]]</f>
        <v>1496.48</v>
      </c>
      <c r="P532" s="8">
        <f>(order_details[[#This Row],[Profit]]/order_details[[#This Row],[Sales]])/100</f>
        <v>9.9765333333333341E-3</v>
      </c>
      <c r="Q532" s="12"/>
    </row>
    <row r="533" spans="1:17" x14ac:dyDescent="0.25">
      <c r="A533">
        <v>10745</v>
      </c>
      <c r="B533">
        <v>44</v>
      </c>
      <c r="C533" t="str">
        <f>_xlfn.XLOOKUP(order_details[[#This Row],[orderID]],orders[orderID],orders[customerID])</f>
        <v>QUICK</v>
      </c>
      <c r="D533" t="str">
        <f>_xlfn.XLOOKUP(order_details[[#This Row],[orderID]],orders[orderID],orders[Employee Name])</f>
        <v>Anne Dodsworth</v>
      </c>
      <c r="E533" t="str">
        <f>_xlfn.XLOOKUP(order_details[[#This Row],[Customer ID]],customers[customerID],customers[companyName])</f>
        <v>QUICK-Stop</v>
      </c>
      <c r="F533" t="str">
        <f>_xlfn.XLOOKUP(order_details[[#This Row],[productID]],products[productID],products[productName])</f>
        <v>Gula Malacca</v>
      </c>
      <c r="G533" t="str">
        <f>_xlfn.XLOOKUP(order_details[[#This Row],[Product Name]],products[productName],products[Category Name])</f>
        <v>Condiments</v>
      </c>
      <c r="H533" s="6">
        <f>_xlfn.XLOOKUP(order_details[[#This Row],[orderID]],orders[orderID],orders[orderDate])</f>
        <v>41961</v>
      </c>
      <c r="I533" s="6" t="e">
        <f>DATEVALUE(order_details[[#This Row],[Order Date]])</f>
        <v>#VALUE!</v>
      </c>
      <c r="J533">
        <v>19.45</v>
      </c>
      <c r="K533">
        <v>16</v>
      </c>
      <c r="L533">
        <v>0</v>
      </c>
      <c r="M533">
        <f>(order_details[[#This Row],[unitPrice]]*order_details[[#This Row],[quantity]]) - (order_details[[#This Row],[unitPrice]]*order_details[[#This Row],[quantity]]*order_details[[#This Row],[discount]])</f>
        <v>311.2</v>
      </c>
      <c r="N533">
        <f>_xlfn.XLOOKUP(order_details[[#This Row],[orderID]],orders[orderID],orders[freight])</f>
        <v>3.52</v>
      </c>
      <c r="O533">
        <f>order_details[[#This Row],[Sales]]-order_details[[#This Row],[Freight]]</f>
        <v>307.68</v>
      </c>
      <c r="P533" s="8">
        <f>(order_details[[#This Row],[Profit]]/order_details[[#This Row],[Sales]])/100</f>
        <v>9.8868894601542422E-3</v>
      </c>
      <c r="Q533" s="12"/>
    </row>
    <row r="534" spans="1:17" x14ac:dyDescent="0.25">
      <c r="A534">
        <v>10745</v>
      </c>
      <c r="B534">
        <v>59</v>
      </c>
      <c r="C534" t="str">
        <f>_xlfn.XLOOKUP(order_details[[#This Row],[orderID]],orders[orderID],orders[customerID])</f>
        <v>QUICK</v>
      </c>
      <c r="D534" t="str">
        <f>_xlfn.XLOOKUP(order_details[[#This Row],[orderID]],orders[orderID],orders[Employee Name])</f>
        <v>Anne Dodsworth</v>
      </c>
      <c r="E534" t="str">
        <f>_xlfn.XLOOKUP(order_details[[#This Row],[Customer ID]],customers[customerID],customers[companyName])</f>
        <v>QUICK-Stop</v>
      </c>
      <c r="F534" t="str">
        <f>_xlfn.XLOOKUP(order_details[[#This Row],[productID]],products[productID],products[productName])</f>
        <v>Raclette Courdavault</v>
      </c>
      <c r="G534" t="str">
        <f>_xlfn.XLOOKUP(order_details[[#This Row],[Product Name]],products[productName],products[Category Name])</f>
        <v>Dairy Products</v>
      </c>
      <c r="H534" s="6">
        <f>_xlfn.XLOOKUP(order_details[[#This Row],[orderID]],orders[orderID],orders[orderDate])</f>
        <v>41961</v>
      </c>
      <c r="I534" s="6" t="e">
        <f>DATEVALUE(order_details[[#This Row],[Order Date]])</f>
        <v>#VALUE!</v>
      </c>
      <c r="J534">
        <v>55</v>
      </c>
      <c r="K534">
        <v>45</v>
      </c>
      <c r="L534">
        <v>0</v>
      </c>
      <c r="M534">
        <f>(order_details[[#This Row],[unitPrice]]*order_details[[#This Row],[quantity]]) - (order_details[[#This Row],[unitPrice]]*order_details[[#This Row],[quantity]]*order_details[[#This Row],[discount]])</f>
        <v>2475</v>
      </c>
      <c r="N534">
        <f>_xlfn.XLOOKUP(order_details[[#This Row],[orderID]],orders[orderID],orders[freight])</f>
        <v>3.52</v>
      </c>
      <c r="O534">
        <f>order_details[[#This Row],[Sales]]-order_details[[#This Row],[Freight]]</f>
        <v>2471.48</v>
      </c>
      <c r="P534" s="8">
        <f>(order_details[[#This Row],[Profit]]/order_details[[#This Row],[Sales]])/100</f>
        <v>9.9857777777777774E-3</v>
      </c>
      <c r="Q534" s="12"/>
    </row>
    <row r="535" spans="1:17" x14ac:dyDescent="0.25">
      <c r="A535">
        <v>10745</v>
      </c>
      <c r="B535">
        <v>72</v>
      </c>
      <c r="C535" t="str">
        <f>_xlfn.XLOOKUP(order_details[[#This Row],[orderID]],orders[orderID],orders[customerID])</f>
        <v>QUICK</v>
      </c>
      <c r="D535" t="str">
        <f>_xlfn.XLOOKUP(order_details[[#This Row],[orderID]],orders[orderID],orders[Employee Name])</f>
        <v>Anne Dodsworth</v>
      </c>
      <c r="E535" t="str">
        <f>_xlfn.XLOOKUP(order_details[[#This Row],[Customer ID]],customers[customerID],customers[companyName])</f>
        <v>QUICK-Stop</v>
      </c>
      <c r="F535" t="str">
        <f>_xlfn.XLOOKUP(order_details[[#This Row],[productID]],products[productID],products[productName])</f>
        <v>Mozzarella di Giovanni</v>
      </c>
      <c r="G535" t="str">
        <f>_xlfn.XLOOKUP(order_details[[#This Row],[Product Name]],products[productName],products[Category Name])</f>
        <v>Dairy Products</v>
      </c>
      <c r="H535" s="6">
        <f>_xlfn.XLOOKUP(order_details[[#This Row],[orderID]],orders[orderID],orders[orderDate])</f>
        <v>41961</v>
      </c>
      <c r="I535" s="6" t="e">
        <f>DATEVALUE(order_details[[#This Row],[Order Date]])</f>
        <v>#VALUE!</v>
      </c>
      <c r="J535">
        <v>34.799999999999997</v>
      </c>
      <c r="K535">
        <v>7</v>
      </c>
      <c r="L535">
        <v>0</v>
      </c>
      <c r="M535">
        <f>(order_details[[#This Row],[unitPrice]]*order_details[[#This Row],[quantity]]) - (order_details[[#This Row],[unitPrice]]*order_details[[#This Row],[quantity]]*order_details[[#This Row],[discount]])</f>
        <v>243.59999999999997</v>
      </c>
      <c r="N535">
        <f>_xlfn.XLOOKUP(order_details[[#This Row],[orderID]],orders[orderID],orders[freight])</f>
        <v>3.52</v>
      </c>
      <c r="O535">
        <f>order_details[[#This Row],[Sales]]-order_details[[#This Row],[Freight]]</f>
        <v>240.07999999999996</v>
      </c>
      <c r="P535" s="8">
        <f>(order_details[[#This Row],[Profit]]/order_details[[#This Row],[Sales]])/100</f>
        <v>9.8555008210180622E-3</v>
      </c>
      <c r="Q535" s="12"/>
    </row>
    <row r="536" spans="1:17" x14ac:dyDescent="0.25">
      <c r="A536">
        <v>10746</v>
      </c>
      <c r="B536">
        <v>13</v>
      </c>
      <c r="C536" t="str">
        <f>_xlfn.XLOOKUP(order_details[[#This Row],[orderID]],orders[orderID],orders[customerID])</f>
        <v>CHOPS</v>
      </c>
      <c r="D536" t="str">
        <f>_xlfn.XLOOKUP(order_details[[#This Row],[orderID]],orders[orderID],orders[Employee Name])</f>
        <v>Nancy Davolio</v>
      </c>
      <c r="E536" t="str">
        <f>_xlfn.XLOOKUP(order_details[[#This Row],[Customer ID]],customers[customerID],customers[companyName])</f>
        <v>Chop-suey Chinese</v>
      </c>
      <c r="F536" t="str">
        <f>_xlfn.XLOOKUP(order_details[[#This Row],[productID]],products[productID],products[productName])</f>
        <v>Konbu</v>
      </c>
      <c r="G536" t="str">
        <f>_xlfn.XLOOKUP(order_details[[#This Row],[Product Name]],products[productName],products[Category Name])</f>
        <v>Seafood</v>
      </c>
      <c r="H536" s="6">
        <f>_xlfn.XLOOKUP(order_details[[#This Row],[orderID]],orders[orderID],orders[orderDate])</f>
        <v>41962</v>
      </c>
      <c r="I536" s="6" t="e">
        <f>DATEVALUE(order_details[[#This Row],[Order Date]])</f>
        <v>#VALUE!</v>
      </c>
      <c r="J536">
        <v>6</v>
      </c>
      <c r="K536">
        <v>6</v>
      </c>
      <c r="L536">
        <v>0</v>
      </c>
      <c r="M536">
        <f>(order_details[[#This Row],[unitPrice]]*order_details[[#This Row],[quantity]]) - (order_details[[#This Row],[unitPrice]]*order_details[[#This Row],[quantity]]*order_details[[#This Row],[discount]])</f>
        <v>36</v>
      </c>
      <c r="N536">
        <f>_xlfn.XLOOKUP(order_details[[#This Row],[orderID]],orders[orderID],orders[freight])</f>
        <v>31.43</v>
      </c>
      <c r="O536">
        <f>order_details[[#This Row],[Sales]]-order_details[[#This Row],[Freight]]</f>
        <v>4.57</v>
      </c>
      <c r="P536" s="8">
        <f>(order_details[[#This Row],[Profit]]/order_details[[#This Row],[Sales]])/100</f>
        <v>1.2694444444444444E-3</v>
      </c>
      <c r="Q536" s="12"/>
    </row>
    <row r="537" spans="1:17" x14ac:dyDescent="0.25">
      <c r="A537">
        <v>10746</v>
      </c>
      <c r="B537">
        <v>42</v>
      </c>
      <c r="C537" t="str">
        <f>_xlfn.XLOOKUP(order_details[[#This Row],[orderID]],orders[orderID],orders[customerID])</f>
        <v>CHOPS</v>
      </c>
      <c r="D537" t="str">
        <f>_xlfn.XLOOKUP(order_details[[#This Row],[orderID]],orders[orderID],orders[Employee Name])</f>
        <v>Nancy Davolio</v>
      </c>
      <c r="E537" t="str">
        <f>_xlfn.XLOOKUP(order_details[[#This Row],[Customer ID]],customers[customerID],customers[companyName])</f>
        <v>Chop-suey Chinese</v>
      </c>
      <c r="F537" t="str">
        <f>_xlfn.XLOOKUP(order_details[[#This Row],[productID]],products[productID],products[productName])</f>
        <v>Singaporean Hokkien Fried Mee</v>
      </c>
      <c r="G537" t="str">
        <f>_xlfn.XLOOKUP(order_details[[#This Row],[Product Name]],products[productName],products[Category Name])</f>
        <v>Grains &amp; Cereals</v>
      </c>
      <c r="H537" s="6">
        <f>_xlfn.XLOOKUP(order_details[[#This Row],[orderID]],orders[orderID],orders[orderDate])</f>
        <v>41962</v>
      </c>
      <c r="I537" s="6" t="e">
        <f>DATEVALUE(order_details[[#This Row],[Order Date]])</f>
        <v>#VALUE!</v>
      </c>
      <c r="J537">
        <v>14</v>
      </c>
      <c r="K537">
        <v>28</v>
      </c>
      <c r="L537">
        <v>0</v>
      </c>
      <c r="M537">
        <f>(order_details[[#This Row],[unitPrice]]*order_details[[#This Row],[quantity]]) - (order_details[[#This Row],[unitPrice]]*order_details[[#This Row],[quantity]]*order_details[[#This Row],[discount]])</f>
        <v>392</v>
      </c>
      <c r="N537">
        <f>_xlfn.XLOOKUP(order_details[[#This Row],[orderID]],orders[orderID],orders[freight])</f>
        <v>31.43</v>
      </c>
      <c r="O537">
        <f>order_details[[#This Row],[Sales]]-order_details[[#This Row],[Freight]]</f>
        <v>360.57</v>
      </c>
      <c r="P537" s="8">
        <f>(order_details[[#This Row],[Profit]]/order_details[[#This Row],[Sales]])/100</f>
        <v>9.1982142857142853E-3</v>
      </c>
      <c r="Q537" s="12"/>
    </row>
    <row r="538" spans="1:17" x14ac:dyDescent="0.25">
      <c r="A538">
        <v>10746</v>
      </c>
      <c r="B538">
        <v>62</v>
      </c>
      <c r="C538" t="str">
        <f>_xlfn.XLOOKUP(order_details[[#This Row],[orderID]],orders[orderID],orders[customerID])</f>
        <v>CHOPS</v>
      </c>
      <c r="D538" t="str">
        <f>_xlfn.XLOOKUP(order_details[[#This Row],[orderID]],orders[orderID],orders[Employee Name])</f>
        <v>Nancy Davolio</v>
      </c>
      <c r="E538" t="str">
        <f>_xlfn.XLOOKUP(order_details[[#This Row],[Customer ID]],customers[customerID],customers[companyName])</f>
        <v>Chop-suey Chinese</v>
      </c>
      <c r="F538" t="str">
        <f>_xlfn.XLOOKUP(order_details[[#This Row],[productID]],products[productID],products[productName])</f>
        <v>Tarte au sucre</v>
      </c>
      <c r="G538" t="str">
        <f>_xlfn.XLOOKUP(order_details[[#This Row],[Product Name]],products[productName],products[Category Name])</f>
        <v>Confections</v>
      </c>
      <c r="H538" s="6">
        <f>_xlfn.XLOOKUP(order_details[[#This Row],[orderID]],orders[orderID],orders[orderDate])</f>
        <v>41962</v>
      </c>
      <c r="I538" s="6" t="e">
        <f>DATEVALUE(order_details[[#This Row],[Order Date]])</f>
        <v>#VALUE!</v>
      </c>
      <c r="J538">
        <v>49.3</v>
      </c>
      <c r="K538">
        <v>9</v>
      </c>
      <c r="L538">
        <v>0</v>
      </c>
      <c r="M538">
        <f>(order_details[[#This Row],[unitPrice]]*order_details[[#This Row],[quantity]]) - (order_details[[#This Row],[unitPrice]]*order_details[[#This Row],[quantity]]*order_details[[#This Row],[discount]])</f>
        <v>443.7</v>
      </c>
      <c r="N538">
        <f>_xlfn.XLOOKUP(order_details[[#This Row],[orderID]],orders[orderID],orders[freight])</f>
        <v>31.43</v>
      </c>
      <c r="O538">
        <f>order_details[[#This Row],[Sales]]-order_details[[#This Row],[Freight]]</f>
        <v>412.27</v>
      </c>
      <c r="P538" s="8">
        <f>(order_details[[#This Row],[Profit]]/order_details[[#This Row],[Sales]])/100</f>
        <v>9.2916384944782496E-3</v>
      </c>
      <c r="Q538" s="12"/>
    </row>
    <row r="539" spans="1:17" x14ac:dyDescent="0.25">
      <c r="A539">
        <v>10746</v>
      </c>
      <c r="B539">
        <v>69</v>
      </c>
      <c r="C539" t="str">
        <f>_xlfn.XLOOKUP(order_details[[#This Row],[orderID]],orders[orderID],orders[customerID])</f>
        <v>CHOPS</v>
      </c>
      <c r="D539" t="str">
        <f>_xlfn.XLOOKUP(order_details[[#This Row],[orderID]],orders[orderID],orders[Employee Name])</f>
        <v>Nancy Davolio</v>
      </c>
      <c r="E539" t="str">
        <f>_xlfn.XLOOKUP(order_details[[#This Row],[Customer ID]],customers[customerID],customers[companyName])</f>
        <v>Chop-suey Chinese</v>
      </c>
      <c r="F539" t="str">
        <f>_xlfn.XLOOKUP(order_details[[#This Row],[productID]],products[productID],products[productName])</f>
        <v>Gudbrandsdalsost</v>
      </c>
      <c r="G539" t="str">
        <f>_xlfn.XLOOKUP(order_details[[#This Row],[Product Name]],products[productName],products[Category Name])</f>
        <v>Dairy Products</v>
      </c>
      <c r="H539" s="6">
        <f>_xlfn.XLOOKUP(order_details[[#This Row],[orderID]],orders[orderID],orders[orderDate])</f>
        <v>41962</v>
      </c>
      <c r="I539" s="6" t="e">
        <f>DATEVALUE(order_details[[#This Row],[Order Date]])</f>
        <v>#VALUE!</v>
      </c>
      <c r="J539">
        <v>36</v>
      </c>
      <c r="K539">
        <v>40</v>
      </c>
      <c r="L539">
        <v>0</v>
      </c>
      <c r="M539">
        <f>(order_details[[#This Row],[unitPrice]]*order_details[[#This Row],[quantity]]) - (order_details[[#This Row],[unitPrice]]*order_details[[#This Row],[quantity]]*order_details[[#This Row],[discount]])</f>
        <v>1440</v>
      </c>
      <c r="N539">
        <f>_xlfn.XLOOKUP(order_details[[#This Row],[orderID]],orders[orderID],orders[freight])</f>
        <v>31.43</v>
      </c>
      <c r="O539">
        <f>order_details[[#This Row],[Sales]]-order_details[[#This Row],[Freight]]</f>
        <v>1408.57</v>
      </c>
      <c r="P539" s="8">
        <f>(order_details[[#This Row],[Profit]]/order_details[[#This Row],[Sales]])/100</f>
        <v>9.7817361111111108E-3</v>
      </c>
      <c r="Q539" s="12"/>
    </row>
    <row r="540" spans="1:17" x14ac:dyDescent="0.25">
      <c r="A540">
        <v>10747</v>
      </c>
      <c r="B540">
        <v>31</v>
      </c>
      <c r="C540" t="str">
        <f>_xlfn.XLOOKUP(order_details[[#This Row],[orderID]],orders[orderID],orders[customerID])</f>
        <v>PICCO</v>
      </c>
      <c r="D540" t="str">
        <f>_xlfn.XLOOKUP(order_details[[#This Row],[orderID]],orders[orderID],orders[Employee Name])</f>
        <v>Michael Suyama</v>
      </c>
      <c r="E540" t="str">
        <f>_xlfn.XLOOKUP(order_details[[#This Row],[Customer ID]],customers[customerID],customers[companyName])</f>
        <v>Piccolo und mehr</v>
      </c>
      <c r="F540" t="str">
        <f>_xlfn.XLOOKUP(order_details[[#This Row],[productID]],products[productID],products[productName])</f>
        <v>Gorgonzola Telino</v>
      </c>
      <c r="G540" t="str">
        <f>_xlfn.XLOOKUP(order_details[[#This Row],[Product Name]],products[productName],products[Category Name])</f>
        <v>Dairy Products</v>
      </c>
      <c r="H540" s="6">
        <f>_xlfn.XLOOKUP(order_details[[#This Row],[orderID]],orders[orderID],orders[orderDate])</f>
        <v>41962</v>
      </c>
      <c r="I540" s="6" t="e">
        <f>DATEVALUE(order_details[[#This Row],[Order Date]])</f>
        <v>#VALUE!</v>
      </c>
      <c r="J540">
        <v>12.5</v>
      </c>
      <c r="K540">
        <v>8</v>
      </c>
      <c r="L540">
        <v>0</v>
      </c>
      <c r="M540">
        <f>(order_details[[#This Row],[unitPrice]]*order_details[[#This Row],[quantity]]) - (order_details[[#This Row],[unitPrice]]*order_details[[#This Row],[quantity]]*order_details[[#This Row],[discount]])</f>
        <v>100</v>
      </c>
      <c r="N540">
        <f>_xlfn.XLOOKUP(order_details[[#This Row],[orderID]],orders[orderID],orders[freight])</f>
        <v>117.33</v>
      </c>
      <c r="O540">
        <f>order_details[[#This Row],[Sales]]-order_details[[#This Row],[Freight]]</f>
        <v>-17.329999999999998</v>
      </c>
      <c r="P540" s="8">
        <f>(order_details[[#This Row],[Profit]]/order_details[[#This Row],[Sales]])/100</f>
        <v>-1.7329999999999997E-3</v>
      </c>
      <c r="Q540" s="12"/>
    </row>
    <row r="541" spans="1:17" x14ac:dyDescent="0.25">
      <c r="A541">
        <v>10747</v>
      </c>
      <c r="B541">
        <v>41</v>
      </c>
      <c r="C541" t="str">
        <f>_xlfn.XLOOKUP(order_details[[#This Row],[orderID]],orders[orderID],orders[customerID])</f>
        <v>PICCO</v>
      </c>
      <c r="D541" t="str">
        <f>_xlfn.XLOOKUP(order_details[[#This Row],[orderID]],orders[orderID],orders[Employee Name])</f>
        <v>Michael Suyama</v>
      </c>
      <c r="E541" t="str">
        <f>_xlfn.XLOOKUP(order_details[[#This Row],[Customer ID]],customers[customerID],customers[companyName])</f>
        <v>Piccolo und mehr</v>
      </c>
      <c r="F541" t="str">
        <f>_xlfn.XLOOKUP(order_details[[#This Row],[productID]],products[productID],products[productName])</f>
        <v>Jack's New England Clam Chowder</v>
      </c>
      <c r="G541" t="str">
        <f>_xlfn.XLOOKUP(order_details[[#This Row],[Product Name]],products[productName],products[Category Name])</f>
        <v>Seafood</v>
      </c>
      <c r="H541" s="6">
        <f>_xlfn.XLOOKUP(order_details[[#This Row],[orderID]],orders[orderID],orders[orderDate])</f>
        <v>41962</v>
      </c>
      <c r="I541" s="6" t="e">
        <f>DATEVALUE(order_details[[#This Row],[Order Date]])</f>
        <v>#VALUE!</v>
      </c>
      <c r="J541">
        <v>9.65</v>
      </c>
      <c r="K541">
        <v>35</v>
      </c>
      <c r="L541">
        <v>0</v>
      </c>
      <c r="M541">
        <f>(order_details[[#This Row],[unitPrice]]*order_details[[#This Row],[quantity]]) - (order_details[[#This Row],[unitPrice]]*order_details[[#This Row],[quantity]]*order_details[[#This Row],[discount]])</f>
        <v>337.75</v>
      </c>
      <c r="N541">
        <f>_xlfn.XLOOKUP(order_details[[#This Row],[orderID]],orders[orderID],orders[freight])</f>
        <v>117.33</v>
      </c>
      <c r="O541">
        <f>order_details[[#This Row],[Sales]]-order_details[[#This Row],[Freight]]</f>
        <v>220.42000000000002</v>
      </c>
      <c r="P541" s="8">
        <f>(order_details[[#This Row],[Profit]]/order_details[[#This Row],[Sales]])/100</f>
        <v>6.526128793486307E-3</v>
      </c>
      <c r="Q541" s="12"/>
    </row>
    <row r="542" spans="1:17" x14ac:dyDescent="0.25">
      <c r="A542">
        <v>10747</v>
      </c>
      <c r="B542">
        <v>63</v>
      </c>
      <c r="C542" t="str">
        <f>_xlfn.XLOOKUP(order_details[[#This Row],[orderID]],orders[orderID],orders[customerID])</f>
        <v>PICCO</v>
      </c>
      <c r="D542" t="str">
        <f>_xlfn.XLOOKUP(order_details[[#This Row],[orderID]],orders[orderID],orders[Employee Name])</f>
        <v>Michael Suyama</v>
      </c>
      <c r="E542" t="str">
        <f>_xlfn.XLOOKUP(order_details[[#This Row],[Customer ID]],customers[customerID],customers[companyName])</f>
        <v>Piccolo und mehr</v>
      </c>
      <c r="F542" t="str">
        <f>_xlfn.XLOOKUP(order_details[[#This Row],[productID]],products[productID],products[productName])</f>
        <v>Vegie-spread</v>
      </c>
      <c r="G542" t="str">
        <f>_xlfn.XLOOKUP(order_details[[#This Row],[Product Name]],products[productName],products[Category Name])</f>
        <v>Condiments</v>
      </c>
      <c r="H542" s="6">
        <f>_xlfn.XLOOKUP(order_details[[#This Row],[orderID]],orders[orderID],orders[orderDate])</f>
        <v>41962</v>
      </c>
      <c r="I542" s="6" t="e">
        <f>DATEVALUE(order_details[[#This Row],[Order Date]])</f>
        <v>#VALUE!</v>
      </c>
      <c r="J542">
        <v>43.9</v>
      </c>
      <c r="K542">
        <v>9</v>
      </c>
      <c r="L542">
        <v>0</v>
      </c>
      <c r="M542">
        <f>(order_details[[#This Row],[unitPrice]]*order_details[[#This Row],[quantity]]) - (order_details[[#This Row],[unitPrice]]*order_details[[#This Row],[quantity]]*order_details[[#This Row],[discount]])</f>
        <v>395.09999999999997</v>
      </c>
      <c r="N542">
        <f>_xlfn.XLOOKUP(order_details[[#This Row],[orderID]],orders[orderID],orders[freight])</f>
        <v>117.33</v>
      </c>
      <c r="O542">
        <f>order_details[[#This Row],[Sales]]-order_details[[#This Row],[Freight]]</f>
        <v>277.77</v>
      </c>
      <c r="P542" s="8">
        <f>(order_details[[#This Row],[Profit]]/order_details[[#This Row],[Sales]])/100</f>
        <v>7.0303720577069096E-3</v>
      </c>
      <c r="Q542" s="12"/>
    </row>
    <row r="543" spans="1:17" x14ac:dyDescent="0.25">
      <c r="A543">
        <v>10748</v>
      </c>
      <c r="B543">
        <v>23</v>
      </c>
      <c r="C543" t="str">
        <f>_xlfn.XLOOKUP(order_details[[#This Row],[orderID]],orders[orderID],orders[customerID])</f>
        <v>SAVEA</v>
      </c>
      <c r="D543" t="str">
        <f>_xlfn.XLOOKUP(order_details[[#This Row],[orderID]],orders[orderID],orders[Employee Name])</f>
        <v>Janet Leverling</v>
      </c>
      <c r="E543" t="str">
        <f>_xlfn.XLOOKUP(order_details[[#This Row],[Customer ID]],customers[customerID],customers[companyName])</f>
        <v>Save-a-lot Markets</v>
      </c>
      <c r="F543" t="str">
        <f>_xlfn.XLOOKUP(order_details[[#This Row],[productID]],products[productID],products[productName])</f>
        <v>Tunnbröd</v>
      </c>
      <c r="G543" t="str">
        <f>_xlfn.XLOOKUP(order_details[[#This Row],[Product Name]],products[productName],products[Category Name])</f>
        <v>Grains &amp; Cereals</v>
      </c>
      <c r="H543" s="6">
        <f>_xlfn.XLOOKUP(order_details[[#This Row],[orderID]],orders[orderID],orders[orderDate])</f>
        <v>41963</v>
      </c>
      <c r="I543" s="6" t="e">
        <f>DATEVALUE(order_details[[#This Row],[Order Date]])</f>
        <v>#VALUE!</v>
      </c>
      <c r="J543">
        <v>9</v>
      </c>
      <c r="K543">
        <v>44</v>
      </c>
      <c r="L543">
        <v>0</v>
      </c>
      <c r="M543">
        <f>(order_details[[#This Row],[unitPrice]]*order_details[[#This Row],[quantity]]) - (order_details[[#This Row],[unitPrice]]*order_details[[#This Row],[quantity]]*order_details[[#This Row],[discount]])</f>
        <v>396</v>
      </c>
      <c r="N543">
        <f>_xlfn.XLOOKUP(order_details[[#This Row],[orderID]],orders[orderID],orders[freight])</f>
        <v>232.55</v>
      </c>
      <c r="O543">
        <f>order_details[[#This Row],[Sales]]-order_details[[#This Row],[Freight]]</f>
        <v>163.44999999999999</v>
      </c>
      <c r="P543" s="8">
        <f>(order_details[[#This Row],[Profit]]/order_details[[#This Row],[Sales]])/100</f>
        <v>4.1275252525252524E-3</v>
      </c>
      <c r="Q543" s="12"/>
    </row>
    <row r="544" spans="1:17" x14ac:dyDescent="0.25">
      <c r="A544">
        <v>10748</v>
      </c>
      <c r="B544">
        <v>40</v>
      </c>
      <c r="C544" t="str">
        <f>_xlfn.XLOOKUP(order_details[[#This Row],[orderID]],orders[orderID],orders[customerID])</f>
        <v>SAVEA</v>
      </c>
      <c r="D544" t="str">
        <f>_xlfn.XLOOKUP(order_details[[#This Row],[orderID]],orders[orderID],orders[Employee Name])</f>
        <v>Janet Leverling</v>
      </c>
      <c r="E544" t="str">
        <f>_xlfn.XLOOKUP(order_details[[#This Row],[Customer ID]],customers[customerID],customers[companyName])</f>
        <v>Save-a-lot Markets</v>
      </c>
      <c r="F544" t="str">
        <f>_xlfn.XLOOKUP(order_details[[#This Row],[productID]],products[productID],products[productName])</f>
        <v>Boston Crab Meat</v>
      </c>
      <c r="G544" t="str">
        <f>_xlfn.XLOOKUP(order_details[[#This Row],[Product Name]],products[productName],products[Category Name])</f>
        <v>Seafood</v>
      </c>
      <c r="H544" s="6">
        <f>_xlfn.XLOOKUP(order_details[[#This Row],[orderID]],orders[orderID],orders[orderDate])</f>
        <v>41963</v>
      </c>
      <c r="I544" s="6" t="e">
        <f>DATEVALUE(order_details[[#This Row],[Order Date]])</f>
        <v>#VALUE!</v>
      </c>
      <c r="J544">
        <v>18.399999999999999</v>
      </c>
      <c r="K544">
        <v>40</v>
      </c>
      <c r="L544">
        <v>0</v>
      </c>
      <c r="M544">
        <f>(order_details[[#This Row],[unitPrice]]*order_details[[#This Row],[quantity]]) - (order_details[[#This Row],[unitPrice]]*order_details[[#This Row],[quantity]]*order_details[[#This Row],[discount]])</f>
        <v>736</v>
      </c>
      <c r="N544">
        <f>_xlfn.XLOOKUP(order_details[[#This Row],[orderID]],orders[orderID],orders[freight])</f>
        <v>232.55</v>
      </c>
      <c r="O544">
        <f>order_details[[#This Row],[Sales]]-order_details[[#This Row],[Freight]]</f>
        <v>503.45</v>
      </c>
      <c r="P544" s="8">
        <f>(order_details[[#This Row],[Profit]]/order_details[[#This Row],[Sales]])/100</f>
        <v>6.8403532608695651E-3</v>
      </c>
      <c r="Q544" s="12"/>
    </row>
    <row r="545" spans="1:17" x14ac:dyDescent="0.25">
      <c r="A545">
        <v>10748</v>
      </c>
      <c r="B545">
        <v>56</v>
      </c>
      <c r="C545" t="str">
        <f>_xlfn.XLOOKUP(order_details[[#This Row],[orderID]],orders[orderID],orders[customerID])</f>
        <v>SAVEA</v>
      </c>
      <c r="D545" t="str">
        <f>_xlfn.XLOOKUP(order_details[[#This Row],[orderID]],orders[orderID],orders[Employee Name])</f>
        <v>Janet Leverling</v>
      </c>
      <c r="E545" t="str">
        <f>_xlfn.XLOOKUP(order_details[[#This Row],[Customer ID]],customers[customerID],customers[companyName])</f>
        <v>Save-a-lot Markets</v>
      </c>
      <c r="F545" t="str">
        <f>_xlfn.XLOOKUP(order_details[[#This Row],[productID]],products[productID],products[productName])</f>
        <v>Gnocchi di nonna Alice</v>
      </c>
      <c r="G545" t="str">
        <f>_xlfn.XLOOKUP(order_details[[#This Row],[Product Name]],products[productName],products[Category Name])</f>
        <v>Grains &amp; Cereals</v>
      </c>
      <c r="H545" s="6">
        <f>_xlfn.XLOOKUP(order_details[[#This Row],[orderID]],orders[orderID],orders[orderDate])</f>
        <v>41963</v>
      </c>
      <c r="I545" s="6" t="e">
        <f>DATEVALUE(order_details[[#This Row],[Order Date]])</f>
        <v>#VALUE!</v>
      </c>
      <c r="J545">
        <v>38</v>
      </c>
      <c r="K545">
        <v>28</v>
      </c>
      <c r="L545">
        <v>0</v>
      </c>
      <c r="M545">
        <f>(order_details[[#This Row],[unitPrice]]*order_details[[#This Row],[quantity]]) - (order_details[[#This Row],[unitPrice]]*order_details[[#This Row],[quantity]]*order_details[[#This Row],[discount]])</f>
        <v>1064</v>
      </c>
      <c r="N545">
        <f>_xlfn.XLOOKUP(order_details[[#This Row],[orderID]],orders[orderID],orders[freight])</f>
        <v>232.55</v>
      </c>
      <c r="O545">
        <f>order_details[[#This Row],[Sales]]-order_details[[#This Row],[Freight]]</f>
        <v>831.45</v>
      </c>
      <c r="P545" s="8">
        <f>(order_details[[#This Row],[Profit]]/order_details[[#This Row],[Sales]])/100</f>
        <v>7.814379699248121E-3</v>
      </c>
      <c r="Q545" s="12"/>
    </row>
    <row r="546" spans="1:17" x14ac:dyDescent="0.25">
      <c r="A546">
        <v>10749</v>
      </c>
      <c r="B546">
        <v>59</v>
      </c>
      <c r="C546" t="str">
        <f>_xlfn.XLOOKUP(order_details[[#This Row],[orderID]],orders[orderID],orders[customerID])</f>
        <v>ISLAT</v>
      </c>
      <c r="D546" t="str">
        <f>_xlfn.XLOOKUP(order_details[[#This Row],[orderID]],orders[orderID],orders[Employee Name])</f>
        <v>Margaret Peacock</v>
      </c>
      <c r="E546" t="str">
        <f>_xlfn.XLOOKUP(order_details[[#This Row],[Customer ID]],customers[customerID],customers[companyName])</f>
        <v>Island Trading</v>
      </c>
      <c r="F546" t="str">
        <f>_xlfn.XLOOKUP(order_details[[#This Row],[productID]],products[productID],products[productName])</f>
        <v>Raclette Courdavault</v>
      </c>
      <c r="G546" t="str">
        <f>_xlfn.XLOOKUP(order_details[[#This Row],[Product Name]],products[productName],products[Category Name])</f>
        <v>Dairy Products</v>
      </c>
      <c r="H546" s="6">
        <f>_xlfn.XLOOKUP(order_details[[#This Row],[orderID]],orders[orderID],orders[orderDate])</f>
        <v>41963</v>
      </c>
      <c r="I546" s="6" t="e">
        <f>DATEVALUE(order_details[[#This Row],[Order Date]])</f>
        <v>#VALUE!</v>
      </c>
      <c r="J546">
        <v>55</v>
      </c>
      <c r="K546">
        <v>6</v>
      </c>
      <c r="L546">
        <v>0</v>
      </c>
      <c r="M546">
        <f>(order_details[[#This Row],[unitPrice]]*order_details[[#This Row],[quantity]]) - (order_details[[#This Row],[unitPrice]]*order_details[[#This Row],[quantity]]*order_details[[#This Row],[discount]])</f>
        <v>330</v>
      </c>
      <c r="N546">
        <f>_xlfn.XLOOKUP(order_details[[#This Row],[orderID]],orders[orderID],orders[freight])</f>
        <v>61.53</v>
      </c>
      <c r="O546">
        <f>order_details[[#This Row],[Sales]]-order_details[[#This Row],[Freight]]</f>
        <v>268.47000000000003</v>
      </c>
      <c r="P546" s="8">
        <f>(order_details[[#This Row],[Profit]]/order_details[[#This Row],[Sales]])/100</f>
        <v>8.1354545454545464E-3</v>
      </c>
      <c r="Q546" s="12"/>
    </row>
    <row r="547" spans="1:17" x14ac:dyDescent="0.25">
      <c r="A547">
        <v>10752</v>
      </c>
      <c r="B547">
        <v>69</v>
      </c>
      <c r="C547" t="str">
        <f>_xlfn.XLOOKUP(order_details[[#This Row],[orderID]],orders[orderID],orders[customerID])</f>
        <v>NORTS</v>
      </c>
      <c r="D547" t="str">
        <f>_xlfn.XLOOKUP(order_details[[#This Row],[orderID]],orders[orderID],orders[Employee Name])</f>
        <v>Andrew Fuller</v>
      </c>
      <c r="E547" t="str">
        <f>_xlfn.XLOOKUP(order_details[[#This Row],[Customer ID]],customers[customerID],customers[companyName])</f>
        <v>North/South</v>
      </c>
      <c r="F547" t="str">
        <f>_xlfn.XLOOKUP(order_details[[#This Row],[productID]],products[productID],products[productName])</f>
        <v>Gudbrandsdalsost</v>
      </c>
      <c r="G547" t="str">
        <f>_xlfn.XLOOKUP(order_details[[#This Row],[Product Name]],products[productName],products[Category Name])</f>
        <v>Dairy Products</v>
      </c>
      <c r="H547" s="6">
        <f>_xlfn.XLOOKUP(order_details[[#This Row],[orderID]],orders[orderID],orders[orderDate])</f>
        <v>41967</v>
      </c>
      <c r="I547" s="6" t="e">
        <f>DATEVALUE(order_details[[#This Row],[Order Date]])</f>
        <v>#VALUE!</v>
      </c>
      <c r="J547">
        <v>36</v>
      </c>
      <c r="K547">
        <v>3</v>
      </c>
      <c r="L547">
        <v>0</v>
      </c>
      <c r="M547">
        <f>(order_details[[#This Row],[unitPrice]]*order_details[[#This Row],[quantity]]) - (order_details[[#This Row],[unitPrice]]*order_details[[#This Row],[quantity]]*order_details[[#This Row],[discount]])</f>
        <v>108</v>
      </c>
      <c r="N547">
        <f>_xlfn.XLOOKUP(order_details[[#This Row],[orderID]],orders[orderID],orders[freight])</f>
        <v>1.39</v>
      </c>
      <c r="O547">
        <f>order_details[[#This Row],[Sales]]-order_details[[#This Row],[Freight]]</f>
        <v>106.61</v>
      </c>
      <c r="P547" s="8">
        <f>(order_details[[#This Row],[Profit]]/order_details[[#This Row],[Sales]])/100</f>
        <v>9.8712962962962964E-3</v>
      </c>
      <c r="Q547" s="12"/>
    </row>
    <row r="548" spans="1:17" x14ac:dyDescent="0.25">
      <c r="A548">
        <v>10753</v>
      </c>
      <c r="B548">
        <v>45</v>
      </c>
      <c r="C548" t="str">
        <f>_xlfn.XLOOKUP(order_details[[#This Row],[orderID]],orders[orderID],orders[customerID])</f>
        <v>FRANS</v>
      </c>
      <c r="D548" t="str">
        <f>_xlfn.XLOOKUP(order_details[[#This Row],[orderID]],orders[orderID],orders[Employee Name])</f>
        <v>Janet Leverling</v>
      </c>
      <c r="E548" t="str">
        <f>_xlfn.XLOOKUP(order_details[[#This Row],[Customer ID]],customers[customerID],customers[companyName])</f>
        <v>Franchi S.p.A.</v>
      </c>
      <c r="F548" t="str">
        <f>_xlfn.XLOOKUP(order_details[[#This Row],[productID]],products[productID],products[productName])</f>
        <v>Rogede sild</v>
      </c>
      <c r="G548" t="str">
        <f>_xlfn.XLOOKUP(order_details[[#This Row],[Product Name]],products[productName],products[Category Name])</f>
        <v>Seafood</v>
      </c>
      <c r="H548" s="6">
        <f>_xlfn.XLOOKUP(order_details[[#This Row],[orderID]],orders[orderID],orders[orderDate])</f>
        <v>41968</v>
      </c>
      <c r="I548" s="6" t="e">
        <f>DATEVALUE(order_details[[#This Row],[Order Date]])</f>
        <v>#VALUE!</v>
      </c>
      <c r="J548">
        <v>9.5</v>
      </c>
      <c r="K548">
        <v>4</v>
      </c>
      <c r="L548">
        <v>0</v>
      </c>
      <c r="M548">
        <f>(order_details[[#This Row],[unitPrice]]*order_details[[#This Row],[quantity]]) - (order_details[[#This Row],[unitPrice]]*order_details[[#This Row],[quantity]]*order_details[[#This Row],[discount]])</f>
        <v>38</v>
      </c>
      <c r="N548">
        <f>_xlfn.XLOOKUP(order_details[[#This Row],[orderID]],orders[orderID],orders[freight])</f>
        <v>7.7</v>
      </c>
      <c r="O548">
        <f>order_details[[#This Row],[Sales]]-order_details[[#This Row],[Freight]]</f>
        <v>30.3</v>
      </c>
      <c r="P548" s="8">
        <f>(order_details[[#This Row],[Profit]]/order_details[[#This Row],[Sales]])/100</f>
        <v>7.9736842105263168E-3</v>
      </c>
      <c r="Q548" s="12"/>
    </row>
    <row r="549" spans="1:17" x14ac:dyDescent="0.25">
      <c r="A549">
        <v>10753</v>
      </c>
      <c r="B549">
        <v>74</v>
      </c>
      <c r="C549" t="str">
        <f>_xlfn.XLOOKUP(order_details[[#This Row],[orderID]],orders[orderID],orders[customerID])</f>
        <v>FRANS</v>
      </c>
      <c r="D549" t="str">
        <f>_xlfn.XLOOKUP(order_details[[#This Row],[orderID]],orders[orderID],orders[Employee Name])</f>
        <v>Janet Leverling</v>
      </c>
      <c r="E549" t="str">
        <f>_xlfn.XLOOKUP(order_details[[#This Row],[Customer ID]],customers[customerID],customers[companyName])</f>
        <v>Franchi S.p.A.</v>
      </c>
      <c r="F549" t="str">
        <f>_xlfn.XLOOKUP(order_details[[#This Row],[productID]],products[productID],products[productName])</f>
        <v>Longlife Tofu</v>
      </c>
      <c r="G549" t="str">
        <f>_xlfn.XLOOKUP(order_details[[#This Row],[Product Name]],products[productName],products[Category Name])</f>
        <v>Produce</v>
      </c>
      <c r="H549" s="6">
        <f>_xlfn.XLOOKUP(order_details[[#This Row],[orderID]],orders[orderID],orders[orderDate])</f>
        <v>41968</v>
      </c>
      <c r="I549" s="6" t="e">
        <f>DATEVALUE(order_details[[#This Row],[Order Date]])</f>
        <v>#VALUE!</v>
      </c>
      <c r="J549">
        <v>10</v>
      </c>
      <c r="K549">
        <v>5</v>
      </c>
      <c r="L549">
        <v>0</v>
      </c>
      <c r="M549">
        <f>(order_details[[#This Row],[unitPrice]]*order_details[[#This Row],[quantity]]) - (order_details[[#This Row],[unitPrice]]*order_details[[#This Row],[quantity]]*order_details[[#This Row],[discount]])</f>
        <v>50</v>
      </c>
      <c r="N549">
        <f>_xlfn.XLOOKUP(order_details[[#This Row],[orderID]],orders[orderID],orders[freight])</f>
        <v>7.7</v>
      </c>
      <c r="O549">
        <f>order_details[[#This Row],[Sales]]-order_details[[#This Row],[Freight]]</f>
        <v>42.3</v>
      </c>
      <c r="P549" s="8">
        <f>(order_details[[#This Row],[Profit]]/order_details[[#This Row],[Sales]])/100</f>
        <v>8.4600000000000005E-3</v>
      </c>
      <c r="Q549" s="12"/>
    </row>
    <row r="550" spans="1:17" x14ac:dyDescent="0.25">
      <c r="A550">
        <v>10754</v>
      </c>
      <c r="B550">
        <v>40</v>
      </c>
      <c r="C550" t="str">
        <f>_xlfn.XLOOKUP(order_details[[#This Row],[orderID]],orders[orderID],orders[customerID])</f>
        <v>MAGAA</v>
      </c>
      <c r="D550" t="str">
        <f>_xlfn.XLOOKUP(order_details[[#This Row],[orderID]],orders[orderID],orders[Employee Name])</f>
        <v>Michael Suyama</v>
      </c>
      <c r="E550" t="str">
        <f>_xlfn.XLOOKUP(order_details[[#This Row],[Customer ID]],customers[customerID],customers[companyName])</f>
        <v>Magazzini Alimentari Riuniti</v>
      </c>
      <c r="F550" t="str">
        <f>_xlfn.XLOOKUP(order_details[[#This Row],[productID]],products[productID],products[productName])</f>
        <v>Boston Crab Meat</v>
      </c>
      <c r="G550" t="str">
        <f>_xlfn.XLOOKUP(order_details[[#This Row],[Product Name]],products[productName],products[Category Name])</f>
        <v>Seafood</v>
      </c>
      <c r="H550" s="6">
        <f>_xlfn.XLOOKUP(order_details[[#This Row],[orderID]],orders[orderID],orders[orderDate])</f>
        <v>41968</v>
      </c>
      <c r="I550" s="6" t="e">
        <f>DATEVALUE(order_details[[#This Row],[Order Date]])</f>
        <v>#VALUE!</v>
      </c>
      <c r="J550">
        <v>18.399999999999999</v>
      </c>
      <c r="K550">
        <v>3</v>
      </c>
      <c r="L550">
        <v>0</v>
      </c>
      <c r="M550">
        <f>(order_details[[#This Row],[unitPrice]]*order_details[[#This Row],[quantity]]) - (order_details[[#This Row],[unitPrice]]*order_details[[#This Row],[quantity]]*order_details[[#This Row],[discount]])</f>
        <v>55.199999999999996</v>
      </c>
      <c r="N550">
        <f>_xlfn.XLOOKUP(order_details[[#This Row],[orderID]],orders[orderID],orders[freight])</f>
        <v>2.38</v>
      </c>
      <c r="O550">
        <f>order_details[[#This Row],[Sales]]-order_details[[#This Row],[Freight]]</f>
        <v>52.819999999999993</v>
      </c>
      <c r="P550" s="8">
        <f>(order_details[[#This Row],[Profit]]/order_details[[#This Row],[Sales]])/100</f>
        <v>9.5688405797101431E-3</v>
      </c>
      <c r="Q550" s="12"/>
    </row>
    <row r="551" spans="1:17" x14ac:dyDescent="0.25">
      <c r="A551">
        <v>10757</v>
      </c>
      <c r="B551">
        <v>59</v>
      </c>
      <c r="C551" t="str">
        <f>_xlfn.XLOOKUP(order_details[[#This Row],[orderID]],orders[orderID],orders[customerID])</f>
        <v>SAVEA</v>
      </c>
      <c r="D551" t="str">
        <f>_xlfn.XLOOKUP(order_details[[#This Row],[orderID]],orders[orderID],orders[Employee Name])</f>
        <v>Michael Suyama</v>
      </c>
      <c r="E551" t="str">
        <f>_xlfn.XLOOKUP(order_details[[#This Row],[Customer ID]],customers[customerID],customers[companyName])</f>
        <v>Save-a-lot Markets</v>
      </c>
      <c r="F551" t="str">
        <f>_xlfn.XLOOKUP(order_details[[#This Row],[productID]],products[productID],products[productName])</f>
        <v>Raclette Courdavault</v>
      </c>
      <c r="G551" t="str">
        <f>_xlfn.XLOOKUP(order_details[[#This Row],[Product Name]],products[productName],products[Category Name])</f>
        <v>Dairy Products</v>
      </c>
      <c r="H551" s="6">
        <f>_xlfn.XLOOKUP(order_details[[#This Row],[orderID]],orders[orderID],orders[orderDate])</f>
        <v>41970</v>
      </c>
      <c r="I551" s="6" t="e">
        <f>DATEVALUE(order_details[[#This Row],[Order Date]])</f>
        <v>#VALUE!</v>
      </c>
      <c r="J551">
        <v>55</v>
      </c>
      <c r="K551">
        <v>7</v>
      </c>
      <c r="L551">
        <v>0</v>
      </c>
      <c r="M551">
        <f>(order_details[[#This Row],[unitPrice]]*order_details[[#This Row],[quantity]]) - (order_details[[#This Row],[unitPrice]]*order_details[[#This Row],[quantity]]*order_details[[#This Row],[discount]])</f>
        <v>385</v>
      </c>
      <c r="N551">
        <f>_xlfn.XLOOKUP(order_details[[#This Row],[orderID]],orders[orderID],orders[freight])</f>
        <v>8.19</v>
      </c>
      <c r="O551">
        <f>order_details[[#This Row],[Sales]]-order_details[[#This Row],[Freight]]</f>
        <v>376.81</v>
      </c>
      <c r="P551" s="8">
        <f>(order_details[[#This Row],[Profit]]/order_details[[#This Row],[Sales]])/100</f>
        <v>9.7872727272727278E-3</v>
      </c>
      <c r="Q551" s="12"/>
    </row>
    <row r="552" spans="1:17" x14ac:dyDescent="0.25">
      <c r="A552">
        <v>10757</v>
      </c>
      <c r="B552">
        <v>64</v>
      </c>
      <c r="C552" t="str">
        <f>_xlfn.XLOOKUP(order_details[[#This Row],[orderID]],orders[orderID],orders[customerID])</f>
        <v>SAVEA</v>
      </c>
      <c r="D552" t="str">
        <f>_xlfn.XLOOKUP(order_details[[#This Row],[orderID]],orders[orderID],orders[Employee Name])</f>
        <v>Michael Suyama</v>
      </c>
      <c r="E552" t="str">
        <f>_xlfn.XLOOKUP(order_details[[#This Row],[Customer ID]],customers[customerID],customers[companyName])</f>
        <v>Save-a-lot Markets</v>
      </c>
      <c r="F552" t="str">
        <f>_xlfn.XLOOKUP(order_details[[#This Row],[productID]],products[productID],products[productName])</f>
        <v>Wimmers gute Semmelknödel</v>
      </c>
      <c r="G552" t="str">
        <f>_xlfn.XLOOKUP(order_details[[#This Row],[Product Name]],products[productName],products[Category Name])</f>
        <v>Grains &amp; Cereals</v>
      </c>
      <c r="H552" s="6">
        <f>_xlfn.XLOOKUP(order_details[[#This Row],[orderID]],orders[orderID],orders[orderDate])</f>
        <v>41970</v>
      </c>
      <c r="I552" s="6" t="e">
        <f>DATEVALUE(order_details[[#This Row],[Order Date]])</f>
        <v>#VALUE!</v>
      </c>
      <c r="J552">
        <v>33.25</v>
      </c>
      <c r="K552">
        <v>24</v>
      </c>
      <c r="L552">
        <v>0</v>
      </c>
      <c r="M552">
        <f>(order_details[[#This Row],[unitPrice]]*order_details[[#This Row],[quantity]]) - (order_details[[#This Row],[unitPrice]]*order_details[[#This Row],[quantity]]*order_details[[#This Row],[discount]])</f>
        <v>798</v>
      </c>
      <c r="N552">
        <f>_xlfn.XLOOKUP(order_details[[#This Row],[orderID]],orders[orderID],orders[freight])</f>
        <v>8.19</v>
      </c>
      <c r="O552">
        <f>order_details[[#This Row],[Sales]]-order_details[[#This Row],[Freight]]</f>
        <v>789.81</v>
      </c>
      <c r="P552" s="8">
        <f>(order_details[[#This Row],[Profit]]/order_details[[#This Row],[Sales]])/100</f>
        <v>9.8973684210526321E-3</v>
      </c>
      <c r="Q552" s="12"/>
    </row>
    <row r="553" spans="1:17" x14ac:dyDescent="0.25">
      <c r="A553">
        <v>10758</v>
      </c>
      <c r="B553">
        <v>52</v>
      </c>
      <c r="C553" t="str">
        <f>_xlfn.XLOOKUP(order_details[[#This Row],[orderID]],orders[orderID],orders[customerID])</f>
        <v>RICSU</v>
      </c>
      <c r="D553" t="str">
        <f>_xlfn.XLOOKUP(order_details[[#This Row],[orderID]],orders[orderID],orders[Employee Name])</f>
        <v>Janet Leverling</v>
      </c>
      <c r="E553" t="str">
        <f>_xlfn.XLOOKUP(order_details[[#This Row],[Customer ID]],customers[customerID],customers[companyName])</f>
        <v>Richter Supermarkt</v>
      </c>
      <c r="F553" t="str">
        <f>_xlfn.XLOOKUP(order_details[[#This Row],[productID]],products[productID],products[productName])</f>
        <v>Filo Mix</v>
      </c>
      <c r="G553" t="str">
        <f>_xlfn.XLOOKUP(order_details[[#This Row],[Product Name]],products[productName],products[Category Name])</f>
        <v>Grains &amp; Cereals</v>
      </c>
      <c r="H553" s="6">
        <f>_xlfn.XLOOKUP(order_details[[#This Row],[orderID]],orders[orderID],orders[orderDate])</f>
        <v>41971</v>
      </c>
      <c r="I553" s="6" t="e">
        <f>DATEVALUE(order_details[[#This Row],[Order Date]])</f>
        <v>#VALUE!</v>
      </c>
      <c r="J553">
        <v>7</v>
      </c>
      <c r="K553">
        <v>60</v>
      </c>
      <c r="L553">
        <v>0</v>
      </c>
      <c r="M553">
        <f>(order_details[[#This Row],[unitPrice]]*order_details[[#This Row],[quantity]]) - (order_details[[#This Row],[unitPrice]]*order_details[[#This Row],[quantity]]*order_details[[#This Row],[discount]])</f>
        <v>420</v>
      </c>
      <c r="N553">
        <f>_xlfn.XLOOKUP(order_details[[#This Row],[orderID]],orders[orderID],orders[freight])</f>
        <v>138.16999999999999</v>
      </c>
      <c r="O553">
        <f>order_details[[#This Row],[Sales]]-order_details[[#This Row],[Freight]]</f>
        <v>281.83000000000004</v>
      </c>
      <c r="P553" s="8">
        <f>(order_details[[#This Row],[Profit]]/order_details[[#This Row],[Sales]])/100</f>
        <v>6.7102380952380955E-3</v>
      </c>
      <c r="Q553" s="12"/>
    </row>
    <row r="554" spans="1:17" x14ac:dyDescent="0.25">
      <c r="A554">
        <v>10758</v>
      </c>
      <c r="B554">
        <v>70</v>
      </c>
      <c r="C554" t="str">
        <f>_xlfn.XLOOKUP(order_details[[#This Row],[orderID]],orders[orderID],orders[customerID])</f>
        <v>RICSU</v>
      </c>
      <c r="D554" t="str">
        <f>_xlfn.XLOOKUP(order_details[[#This Row],[orderID]],orders[orderID],orders[Employee Name])</f>
        <v>Janet Leverling</v>
      </c>
      <c r="E554" t="str">
        <f>_xlfn.XLOOKUP(order_details[[#This Row],[Customer ID]],customers[customerID],customers[companyName])</f>
        <v>Richter Supermarkt</v>
      </c>
      <c r="F554" t="str">
        <f>_xlfn.XLOOKUP(order_details[[#This Row],[productID]],products[productID],products[productName])</f>
        <v>Outback Lager</v>
      </c>
      <c r="G554" t="str">
        <f>_xlfn.XLOOKUP(order_details[[#This Row],[Product Name]],products[productName],products[Category Name])</f>
        <v>Beverages</v>
      </c>
      <c r="H554" s="6">
        <f>_xlfn.XLOOKUP(order_details[[#This Row],[orderID]],orders[orderID],orders[orderDate])</f>
        <v>41971</v>
      </c>
      <c r="I554" s="6" t="e">
        <f>DATEVALUE(order_details[[#This Row],[Order Date]])</f>
        <v>#VALUE!</v>
      </c>
      <c r="J554">
        <v>15</v>
      </c>
      <c r="K554">
        <v>40</v>
      </c>
      <c r="L554">
        <v>0</v>
      </c>
      <c r="M554">
        <f>(order_details[[#This Row],[unitPrice]]*order_details[[#This Row],[quantity]]) - (order_details[[#This Row],[unitPrice]]*order_details[[#This Row],[quantity]]*order_details[[#This Row],[discount]])</f>
        <v>600</v>
      </c>
      <c r="N554">
        <f>_xlfn.XLOOKUP(order_details[[#This Row],[orderID]],orders[orderID],orders[freight])</f>
        <v>138.16999999999999</v>
      </c>
      <c r="O554">
        <f>order_details[[#This Row],[Sales]]-order_details[[#This Row],[Freight]]</f>
        <v>461.83000000000004</v>
      </c>
      <c r="P554" s="8">
        <f>(order_details[[#This Row],[Profit]]/order_details[[#This Row],[Sales]])/100</f>
        <v>7.6971666666666673E-3</v>
      </c>
      <c r="Q554" s="12"/>
    </row>
    <row r="555" spans="1:17" x14ac:dyDescent="0.25">
      <c r="A555">
        <v>10760</v>
      </c>
      <c r="B555">
        <v>27</v>
      </c>
      <c r="C555" t="str">
        <f>_xlfn.XLOOKUP(order_details[[#This Row],[orderID]],orders[orderID],orders[customerID])</f>
        <v>MAISD</v>
      </c>
      <c r="D555" t="str">
        <f>_xlfn.XLOOKUP(order_details[[#This Row],[orderID]],orders[orderID],orders[Employee Name])</f>
        <v>Margaret Peacock</v>
      </c>
      <c r="E555" t="str">
        <f>_xlfn.XLOOKUP(order_details[[#This Row],[Customer ID]],customers[customerID],customers[companyName])</f>
        <v>Maison Dewey</v>
      </c>
      <c r="F555" t="str">
        <f>_xlfn.XLOOKUP(order_details[[#This Row],[productID]],products[productID],products[productName])</f>
        <v>Schoggi Schokolade</v>
      </c>
      <c r="G555" t="str">
        <f>_xlfn.XLOOKUP(order_details[[#This Row],[Product Name]],products[productName],products[Category Name])</f>
        <v>Confections</v>
      </c>
      <c r="H555" s="6">
        <f>_xlfn.XLOOKUP(order_details[[#This Row],[orderID]],orders[orderID],orders[orderDate])</f>
        <v>41974</v>
      </c>
      <c r="I555" s="6" t="e">
        <f>DATEVALUE(order_details[[#This Row],[Order Date]])</f>
        <v>#VALUE!</v>
      </c>
      <c r="J555">
        <v>43.9</v>
      </c>
      <c r="K555">
        <v>40</v>
      </c>
      <c r="L555">
        <v>0</v>
      </c>
      <c r="M555">
        <f>(order_details[[#This Row],[unitPrice]]*order_details[[#This Row],[quantity]]) - (order_details[[#This Row],[unitPrice]]*order_details[[#This Row],[quantity]]*order_details[[#This Row],[discount]])</f>
        <v>1756</v>
      </c>
      <c r="N555">
        <f>_xlfn.XLOOKUP(order_details[[#This Row],[orderID]],orders[orderID],orders[freight])</f>
        <v>155.63999999999999</v>
      </c>
      <c r="O555">
        <f>order_details[[#This Row],[Sales]]-order_details[[#This Row],[Freight]]</f>
        <v>1600.3600000000001</v>
      </c>
      <c r="P555" s="8">
        <f>(order_details[[#This Row],[Profit]]/order_details[[#This Row],[Sales]])/100</f>
        <v>9.1136674259681104E-3</v>
      </c>
      <c r="Q555" s="12"/>
    </row>
    <row r="556" spans="1:17" x14ac:dyDescent="0.25">
      <c r="A556">
        <v>10761</v>
      </c>
      <c r="B556">
        <v>75</v>
      </c>
      <c r="C556" t="str">
        <f>_xlfn.XLOOKUP(order_details[[#This Row],[orderID]],orders[orderID],orders[customerID])</f>
        <v>RATTC</v>
      </c>
      <c r="D556" t="str">
        <f>_xlfn.XLOOKUP(order_details[[#This Row],[orderID]],orders[orderID],orders[Employee Name])</f>
        <v>Steven Buchanan</v>
      </c>
      <c r="E556" t="str">
        <f>_xlfn.XLOOKUP(order_details[[#This Row],[Customer ID]],customers[customerID],customers[companyName])</f>
        <v>Rattlesnake Canyon Grocery</v>
      </c>
      <c r="F556" t="str">
        <f>_xlfn.XLOOKUP(order_details[[#This Row],[productID]],products[productID],products[productName])</f>
        <v>Rhönbräu Klosterbier</v>
      </c>
      <c r="G556" t="str">
        <f>_xlfn.XLOOKUP(order_details[[#This Row],[Product Name]],products[productName],products[Category Name])</f>
        <v>Beverages</v>
      </c>
      <c r="H556" s="6">
        <f>_xlfn.XLOOKUP(order_details[[#This Row],[orderID]],orders[orderID],orders[orderDate])</f>
        <v>41975</v>
      </c>
      <c r="I556" s="6" t="e">
        <f>DATEVALUE(order_details[[#This Row],[Order Date]])</f>
        <v>#VALUE!</v>
      </c>
      <c r="J556">
        <v>7.75</v>
      </c>
      <c r="K556">
        <v>18</v>
      </c>
      <c r="L556">
        <v>0</v>
      </c>
      <c r="M556">
        <f>(order_details[[#This Row],[unitPrice]]*order_details[[#This Row],[quantity]]) - (order_details[[#This Row],[unitPrice]]*order_details[[#This Row],[quantity]]*order_details[[#This Row],[discount]])</f>
        <v>139.5</v>
      </c>
      <c r="N556">
        <f>_xlfn.XLOOKUP(order_details[[#This Row],[orderID]],orders[orderID],orders[freight])</f>
        <v>18.66</v>
      </c>
      <c r="O556">
        <f>order_details[[#This Row],[Sales]]-order_details[[#This Row],[Freight]]</f>
        <v>120.84</v>
      </c>
      <c r="P556" s="8">
        <f>(order_details[[#This Row],[Profit]]/order_details[[#This Row],[Sales]])/100</f>
        <v>8.6623655913978491E-3</v>
      </c>
      <c r="Q556" s="12"/>
    </row>
    <row r="557" spans="1:17" x14ac:dyDescent="0.25">
      <c r="A557">
        <v>10762</v>
      </c>
      <c r="B557">
        <v>51</v>
      </c>
      <c r="C557" t="str">
        <f>_xlfn.XLOOKUP(order_details[[#This Row],[orderID]],orders[orderID],orders[customerID])</f>
        <v>FOLKO</v>
      </c>
      <c r="D557" t="str">
        <f>_xlfn.XLOOKUP(order_details[[#This Row],[orderID]],orders[orderID],orders[Employee Name])</f>
        <v>Janet Leverling</v>
      </c>
      <c r="E557" t="str">
        <f>_xlfn.XLOOKUP(order_details[[#This Row],[Customer ID]],customers[customerID],customers[companyName])</f>
        <v>Folk och fä HB</v>
      </c>
      <c r="F557" t="str">
        <f>_xlfn.XLOOKUP(order_details[[#This Row],[productID]],products[productID],products[productName])</f>
        <v>Manjimup Dried Apples</v>
      </c>
      <c r="G557" t="str">
        <f>_xlfn.XLOOKUP(order_details[[#This Row],[Product Name]],products[productName],products[Category Name])</f>
        <v>Produce</v>
      </c>
      <c r="H557" s="6">
        <f>_xlfn.XLOOKUP(order_details[[#This Row],[orderID]],orders[orderID],orders[orderDate])</f>
        <v>41975</v>
      </c>
      <c r="I557" s="6" t="e">
        <f>DATEVALUE(order_details[[#This Row],[Order Date]])</f>
        <v>#VALUE!</v>
      </c>
      <c r="J557">
        <v>53</v>
      </c>
      <c r="K557">
        <v>28</v>
      </c>
      <c r="L557">
        <v>0</v>
      </c>
      <c r="M557">
        <f>(order_details[[#This Row],[unitPrice]]*order_details[[#This Row],[quantity]]) - (order_details[[#This Row],[unitPrice]]*order_details[[#This Row],[quantity]]*order_details[[#This Row],[discount]])</f>
        <v>1484</v>
      </c>
      <c r="N557">
        <f>_xlfn.XLOOKUP(order_details[[#This Row],[orderID]],orders[orderID],orders[freight])</f>
        <v>328.74</v>
      </c>
      <c r="O557">
        <f>order_details[[#This Row],[Sales]]-order_details[[#This Row],[Freight]]</f>
        <v>1155.26</v>
      </c>
      <c r="P557" s="8">
        <f>(order_details[[#This Row],[Profit]]/order_details[[#This Row],[Sales]])/100</f>
        <v>7.7847708894878713E-3</v>
      </c>
      <c r="Q557" s="12"/>
    </row>
    <row r="558" spans="1:17" x14ac:dyDescent="0.25">
      <c r="A558">
        <v>10762</v>
      </c>
      <c r="B558">
        <v>56</v>
      </c>
      <c r="C558" t="str">
        <f>_xlfn.XLOOKUP(order_details[[#This Row],[orderID]],orders[orderID],orders[customerID])</f>
        <v>FOLKO</v>
      </c>
      <c r="D558" t="str">
        <f>_xlfn.XLOOKUP(order_details[[#This Row],[orderID]],orders[orderID],orders[Employee Name])</f>
        <v>Janet Leverling</v>
      </c>
      <c r="E558" t="str">
        <f>_xlfn.XLOOKUP(order_details[[#This Row],[Customer ID]],customers[customerID],customers[companyName])</f>
        <v>Folk och fä HB</v>
      </c>
      <c r="F558" t="str">
        <f>_xlfn.XLOOKUP(order_details[[#This Row],[productID]],products[productID],products[productName])</f>
        <v>Gnocchi di nonna Alice</v>
      </c>
      <c r="G558" t="str">
        <f>_xlfn.XLOOKUP(order_details[[#This Row],[Product Name]],products[productName],products[Category Name])</f>
        <v>Grains &amp; Cereals</v>
      </c>
      <c r="H558" s="6">
        <f>_xlfn.XLOOKUP(order_details[[#This Row],[orderID]],orders[orderID],orders[orderDate])</f>
        <v>41975</v>
      </c>
      <c r="I558" s="6" t="e">
        <f>DATEVALUE(order_details[[#This Row],[Order Date]])</f>
        <v>#VALUE!</v>
      </c>
      <c r="J558">
        <v>38</v>
      </c>
      <c r="K558">
        <v>60</v>
      </c>
      <c r="L558">
        <v>0</v>
      </c>
      <c r="M558">
        <f>(order_details[[#This Row],[unitPrice]]*order_details[[#This Row],[quantity]]) - (order_details[[#This Row],[unitPrice]]*order_details[[#This Row],[quantity]]*order_details[[#This Row],[discount]])</f>
        <v>2280</v>
      </c>
      <c r="N558">
        <f>_xlfn.XLOOKUP(order_details[[#This Row],[orderID]],orders[orderID],orders[freight])</f>
        <v>328.74</v>
      </c>
      <c r="O558">
        <f>order_details[[#This Row],[Sales]]-order_details[[#This Row],[Freight]]</f>
        <v>1951.26</v>
      </c>
      <c r="P558" s="8">
        <f>(order_details[[#This Row],[Profit]]/order_details[[#This Row],[Sales]])/100</f>
        <v>8.5581578947368422E-3</v>
      </c>
      <c r="Q558" s="12"/>
    </row>
    <row r="559" spans="1:17" x14ac:dyDescent="0.25">
      <c r="A559">
        <v>10763</v>
      </c>
      <c r="B559">
        <v>21</v>
      </c>
      <c r="C559" t="str">
        <f>_xlfn.XLOOKUP(order_details[[#This Row],[orderID]],orders[orderID],orders[customerID])</f>
        <v>FOLIG</v>
      </c>
      <c r="D559" t="str">
        <f>_xlfn.XLOOKUP(order_details[[#This Row],[orderID]],orders[orderID],orders[Employee Name])</f>
        <v>Janet Leverling</v>
      </c>
      <c r="E559" t="str">
        <f>_xlfn.XLOOKUP(order_details[[#This Row],[Customer ID]],customers[customerID],customers[companyName])</f>
        <v>Folies gourmandes</v>
      </c>
      <c r="F559" t="str">
        <f>_xlfn.XLOOKUP(order_details[[#This Row],[productID]],products[productID],products[productName])</f>
        <v>Sir Rodney's Scones</v>
      </c>
      <c r="G559" t="str">
        <f>_xlfn.XLOOKUP(order_details[[#This Row],[Product Name]],products[productName],products[Category Name])</f>
        <v>Confections</v>
      </c>
      <c r="H559" s="6">
        <f>_xlfn.XLOOKUP(order_details[[#This Row],[orderID]],orders[orderID],orders[orderDate])</f>
        <v>41976</v>
      </c>
      <c r="I559" s="6" t="e">
        <f>DATEVALUE(order_details[[#This Row],[Order Date]])</f>
        <v>#VALUE!</v>
      </c>
      <c r="J559">
        <v>10</v>
      </c>
      <c r="K559">
        <v>40</v>
      </c>
      <c r="L559">
        <v>0</v>
      </c>
      <c r="M559">
        <f>(order_details[[#This Row],[unitPrice]]*order_details[[#This Row],[quantity]]) - (order_details[[#This Row],[unitPrice]]*order_details[[#This Row],[quantity]]*order_details[[#This Row],[discount]])</f>
        <v>400</v>
      </c>
      <c r="N559">
        <f>_xlfn.XLOOKUP(order_details[[#This Row],[orderID]],orders[orderID],orders[freight])</f>
        <v>37.35</v>
      </c>
      <c r="O559">
        <f>order_details[[#This Row],[Sales]]-order_details[[#This Row],[Freight]]</f>
        <v>362.65</v>
      </c>
      <c r="P559" s="8">
        <f>(order_details[[#This Row],[Profit]]/order_details[[#This Row],[Sales]])/100</f>
        <v>9.0662499999999997E-3</v>
      </c>
      <c r="Q559" s="12"/>
    </row>
    <row r="560" spans="1:17" x14ac:dyDescent="0.25">
      <c r="A560">
        <v>10763</v>
      </c>
      <c r="B560">
        <v>22</v>
      </c>
      <c r="C560" t="str">
        <f>_xlfn.XLOOKUP(order_details[[#This Row],[orderID]],orders[orderID],orders[customerID])</f>
        <v>FOLIG</v>
      </c>
      <c r="D560" t="str">
        <f>_xlfn.XLOOKUP(order_details[[#This Row],[orderID]],orders[orderID],orders[Employee Name])</f>
        <v>Janet Leverling</v>
      </c>
      <c r="E560" t="str">
        <f>_xlfn.XLOOKUP(order_details[[#This Row],[Customer ID]],customers[customerID],customers[companyName])</f>
        <v>Folies gourmandes</v>
      </c>
      <c r="F560" t="str">
        <f>_xlfn.XLOOKUP(order_details[[#This Row],[productID]],products[productID],products[productName])</f>
        <v>Gustaf's Knackebröd</v>
      </c>
      <c r="G560" t="str">
        <f>_xlfn.XLOOKUP(order_details[[#This Row],[Product Name]],products[productName],products[Category Name])</f>
        <v>Grains &amp; Cereals</v>
      </c>
      <c r="H560" s="6">
        <f>_xlfn.XLOOKUP(order_details[[#This Row],[orderID]],orders[orderID],orders[orderDate])</f>
        <v>41976</v>
      </c>
      <c r="I560" s="6" t="e">
        <f>DATEVALUE(order_details[[#This Row],[Order Date]])</f>
        <v>#VALUE!</v>
      </c>
      <c r="J560">
        <v>21</v>
      </c>
      <c r="K560">
        <v>6</v>
      </c>
      <c r="L560">
        <v>0</v>
      </c>
      <c r="M560">
        <f>(order_details[[#This Row],[unitPrice]]*order_details[[#This Row],[quantity]]) - (order_details[[#This Row],[unitPrice]]*order_details[[#This Row],[quantity]]*order_details[[#This Row],[discount]])</f>
        <v>126</v>
      </c>
      <c r="N560">
        <f>_xlfn.XLOOKUP(order_details[[#This Row],[orderID]],orders[orderID],orders[freight])</f>
        <v>37.35</v>
      </c>
      <c r="O560">
        <f>order_details[[#This Row],[Sales]]-order_details[[#This Row],[Freight]]</f>
        <v>88.65</v>
      </c>
      <c r="P560" s="8">
        <f>(order_details[[#This Row],[Profit]]/order_details[[#This Row],[Sales]])/100</f>
        <v>7.0357142857142866E-3</v>
      </c>
      <c r="Q560" s="12"/>
    </row>
    <row r="561" spans="1:17" x14ac:dyDescent="0.25">
      <c r="A561">
        <v>10766</v>
      </c>
      <c r="B561">
        <v>2</v>
      </c>
      <c r="C561" t="str">
        <f>_xlfn.XLOOKUP(order_details[[#This Row],[orderID]],orders[orderID],orders[customerID])</f>
        <v>OTTIK</v>
      </c>
      <c r="D561" t="str">
        <f>_xlfn.XLOOKUP(order_details[[#This Row],[orderID]],orders[orderID],orders[Employee Name])</f>
        <v>Margaret Peacock</v>
      </c>
      <c r="E561" t="str">
        <f>_xlfn.XLOOKUP(order_details[[#This Row],[Customer ID]],customers[customerID],customers[companyName])</f>
        <v>Ottilies Käseladen</v>
      </c>
      <c r="F561" t="str">
        <f>_xlfn.XLOOKUP(order_details[[#This Row],[productID]],products[productID],products[productName])</f>
        <v>Chang</v>
      </c>
      <c r="G561" t="str">
        <f>_xlfn.XLOOKUP(order_details[[#This Row],[Product Name]],products[productName],products[Category Name])</f>
        <v>Beverages</v>
      </c>
      <c r="H561" s="6">
        <f>_xlfn.XLOOKUP(order_details[[#This Row],[orderID]],orders[orderID],orders[orderDate])</f>
        <v>41978</v>
      </c>
      <c r="I561" s="6" t="e">
        <f>DATEVALUE(order_details[[#This Row],[Order Date]])</f>
        <v>#VALUE!</v>
      </c>
      <c r="J561">
        <v>19</v>
      </c>
      <c r="K561">
        <v>40</v>
      </c>
      <c r="L561">
        <v>0</v>
      </c>
      <c r="M561">
        <f>(order_details[[#This Row],[unitPrice]]*order_details[[#This Row],[quantity]]) - (order_details[[#This Row],[unitPrice]]*order_details[[#This Row],[quantity]]*order_details[[#This Row],[discount]])</f>
        <v>760</v>
      </c>
      <c r="N561">
        <f>_xlfn.XLOOKUP(order_details[[#This Row],[orderID]],orders[orderID],orders[freight])</f>
        <v>157.55000000000001</v>
      </c>
      <c r="O561">
        <f>order_details[[#This Row],[Sales]]-order_details[[#This Row],[Freight]]</f>
        <v>602.45000000000005</v>
      </c>
      <c r="P561" s="8">
        <f>(order_details[[#This Row],[Profit]]/order_details[[#This Row],[Sales]])/100</f>
        <v>7.9269736842105271E-3</v>
      </c>
      <c r="Q561" s="12"/>
    </row>
    <row r="562" spans="1:17" x14ac:dyDescent="0.25">
      <c r="A562">
        <v>10766</v>
      </c>
      <c r="B562">
        <v>7</v>
      </c>
      <c r="C562" t="str">
        <f>_xlfn.XLOOKUP(order_details[[#This Row],[orderID]],orders[orderID],orders[customerID])</f>
        <v>OTTIK</v>
      </c>
      <c r="D562" t="str">
        <f>_xlfn.XLOOKUP(order_details[[#This Row],[orderID]],orders[orderID],orders[Employee Name])</f>
        <v>Margaret Peacock</v>
      </c>
      <c r="E562" t="str">
        <f>_xlfn.XLOOKUP(order_details[[#This Row],[Customer ID]],customers[customerID],customers[companyName])</f>
        <v>Ottilies Käseladen</v>
      </c>
      <c r="F562" t="str">
        <f>_xlfn.XLOOKUP(order_details[[#This Row],[productID]],products[productID],products[productName])</f>
        <v>Uncle Bob's Organic Dried Pears</v>
      </c>
      <c r="G562" t="str">
        <f>_xlfn.XLOOKUP(order_details[[#This Row],[Product Name]],products[productName],products[Category Name])</f>
        <v>Produce</v>
      </c>
      <c r="H562" s="6">
        <f>_xlfn.XLOOKUP(order_details[[#This Row],[orderID]],orders[orderID],orders[orderDate])</f>
        <v>41978</v>
      </c>
      <c r="I562" s="6" t="e">
        <f>DATEVALUE(order_details[[#This Row],[Order Date]])</f>
        <v>#VALUE!</v>
      </c>
      <c r="J562">
        <v>30</v>
      </c>
      <c r="K562">
        <v>35</v>
      </c>
      <c r="L562">
        <v>0</v>
      </c>
      <c r="M562">
        <f>(order_details[[#This Row],[unitPrice]]*order_details[[#This Row],[quantity]]) - (order_details[[#This Row],[unitPrice]]*order_details[[#This Row],[quantity]]*order_details[[#This Row],[discount]])</f>
        <v>1050</v>
      </c>
      <c r="N562">
        <f>_xlfn.XLOOKUP(order_details[[#This Row],[orderID]],orders[orderID],orders[freight])</f>
        <v>157.55000000000001</v>
      </c>
      <c r="O562">
        <f>order_details[[#This Row],[Sales]]-order_details[[#This Row],[Freight]]</f>
        <v>892.45</v>
      </c>
      <c r="P562" s="8">
        <f>(order_details[[#This Row],[Profit]]/order_details[[#This Row],[Sales]])/100</f>
        <v>8.499523809523811E-3</v>
      </c>
      <c r="Q562" s="12"/>
    </row>
    <row r="563" spans="1:17" x14ac:dyDescent="0.25">
      <c r="A563">
        <v>10766</v>
      </c>
      <c r="B563">
        <v>68</v>
      </c>
      <c r="C563" t="str">
        <f>_xlfn.XLOOKUP(order_details[[#This Row],[orderID]],orders[orderID],orders[customerID])</f>
        <v>OTTIK</v>
      </c>
      <c r="D563" t="str">
        <f>_xlfn.XLOOKUP(order_details[[#This Row],[orderID]],orders[orderID],orders[Employee Name])</f>
        <v>Margaret Peacock</v>
      </c>
      <c r="E563" t="str">
        <f>_xlfn.XLOOKUP(order_details[[#This Row],[Customer ID]],customers[customerID],customers[companyName])</f>
        <v>Ottilies Käseladen</v>
      </c>
      <c r="F563" t="str">
        <f>_xlfn.XLOOKUP(order_details[[#This Row],[productID]],products[productID],products[productName])</f>
        <v>Scottish Longbreads</v>
      </c>
      <c r="G563" t="str">
        <f>_xlfn.XLOOKUP(order_details[[#This Row],[Product Name]],products[productName],products[Category Name])</f>
        <v>Confections</v>
      </c>
      <c r="H563" s="6">
        <f>_xlfn.XLOOKUP(order_details[[#This Row],[orderID]],orders[orderID],orders[orderDate])</f>
        <v>41978</v>
      </c>
      <c r="I563" s="6" t="e">
        <f>DATEVALUE(order_details[[#This Row],[Order Date]])</f>
        <v>#VALUE!</v>
      </c>
      <c r="J563">
        <v>12.5</v>
      </c>
      <c r="K563">
        <v>40</v>
      </c>
      <c r="L563">
        <v>0</v>
      </c>
      <c r="M563">
        <f>(order_details[[#This Row],[unitPrice]]*order_details[[#This Row],[quantity]]) - (order_details[[#This Row],[unitPrice]]*order_details[[#This Row],[quantity]]*order_details[[#This Row],[discount]])</f>
        <v>500</v>
      </c>
      <c r="N563">
        <f>_xlfn.XLOOKUP(order_details[[#This Row],[orderID]],orders[orderID],orders[freight])</f>
        <v>157.55000000000001</v>
      </c>
      <c r="O563">
        <f>order_details[[#This Row],[Sales]]-order_details[[#This Row],[Freight]]</f>
        <v>342.45</v>
      </c>
      <c r="P563" s="8">
        <f>(order_details[[#This Row],[Profit]]/order_details[[#This Row],[Sales]])/100</f>
        <v>6.8489999999999992E-3</v>
      </c>
      <c r="Q563" s="12"/>
    </row>
    <row r="564" spans="1:17" x14ac:dyDescent="0.25">
      <c r="A564">
        <v>10767</v>
      </c>
      <c r="B564">
        <v>42</v>
      </c>
      <c r="C564" t="str">
        <f>_xlfn.XLOOKUP(order_details[[#This Row],[orderID]],orders[orderID],orders[customerID])</f>
        <v>SUPRD</v>
      </c>
      <c r="D564" t="str">
        <f>_xlfn.XLOOKUP(order_details[[#This Row],[orderID]],orders[orderID],orders[Employee Name])</f>
        <v>Margaret Peacock</v>
      </c>
      <c r="E564" t="str">
        <f>_xlfn.XLOOKUP(order_details[[#This Row],[Customer ID]],customers[customerID],customers[companyName])</f>
        <v>Suprêmes délices</v>
      </c>
      <c r="F564" t="str">
        <f>_xlfn.XLOOKUP(order_details[[#This Row],[productID]],products[productID],products[productName])</f>
        <v>Singaporean Hokkien Fried Mee</v>
      </c>
      <c r="G564" t="str">
        <f>_xlfn.XLOOKUP(order_details[[#This Row],[Product Name]],products[productName],products[Category Name])</f>
        <v>Grains &amp; Cereals</v>
      </c>
      <c r="H564" s="6">
        <f>_xlfn.XLOOKUP(order_details[[#This Row],[orderID]],orders[orderID],orders[orderDate])</f>
        <v>41978</v>
      </c>
      <c r="I564" s="6" t="e">
        <f>DATEVALUE(order_details[[#This Row],[Order Date]])</f>
        <v>#VALUE!</v>
      </c>
      <c r="J564">
        <v>14</v>
      </c>
      <c r="K564">
        <v>2</v>
      </c>
      <c r="L564">
        <v>0</v>
      </c>
      <c r="M564">
        <f>(order_details[[#This Row],[unitPrice]]*order_details[[#This Row],[quantity]]) - (order_details[[#This Row],[unitPrice]]*order_details[[#This Row],[quantity]]*order_details[[#This Row],[discount]])</f>
        <v>28</v>
      </c>
      <c r="N564">
        <f>_xlfn.XLOOKUP(order_details[[#This Row],[orderID]],orders[orderID],orders[freight])</f>
        <v>1.59</v>
      </c>
      <c r="O564">
        <f>order_details[[#This Row],[Sales]]-order_details[[#This Row],[Freight]]</f>
        <v>26.41</v>
      </c>
      <c r="P564" s="8">
        <f>(order_details[[#This Row],[Profit]]/order_details[[#This Row],[Sales]])/100</f>
        <v>9.432142857142856E-3</v>
      </c>
      <c r="Q564" s="12"/>
    </row>
    <row r="565" spans="1:17" x14ac:dyDescent="0.25">
      <c r="A565">
        <v>10768</v>
      </c>
      <c r="B565">
        <v>22</v>
      </c>
      <c r="C565" t="str">
        <f>_xlfn.XLOOKUP(order_details[[#This Row],[orderID]],orders[orderID],orders[customerID])</f>
        <v>AROUT</v>
      </c>
      <c r="D565" t="str">
        <f>_xlfn.XLOOKUP(order_details[[#This Row],[orderID]],orders[orderID],orders[Employee Name])</f>
        <v>Janet Leverling</v>
      </c>
      <c r="E565" t="str">
        <f>_xlfn.XLOOKUP(order_details[[#This Row],[Customer ID]],customers[customerID],customers[companyName])</f>
        <v>Around the Horn</v>
      </c>
      <c r="F565" t="str">
        <f>_xlfn.XLOOKUP(order_details[[#This Row],[productID]],products[productID],products[productName])</f>
        <v>Gustaf's Knackebröd</v>
      </c>
      <c r="G565" t="str">
        <f>_xlfn.XLOOKUP(order_details[[#This Row],[Product Name]],products[productName],products[Category Name])</f>
        <v>Grains &amp; Cereals</v>
      </c>
      <c r="H565" s="6">
        <f>_xlfn.XLOOKUP(order_details[[#This Row],[orderID]],orders[orderID],orders[orderDate])</f>
        <v>41981</v>
      </c>
      <c r="I565" s="6" t="e">
        <f>DATEVALUE(order_details[[#This Row],[Order Date]])</f>
        <v>#VALUE!</v>
      </c>
      <c r="J565">
        <v>21</v>
      </c>
      <c r="K565">
        <v>4</v>
      </c>
      <c r="L565">
        <v>0</v>
      </c>
      <c r="M565">
        <f>(order_details[[#This Row],[unitPrice]]*order_details[[#This Row],[quantity]]) - (order_details[[#This Row],[unitPrice]]*order_details[[#This Row],[quantity]]*order_details[[#This Row],[discount]])</f>
        <v>84</v>
      </c>
      <c r="N565">
        <f>_xlfn.XLOOKUP(order_details[[#This Row],[orderID]],orders[orderID],orders[freight])</f>
        <v>146.32</v>
      </c>
      <c r="O565">
        <f>order_details[[#This Row],[Sales]]-order_details[[#This Row],[Freight]]</f>
        <v>-62.319999999999993</v>
      </c>
      <c r="P565" s="8">
        <f>(order_details[[#This Row],[Profit]]/order_details[[#This Row],[Sales]])/100</f>
        <v>-7.4190476190476185E-3</v>
      </c>
      <c r="Q565" s="12"/>
    </row>
    <row r="566" spans="1:17" x14ac:dyDescent="0.25">
      <c r="A566">
        <v>10768</v>
      </c>
      <c r="B566">
        <v>31</v>
      </c>
      <c r="C566" t="str">
        <f>_xlfn.XLOOKUP(order_details[[#This Row],[orderID]],orders[orderID],orders[customerID])</f>
        <v>AROUT</v>
      </c>
      <c r="D566" t="str">
        <f>_xlfn.XLOOKUP(order_details[[#This Row],[orderID]],orders[orderID],orders[Employee Name])</f>
        <v>Janet Leverling</v>
      </c>
      <c r="E566" t="str">
        <f>_xlfn.XLOOKUP(order_details[[#This Row],[Customer ID]],customers[customerID],customers[companyName])</f>
        <v>Around the Horn</v>
      </c>
      <c r="F566" t="str">
        <f>_xlfn.XLOOKUP(order_details[[#This Row],[productID]],products[productID],products[productName])</f>
        <v>Gorgonzola Telino</v>
      </c>
      <c r="G566" t="str">
        <f>_xlfn.XLOOKUP(order_details[[#This Row],[Product Name]],products[productName],products[Category Name])</f>
        <v>Dairy Products</v>
      </c>
      <c r="H566" s="6">
        <f>_xlfn.XLOOKUP(order_details[[#This Row],[orderID]],orders[orderID],orders[orderDate])</f>
        <v>41981</v>
      </c>
      <c r="I566" s="6" t="e">
        <f>DATEVALUE(order_details[[#This Row],[Order Date]])</f>
        <v>#VALUE!</v>
      </c>
      <c r="J566">
        <v>12.5</v>
      </c>
      <c r="K566">
        <v>50</v>
      </c>
      <c r="L566">
        <v>0</v>
      </c>
      <c r="M566">
        <f>(order_details[[#This Row],[unitPrice]]*order_details[[#This Row],[quantity]]) - (order_details[[#This Row],[unitPrice]]*order_details[[#This Row],[quantity]]*order_details[[#This Row],[discount]])</f>
        <v>625</v>
      </c>
      <c r="N566">
        <f>_xlfn.XLOOKUP(order_details[[#This Row],[orderID]],orders[orderID],orders[freight])</f>
        <v>146.32</v>
      </c>
      <c r="O566">
        <f>order_details[[#This Row],[Sales]]-order_details[[#This Row],[Freight]]</f>
        <v>478.68</v>
      </c>
      <c r="P566" s="8">
        <f>(order_details[[#This Row],[Profit]]/order_details[[#This Row],[Sales]])/100</f>
        <v>7.6588799999999999E-3</v>
      </c>
      <c r="Q566" s="12"/>
    </row>
    <row r="567" spans="1:17" x14ac:dyDescent="0.25">
      <c r="A567">
        <v>10768</v>
      </c>
      <c r="B567">
        <v>71</v>
      </c>
      <c r="C567" t="str">
        <f>_xlfn.XLOOKUP(order_details[[#This Row],[orderID]],orders[orderID],orders[customerID])</f>
        <v>AROUT</v>
      </c>
      <c r="D567" t="str">
        <f>_xlfn.XLOOKUP(order_details[[#This Row],[orderID]],orders[orderID],orders[Employee Name])</f>
        <v>Janet Leverling</v>
      </c>
      <c r="E567" t="str">
        <f>_xlfn.XLOOKUP(order_details[[#This Row],[Customer ID]],customers[customerID],customers[companyName])</f>
        <v>Around the Horn</v>
      </c>
      <c r="F567" t="str">
        <f>_xlfn.XLOOKUP(order_details[[#This Row],[productID]],products[productID],products[productName])</f>
        <v>Flotemysost</v>
      </c>
      <c r="G567" t="str">
        <f>_xlfn.XLOOKUP(order_details[[#This Row],[Product Name]],products[productName],products[Category Name])</f>
        <v>Dairy Products</v>
      </c>
      <c r="H567" s="6">
        <f>_xlfn.XLOOKUP(order_details[[#This Row],[orderID]],orders[orderID],orders[orderDate])</f>
        <v>41981</v>
      </c>
      <c r="I567" s="6" t="e">
        <f>DATEVALUE(order_details[[#This Row],[Order Date]])</f>
        <v>#VALUE!</v>
      </c>
      <c r="J567">
        <v>21.5</v>
      </c>
      <c r="K567">
        <v>12</v>
      </c>
      <c r="L567">
        <v>0</v>
      </c>
      <c r="M567">
        <f>(order_details[[#This Row],[unitPrice]]*order_details[[#This Row],[quantity]]) - (order_details[[#This Row],[unitPrice]]*order_details[[#This Row],[quantity]]*order_details[[#This Row],[discount]])</f>
        <v>258</v>
      </c>
      <c r="N567">
        <f>_xlfn.XLOOKUP(order_details[[#This Row],[orderID]],orders[orderID],orders[freight])</f>
        <v>146.32</v>
      </c>
      <c r="O567">
        <f>order_details[[#This Row],[Sales]]-order_details[[#This Row],[Freight]]</f>
        <v>111.68</v>
      </c>
      <c r="P567" s="8">
        <f>(order_details[[#This Row],[Profit]]/order_details[[#This Row],[Sales]])/100</f>
        <v>4.3286821705426359E-3</v>
      </c>
      <c r="Q567" s="12"/>
    </row>
    <row r="568" spans="1:17" x14ac:dyDescent="0.25">
      <c r="A568">
        <v>10771</v>
      </c>
      <c r="B568">
        <v>71</v>
      </c>
      <c r="C568" t="str">
        <f>_xlfn.XLOOKUP(order_details[[#This Row],[orderID]],orders[orderID],orders[customerID])</f>
        <v>ERNSH</v>
      </c>
      <c r="D568" t="str">
        <f>_xlfn.XLOOKUP(order_details[[#This Row],[orderID]],orders[orderID],orders[Employee Name])</f>
        <v>Anne Dodsworth</v>
      </c>
      <c r="E568" t="str">
        <f>_xlfn.XLOOKUP(order_details[[#This Row],[Customer ID]],customers[customerID],customers[companyName])</f>
        <v>Ernst Handel</v>
      </c>
      <c r="F568" t="str">
        <f>_xlfn.XLOOKUP(order_details[[#This Row],[productID]],products[productID],products[productName])</f>
        <v>Flotemysost</v>
      </c>
      <c r="G568" t="str">
        <f>_xlfn.XLOOKUP(order_details[[#This Row],[Product Name]],products[productName],products[Category Name])</f>
        <v>Dairy Products</v>
      </c>
      <c r="H568" s="6">
        <f>_xlfn.XLOOKUP(order_details[[#This Row],[orderID]],orders[orderID],orders[orderDate])</f>
        <v>41983</v>
      </c>
      <c r="I568" s="6" t="e">
        <f>DATEVALUE(order_details[[#This Row],[Order Date]])</f>
        <v>#VALUE!</v>
      </c>
      <c r="J568">
        <v>21.5</v>
      </c>
      <c r="K568">
        <v>16</v>
      </c>
      <c r="L568">
        <v>0</v>
      </c>
      <c r="M568">
        <f>(order_details[[#This Row],[unitPrice]]*order_details[[#This Row],[quantity]]) - (order_details[[#This Row],[unitPrice]]*order_details[[#This Row],[quantity]]*order_details[[#This Row],[discount]])</f>
        <v>344</v>
      </c>
      <c r="N568">
        <f>_xlfn.XLOOKUP(order_details[[#This Row],[orderID]],orders[orderID],orders[freight])</f>
        <v>11.19</v>
      </c>
      <c r="O568">
        <f>order_details[[#This Row],[Sales]]-order_details[[#This Row],[Freight]]</f>
        <v>332.81</v>
      </c>
      <c r="P568" s="8">
        <f>(order_details[[#This Row],[Profit]]/order_details[[#This Row],[Sales]])/100</f>
        <v>9.6747093023255813E-3</v>
      </c>
      <c r="Q568" s="12"/>
    </row>
    <row r="569" spans="1:17" x14ac:dyDescent="0.25">
      <c r="A569">
        <v>10772</v>
      </c>
      <c r="B569">
        <v>29</v>
      </c>
      <c r="C569" t="str">
        <f>_xlfn.XLOOKUP(order_details[[#This Row],[orderID]],orders[orderID],orders[customerID])</f>
        <v>LEHMS</v>
      </c>
      <c r="D569" t="str">
        <f>_xlfn.XLOOKUP(order_details[[#This Row],[orderID]],orders[orderID],orders[Employee Name])</f>
        <v>Janet Leverling</v>
      </c>
      <c r="E569" t="str">
        <f>_xlfn.XLOOKUP(order_details[[#This Row],[Customer ID]],customers[customerID],customers[companyName])</f>
        <v>Lehmanns Marktstand</v>
      </c>
      <c r="F569" t="str">
        <f>_xlfn.XLOOKUP(order_details[[#This Row],[productID]],products[productID],products[productName])</f>
        <v>Thüringer Rostbratwurst</v>
      </c>
      <c r="G569" t="str">
        <f>_xlfn.XLOOKUP(order_details[[#This Row],[Product Name]],products[productName],products[Category Name])</f>
        <v>Meat &amp; Poultry</v>
      </c>
      <c r="H569" s="6">
        <f>_xlfn.XLOOKUP(order_details[[#This Row],[orderID]],orders[orderID],orders[orderDate])</f>
        <v>41983</v>
      </c>
      <c r="I569" s="6" t="e">
        <f>DATEVALUE(order_details[[#This Row],[Order Date]])</f>
        <v>#VALUE!</v>
      </c>
      <c r="J569">
        <v>123.79</v>
      </c>
      <c r="K569">
        <v>18</v>
      </c>
      <c r="L569">
        <v>0</v>
      </c>
      <c r="M569">
        <f>(order_details[[#This Row],[unitPrice]]*order_details[[#This Row],[quantity]]) - (order_details[[#This Row],[unitPrice]]*order_details[[#This Row],[quantity]]*order_details[[#This Row],[discount]])</f>
        <v>2228.2200000000003</v>
      </c>
      <c r="N569">
        <f>_xlfn.XLOOKUP(order_details[[#This Row],[orderID]],orders[orderID],orders[freight])</f>
        <v>91.28</v>
      </c>
      <c r="O569">
        <f>order_details[[#This Row],[Sales]]-order_details[[#This Row],[Freight]]</f>
        <v>2136.94</v>
      </c>
      <c r="P569" s="8">
        <f>(order_details[[#This Row],[Profit]]/order_details[[#This Row],[Sales]])/100</f>
        <v>9.5903456570715622E-3</v>
      </c>
      <c r="Q569" s="12"/>
    </row>
    <row r="570" spans="1:17" x14ac:dyDescent="0.25">
      <c r="A570">
        <v>10772</v>
      </c>
      <c r="B570">
        <v>59</v>
      </c>
      <c r="C570" t="str">
        <f>_xlfn.XLOOKUP(order_details[[#This Row],[orderID]],orders[orderID],orders[customerID])</f>
        <v>LEHMS</v>
      </c>
      <c r="D570" t="str">
        <f>_xlfn.XLOOKUP(order_details[[#This Row],[orderID]],orders[orderID],orders[Employee Name])</f>
        <v>Janet Leverling</v>
      </c>
      <c r="E570" t="str">
        <f>_xlfn.XLOOKUP(order_details[[#This Row],[Customer ID]],customers[customerID],customers[companyName])</f>
        <v>Lehmanns Marktstand</v>
      </c>
      <c r="F570" t="str">
        <f>_xlfn.XLOOKUP(order_details[[#This Row],[productID]],products[productID],products[productName])</f>
        <v>Raclette Courdavault</v>
      </c>
      <c r="G570" t="str">
        <f>_xlfn.XLOOKUP(order_details[[#This Row],[Product Name]],products[productName],products[Category Name])</f>
        <v>Dairy Products</v>
      </c>
      <c r="H570" s="6">
        <f>_xlfn.XLOOKUP(order_details[[#This Row],[orderID]],orders[orderID],orders[orderDate])</f>
        <v>41983</v>
      </c>
      <c r="I570" s="6" t="e">
        <f>DATEVALUE(order_details[[#This Row],[Order Date]])</f>
        <v>#VALUE!</v>
      </c>
      <c r="J570">
        <v>55</v>
      </c>
      <c r="K570">
        <v>25</v>
      </c>
      <c r="L570">
        <v>0</v>
      </c>
      <c r="M570">
        <f>(order_details[[#This Row],[unitPrice]]*order_details[[#This Row],[quantity]]) - (order_details[[#This Row],[unitPrice]]*order_details[[#This Row],[quantity]]*order_details[[#This Row],[discount]])</f>
        <v>1375</v>
      </c>
      <c r="N570">
        <f>_xlfn.XLOOKUP(order_details[[#This Row],[orderID]],orders[orderID],orders[freight])</f>
        <v>91.28</v>
      </c>
      <c r="O570">
        <f>order_details[[#This Row],[Sales]]-order_details[[#This Row],[Freight]]</f>
        <v>1283.72</v>
      </c>
      <c r="P570" s="8">
        <f>(order_details[[#This Row],[Profit]]/order_details[[#This Row],[Sales]])/100</f>
        <v>9.3361454545454539E-3</v>
      </c>
      <c r="Q570" s="12"/>
    </row>
    <row r="571" spans="1:17" x14ac:dyDescent="0.25">
      <c r="A571">
        <v>10773</v>
      </c>
      <c r="B571">
        <v>17</v>
      </c>
      <c r="C571" t="str">
        <f>_xlfn.XLOOKUP(order_details[[#This Row],[orderID]],orders[orderID],orders[customerID])</f>
        <v>ERNSH</v>
      </c>
      <c r="D571" t="str">
        <f>_xlfn.XLOOKUP(order_details[[#This Row],[orderID]],orders[orderID],orders[Employee Name])</f>
        <v>Nancy Davolio</v>
      </c>
      <c r="E571" t="str">
        <f>_xlfn.XLOOKUP(order_details[[#This Row],[Customer ID]],customers[customerID],customers[companyName])</f>
        <v>Ernst Handel</v>
      </c>
      <c r="F571" t="str">
        <f>_xlfn.XLOOKUP(order_details[[#This Row],[productID]],products[productID],products[productName])</f>
        <v>Alice Mutton</v>
      </c>
      <c r="G571" t="str">
        <f>_xlfn.XLOOKUP(order_details[[#This Row],[Product Name]],products[productName],products[Category Name])</f>
        <v>Meat &amp; Poultry</v>
      </c>
      <c r="H571" s="6">
        <f>_xlfn.XLOOKUP(order_details[[#This Row],[orderID]],orders[orderID],orders[orderDate])</f>
        <v>41984</v>
      </c>
      <c r="I571" s="6" t="e">
        <f>DATEVALUE(order_details[[#This Row],[Order Date]])</f>
        <v>#VALUE!</v>
      </c>
      <c r="J571">
        <v>39</v>
      </c>
      <c r="K571">
        <v>33</v>
      </c>
      <c r="L571">
        <v>0</v>
      </c>
      <c r="M571">
        <f>(order_details[[#This Row],[unitPrice]]*order_details[[#This Row],[quantity]]) - (order_details[[#This Row],[unitPrice]]*order_details[[#This Row],[quantity]]*order_details[[#This Row],[discount]])</f>
        <v>1287</v>
      </c>
      <c r="N571">
        <f>_xlfn.XLOOKUP(order_details[[#This Row],[orderID]],orders[orderID],orders[freight])</f>
        <v>96.43</v>
      </c>
      <c r="O571">
        <f>order_details[[#This Row],[Sales]]-order_details[[#This Row],[Freight]]</f>
        <v>1190.57</v>
      </c>
      <c r="P571" s="8">
        <f>(order_details[[#This Row],[Profit]]/order_details[[#This Row],[Sales]])/100</f>
        <v>9.2507381507381508E-3</v>
      </c>
      <c r="Q571" s="12"/>
    </row>
    <row r="572" spans="1:17" x14ac:dyDescent="0.25">
      <c r="A572">
        <v>10774</v>
      </c>
      <c r="B572">
        <v>66</v>
      </c>
      <c r="C572" t="str">
        <f>_xlfn.XLOOKUP(order_details[[#This Row],[orderID]],orders[orderID],orders[customerID])</f>
        <v>FOLKO</v>
      </c>
      <c r="D572" t="str">
        <f>_xlfn.XLOOKUP(order_details[[#This Row],[orderID]],orders[orderID],orders[Employee Name])</f>
        <v>Margaret Peacock</v>
      </c>
      <c r="E572" t="str">
        <f>_xlfn.XLOOKUP(order_details[[#This Row],[Customer ID]],customers[customerID],customers[companyName])</f>
        <v>Folk och fä HB</v>
      </c>
      <c r="F572" t="str">
        <f>_xlfn.XLOOKUP(order_details[[#This Row],[productID]],products[productID],products[productName])</f>
        <v>Louisiana Hot Spiced Okra</v>
      </c>
      <c r="G572" t="str">
        <f>_xlfn.XLOOKUP(order_details[[#This Row],[Product Name]],products[productName],products[Category Name])</f>
        <v>Condiments</v>
      </c>
      <c r="H572" s="6">
        <f>_xlfn.XLOOKUP(order_details[[#This Row],[orderID]],orders[orderID],orders[orderDate])</f>
        <v>41984</v>
      </c>
      <c r="I572" s="6" t="e">
        <f>DATEVALUE(order_details[[#This Row],[Order Date]])</f>
        <v>#VALUE!</v>
      </c>
      <c r="J572">
        <v>17</v>
      </c>
      <c r="K572">
        <v>50</v>
      </c>
      <c r="L572">
        <v>0</v>
      </c>
      <c r="M572">
        <f>(order_details[[#This Row],[unitPrice]]*order_details[[#This Row],[quantity]]) - (order_details[[#This Row],[unitPrice]]*order_details[[#This Row],[quantity]]*order_details[[#This Row],[discount]])</f>
        <v>850</v>
      </c>
      <c r="N572">
        <f>_xlfn.XLOOKUP(order_details[[#This Row],[orderID]],orders[orderID],orders[freight])</f>
        <v>48.2</v>
      </c>
      <c r="O572">
        <f>order_details[[#This Row],[Sales]]-order_details[[#This Row],[Freight]]</f>
        <v>801.8</v>
      </c>
      <c r="P572" s="8">
        <f>(order_details[[#This Row],[Profit]]/order_details[[#This Row],[Sales]])/100</f>
        <v>9.4329411764705866E-3</v>
      </c>
      <c r="Q572" s="12"/>
    </row>
    <row r="573" spans="1:17" x14ac:dyDescent="0.25">
      <c r="A573">
        <v>10775</v>
      </c>
      <c r="B573">
        <v>10</v>
      </c>
      <c r="C573" t="str">
        <f>_xlfn.XLOOKUP(order_details[[#This Row],[orderID]],orders[orderID],orders[customerID])</f>
        <v>THECR</v>
      </c>
      <c r="D573" t="str">
        <f>_xlfn.XLOOKUP(order_details[[#This Row],[orderID]],orders[orderID],orders[Employee Name])</f>
        <v>Robert King</v>
      </c>
      <c r="E573" t="str">
        <f>_xlfn.XLOOKUP(order_details[[#This Row],[Customer ID]],customers[customerID],customers[companyName])</f>
        <v>The Cracker Box</v>
      </c>
      <c r="F573" t="str">
        <f>_xlfn.XLOOKUP(order_details[[#This Row],[productID]],products[productID],products[productName])</f>
        <v>Ikura</v>
      </c>
      <c r="G573" t="str">
        <f>_xlfn.XLOOKUP(order_details[[#This Row],[Product Name]],products[productName],products[Category Name])</f>
        <v>Seafood</v>
      </c>
      <c r="H573" s="6">
        <f>_xlfn.XLOOKUP(order_details[[#This Row],[orderID]],orders[orderID],orders[orderDate])</f>
        <v>41985</v>
      </c>
      <c r="I573" s="6" t="e">
        <f>DATEVALUE(order_details[[#This Row],[Order Date]])</f>
        <v>#VALUE!</v>
      </c>
      <c r="J573">
        <v>31</v>
      </c>
      <c r="K573">
        <v>6</v>
      </c>
      <c r="L573">
        <v>0</v>
      </c>
      <c r="M573">
        <f>(order_details[[#This Row],[unitPrice]]*order_details[[#This Row],[quantity]]) - (order_details[[#This Row],[unitPrice]]*order_details[[#This Row],[quantity]]*order_details[[#This Row],[discount]])</f>
        <v>186</v>
      </c>
      <c r="N573">
        <f>_xlfn.XLOOKUP(order_details[[#This Row],[orderID]],orders[orderID],orders[freight])</f>
        <v>20.25</v>
      </c>
      <c r="O573">
        <f>order_details[[#This Row],[Sales]]-order_details[[#This Row],[Freight]]</f>
        <v>165.75</v>
      </c>
      <c r="P573" s="8">
        <f>(order_details[[#This Row],[Profit]]/order_details[[#This Row],[Sales]])/100</f>
        <v>8.911290322580645E-3</v>
      </c>
      <c r="Q573" s="12"/>
    </row>
    <row r="574" spans="1:17" x14ac:dyDescent="0.25">
      <c r="A574">
        <v>10775</v>
      </c>
      <c r="B574">
        <v>67</v>
      </c>
      <c r="C574" t="str">
        <f>_xlfn.XLOOKUP(order_details[[#This Row],[orderID]],orders[orderID],orders[customerID])</f>
        <v>THECR</v>
      </c>
      <c r="D574" t="str">
        <f>_xlfn.XLOOKUP(order_details[[#This Row],[orderID]],orders[orderID],orders[Employee Name])</f>
        <v>Robert King</v>
      </c>
      <c r="E574" t="str">
        <f>_xlfn.XLOOKUP(order_details[[#This Row],[Customer ID]],customers[customerID],customers[companyName])</f>
        <v>The Cracker Box</v>
      </c>
      <c r="F574" t="str">
        <f>_xlfn.XLOOKUP(order_details[[#This Row],[productID]],products[productID],products[productName])</f>
        <v>Laughing Lumberjack Lager</v>
      </c>
      <c r="G574" t="str">
        <f>_xlfn.XLOOKUP(order_details[[#This Row],[Product Name]],products[productName],products[Category Name])</f>
        <v>Beverages</v>
      </c>
      <c r="H574" s="6">
        <f>_xlfn.XLOOKUP(order_details[[#This Row],[orderID]],orders[orderID],orders[orderDate])</f>
        <v>41985</v>
      </c>
      <c r="I574" s="6" t="e">
        <f>DATEVALUE(order_details[[#This Row],[Order Date]])</f>
        <v>#VALUE!</v>
      </c>
      <c r="J574">
        <v>14</v>
      </c>
      <c r="K574">
        <v>3</v>
      </c>
      <c r="L574">
        <v>0</v>
      </c>
      <c r="M574">
        <f>(order_details[[#This Row],[unitPrice]]*order_details[[#This Row],[quantity]]) - (order_details[[#This Row],[unitPrice]]*order_details[[#This Row],[quantity]]*order_details[[#This Row],[discount]])</f>
        <v>42</v>
      </c>
      <c r="N574">
        <f>_xlfn.XLOOKUP(order_details[[#This Row],[orderID]],orders[orderID],orders[freight])</f>
        <v>20.25</v>
      </c>
      <c r="O574">
        <f>order_details[[#This Row],[Sales]]-order_details[[#This Row],[Freight]]</f>
        <v>21.75</v>
      </c>
      <c r="P574" s="8">
        <f>(order_details[[#This Row],[Profit]]/order_details[[#This Row],[Sales]])/100</f>
        <v>5.1785714285714291E-3</v>
      </c>
      <c r="Q574" s="12"/>
    </row>
    <row r="575" spans="1:17" x14ac:dyDescent="0.25">
      <c r="A575">
        <v>10780</v>
      </c>
      <c r="B575">
        <v>70</v>
      </c>
      <c r="C575" t="str">
        <f>_xlfn.XLOOKUP(order_details[[#This Row],[orderID]],orders[orderID],orders[customerID])</f>
        <v>LILAS</v>
      </c>
      <c r="D575" t="str">
        <f>_xlfn.XLOOKUP(order_details[[#This Row],[orderID]],orders[orderID],orders[Employee Name])</f>
        <v>Andrew Fuller</v>
      </c>
      <c r="E575" t="str">
        <f>_xlfn.XLOOKUP(order_details[[#This Row],[Customer ID]],customers[customerID],customers[companyName])</f>
        <v>LILA-Supermercado</v>
      </c>
      <c r="F575" t="str">
        <f>_xlfn.XLOOKUP(order_details[[#This Row],[productID]],products[productID],products[productName])</f>
        <v>Outback Lager</v>
      </c>
      <c r="G575" t="str">
        <f>_xlfn.XLOOKUP(order_details[[#This Row],[Product Name]],products[productName],products[Category Name])</f>
        <v>Beverages</v>
      </c>
      <c r="H575" s="6">
        <f>_xlfn.XLOOKUP(order_details[[#This Row],[orderID]],orders[orderID],orders[orderDate])</f>
        <v>41989</v>
      </c>
      <c r="I575" s="6" t="e">
        <f>DATEVALUE(order_details[[#This Row],[Order Date]])</f>
        <v>#VALUE!</v>
      </c>
      <c r="J575">
        <v>15</v>
      </c>
      <c r="K575">
        <v>35</v>
      </c>
      <c r="L575">
        <v>0</v>
      </c>
      <c r="M575">
        <f>(order_details[[#This Row],[unitPrice]]*order_details[[#This Row],[quantity]]) - (order_details[[#This Row],[unitPrice]]*order_details[[#This Row],[quantity]]*order_details[[#This Row],[discount]])</f>
        <v>525</v>
      </c>
      <c r="N575">
        <f>_xlfn.XLOOKUP(order_details[[#This Row],[orderID]],orders[orderID],orders[freight])</f>
        <v>42.13</v>
      </c>
      <c r="O575">
        <f>order_details[[#This Row],[Sales]]-order_details[[#This Row],[Freight]]</f>
        <v>482.87</v>
      </c>
      <c r="P575" s="8">
        <f>(order_details[[#This Row],[Profit]]/order_details[[#This Row],[Sales]])/100</f>
        <v>9.1975238095238099E-3</v>
      </c>
      <c r="Q575" s="12"/>
    </row>
    <row r="576" spans="1:17" x14ac:dyDescent="0.25">
      <c r="A576">
        <v>10781</v>
      </c>
      <c r="B576">
        <v>74</v>
      </c>
      <c r="C576" t="str">
        <f>_xlfn.XLOOKUP(order_details[[#This Row],[orderID]],orders[orderID],orders[customerID])</f>
        <v>WARTH</v>
      </c>
      <c r="D576" t="str">
        <f>_xlfn.XLOOKUP(order_details[[#This Row],[orderID]],orders[orderID],orders[Employee Name])</f>
        <v>Andrew Fuller</v>
      </c>
      <c r="E576" t="str">
        <f>_xlfn.XLOOKUP(order_details[[#This Row],[Customer ID]],customers[customerID],customers[companyName])</f>
        <v>Wartian Herkku</v>
      </c>
      <c r="F576" t="str">
        <f>_xlfn.XLOOKUP(order_details[[#This Row],[productID]],products[productID],products[productName])</f>
        <v>Longlife Tofu</v>
      </c>
      <c r="G576" t="str">
        <f>_xlfn.XLOOKUP(order_details[[#This Row],[Product Name]],products[productName],products[Category Name])</f>
        <v>Produce</v>
      </c>
      <c r="H576" s="6">
        <f>_xlfn.XLOOKUP(order_details[[#This Row],[orderID]],orders[orderID],orders[orderDate])</f>
        <v>41990</v>
      </c>
      <c r="I576" s="6" t="e">
        <f>DATEVALUE(order_details[[#This Row],[Order Date]])</f>
        <v>#VALUE!</v>
      </c>
      <c r="J576">
        <v>10</v>
      </c>
      <c r="K576">
        <v>35</v>
      </c>
      <c r="L576">
        <v>0</v>
      </c>
      <c r="M576">
        <f>(order_details[[#This Row],[unitPrice]]*order_details[[#This Row],[quantity]]) - (order_details[[#This Row],[unitPrice]]*order_details[[#This Row],[quantity]]*order_details[[#This Row],[discount]])</f>
        <v>350</v>
      </c>
      <c r="N576">
        <f>_xlfn.XLOOKUP(order_details[[#This Row],[orderID]],orders[orderID],orders[freight])</f>
        <v>73.16</v>
      </c>
      <c r="O576">
        <f>order_details[[#This Row],[Sales]]-order_details[[#This Row],[Freight]]</f>
        <v>276.84000000000003</v>
      </c>
      <c r="P576" s="8">
        <f>(order_details[[#This Row],[Profit]]/order_details[[#This Row],[Sales]])/100</f>
        <v>7.9097142857142873E-3</v>
      </c>
      <c r="Q576" s="12"/>
    </row>
    <row r="577" spans="1:17" x14ac:dyDescent="0.25">
      <c r="A577">
        <v>10782</v>
      </c>
      <c r="B577">
        <v>31</v>
      </c>
      <c r="C577" t="str">
        <f>_xlfn.XLOOKUP(order_details[[#This Row],[orderID]],orders[orderID],orders[customerID])</f>
        <v>CACTU</v>
      </c>
      <c r="D577" t="str">
        <f>_xlfn.XLOOKUP(order_details[[#This Row],[orderID]],orders[orderID],orders[Employee Name])</f>
        <v>Anne Dodsworth</v>
      </c>
      <c r="E577" t="str">
        <f>_xlfn.XLOOKUP(order_details[[#This Row],[Customer ID]],customers[customerID],customers[companyName])</f>
        <v>Cactus Comidas para llevar</v>
      </c>
      <c r="F577" t="str">
        <f>_xlfn.XLOOKUP(order_details[[#This Row],[productID]],products[productID],products[productName])</f>
        <v>Gorgonzola Telino</v>
      </c>
      <c r="G577" t="str">
        <f>_xlfn.XLOOKUP(order_details[[#This Row],[Product Name]],products[productName],products[Category Name])</f>
        <v>Dairy Products</v>
      </c>
      <c r="H577" s="6">
        <f>_xlfn.XLOOKUP(order_details[[#This Row],[orderID]],orders[orderID],orders[orderDate])</f>
        <v>41990</v>
      </c>
      <c r="I577" s="6" t="e">
        <f>DATEVALUE(order_details[[#This Row],[Order Date]])</f>
        <v>#VALUE!</v>
      </c>
      <c r="J577">
        <v>12.5</v>
      </c>
      <c r="K577">
        <v>1</v>
      </c>
      <c r="L577">
        <v>0</v>
      </c>
      <c r="M577">
        <f>(order_details[[#This Row],[unitPrice]]*order_details[[#This Row],[quantity]]) - (order_details[[#This Row],[unitPrice]]*order_details[[#This Row],[quantity]]*order_details[[#This Row],[discount]])</f>
        <v>12.5</v>
      </c>
      <c r="N577">
        <f>_xlfn.XLOOKUP(order_details[[#This Row],[orderID]],orders[orderID],orders[freight])</f>
        <v>1.1000000000000001</v>
      </c>
      <c r="O577">
        <f>order_details[[#This Row],[Sales]]-order_details[[#This Row],[Freight]]</f>
        <v>11.4</v>
      </c>
      <c r="P577" s="8">
        <f>(order_details[[#This Row],[Profit]]/order_details[[#This Row],[Sales]])/100</f>
        <v>9.1199999999999996E-3</v>
      </c>
      <c r="Q577" s="12"/>
    </row>
    <row r="578" spans="1:17" x14ac:dyDescent="0.25">
      <c r="A578">
        <v>10783</v>
      </c>
      <c r="B578">
        <v>38</v>
      </c>
      <c r="C578" t="str">
        <f>_xlfn.XLOOKUP(order_details[[#This Row],[orderID]],orders[orderID],orders[customerID])</f>
        <v>HANAR</v>
      </c>
      <c r="D578" t="str">
        <f>_xlfn.XLOOKUP(order_details[[#This Row],[orderID]],orders[orderID],orders[Employee Name])</f>
        <v>Margaret Peacock</v>
      </c>
      <c r="E578" t="str">
        <f>_xlfn.XLOOKUP(order_details[[#This Row],[Customer ID]],customers[customerID],customers[companyName])</f>
        <v>Hanari Carnes</v>
      </c>
      <c r="F578" t="str">
        <f>_xlfn.XLOOKUP(order_details[[#This Row],[productID]],products[productID],products[productName])</f>
        <v>Côte de Blaye</v>
      </c>
      <c r="G578" t="str">
        <f>_xlfn.XLOOKUP(order_details[[#This Row],[Product Name]],products[productName],products[Category Name])</f>
        <v>Beverages</v>
      </c>
      <c r="H578" s="6">
        <f>_xlfn.XLOOKUP(order_details[[#This Row],[orderID]],orders[orderID],orders[orderDate])</f>
        <v>41991</v>
      </c>
      <c r="I578" s="6" t="e">
        <f>DATEVALUE(order_details[[#This Row],[Order Date]])</f>
        <v>#VALUE!</v>
      </c>
      <c r="J578">
        <v>263.5</v>
      </c>
      <c r="K578">
        <v>5</v>
      </c>
      <c r="L578">
        <v>0</v>
      </c>
      <c r="M578">
        <f>(order_details[[#This Row],[unitPrice]]*order_details[[#This Row],[quantity]]) - (order_details[[#This Row],[unitPrice]]*order_details[[#This Row],[quantity]]*order_details[[#This Row],[discount]])</f>
        <v>1317.5</v>
      </c>
      <c r="N578">
        <f>_xlfn.XLOOKUP(order_details[[#This Row],[orderID]],orders[orderID],orders[freight])</f>
        <v>124.98</v>
      </c>
      <c r="O578">
        <f>order_details[[#This Row],[Sales]]-order_details[[#This Row],[Freight]]</f>
        <v>1192.52</v>
      </c>
      <c r="P578" s="8">
        <f>(order_details[[#This Row],[Profit]]/order_details[[#This Row],[Sales]])/100</f>
        <v>9.0513851992409869E-3</v>
      </c>
      <c r="Q578" s="12"/>
    </row>
    <row r="579" spans="1:17" x14ac:dyDescent="0.25">
      <c r="A579">
        <v>10789</v>
      </c>
      <c r="B579">
        <v>68</v>
      </c>
      <c r="C579" t="str">
        <f>_xlfn.XLOOKUP(order_details[[#This Row],[orderID]],orders[orderID],orders[customerID])</f>
        <v>FOLIG</v>
      </c>
      <c r="D579" t="str">
        <f>_xlfn.XLOOKUP(order_details[[#This Row],[orderID]],orders[orderID],orders[Employee Name])</f>
        <v>Nancy Davolio</v>
      </c>
      <c r="E579" t="str">
        <f>_xlfn.XLOOKUP(order_details[[#This Row],[Customer ID]],customers[customerID],customers[companyName])</f>
        <v>Folies gourmandes</v>
      </c>
      <c r="F579" t="str">
        <f>_xlfn.XLOOKUP(order_details[[#This Row],[productID]],products[productID],products[productName])</f>
        <v>Scottish Longbreads</v>
      </c>
      <c r="G579" t="str">
        <f>_xlfn.XLOOKUP(order_details[[#This Row],[Product Name]],products[productName],products[Category Name])</f>
        <v>Confections</v>
      </c>
      <c r="H579" s="6">
        <f>_xlfn.XLOOKUP(order_details[[#This Row],[orderID]],orders[orderID],orders[orderDate])</f>
        <v>41995</v>
      </c>
      <c r="I579" s="6" t="e">
        <f>DATEVALUE(order_details[[#This Row],[Order Date]])</f>
        <v>#VALUE!</v>
      </c>
      <c r="J579">
        <v>12.5</v>
      </c>
      <c r="K579">
        <v>18</v>
      </c>
      <c r="L579">
        <v>0</v>
      </c>
      <c r="M579">
        <f>(order_details[[#This Row],[unitPrice]]*order_details[[#This Row],[quantity]]) - (order_details[[#This Row],[unitPrice]]*order_details[[#This Row],[quantity]]*order_details[[#This Row],[discount]])</f>
        <v>225</v>
      </c>
      <c r="N579">
        <f>_xlfn.XLOOKUP(order_details[[#This Row],[orderID]],orders[orderID],orders[freight])</f>
        <v>100.6</v>
      </c>
      <c r="O579">
        <f>order_details[[#This Row],[Sales]]-order_details[[#This Row],[Freight]]</f>
        <v>124.4</v>
      </c>
      <c r="P579" s="8">
        <f>(order_details[[#This Row],[Profit]]/order_details[[#This Row],[Sales]])/100</f>
        <v>5.5288888888888887E-3</v>
      </c>
      <c r="Q579" s="12"/>
    </row>
    <row r="580" spans="1:17" x14ac:dyDescent="0.25">
      <c r="A580">
        <v>10792</v>
      </c>
      <c r="B580">
        <v>54</v>
      </c>
      <c r="C580" t="str">
        <f>_xlfn.XLOOKUP(order_details[[#This Row],[orderID]],orders[orderID],orders[customerID])</f>
        <v>WOLZA</v>
      </c>
      <c r="D580" t="str">
        <f>_xlfn.XLOOKUP(order_details[[#This Row],[orderID]],orders[orderID],orders[Employee Name])</f>
        <v>Nancy Davolio</v>
      </c>
      <c r="E580" t="str">
        <f>_xlfn.XLOOKUP(order_details[[#This Row],[Customer ID]],customers[customerID],customers[companyName])</f>
        <v>Wolski  Zajazd</v>
      </c>
      <c r="F580" t="str">
        <f>_xlfn.XLOOKUP(order_details[[#This Row],[productID]],products[productID],products[productName])</f>
        <v>Tourtière</v>
      </c>
      <c r="G580" t="str">
        <f>_xlfn.XLOOKUP(order_details[[#This Row],[Product Name]],products[productName],products[Category Name])</f>
        <v>Meat &amp; Poultry</v>
      </c>
      <c r="H580" s="6">
        <f>_xlfn.XLOOKUP(order_details[[#This Row],[orderID]],orders[orderID],orders[orderDate])</f>
        <v>41996</v>
      </c>
      <c r="I580" s="6" t="e">
        <f>DATEVALUE(order_details[[#This Row],[Order Date]])</f>
        <v>#VALUE!</v>
      </c>
      <c r="J580">
        <v>7.45</v>
      </c>
      <c r="K580">
        <v>3</v>
      </c>
      <c r="L580">
        <v>0</v>
      </c>
      <c r="M580">
        <f>(order_details[[#This Row],[unitPrice]]*order_details[[#This Row],[quantity]]) - (order_details[[#This Row],[unitPrice]]*order_details[[#This Row],[quantity]]*order_details[[#This Row],[discount]])</f>
        <v>22.35</v>
      </c>
      <c r="N580">
        <f>_xlfn.XLOOKUP(order_details[[#This Row],[orderID]],orders[orderID],orders[freight])</f>
        <v>23.79</v>
      </c>
      <c r="O580">
        <f>order_details[[#This Row],[Sales]]-order_details[[#This Row],[Freight]]</f>
        <v>-1.4399999999999977</v>
      </c>
      <c r="P580" s="8">
        <f>(order_details[[#This Row],[Profit]]/order_details[[#This Row],[Sales]])/100</f>
        <v>-6.4429530201342178E-4</v>
      </c>
      <c r="Q580" s="12"/>
    </row>
    <row r="581" spans="1:17" x14ac:dyDescent="0.25">
      <c r="A581">
        <v>10793</v>
      </c>
      <c r="B581">
        <v>41</v>
      </c>
      <c r="C581" t="str">
        <f>_xlfn.XLOOKUP(order_details[[#This Row],[orderID]],orders[orderID],orders[customerID])</f>
        <v>AROUT</v>
      </c>
      <c r="D581" t="str">
        <f>_xlfn.XLOOKUP(order_details[[#This Row],[orderID]],orders[orderID],orders[Employee Name])</f>
        <v>Janet Leverling</v>
      </c>
      <c r="E581" t="str">
        <f>_xlfn.XLOOKUP(order_details[[#This Row],[Customer ID]],customers[customerID],customers[companyName])</f>
        <v>Around the Horn</v>
      </c>
      <c r="F581" t="str">
        <f>_xlfn.XLOOKUP(order_details[[#This Row],[productID]],products[productID],products[productName])</f>
        <v>Jack's New England Clam Chowder</v>
      </c>
      <c r="G581" t="str">
        <f>_xlfn.XLOOKUP(order_details[[#This Row],[Product Name]],products[productName],products[Category Name])</f>
        <v>Seafood</v>
      </c>
      <c r="H581" s="6">
        <f>_xlfn.XLOOKUP(order_details[[#This Row],[orderID]],orders[orderID],orders[orderDate])</f>
        <v>41997</v>
      </c>
      <c r="I581" s="6" t="e">
        <f>DATEVALUE(order_details[[#This Row],[Order Date]])</f>
        <v>#VALUE!</v>
      </c>
      <c r="J581">
        <v>9.65</v>
      </c>
      <c r="K581">
        <v>14</v>
      </c>
      <c r="L581">
        <v>0</v>
      </c>
      <c r="M581">
        <f>(order_details[[#This Row],[unitPrice]]*order_details[[#This Row],[quantity]]) - (order_details[[#This Row],[unitPrice]]*order_details[[#This Row],[quantity]]*order_details[[#This Row],[discount]])</f>
        <v>135.1</v>
      </c>
      <c r="N581">
        <f>_xlfn.XLOOKUP(order_details[[#This Row],[orderID]],orders[orderID],orders[freight])</f>
        <v>4.5199999999999996</v>
      </c>
      <c r="O581">
        <f>order_details[[#This Row],[Sales]]-order_details[[#This Row],[Freight]]</f>
        <v>130.57999999999998</v>
      </c>
      <c r="P581" s="8">
        <f>(order_details[[#This Row],[Profit]]/order_details[[#This Row],[Sales]])/100</f>
        <v>9.6654330125832705E-3</v>
      </c>
      <c r="Q581" s="12"/>
    </row>
    <row r="582" spans="1:17" x14ac:dyDescent="0.25">
      <c r="A582">
        <v>10793</v>
      </c>
      <c r="B582">
        <v>52</v>
      </c>
      <c r="C582" t="str">
        <f>_xlfn.XLOOKUP(order_details[[#This Row],[orderID]],orders[orderID],orders[customerID])</f>
        <v>AROUT</v>
      </c>
      <c r="D582" t="str">
        <f>_xlfn.XLOOKUP(order_details[[#This Row],[orderID]],orders[orderID],orders[Employee Name])</f>
        <v>Janet Leverling</v>
      </c>
      <c r="E582" t="str">
        <f>_xlfn.XLOOKUP(order_details[[#This Row],[Customer ID]],customers[customerID],customers[companyName])</f>
        <v>Around the Horn</v>
      </c>
      <c r="F582" t="str">
        <f>_xlfn.XLOOKUP(order_details[[#This Row],[productID]],products[productID],products[productName])</f>
        <v>Filo Mix</v>
      </c>
      <c r="G582" t="str">
        <f>_xlfn.XLOOKUP(order_details[[#This Row],[Product Name]],products[productName],products[Category Name])</f>
        <v>Grains &amp; Cereals</v>
      </c>
      <c r="H582" s="6">
        <f>_xlfn.XLOOKUP(order_details[[#This Row],[orderID]],orders[orderID],orders[orderDate])</f>
        <v>41997</v>
      </c>
      <c r="I582" s="6" t="e">
        <f>DATEVALUE(order_details[[#This Row],[Order Date]])</f>
        <v>#VALUE!</v>
      </c>
      <c r="J582">
        <v>7</v>
      </c>
      <c r="K582">
        <v>8</v>
      </c>
      <c r="L582">
        <v>0</v>
      </c>
      <c r="M582">
        <f>(order_details[[#This Row],[unitPrice]]*order_details[[#This Row],[quantity]]) - (order_details[[#This Row],[unitPrice]]*order_details[[#This Row],[quantity]]*order_details[[#This Row],[discount]])</f>
        <v>56</v>
      </c>
      <c r="N582">
        <f>_xlfn.XLOOKUP(order_details[[#This Row],[orderID]],orders[orderID],orders[freight])</f>
        <v>4.5199999999999996</v>
      </c>
      <c r="O582">
        <f>order_details[[#This Row],[Sales]]-order_details[[#This Row],[Freight]]</f>
        <v>51.480000000000004</v>
      </c>
      <c r="P582" s="8">
        <f>(order_details[[#This Row],[Profit]]/order_details[[#This Row],[Sales]])/100</f>
        <v>9.1928571428571432E-3</v>
      </c>
      <c r="Q582" s="12"/>
    </row>
    <row r="583" spans="1:17" x14ac:dyDescent="0.25">
      <c r="A583">
        <v>10795</v>
      </c>
      <c r="B583">
        <v>16</v>
      </c>
      <c r="C583" t="str">
        <f>_xlfn.XLOOKUP(order_details[[#This Row],[orderID]],orders[orderID],orders[customerID])</f>
        <v>ERNSH</v>
      </c>
      <c r="D583" t="str">
        <f>_xlfn.XLOOKUP(order_details[[#This Row],[orderID]],orders[orderID],orders[Employee Name])</f>
        <v>Laura Callahan</v>
      </c>
      <c r="E583" t="str">
        <f>_xlfn.XLOOKUP(order_details[[#This Row],[Customer ID]],customers[customerID],customers[companyName])</f>
        <v>Ernst Handel</v>
      </c>
      <c r="F583" t="str">
        <f>_xlfn.XLOOKUP(order_details[[#This Row],[productID]],products[productID],products[productName])</f>
        <v>Pavlova</v>
      </c>
      <c r="G583" t="str">
        <f>_xlfn.XLOOKUP(order_details[[#This Row],[Product Name]],products[productName],products[Category Name])</f>
        <v>Confections</v>
      </c>
      <c r="H583" s="6">
        <f>_xlfn.XLOOKUP(order_details[[#This Row],[orderID]],orders[orderID],orders[orderDate])</f>
        <v>41997</v>
      </c>
      <c r="I583" s="6" t="e">
        <f>DATEVALUE(order_details[[#This Row],[Order Date]])</f>
        <v>#VALUE!</v>
      </c>
      <c r="J583">
        <v>17.45</v>
      </c>
      <c r="K583">
        <v>65</v>
      </c>
      <c r="L583">
        <v>0</v>
      </c>
      <c r="M583">
        <f>(order_details[[#This Row],[unitPrice]]*order_details[[#This Row],[quantity]]) - (order_details[[#This Row],[unitPrice]]*order_details[[#This Row],[quantity]]*order_details[[#This Row],[discount]])</f>
        <v>1134.25</v>
      </c>
      <c r="N583">
        <f>_xlfn.XLOOKUP(order_details[[#This Row],[orderID]],orders[orderID],orders[freight])</f>
        <v>126.66</v>
      </c>
      <c r="O583">
        <f>order_details[[#This Row],[Sales]]-order_details[[#This Row],[Freight]]</f>
        <v>1007.59</v>
      </c>
      <c r="P583" s="8">
        <f>(order_details[[#This Row],[Profit]]/order_details[[#This Row],[Sales]])/100</f>
        <v>8.8833149658364557E-3</v>
      </c>
      <c r="Q583" s="12"/>
    </row>
    <row r="584" spans="1:17" x14ac:dyDescent="0.25">
      <c r="A584">
        <v>10798</v>
      </c>
      <c r="B584">
        <v>62</v>
      </c>
      <c r="C584" t="str">
        <f>_xlfn.XLOOKUP(order_details[[#This Row],[orderID]],orders[orderID],orders[customerID])</f>
        <v>ISLAT</v>
      </c>
      <c r="D584" t="str">
        <f>_xlfn.XLOOKUP(order_details[[#This Row],[orderID]],orders[orderID],orders[Employee Name])</f>
        <v>Andrew Fuller</v>
      </c>
      <c r="E584" t="str">
        <f>_xlfn.XLOOKUP(order_details[[#This Row],[Customer ID]],customers[customerID],customers[companyName])</f>
        <v>Island Trading</v>
      </c>
      <c r="F584" t="str">
        <f>_xlfn.XLOOKUP(order_details[[#This Row],[productID]],products[productID],products[productName])</f>
        <v>Tarte au sucre</v>
      </c>
      <c r="G584" t="str">
        <f>_xlfn.XLOOKUP(order_details[[#This Row],[Product Name]],products[productName],products[Category Name])</f>
        <v>Confections</v>
      </c>
      <c r="H584" s="6">
        <f>_xlfn.XLOOKUP(order_details[[#This Row],[orderID]],orders[orderID],orders[orderDate])</f>
        <v>41999</v>
      </c>
      <c r="I584" s="6" t="e">
        <f>DATEVALUE(order_details[[#This Row],[Order Date]])</f>
        <v>#VALUE!</v>
      </c>
      <c r="J584">
        <v>49.3</v>
      </c>
      <c r="K584">
        <v>2</v>
      </c>
      <c r="L584">
        <v>0</v>
      </c>
      <c r="M584">
        <f>(order_details[[#This Row],[unitPrice]]*order_details[[#This Row],[quantity]]) - (order_details[[#This Row],[unitPrice]]*order_details[[#This Row],[quantity]]*order_details[[#This Row],[discount]])</f>
        <v>98.6</v>
      </c>
      <c r="N584">
        <f>_xlfn.XLOOKUP(order_details[[#This Row],[orderID]],orders[orderID],orders[freight])</f>
        <v>2.33</v>
      </c>
      <c r="O584">
        <f>order_details[[#This Row],[Sales]]-order_details[[#This Row],[Freight]]</f>
        <v>96.27</v>
      </c>
      <c r="P584" s="8">
        <f>(order_details[[#This Row],[Profit]]/order_details[[#This Row],[Sales]])/100</f>
        <v>9.7636916835699798E-3</v>
      </c>
      <c r="Q584" s="12"/>
    </row>
    <row r="585" spans="1:17" x14ac:dyDescent="0.25">
      <c r="A585">
        <v>10799</v>
      </c>
      <c r="B585">
        <v>59</v>
      </c>
      <c r="C585" t="str">
        <f>_xlfn.XLOOKUP(order_details[[#This Row],[orderID]],orders[orderID],orders[customerID])</f>
        <v>KOENE</v>
      </c>
      <c r="D585" t="str">
        <f>_xlfn.XLOOKUP(order_details[[#This Row],[orderID]],orders[orderID],orders[Employee Name])</f>
        <v>Anne Dodsworth</v>
      </c>
      <c r="E585" t="str">
        <f>_xlfn.XLOOKUP(order_details[[#This Row],[Customer ID]],customers[customerID],customers[companyName])</f>
        <v>Königlich Essen</v>
      </c>
      <c r="F585" t="str">
        <f>_xlfn.XLOOKUP(order_details[[#This Row],[productID]],products[productID],products[productName])</f>
        <v>Raclette Courdavault</v>
      </c>
      <c r="G585" t="str">
        <f>_xlfn.XLOOKUP(order_details[[#This Row],[Product Name]],products[productName],products[Category Name])</f>
        <v>Dairy Products</v>
      </c>
      <c r="H585" s="6">
        <f>_xlfn.XLOOKUP(order_details[[#This Row],[orderID]],orders[orderID],orders[orderDate])</f>
        <v>41999</v>
      </c>
      <c r="I585" s="6" t="e">
        <f>DATEVALUE(order_details[[#This Row],[Order Date]])</f>
        <v>#VALUE!</v>
      </c>
      <c r="J585">
        <v>55</v>
      </c>
      <c r="K585">
        <v>25</v>
      </c>
      <c r="L585">
        <v>0</v>
      </c>
      <c r="M585">
        <f>(order_details[[#This Row],[unitPrice]]*order_details[[#This Row],[quantity]]) - (order_details[[#This Row],[unitPrice]]*order_details[[#This Row],[quantity]]*order_details[[#This Row],[discount]])</f>
        <v>1375</v>
      </c>
      <c r="N585">
        <f>_xlfn.XLOOKUP(order_details[[#This Row],[orderID]],orders[orderID],orders[freight])</f>
        <v>30.76</v>
      </c>
      <c r="O585">
        <f>order_details[[#This Row],[Sales]]-order_details[[#This Row],[Freight]]</f>
        <v>1344.24</v>
      </c>
      <c r="P585" s="8">
        <f>(order_details[[#This Row],[Profit]]/order_details[[#This Row],[Sales]])/100</f>
        <v>9.7762909090909084E-3</v>
      </c>
      <c r="Q585" s="12"/>
    </row>
    <row r="586" spans="1:17" x14ac:dyDescent="0.25">
      <c r="A586">
        <v>10804</v>
      </c>
      <c r="B586">
        <v>10</v>
      </c>
      <c r="C586" t="str">
        <f>_xlfn.XLOOKUP(order_details[[#This Row],[orderID]],orders[orderID],orders[customerID])</f>
        <v>SEVES</v>
      </c>
      <c r="D586" t="str">
        <f>_xlfn.XLOOKUP(order_details[[#This Row],[orderID]],orders[orderID],orders[Employee Name])</f>
        <v>Michael Suyama</v>
      </c>
      <c r="E586" t="str">
        <f>_xlfn.XLOOKUP(order_details[[#This Row],[Customer ID]],customers[customerID],customers[companyName])</f>
        <v>Seven Seas Imports</v>
      </c>
      <c r="F586" t="str">
        <f>_xlfn.XLOOKUP(order_details[[#This Row],[productID]],products[productID],products[productName])</f>
        <v>Ikura</v>
      </c>
      <c r="G586" t="str">
        <f>_xlfn.XLOOKUP(order_details[[#This Row],[Product Name]],products[productName],products[Category Name])</f>
        <v>Seafood</v>
      </c>
      <c r="H586" s="6">
        <f>_xlfn.XLOOKUP(order_details[[#This Row],[orderID]],orders[orderID],orders[orderDate])</f>
        <v>42003</v>
      </c>
      <c r="I586" s="6" t="e">
        <f>DATEVALUE(order_details[[#This Row],[Order Date]])</f>
        <v>#VALUE!</v>
      </c>
      <c r="J586">
        <v>31</v>
      </c>
      <c r="K586">
        <v>36</v>
      </c>
      <c r="L586">
        <v>0</v>
      </c>
      <c r="M586">
        <f>(order_details[[#This Row],[unitPrice]]*order_details[[#This Row],[quantity]]) - (order_details[[#This Row],[unitPrice]]*order_details[[#This Row],[quantity]]*order_details[[#This Row],[discount]])</f>
        <v>1116</v>
      </c>
      <c r="N586">
        <f>_xlfn.XLOOKUP(order_details[[#This Row],[orderID]],orders[orderID],orders[freight])</f>
        <v>27.33</v>
      </c>
      <c r="O586">
        <f>order_details[[#This Row],[Sales]]-order_details[[#This Row],[Freight]]</f>
        <v>1088.67</v>
      </c>
      <c r="P586" s="8">
        <f>(order_details[[#This Row],[Profit]]/order_details[[#This Row],[Sales]])/100</f>
        <v>9.7551075268817213E-3</v>
      </c>
      <c r="Q586" s="12"/>
    </row>
    <row r="587" spans="1:17" x14ac:dyDescent="0.25">
      <c r="A587">
        <v>10804</v>
      </c>
      <c r="B587">
        <v>28</v>
      </c>
      <c r="C587" t="str">
        <f>_xlfn.XLOOKUP(order_details[[#This Row],[orderID]],orders[orderID],orders[customerID])</f>
        <v>SEVES</v>
      </c>
      <c r="D587" t="str">
        <f>_xlfn.XLOOKUP(order_details[[#This Row],[orderID]],orders[orderID],orders[Employee Name])</f>
        <v>Michael Suyama</v>
      </c>
      <c r="E587" t="str">
        <f>_xlfn.XLOOKUP(order_details[[#This Row],[Customer ID]],customers[customerID],customers[companyName])</f>
        <v>Seven Seas Imports</v>
      </c>
      <c r="F587" t="str">
        <f>_xlfn.XLOOKUP(order_details[[#This Row],[productID]],products[productID],products[productName])</f>
        <v>Rössle Sauerkraut</v>
      </c>
      <c r="G587" t="str">
        <f>_xlfn.XLOOKUP(order_details[[#This Row],[Product Name]],products[productName],products[Category Name])</f>
        <v>Produce</v>
      </c>
      <c r="H587" s="6">
        <f>_xlfn.XLOOKUP(order_details[[#This Row],[orderID]],orders[orderID],orders[orderDate])</f>
        <v>42003</v>
      </c>
      <c r="I587" s="6" t="e">
        <f>DATEVALUE(order_details[[#This Row],[Order Date]])</f>
        <v>#VALUE!</v>
      </c>
      <c r="J587">
        <v>45.6</v>
      </c>
      <c r="K587">
        <v>24</v>
      </c>
      <c r="L587">
        <v>0</v>
      </c>
      <c r="M587">
        <f>(order_details[[#This Row],[unitPrice]]*order_details[[#This Row],[quantity]]) - (order_details[[#This Row],[unitPrice]]*order_details[[#This Row],[quantity]]*order_details[[#This Row],[discount]])</f>
        <v>1094.4000000000001</v>
      </c>
      <c r="N587">
        <f>_xlfn.XLOOKUP(order_details[[#This Row],[orderID]],orders[orderID],orders[freight])</f>
        <v>27.33</v>
      </c>
      <c r="O587">
        <f>order_details[[#This Row],[Sales]]-order_details[[#This Row],[Freight]]</f>
        <v>1067.0700000000002</v>
      </c>
      <c r="P587" s="8">
        <f>(order_details[[#This Row],[Profit]]/order_details[[#This Row],[Sales]])/100</f>
        <v>9.7502741228070178E-3</v>
      </c>
      <c r="Q587" s="12"/>
    </row>
    <row r="588" spans="1:17" x14ac:dyDescent="0.25">
      <c r="A588">
        <v>10806</v>
      </c>
      <c r="B588">
        <v>65</v>
      </c>
      <c r="C588" t="str">
        <f>_xlfn.XLOOKUP(order_details[[#This Row],[orderID]],orders[orderID],orders[customerID])</f>
        <v>VICTE</v>
      </c>
      <c r="D588" t="str">
        <f>_xlfn.XLOOKUP(order_details[[#This Row],[orderID]],orders[orderID],orders[Employee Name])</f>
        <v>Janet Leverling</v>
      </c>
      <c r="E588" t="str">
        <f>_xlfn.XLOOKUP(order_details[[#This Row],[Customer ID]],customers[customerID],customers[companyName])</f>
        <v>Victuailles en stock</v>
      </c>
      <c r="F588" t="str">
        <f>_xlfn.XLOOKUP(order_details[[#This Row],[productID]],products[productID],products[productName])</f>
        <v>Louisiana Fiery Hot Pepper Sauce</v>
      </c>
      <c r="G588" t="str">
        <f>_xlfn.XLOOKUP(order_details[[#This Row],[Product Name]],products[productName],products[Category Name])</f>
        <v>Condiments</v>
      </c>
      <c r="H588" s="6">
        <f>_xlfn.XLOOKUP(order_details[[#This Row],[orderID]],orders[orderID],orders[orderDate])</f>
        <v>42004</v>
      </c>
      <c r="I588" s="6" t="e">
        <f>DATEVALUE(order_details[[#This Row],[Order Date]])</f>
        <v>#VALUE!</v>
      </c>
      <c r="J588">
        <v>21.05</v>
      </c>
      <c r="K588">
        <v>2</v>
      </c>
      <c r="L588">
        <v>0</v>
      </c>
      <c r="M588">
        <f>(order_details[[#This Row],[unitPrice]]*order_details[[#This Row],[quantity]]) - (order_details[[#This Row],[unitPrice]]*order_details[[#This Row],[quantity]]*order_details[[#This Row],[discount]])</f>
        <v>42.1</v>
      </c>
      <c r="N588">
        <f>_xlfn.XLOOKUP(order_details[[#This Row],[orderID]],orders[orderID],orders[freight])</f>
        <v>22.11</v>
      </c>
      <c r="O588">
        <f>order_details[[#This Row],[Sales]]-order_details[[#This Row],[Freight]]</f>
        <v>19.990000000000002</v>
      </c>
      <c r="P588" s="8">
        <f>(order_details[[#This Row],[Profit]]/order_details[[#This Row],[Sales]])/100</f>
        <v>4.7482185273159151E-3</v>
      </c>
      <c r="Q588" s="12"/>
    </row>
    <row r="589" spans="1:17" x14ac:dyDescent="0.25">
      <c r="A589">
        <v>10807</v>
      </c>
      <c r="B589">
        <v>40</v>
      </c>
      <c r="C589" t="str">
        <f>_xlfn.XLOOKUP(order_details[[#This Row],[orderID]],orders[orderID],orders[customerID])</f>
        <v>FRANS</v>
      </c>
      <c r="D589" t="str">
        <f>_xlfn.XLOOKUP(order_details[[#This Row],[orderID]],orders[orderID],orders[Employee Name])</f>
        <v>Margaret Peacock</v>
      </c>
      <c r="E589" t="str">
        <f>_xlfn.XLOOKUP(order_details[[#This Row],[Customer ID]],customers[customerID],customers[companyName])</f>
        <v>Franchi S.p.A.</v>
      </c>
      <c r="F589" t="str">
        <f>_xlfn.XLOOKUP(order_details[[#This Row],[productID]],products[productID],products[productName])</f>
        <v>Boston Crab Meat</v>
      </c>
      <c r="G589" t="str">
        <f>_xlfn.XLOOKUP(order_details[[#This Row],[Product Name]],products[productName],products[Category Name])</f>
        <v>Seafood</v>
      </c>
      <c r="H589" s="6">
        <f>_xlfn.XLOOKUP(order_details[[#This Row],[orderID]],orders[orderID],orders[orderDate])</f>
        <v>42004</v>
      </c>
      <c r="I589" s="6" t="e">
        <f>DATEVALUE(order_details[[#This Row],[Order Date]])</f>
        <v>#VALUE!</v>
      </c>
      <c r="J589">
        <v>18.399999999999999</v>
      </c>
      <c r="K589">
        <v>1</v>
      </c>
      <c r="L589">
        <v>0</v>
      </c>
      <c r="M589">
        <f>(order_details[[#This Row],[unitPrice]]*order_details[[#This Row],[quantity]]) - (order_details[[#This Row],[unitPrice]]*order_details[[#This Row],[quantity]]*order_details[[#This Row],[discount]])</f>
        <v>18.399999999999999</v>
      </c>
      <c r="N589">
        <f>_xlfn.XLOOKUP(order_details[[#This Row],[orderID]],orders[orderID],orders[freight])</f>
        <v>1.36</v>
      </c>
      <c r="O589">
        <f>order_details[[#This Row],[Sales]]-order_details[[#This Row],[Freight]]</f>
        <v>17.04</v>
      </c>
      <c r="P589" s="8">
        <f>(order_details[[#This Row],[Profit]]/order_details[[#This Row],[Sales]])/100</f>
        <v>9.2608695652173917E-3</v>
      </c>
      <c r="Q589" s="12"/>
    </row>
    <row r="590" spans="1:17" x14ac:dyDescent="0.25">
      <c r="A590">
        <v>10810</v>
      </c>
      <c r="B590">
        <v>13</v>
      </c>
      <c r="C590" t="str">
        <f>_xlfn.XLOOKUP(order_details[[#This Row],[orderID]],orders[orderID],orders[customerID])</f>
        <v>LAUGB</v>
      </c>
      <c r="D590" t="str">
        <f>_xlfn.XLOOKUP(order_details[[#This Row],[orderID]],orders[orderID],orders[Employee Name])</f>
        <v>Andrew Fuller</v>
      </c>
      <c r="E590" t="str">
        <f>_xlfn.XLOOKUP(order_details[[#This Row],[Customer ID]],customers[customerID],customers[companyName])</f>
        <v>Laughing Bacchus Wine Cellars</v>
      </c>
      <c r="F590" t="str">
        <f>_xlfn.XLOOKUP(order_details[[#This Row],[productID]],products[productID],products[productName])</f>
        <v>Konbu</v>
      </c>
      <c r="G590" t="str">
        <f>_xlfn.XLOOKUP(order_details[[#This Row],[Product Name]],products[productName],products[Category Name])</f>
        <v>Seafood</v>
      </c>
      <c r="H590" s="6">
        <f>_xlfn.XLOOKUP(order_details[[#This Row],[orderID]],orders[orderID],orders[orderDate])</f>
        <v>42005</v>
      </c>
      <c r="I590" s="6" t="e">
        <f>DATEVALUE(order_details[[#This Row],[Order Date]])</f>
        <v>#VALUE!</v>
      </c>
      <c r="J590">
        <v>6</v>
      </c>
      <c r="K590">
        <v>7</v>
      </c>
      <c r="L590">
        <v>0</v>
      </c>
      <c r="M590">
        <f>(order_details[[#This Row],[unitPrice]]*order_details[[#This Row],[quantity]]) - (order_details[[#This Row],[unitPrice]]*order_details[[#This Row],[quantity]]*order_details[[#This Row],[discount]])</f>
        <v>42</v>
      </c>
      <c r="N590">
        <f>_xlfn.XLOOKUP(order_details[[#This Row],[orderID]],orders[orderID],orders[freight])</f>
        <v>4.33</v>
      </c>
      <c r="O590">
        <f>order_details[[#This Row],[Sales]]-order_details[[#This Row],[Freight]]</f>
        <v>37.67</v>
      </c>
      <c r="P590" s="8">
        <f>(order_details[[#This Row],[Profit]]/order_details[[#This Row],[Sales]])/100</f>
        <v>8.9690476190476195E-3</v>
      </c>
      <c r="Q590" s="12"/>
    </row>
    <row r="591" spans="1:17" x14ac:dyDescent="0.25">
      <c r="A591">
        <v>10810</v>
      </c>
      <c r="B591">
        <v>25</v>
      </c>
      <c r="C591" t="str">
        <f>_xlfn.XLOOKUP(order_details[[#This Row],[orderID]],orders[orderID],orders[customerID])</f>
        <v>LAUGB</v>
      </c>
      <c r="D591" t="str">
        <f>_xlfn.XLOOKUP(order_details[[#This Row],[orderID]],orders[orderID],orders[Employee Name])</f>
        <v>Andrew Fuller</v>
      </c>
      <c r="E591" t="str">
        <f>_xlfn.XLOOKUP(order_details[[#This Row],[Customer ID]],customers[customerID],customers[companyName])</f>
        <v>Laughing Bacchus Wine Cellars</v>
      </c>
      <c r="F591" t="str">
        <f>_xlfn.XLOOKUP(order_details[[#This Row],[productID]],products[productID],products[productName])</f>
        <v>NuNuCa Nuß-Nougat-Creme</v>
      </c>
      <c r="G591" t="str">
        <f>_xlfn.XLOOKUP(order_details[[#This Row],[Product Name]],products[productName],products[Category Name])</f>
        <v>Confections</v>
      </c>
      <c r="H591" s="6">
        <f>_xlfn.XLOOKUP(order_details[[#This Row],[orderID]],orders[orderID],orders[orderDate])</f>
        <v>42005</v>
      </c>
      <c r="I591" s="6" t="e">
        <f>DATEVALUE(order_details[[#This Row],[Order Date]])</f>
        <v>#VALUE!</v>
      </c>
      <c r="J591">
        <v>14</v>
      </c>
      <c r="K591">
        <v>5</v>
      </c>
      <c r="L591">
        <v>0</v>
      </c>
      <c r="M591">
        <f>(order_details[[#This Row],[unitPrice]]*order_details[[#This Row],[quantity]]) - (order_details[[#This Row],[unitPrice]]*order_details[[#This Row],[quantity]]*order_details[[#This Row],[discount]])</f>
        <v>70</v>
      </c>
      <c r="N591">
        <f>_xlfn.XLOOKUP(order_details[[#This Row],[orderID]],orders[orderID],orders[freight])</f>
        <v>4.33</v>
      </c>
      <c r="O591">
        <f>order_details[[#This Row],[Sales]]-order_details[[#This Row],[Freight]]</f>
        <v>65.67</v>
      </c>
      <c r="P591" s="8">
        <f>(order_details[[#This Row],[Profit]]/order_details[[#This Row],[Sales]])/100</f>
        <v>9.3814285714285718E-3</v>
      </c>
      <c r="Q591" s="12"/>
    </row>
    <row r="592" spans="1:17" x14ac:dyDescent="0.25">
      <c r="A592">
        <v>10810</v>
      </c>
      <c r="B592">
        <v>70</v>
      </c>
      <c r="C592" t="str">
        <f>_xlfn.XLOOKUP(order_details[[#This Row],[orderID]],orders[orderID],orders[customerID])</f>
        <v>LAUGB</v>
      </c>
      <c r="D592" t="str">
        <f>_xlfn.XLOOKUP(order_details[[#This Row],[orderID]],orders[orderID],orders[Employee Name])</f>
        <v>Andrew Fuller</v>
      </c>
      <c r="E592" t="str">
        <f>_xlfn.XLOOKUP(order_details[[#This Row],[Customer ID]],customers[customerID],customers[companyName])</f>
        <v>Laughing Bacchus Wine Cellars</v>
      </c>
      <c r="F592" t="str">
        <f>_xlfn.XLOOKUP(order_details[[#This Row],[productID]],products[productID],products[productName])</f>
        <v>Outback Lager</v>
      </c>
      <c r="G592" t="str">
        <f>_xlfn.XLOOKUP(order_details[[#This Row],[Product Name]],products[productName],products[Category Name])</f>
        <v>Beverages</v>
      </c>
      <c r="H592" s="6">
        <f>_xlfn.XLOOKUP(order_details[[#This Row],[orderID]],orders[orderID],orders[orderDate])</f>
        <v>42005</v>
      </c>
      <c r="I592" s="6" t="e">
        <f>DATEVALUE(order_details[[#This Row],[Order Date]])</f>
        <v>#VALUE!</v>
      </c>
      <c r="J592">
        <v>15</v>
      </c>
      <c r="K592">
        <v>5</v>
      </c>
      <c r="L592">
        <v>0</v>
      </c>
      <c r="M592">
        <f>(order_details[[#This Row],[unitPrice]]*order_details[[#This Row],[quantity]]) - (order_details[[#This Row],[unitPrice]]*order_details[[#This Row],[quantity]]*order_details[[#This Row],[discount]])</f>
        <v>75</v>
      </c>
      <c r="N592">
        <f>_xlfn.XLOOKUP(order_details[[#This Row],[orderID]],orders[orderID],orders[freight])</f>
        <v>4.33</v>
      </c>
      <c r="O592">
        <f>order_details[[#This Row],[Sales]]-order_details[[#This Row],[Freight]]</f>
        <v>70.67</v>
      </c>
      <c r="P592" s="8">
        <f>(order_details[[#This Row],[Profit]]/order_details[[#This Row],[Sales]])/100</f>
        <v>9.4226666666666677E-3</v>
      </c>
      <c r="Q592" s="12"/>
    </row>
    <row r="593" spans="1:17" x14ac:dyDescent="0.25">
      <c r="A593">
        <v>10811</v>
      </c>
      <c r="B593">
        <v>23</v>
      </c>
      <c r="C593" t="str">
        <f>_xlfn.XLOOKUP(order_details[[#This Row],[orderID]],orders[orderID],orders[customerID])</f>
        <v>LINOD</v>
      </c>
      <c r="D593" t="str">
        <f>_xlfn.XLOOKUP(order_details[[#This Row],[orderID]],orders[orderID],orders[Employee Name])</f>
        <v>Laura Callahan</v>
      </c>
      <c r="E593" t="str">
        <f>_xlfn.XLOOKUP(order_details[[#This Row],[Customer ID]],customers[customerID],customers[companyName])</f>
        <v>LINO-Delicateses</v>
      </c>
      <c r="F593" t="str">
        <f>_xlfn.XLOOKUP(order_details[[#This Row],[productID]],products[productID],products[productName])</f>
        <v>Tunnbröd</v>
      </c>
      <c r="G593" t="str">
        <f>_xlfn.XLOOKUP(order_details[[#This Row],[Product Name]],products[productName],products[Category Name])</f>
        <v>Grains &amp; Cereals</v>
      </c>
      <c r="H593" s="6">
        <f>_xlfn.XLOOKUP(order_details[[#This Row],[orderID]],orders[orderID],orders[orderDate])</f>
        <v>42006</v>
      </c>
      <c r="I593" s="6" t="e">
        <f>DATEVALUE(order_details[[#This Row],[Order Date]])</f>
        <v>#VALUE!</v>
      </c>
      <c r="J593">
        <v>9</v>
      </c>
      <c r="K593">
        <v>18</v>
      </c>
      <c r="L593">
        <v>0</v>
      </c>
      <c r="M593">
        <f>(order_details[[#This Row],[unitPrice]]*order_details[[#This Row],[quantity]]) - (order_details[[#This Row],[unitPrice]]*order_details[[#This Row],[quantity]]*order_details[[#This Row],[discount]])</f>
        <v>162</v>
      </c>
      <c r="N593">
        <f>_xlfn.XLOOKUP(order_details[[#This Row],[orderID]],orders[orderID],orders[freight])</f>
        <v>31.22</v>
      </c>
      <c r="O593">
        <f>order_details[[#This Row],[Sales]]-order_details[[#This Row],[Freight]]</f>
        <v>130.78</v>
      </c>
      <c r="P593" s="8">
        <f>(order_details[[#This Row],[Profit]]/order_details[[#This Row],[Sales]])/100</f>
        <v>8.0728395061728398E-3</v>
      </c>
      <c r="Q593" s="12"/>
    </row>
    <row r="594" spans="1:17" x14ac:dyDescent="0.25">
      <c r="A594">
        <v>10813</v>
      </c>
      <c r="B594">
        <v>46</v>
      </c>
      <c r="C594" t="str">
        <f>_xlfn.XLOOKUP(order_details[[#This Row],[orderID]],orders[orderID],orders[customerID])</f>
        <v>RICAR</v>
      </c>
      <c r="D594" t="str">
        <f>_xlfn.XLOOKUP(order_details[[#This Row],[orderID]],orders[orderID],orders[Employee Name])</f>
        <v>Nancy Davolio</v>
      </c>
      <c r="E594" t="str">
        <f>_xlfn.XLOOKUP(order_details[[#This Row],[Customer ID]],customers[customerID],customers[companyName])</f>
        <v>Ricardo Adocicados</v>
      </c>
      <c r="F594" t="str">
        <f>_xlfn.XLOOKUP(order_details[[#This Row],[productID]],products[productID],products[productName])</f>
        <v>Spegesild</v>
      </c>
      <c r="G594" t="str">
        <f>_xlfn.XLOOKUP(order_details[[#This Row],[Product Name]],products[productName],products[Category Name])</f>
        <v>Seafood</v>
      </c>
      <c r="H594" s="6">
        <f>_xlfn.XLOOKUP(order_details[[#This Row],[orderID]],orders[orderID],orders[orderDate])</f>
        <v>42009</v>
      </c>
      <c r="I594" s="6" t="e">
        <f>DATEVALUE(order_details[[#This Row],[Order Date]])</f>
        <v>#VALUE!</v>
      </c>
      <c r="J594">
        <v>12</v>
      </c>
      <c r="K594">
        <v>35</v>
      </c>
      <c r="L594">
        <v>0</v>
      </c>
      <c r="M594">
        <f>(order_details[[#This Row],[unitPrice]]*order_details[[#This Row],[quantity]]) - (order_details[[#This Row],[unitPrice]]*order_details[[#This Row],[quantity]]*order_details[[#This Row],[discount]])</f>
        <v>420</v>
      </c>
      <c r="N594">
        <f>_xlfn.XLOOKUP(order_details[[#This Row],[orderID]],orders[orderID],orders[freight])</f>
        <v>47.38</v>
      </c>
      <c r="O594">
        <f>order_details[[#This Row],[Sales]]-order_details[[#This Row],[Freight]]</f>
        <v>372.62</v>
      </c>
      <c r="P594" s="8">
        <f>(order_details[[#This Row],[Profit]]/order_details[[#This Row],[Sales]])/100</f>
        <v>8.8719047619047614E-3</v>
      </c>
      <c r="Q594" s="12"/>
    </row>
    <row r="595" spans="1:17" x14ac:dyDescent="0.25">
      <c r="A595">
        <v>10815</v>
      </c>
      <c r="B595">
        <v>33</v>
      </c>
      <c r="C595" t="str">
        <f>_xlfn.XLOOKUP(order_details[[#This Row],[orderID]],orders[orderID],orders[customerID])</f>
        <v>SAVEA</v>
      </c>
      <c r="D595" t="str">
        <f>_xlfn.XLOOKUP(order_details[[#This Row],[orderID]],orders[orderID],orders[Employee Name])</f>
        <v>Andrew Fuller</v>
      </c>
      <c r="E595" t="str">
        <f>_xlfn.XLOOKUP(order_details[[#This Row],[Customer ID]],customers[customerID],customers[companyName])</f>
        <v>Save-a-lot Markets</v>
      </c>
      <c r="F595" t="str">
        <f>_xlfn.XLOOKUP(order_details[[#This Row],[productID]],products[productID],products[productName])</f>
        <v>Geitost</v>
      </c>
      <c r="G595" t="str">
        <f>_xlfn.XLOOKUP(order_details[[#This Row],[Product Name]],products[productName],products[Category Name])</f>
        <v>Dairy Products</v>
      </c>
      <c r="H595" s="6">
        <f>_xlfn.XLOOKUP(order_details[[#This Row],[orderID]],orders[orderID],orders[orderDate])</f>
        <v>42009</v>
      </c>
      <c r="I595" s="6" t="e">
        <f>DATEVALUE(order_details[[#This Row],[Order Date]])</f>
        <v>#VALUE!</v>
      </c>
      <c r="J595">
        <v>2.5</v>
      </c>
      <c r="K595">
        <v>16</v>
      </c>
      <c r="L595">
        <v>0</v>
      </c>
      <c r="M595">
        <f>(order_details[[#This Row],[unitPrice]]*order_details[[#This Row],[quantity]]) - (order_details[[#This Row],[unitPrice]]*order_details[[#This Row],[quantity]]*order_details[[#This Row],[discount]])</f>
        <v>40</v>
      </c>
      <c r="N595">
        <f>_xlfn.XLOOKUP(order_details[[#This Row],[orderID]],orders[orderID],orders[freight])</f>
        <v>14.62</v>
      </c>
      <c r="O595">
        <f>order_details[[#This Row],[Sales]]-order_details[[#This Row],[Freight]]</f>
        <v>25.380000000000003</v>
      </c>
      <c r="P595" s="8">
        <f>(order_details[[#This Row],[Profit]]/order_details[[#This Row],[Sales]])/100</f>
        <v>6.3450000000000008E-3</v>
      </c>
      <c r="Q595" s="12"/>
    </row>
    <row r="596" spans="1:17" x14ac:dyDescent="0.25">
      <c r="A596">
        <v>10819</v>
      </c>
      <c r="B596">
        <v>43</v>
      </c>
      <c r="C596" t="str">
        <f>_xlfn.XLOOKUP(order_details[[#This Row],[orderID]],orders[orderID],orders[customerID])</f>
        <v>CACTU</v>
      </c>
      <c r="D596" t="str">
        <f>_xlfn.XLOOKUP(order_details[[#This Row],[orderID]],orders[orderID],orders[Employee Name])</f>
        <v>Andrew Fuller</v>
      </c>
      <c r="E596" t="str">
        <f>_xlfn.XLOOKUP(order_details[[#This Row],[Customer ID]],customers[customerID],customers[companyName])</f>
        <v>Cactus Comidas para llevar</v>
      </c>
      <c r="F596" t="str">
        <f>_xlfn.XLOOKUP(order_details[[#This Row],[productID]],products[productID],products[productName])</f>
        <v>Ipoh Coffee</v>
      </c>
      <c r="G596" t="str">
        <f>_xlfn.XLOOKUP(order_details[[#This Row],[Product Name]],products[productName],products[Category Name])</f>
        <v>Beverages</v>
      </c>
      <c r="H596" s="6">
        <f>_xlfn.XLOOKUP(order_details[[#This Row],[orderID]],orders[orderID],orders[orderDate])</f>
        <v>42011</v>
      </c>
      <c r="I596" s="6" t="e">
        <f>DATEVALUE(order_details[[#This Row],[Order Date]])</f>
        <v>#VALUE!</v>
      </c>
      <c r="J596">
        <v>46</v>
      </c>
      <c r="K596">
        <v>7</v>
      </c>
      <c r="L596">
        <v>0</v>
      </c>
      <c r="M596">
        <f>(order_details[[#This Row],[unitPrice]]*order_details[[#This Row],[quantity]]) - (order_details[[#This Row],[unitPrice]]*order_details[[#This Row],[quantity]]*order_details[[#This Row],[discount]])</f>
        <v>322</v>
      </c>
      <c r="N596">
        <f>_xlfn.XLOOKUP(order_details[[#This Row],[orderID]],orders[orderID],orders[freight])</f>
        <v>19.760000000000002</v>
      </c>
      <c r="O596">
        <f>order_details[[#This Row],[Sales]]-order_details[[#This Row],[Freight]]</f>
        <v>302.24</v>
      </c>
      <c r="P596" s="8">
        <f>(order_details[[#This Row],[Profit]]/order_details[[#This Row],[Sales]])/100</f>
        <v>9.3863354037267092E-3</v>
      </c>
      <c r="Q596" s="12"/>
    </row>
    <row r="597" spans="1:17" x14ac:dyDescent="0.25">
      <c r="A597">
        <v>10821</v>
      </c>
      <c r="B597">
        <v>51</v>
      </c>
      <c r="C597" t="str">
        <f>_xlfn.XLOOKUP(order_details[[#This Row],[orderID]],orders[orderID],orders[customerID])</f>
        <v>SPLIR</v>
      </c>
      <c r="D597" t="str">
        <f>_xlfn.XLOOKUP(order_details[[#This Row],[orderID]],orders[orderID],orders[Employee Name])</f>
        <v>Nancy Davolio</v>
      </c>
      <c r="E597" t="str">
        <f>_xlfn.XLOOKUP(order_details[[#This Row],[Customer ID]],customers[customerID],customers[companyName])</f>
        <v>Split Rail Beer &amp; Ale</v>
      </c>
      <c r="F597" t="str">
        <f>_xlfn.XLOOKUP(order_details[[#This Row],[productID]],products[productID],products[productName])</f>
        <v>Manjimup Dried Apples</v>
      </c>
      <c r="G597" t="str">
        <f>_xlfn.XLOOKUP(order_details[[#This Row],[Product Name]],products[productName],products[Category Name])</f>
        <v>Produce</v>
      </c>
      <c r="H597" s="6">
        <f>_xlfn.XLOOKUP(order_details[[#This Row],[orderID]],orders[orderID],orders[orderDate])</f>
        <v>42012</v>
      </c>
      <c r="I597" s="6" t="e">
        <f>DATEVALUE(order_details[[#This Row],[Order Date]])</f>
        <v>#VALUE!</v>
      </c>
      <c r="J597">
        <v>53</v>
      </c>
      <c r="K597">
        <v>6</v>
      </c>
      <c r="L597">
        <v>0</v>
      </c>
      <c r="M597">
        <f>(order_details[[#This Row],[unitPrice]]*order_details[[#This Row],[quantity]]) - (order_details[[#This Row],[unitPrice]]*order_details[[#This Row],[quantity]]*order_details[[#This Row],[discount]])</f>
        <v>318</v>
      </c>
      <c r="N597">
        <f>_xlfn.XLOOKUP(order_details[[#This Row],[orderID]],orders[orderID],orders[freight])</f>
        <v>36.68</v>
      </c>
      <c r="O597">
        <f>order_details[[#This Row],[Sales]]-order_details[[#This Row],[Freight]]</f>
        <v>281.32</v>
      </c>
      <c r="P597" s="8">
        <f>(order_details[[#This Row],[Profit]]/order_details[[#This Row],[Sales]])/100</f>
        <v>8.8465408805031443E-3</v>
      </c>
      <c r="Q597" s="12"/>
    </row>
    <row r="598" spans="1:17" x14ac:dyDescent="0.25">
      <c r="A598">
        <v>10822</v>
      </c>
      <c r="B598">
        <v>62</v>
      </c>
      <c r="C598" t="str">
        <f>_xlfn.XLOOKUP(order_details[[#This Row],[orderID]],orders[orderID],orders[customerID])</f>
        <v>TRAIH</v>
      </c>
      <c r="D598" t="str">
        <f>_xlfn.XLOOKUP(order_details[[#This Row],[orderID]],orders[orderID],orders[Employee Name])</f>
        <v>Michael Suyama</v>
      </c>
      <c r="E598" t="str">
        <f>_xlfn.XLOOKUP(order_details[[#This Row],[Customer ID]],customers[customerID],customers[companyName])</f>
        <v>Trail's Head Gourmet Provisioners</v>
      </c>
      <c r="F598" t="str">
        <f>_xlfn.XLOOKUP(order_details[[#This Row],[productID]],products[productID],products[productName])</f>
        <v>Tarte au sucre</v>
      </c>
      <c r="G598" t="str">
        <f>_xlfn.XLOOKUP(order_details[[#This Row],[Product Name]],products[productName],products[Category Name])</f>
        <v>Confections</v>
      </c>
      <c r="H598" s="6">
        <f>_xlfn.XLOOKUP(order_details[[#This Row],[orderID]],orders[orderID],orders[orderDate])</f>
        <v>42012</v>
      </c>
      <c r="I598" s="6" t="e">
        <f>DATEVALUE(order_details[[#This Row],[Order Date]])</f>
        <v>#VALUE!</v>
      </c>
      <c r="J598">
        <v>49.3</v>
      </c>
      <c r="K598">
        <v>3</v>
      </c>
      <c r="L598">
        <v>0</v>
      </c>
      <c r="M598">
        <f>(order_details[[#This Row],[unitPrice]]*order_details[[#This Row],[quantity]]) - (order_details[[#This Row],[unitPrice]]*order_details[[#This Row],[quantity]]*order_details[[#This Row],[discount]])</f>
        <v>147.89999999999998</v>
      </c>
      <c r="N598">
        <f>_xlfn.XLOOKUP(order_details[[#This Row],[orderID]],orders[orderID],orders[freight])</f>
        <v>7</v>
      </c>
      <c r="O598">
        <f>order_details[[#This Row],[Sales]]-order_details[[#This Row],[Freight]]</f>
        <v>140.89999999999998</v>
      </c>
      <c r="P598" s="8">
        <f>(order_details[[#This Row],[Profit]]/order_details[[#This Row],[Sales]])/100</f>
        <v>9.5267072346179853E-3</v>
      </c>
      <c r="Q598" s="12"/>
    </row>
    <row r="599" spans="1:17" x14ac:dyDescent="0.25">
      <c r="A599">
        <v>10822</v>
      </c>
      <c r="B599">
        <v>70</v>
      </c>
      <c r="C599" t="str">
        <f>_xlfn.XLOOKUP(order_details[[#This Row],[orderID]],orders[orderID],orders[customerID])</f>
        <v>TRAIH</v>
      </c>
      <c r="D599" t="str">
        <f>_xlfn.XLOOKUP(order_details[[#This Row],[orderID]],orders[orderID],orders[Employee Name])</f>
        <v>Michael Suyama</v>
      </c>
      <c r="E599" t="str">
        <f>_xlfn.XLOOKUP(order_details[[#This Row],[Customer ID]],customers[customerID],customers[companyName])</f>
        <v>Trail's Head Gourmet Provisioners</v>
      </c>
      <c r="F599" t="str">
        <f>_xlfn.XLOOKUP(order_details[[#This Row],[productID]],products[productID],products[productName])</f>
        <v>Outback Lager</v>
      </c>
      <c r="G599" t="str">
        <f>_xlfn.XLOOKUP(order_details[[#This Row],[Product Name]],products[productName],products[Category Name])</f>
        <v>Beverages</v>
      </c>
      <c r="H599" s="6">
        <f>_xlfn.XLOOKUP(order_details[[#This Row],[orderID]],orders[orderID],orders[orderDate])</f>
        <v>42012</v>
      </c>
      <c r="I599" s="6" t="e">
        <f>DATEVALUE(order_details[[#This Row],[Order Date]])</f>
        <v>#VALUE!</v>
      </c>
      <c r="J599">
        <v>15</v>
      </c>
      <c r="K599">
        <v>6</v>
      </c>
      <c r="L599">
        <v>0</v>
      </c>
      <c r="M599">
        <f>(order_details[[#This Row],[unitPrice]]*order_details[[#This Row],[quantity]]) - (order_details[[#This Row],[unitPrice]]*order_details[[#This Row],[quantity]]*order_details[[#This Row],[discount]])</f>
        <v>90</v>
      </c>
      <c r="N599">
        <f>_xlfn.XLOOKUP(order_details[[#This Row],[orderID]],orders[orderID],orders[freight])</f>
        <v>7</v>
      </c>
      <c r="O599">
        <f>order_details[[#This Row],[Sales]]-order_details[[#This Row],[Freight]]</f>
        <v>83</v>
      </c>
      <c r="P599" s="8">
        <f>(order_details[[#This Row],[Profit]]/order_details[[#This Row],[Sales]])/100</f>
        <v>9.2222222222222219E-3</v>
      </c>
      <c r="Q599" s="12"/>
    </row>
    <row r="600" spans="1:17" x14ac:dyDescent="0.25">
      <c r="A600">
        <v>10824</v>
      </c>
      <c r="B600">
        <v>41</v>
      </c>
      <c r="C600" t="str">
        <f>_xlfn.XLOOKUP(order_details[[#This Row],[orderID]],orders[orderID],orders[customerID])</f>
        <v>FOLKO</v>
      </c>
      <c r="D600" t="str">
        <f>_xlfn.XLOOKUP(order_details[[#This Row],[orderID]],orders[orderID],orders[Employee Name])</f>
        <v>Laura Callahan</v>
      </c>
      <c r="E600" t="str">
        <f>_xlfn.XLOOKUP(order_details[[#This Row],[Customer ID]],customers[customerID],customers[companyName])</f>
        <v>Folk och fä HB</v>
      </c>
      <c r="F600" t="str">
        <f>_xlfn.XLOOKUP(order_details[[#This Row],[productID]],products[productID],products[productName])</f>
        <v>Jack's New England Clam Chowder</v>
      </c>
      <c r="G600" t="str">
        <f>_xlfn.XLOOKUP(order_details[[#This Row],[Product Name]],products[productName],products[Category Name])</f>
        <v>Seafood</v>
      </c>
      <c r="H600" s="6">
        <f>_xlfn.XLOOKUP(order_details[[#This Row],[orderID]],orders[orderID],orders[orderDate])</f>
        <v>42013</v>
      </c>
      <c r="I600" s="6" t="e">
        <f>DATEVALUE(order_details[[#This Row],[Order Date]])</f>
        <v>#VALUE!</v>
      </c>
      <c r="J600">
        <v>9.65</v>
      </c>
      <c r="K600">
        <v>12</v>
      </c>
      <c r="L600">
        <v>0</v>
      </c>
      <c r="M600">
        <f>(order_details[[#This Row],[unitPrice]]*order_details[[#This Row],[quantity]]) - (order_details[[#This Row],[unitPrice]]*order_details[[#This Row],[quantity]]*order_details[[#This Row],[discount]])</f>
        <v>115.80000000000001</v>
      </c>
      <c r="N600">
        <f>_xlfn.XLOOKUP(order_details[[#This Row],[orderID]],orders[orderID],orders[freight])</f>
        <v>1.23</v>
      </c>
      <c r="O600">
        <f>order_details[[#This Row],[Sales]]-order_details[[#This Row],[Freight]]</f>
        <v>114.57000000000001</v>
      </c>
      <c r="P600" s="8">
        <f>(order_details[[#This Row],[Profit]]/order_details[[#This Row],[Sales]])/100</f>
        <v>9.8937823834196886E-3</v>
      </c>
      <c r="Q600" s="12"/>
    </row>
    <row r="601" spans="1:17" x14ac:dyDescent="0.25">
      <c r="A601">
        <v>10824</v>
      </c>
      <c r="B601">
        <v>70</v>
      </c>
      <c r="C601" t="str">
        <f>_xlfn.XLOOKUP(order_details[[#This Row],[orderID]],orders[orderID],orders[customerID])</f>
        <v>FOLKO</v>
      </c>
      <c r="D601" t="str">
        <f>_xlfn.XLOOKUP(order_details[[#This Row],[orderID]],orders[orderID],orders[Employee Name])</f>
        <v>Laura Callahan</v>
      </c>
      <c r="E601" t="str">
        <f>_xlfn.XLOOKUP(order_details[[#This Row],[Customer ID]],customers[customerID],customers[companyName])</f>
        <v>Folk och fä HB</v>
      </c>
      <c r="F601" t="str">
        <f>_xlfn.XLOOKUP(order_details[[#This Row],[productID]],products[productID],products[productName])</f>
        <v>Outback Lager</v>
      </c>
      <c r="G601" t="str">
        <f>_xlfn.XLOOKUP(order_details[[#This Row],[Product Name]],products[productName],products[Category Name])</f>
        <v>Beverages</v>
      </c>
      <c r="H601" s="6">
        <f>_xlfn.XLOOKUP(order_details[[#This Row],[orderID]],orders[orderID],orders[orderDate])</f>
        <v>42013</v>
      </c>
      <c r="I601" s="6" t="e">
        <f>DATEVALUE(order_details[[#This Row],[Order Date]])</f>
        <v>#VALUE!</v>
      </c>
      <c r="J601">
        <v>15</v>
      </c>
      <c r="K601">
        <v>9</v>
      </c>
      <c r="L601">
        <v>0</v>
      </c>
      <c r="M601">
        <f>(order_details[[#This Row],[unitPrice]]*order_details[[#This Row],[quantity]]) - (order_details[[#This Row],[unitPrice]]*order_details[[#This Row],[quantity]]*order_details[[#This Row],[discount]])</f>
        <v>135</v>
      </c>
      <c r="N601">
        <f>_xlfn.XLOOKUP(order_details[[#This Row],[orderID]],orders[orderID],orders[freight])</f>
        <v>1.23</v>
      </c>
      <c r="O601">
        <f>order_details[[#This Row],[Sales]]-order_details[[#This Row],[Freight]]</f>
        <v>133.77000000000001</v>
      </c>
      <c r="P601" s="8">
        <f>(order_details[[#This Row],[Profit]]/order_details[[#This Row],[Sales]])/100</f>
        <v>9.908888888888889E-3</v>
      </c>
      <c r="Q601" s="12"/>
    </row>
    <row r="602" spans="1:17" x14ac:dyDescent="0.25">
      <c r="A602">
        <v>10825</v>
      </c>
      <c r="B602">
        <v>26</v>
      </c>
      <c r="C602" t="str">
        <f>_xlfn.XLOOKUP(order_details[[#This Row],[orderID]],orders[orderID],orders[customerID])</f>
        <v>DRACD</v>
      </c>
      <c r="D602" t="str">
        <f>_xlfn.XLOOKUP(order_details[[#This Row],[orderID]],orders[orderID],orders[Employee Name])</f>
        <v>Nancy Davolio</v>
      </c>
      <c r="E602" t="str">
        <f>_xlfn.XLOOKUP(order_details[[#This Row],[Customer ID]],customers[customerID],customers[companyName])</f>
        <v>Drachenblut Delikatessen</v>
      </c>
      <c r="F602" t="str">
        <f>_xlfn.XLOOKUP(order_details[[#This Row],[productID]],products[productID],products[productName])</f>
        <v>Gumbär Gummibärchen</v>
      </c>
      <c r="G602" t="str">
        <f>_xlfn.XLOOKUP(order_details[[#This Row],[Product Name]],products[productName],products[Category Name])</f>
        <v>Confections</v>
      </c>
      <c r="H602" s="6">
        <f>_xlfn.XLOOKUP(order_details[[#This Row],[orderID]],orders[orderID],orders[orderDate])</f>
        <v>42013</v>
      </c>
      <c r="I602" s="6" t="e">
        <f>DATEVALUE(order_details[[#This Row],[Order Date]])</f>
        <v>#VALUE!</v>
      </c>
      <c r="J602">
        <v>31.23</v>
      </c>
      <c r="K602">
        <v>12</v>
      </c>
      <c r="L602">
        <v>0</v>
      </c>
      <c r="M602">
        <f>(order_details[[#This Row],[unitPrice]]*order_details[[#This Row],[quantity]]) - (order_details[[#This Row],[unitPrice]]*order_details[[#This Row],[quantity]]*order_details[[#This Row],[discount]])</f>
        <v>374.76</v>
      </c>
      <c r="N602">
        <f>_xlfn.XLOOKUP(order_details[[#This Row],[orderID]],orders[orderID],orders[freight])</f>
        <v>79.25</v>
      </c>
      <c r="O602">
        <f>order_details[[#This Row],[Sales]]-order_details[[#This Row],[Freight]]</f>
        <v>295.51</v>
      </c>
      <c r="P602" s="8">
        <f>(order_details[[#This Row],[Profit]]/order_details[[#This Row],[Sales]])/100</f>
        <v>7.8853132671576481E-3</v>
      </c>
      <c r="Q602" s="12"/>
    </row>
    <row r="603" spans="1:17" x14ac:dyDescent="0.25">
      <c r="A603">
        <v>10826</v>
      </c>
      <c r="B603">
        <v>31</v>
      </c>
      <c r="C603" t="str">
        <f>_xlfn.XLOOKUP(order_details[[#This Row],[orderID]],orders[orderID],orders[customerID])</f>
        <v>BLONP</v>
      </c>
      <c r="D603" t="str">
        <f>_xlfn.XLOOKUP(order_details[[#This Row],[orderID]],orders[orderID],orders[Employee Name])</f>
        <v>Michael Suyama</v>
      </c>
      <c r="E603" t="str">
        <f>_xlfn.XLOOKUP(order_details[[#This Row],[Customer ID]],customers[customerID],customers[companyName])</f>
        <v>Blondesddsl père et fils</v>
      </c>
      <c r="F603" t="str">
        <f>_xlfn.XLOOKUP(order_details[[#This Row],[productID]],products[productID],products[productName])</f>
        <v>Gorgonzola Telino</v>
      </c>
      <c r="G603" t="str">
        <f>_xlfn.XLOOKUP(order_details[[#This Row],[Product Name]],products[productName],products[Category Name])</f>
        <v>Dairy Products</v>
      </c>
      <c r="H603" s="6">
        <f>_xlfn.XLOOKUP(order_details[[#This Row],[orderID]],orders[orderID],orders[orderDate])</f>
        <v>42016</v>
      </c>
      <c r="I603" s="6" t="e">
        <f>DATEVALUE(order_details[[#This Row],[Order Date]])</f>
        <v>#VALUE!</v>
      </c>
      <c r="J603">
        <v>12.5</v>
      </c>
      <c r="K603">
        <v>35</v>
      </c>
      <c r="L603">
        <v>0</v>
      </c>
      <c r="M603">
        <f>(order_details[[#This Row],[unitPrice]]*order_details[[#This Row],[quantity]]) - (order_details[[#This Row],[unitPrice]]*order_details[[#This Row],[quantity]]*order_details[[#This Row],[discount]])</f>
        <v>437.5</v>
      </c>
      <c r="N603">
        <f>_xlfn.XLOOKUP(order_details[[#This Row],[orderID]],orders[orderID],orders[freight])</f>
        <v>7.09</v>
      </c>
      <c r="O603">
        <f>order_details[[#This Row],[Sales]]-order_details[[#This Row],[Freight]]</f>
        <v>430.41</v>
      </c>
      <c r="P603" s="8">
        <f>(order_details[[#This Row],[Profit]]/order_details[[#This Row],[Sales]])/100</f>
        <v>9.8379428571428573E-3</v>
      </c>
      <c r="Q603" s="12"/>
    </row>
    <row r="604" spans="1:17" x14ac:dyDescent="0.25">
      <c r="A604">
        <v>10828</v>
      </c>
      <c r="B604">
        <v>20</v>
      </c>
      <c r="C604" t="str">
        <f>_xlfn.XLOOKUP(order_details[[#This Row],[orderID]],orders[orderID],orders[customerID])</f>
        <v>RANCH</v>
      </c>
      <c r="D604" t="str">
        <f>_xlfn.XLOOKUP(order_details[[#This Row],[orderID]],orders[orderID],orders[Employee Name])</f>
        <v>Anne Dodsworth</v>
      </c>
      <c r="E604" t="str">
        <f>_xlfn.XLOOKUP(order_details[[#This Row],[Customer ID]],customers[customerID],customers[companyName])</f>
        <v>Rancho grande</v>
      </c>
      <c r="F604" t="str">
        <f>_xlfn.XLOOKUP(order_details[[#This Row],[productID]],products[productID],products[productName])</f>
        <v>Sir Rodney's Marmalade</v>
      </c>
      <c r="G604" t="str">
        <f>_xlfn.XLOOKUP(order_details[[#This Row],[Product Name]],products[productName],products[Category Name])</f>
        <v>Confections</v>
      </c>
      <c r="H604" s="6">
        <f>_xlfn.XLOOKUP(order_details[[#This Row],[orderID]],orders[orderID],orders[orderDate])</f>
        <v>42017</v>
      </c>
      <c r="I604" s="6" t="e">
        <f>DATEVALUE(order_details[[#This Row],[Order Date]])</f>
        <v>#VALUE!</v>
      </c>
      <c r="J604">
        <v>81</v>
      </c>
      <c r="K604">
        <v>5</v>
      </c>
      <c r="L604">
        <v>0</v>
      </c>
      <c r="M604">
        <f>(order_details[[#This Row],[unitPrice]]*order_details[[#This Row],[quantity]]) - (order_details[[#This Row],[unitPrice]]*order_details[[#This Row],[quantity]]*order_details[[#This Row],[discount]])</f>
        <v>405</v>
      </c>
      <c r="N604">
        <f>_xlfn.XLOOKUP(order_details[[#This Row],[orderID]],orders[orderID],orders[freight])</f>
        <v>90.85</v>
      </c>
      <c r="O604">
        <f>order_details[[#This Row],[Sales]]-order_details[[#This Row],[Freight]]</f>
        <v>314.14999999999998</v>
      </c>
      <c r="P604" s="8">
        <f>(order_details[[#This Row],[Profit]]/order_details[[#This Row],[Sales]])/100</f>
        <v>7.7567901234567894E-3</v>
      </c>
      <c r="Q604" s="12"/>
    </row>
    <row r="605" spans="1:17" x14ac:dyDescent="0.25">
      <c r="A605">
        <v>10828</v>
      </c>
      <c r="B605">
        <v>38</v>
      </c>
      <c r="C605" t="str">
        <f>_xlfn.XLOOKUP(order_details[[#This Row],[orderID]],orders[orderID],orders[customerID])</f>
        <v>RANCH</v>
      </c>
      <c r="D605" t="str">
        <f>_xlfn.XLOOKUP(order_details[[#This Row],[orderID]],orders[orderID],orders[Employee Name])</f>
        <v>Anne Dodsworth</v>
      </c>
      <c r="E605" t="str">
        <f>_xlfn.XLOOKUP(order_details[[#This Row],[Customer ID]],customers[customerID],customers[companyName])</f>
        <v>Rancho grande</v>
      </c>
      <c r="F605" t="str">
        <f>_xlfn.XLOOKUP(order_details[[#This Row],[productID]],products[productID],products[productName])</f>
        <v>Côte de Blaye</v>
      </c>
      <c r="G605" t="str">
        <f>_xlfn.XLOOKUP(order_details[[#This Row],[Product Name]],products[productName],products[Category Name])</f>
        <v>Beverages</v>
      </c>
      <c r="H605" s="6">
        <f>_xlfn.XLOOKUP(order_details[[#This Row],[orderID]],orders[orderID],orders[orderDate])</f>
        <v>42017</v>
      </c>
      <c r="I605" s="6" t="e">
        <f>DATEVALUE(order_details[[#This Row],[Order Date]])</f>
        <v>#VALUE!</v>
      </c>
      <c r="J605">
        <v>263.5</v>
      </c>
      <c r="K605">
        <v>2</v>
      </c>
      <c r="L605">
        <v>0</v>
      </c>
      <c r="M605">
        <f>(order_details[[#This Row],[unitPrice]]*order_details[[#This Row],[quantity]]) - (order_details[[#This Row],[unitPrice]]*order_details[[#This Row],[quantity]]*order_details[[#This Row],[discount]])</f>
        <v>527</v>
      </c>
      <c r="N605">
        <f>_xlfn.XLOOKUP(order_details[[#This Row],[orderID]],orders[orderID],orders[freight])</f>
        <v>90.85</v>
      </c>
      <c r="O605">
        <f>order_details[[#This Row],[Sales]]-order_details[[#This Row],[Freight]]</f>
        <v>436.15</v>
      </c>
      <c r="P605" s="8">
        <f>(order_details[[#This Row],[Profit]]/order_details[[#This Row],[Sales]])/100</f>
        <v>8.2760910815939271E-3</v>
      </c>
      <c r="Q605" s="12"/>
    </row>
    <row r="606" spans="1:17" x14ac:dyDescent="0.25">
      <c r="A606">
        <v>10829</v>
      </c>
      <c r="B606">
        <v>60</v>
      </c>
      <c r="C606" t="str">
        <f>_xlfn.XLOOKUP(order_details[[#This Row],[orderID]],orders[orderID],orders[customerID])</f>
        <v>ISLAT</v>
      </c>
      <c r="D606" t="str">
        <f>_xlfn.XLOOKUP(order_details[[#This Row],[orderID]],orders[orderID],orders[Employee Name])</f>
        <v>Anne Dodsworth</v>
      </c>
      <c r="E606" t="str">
        <f>_xlfn.XLOOKUP(order_details[[#This Row],[Customer ID]],customers[customerID],customers[companyName])</f>
        <v>Island Trading</v>
      </c>
      <c r="F606" t="str">
        <f>_xlfn.XLOOKUP(order_details[[#This Row],[productID]],products[productID],products[productName])</f>
        <v>Camembert Pierrot</v>
      </c>
      <c r="G606" t="str">
        <f>_xlfn.XLOOKUP(order_details[[#This Row],[Product Name]],products[productName],products[Category Name])</f>
        <v>Dairy Products</v>
      </c>
      <c r="H606" s="6">
        <f>_xlfn.XLOOKUP(order_details[[#This Row],[orderID]],orders[orderID],orders[orderDate])</f>
        <v>42017</v>
      </c>
      <c r="I606" s="6" t="e">
        <f>DATEVALUE(order_details[[#This Row],[Order Date]])</f>
        <v>#VALUE!</v>
      </c>
      <c r="J606">
        <v>34</v>
      </c>
      <c r="K606">
        <v>21</v>
      </c>
      <c r="L606">
        <v>0</v>
      </c>
      <c r="M606">
        <f>(order_details[[#This Row],[unitPrice]]*order_details[[#This Row],[quantity]]) - (order_details[[#This Row],[unitPrice]]*order_details[[#This Row],[quantity]]*order_details[[#This Row],[discount]])</f>
        <v>714</v>
      </c>
      <c r="N606">
        <f>_xlfn.XLOOKUP(order_details[[#This Row],[orderID]],orders[orderID],orders[freight])</f>
        <v>154.72</v>
      </c>
      <c r="O606">
        <f>order_details[[#This Row],[Sales]]-order_details[[#This Row],[Freight]]</f>
        <v>559.28</v>
      </c>
      <c r="P606" s="8">
        <f>(order_details[[#This Row],[Profit]]/order_details[[#This Row],[Sales]])/100</f>
        <v>7.8330532212885148E-3</v>
      </c>
      <c r="Q606" s="12"/>
    </row>
    <row r="607" spans="1:17" x14ac:dyDescent="0.25">
      <c r="A607">
        <v>10830</v>
      </c>
      <c r="B607">
        <v>6</v>
      </c>
      <c r="C607" t="str">
        <f>_xlfn.XLOOKUP(order_details[[#This Row],[orderID]],orders[orderID],orders[customerID])</f>
        <v>TRADH</v>
      </c>
      <c r="D607" t="str">
        <f>_xlfn.XLOOKUP(order_details[[#This Row],[orderID]],orders[orderID],orders[Employee Name])</f>
        <v>Margaret Peacock</v>
      </c>
      <c r="E607" t="str">
        <f>_xlfn.XLOOKUP(order_details[[#This Row],[Customer ID]],customers[customerID],customers[companyName])</f>
        <v>Tradição Hipermercados</v>
      </c>
      <c r="F607" t="str">
        <f>_xlfn.XLOOKUP(order_details[[#This Row],[productID]],products[productID],products[productName])</f>
        <v>Grandma's Boysenberry Spread</v>
      </c>
      <c r="G607" t="str">
        <f>_xlfn.XLOOKUP(order_details[[#This Row],[Product Name]],products[productName],products[Category Name])</f>
        <v>Condiments</v>
      </c>
      <c r="H607" s="6">
        <f>_xlfn.XLOOKUP(order_details[[#This Row],[orderID]],orders[orderID],orders[orderDate])</f>
        <v>42017</v>
      </c>
      <c r="I607" s="6" t="e">
        <f>DATEVALUE(order_details[[#This Row],[Order Date]])</f>
        <v>#VALUE!</v>
      </c>
      <c r="J607">
        <v>25</v>
      </c>
      <c r="K607">
        <v>6</v>
      </c>
      <c r="L607">
        <v>0</v>
      </c>
      <c r="M607">
        <f>(order_details[[#This Row],[unitPrice]]*order_details[[#This Row],[quantity]]) - (order_details[[#This Row],[unitPrice]]*order_details[[#This Row],[quantity]]*order_details[[#This Row],[discount]])</f>
        <v>150</v>
      </c>
      <c r="N607">
        <f>_xlfn.XLOOKUP(order_details[[#This Row],[orderID]],orders[orderID],orders[freight])</f>
        <v>81.83</v>
      </c>
      <c r="O607">
        <f>order_details[[#This Row],[Sales]]-order_details[[#This Row],[Freight]]</f>
        <v>68.17</v>
      </c>
      <c r="P607" s="8">
        <f>(order_details[[#This Row],[Profit]]/order_details[[#This Row],[Sales]])/100</f>
        <v>4.5446666666666665E-3</v>
      </c>
      <c r="Q607" s="12"/>
    </row>
    <row r="608" spans="1:17" x14ac:dyDescent="0.25">
      <c r="A608">
        <v>10830</v>
      </c>
      <c r="B608">
        <v>68</v>
      </c>
      <c r="C608" t="str">
        <f>_xlfn.XLOOKUP(order_details[[#This Row],[orderID]],orders[orderID],orders[customerID])</f>
        <v>TRADH</v>
      </c>
      <c r="D608" t="str">
        <f>_xlfn.XLOOKUP(order_details[[#This Row],[orderID]],orders[orderID],orders[Employee Name])</f>
        <v>Margaret Peacock</v>
      </c>
      <c r="E608" t="str">
        <f>_xlfn.XLOOKUP(order_details[[#This Row],[Customer ID]],customers[customerID],customers[companyName])</f>
        <v>Tradição Hipermercados</v>
      </c>
      <c r="F608" t="str">
        <f>_xlfn.XLOOKUP(order_details[[#This Row],[productID]],products[productID],products[productName])</f>
        <v>Scottish Longbreads</v>
      </c>
      <c r="G608" t="str">
        <f>_xlfn.XLOOKUP(order_details[[#This Row],[Product Name]],products[productName],products[Category Name])</f>
        <v>Confections</v>
      </c>
      <c r="H608" s="6">
        <f>_xlfn.XLOOKUP(order_details[[#This Row],[orderID]],orders[orderID],orders[orderDate])</f>
        <v>42017</v>
      </c>
      <c r="I608" s="6" t="e">
        <f>DATEVALUE(order_details[[#This Row],[Order Date]])</f>
        <v>#VALUE!</v>
      </c>
      <c r="J608">
        <v>12.5</v>
      </c>
      <c r="K608">
        <v>24</v>
      </c>
      <c r="L608">
        <v>0</v>
      </c>
      <c r="M608">
        <f>(order_details[[#This Row],[unitPrice]]*order_details[[#This Row],[quantity]]) - (order_details[[#This Row],[unitPrice]]*order_details[[#This Row],[quantity]]*order_details[[#This Row],[discount]])</f>
        <v>300</v>
      </c>
      <c r="N608">
        <f>_xlfn.XLOOKUP(order_details[[#This Row],[orderID]],orders[orderID],orders[freight])</f>
        <v>81.83</v>
      </c>
      <c r="O608">
        <f>order_details[[#This Row],[Sales]]-order_details[[#This Row],[Freight]]</f>
        <v>218.17000000000002</v>
      </c>
      <c r="P608" s="8">
        <f>(order_details[[#This Row],[Profit]]/order_details[[#This Row],[Sales]])/100</f>
        <v>7.2723333333333338E-3</v>
      </c>
      <c r="Q608" s="12"/>
    </row>
    <row r="609" spans="1:17" x14ac:dyDescent="0.25">
      <c r="A609">
        <v>10831</v>
      </c>
      <c r="B609">
        <v>19</v>
      </c>
      <c r="C609" t="str">
        <f>_xlfn.XLOOKUP(order_details[[#This Row],[orderID]],orders[orderID],orders[customerID])</f>
        <v>SANTG</v>
      </c>
      <c r="D609" t="str">
        <f>_xlfn.XLOOKUP(order_details[[#This Row],[orderID]],orders[orderID],orders[Employee Name])</f>
        <v>Janet Leverling</v>
      </c>
      <c r="E609" t="str">
        <f>_xlfn.XLOOKUP(order_details[[#This Row],[Customer ID]],customers[customerID],customers[companyName])</f>
        <v>Santé Gourmet</v>
      </c>
      <c r="F609" t="str">
        <f>_xlfn.XLOOKUP(order_details[[#This Row],[productID]],products[productID],products[productName])</f>
        <v>Teatime Chocolate Biscuits</v>
      </c>
      <c r="G609" t="str">
        <f>_xlfn.XLOOKUP(order_details[[#This Row],[Product Name]],products[productName],products[Category Name])</f>
        <v>Confections</v>
      </c>
      <c r="H609" s="6">
        <f>_xlfn.XLOOKUP(order_details[[#This Row],[orderID]],orders[orderID],orders[orderDate])</f>
        <v>42018</v>
      </c>
      <c r="I609" s="6" t="e">
        <f>DATEVALUE(order_details[[#This Row],[Order Date]])</f>
        <v>#VALUE!</v>
      </c>
      <c r="J609">
        <v>9.1999999999999993</v>
      </c>
      <c r="K609">
        <v>2</v>
      </c>
      <c r="L609">
        <v>0</v>
      </c>
      <c r="M609">
        <f>(order_details[[#This Row],[unitPrice]]*order_details[[#This Row],[quantity]]) - (order_details[[#This Row],[unitPrice]]*order_details[[#This Row],[quantity]]*order_details[[#This Row],[discount]])</f>
        <v>18.399999999999999</v>
      </c>
      <c r="N609">
        <f>_xlfn.XLOOKUP(order_details[[#This Row],[orderID]],orders[orderID],orders[freight])</f>
        <v>72.19</v>
      </c>
      <c r="O609">
        <f>order_details[[#This Row],[Sales]]-order_details[[#This Row],[Freight]]</f>
        <v>-53.79</v>
      </c>
      <c r="P609" s="8">
        <f>(order_details[[#This Row],[Profit]]/order_details[[#This Row],[Sales]])/100</f>
        <v>-2.9233695652173916E-2</v>
      </c>
      <c r="Q609" s="12"/>
    </row>
    <row r="610" spans="1:17" x14ac:dyDescent="0.25">
      <c r="A610">
        <v>10831</v>
      </c>
      <c r="B610">
        <v>38</v>
      </c>
      <c r="C610" t="str">
        <f>_xlfn.XLOOKUP(order_details[[#This Row],[orderID]],orders[orderID],orders[customerID])</f>
        <v>SANTG</v>
      </c>
      <c r="D610" t="str">
        <f>_xlfn.XLOOKUP(order_details[[#This Row],[orderID]],orders[orderID],orders[Employee Name])</f>
        <v>Janet Leverling</v>
      </c>
      <c r="E610" t="str">
        <f>_xlfn.XLOOKUP(order_details[[#This Row],[Customer ID]],customers[customerID],customers[companyName])</f>
        <v>Santé Gourmet</v>
      </c>
      <c r="F610" t="str">
        <f>_xlfn.XLOOKUP(order_details[[#This Row],[productID]],products[productID],products[productName])</f>
        <v>Côte de Blaye</v>
      </c>
      <c r="G610" t="str">
        <f>_xlfn.XLOOKUP(order_details[[#This Row],[Product Name]],products[productName],products[Category Name])</f>
        <v>Beverages</v>
      </c>
      <c r="H610" s="6">
        <f>_xlfn.XLOOKUP(order_details[[#This Row],[orderID]],orders[orderID],orders[orderDate])</f>
        <v>42018</v>
      </c>
      <c r="I610" s="6" t="e">
        <f>DATEVALUE(order_details[[#This Row],[Order Date]])</f>
        <v>#VALUE!</v>
      </c>
      <c r="J610">
        <v>263.5</v>
      </c>
      <c r="K610">
        <v>8</v>
      </c>
      <c r="L610">
        <v>0</v>
      </c>
      <c r="M610">
        <f>(order_details[[#This Row],[unitPrice]]*order_details[[#This Row],[quantity]]) - (order_details[[#This Row],[unitPrice]]*order_details[[#This Row],[quantity]]*order_details[[#This Row],[discount]])</f>
        <v>2108</v>
      </c>
      <c r="N610">
        <f>_xlfn.XLOOKUP(order_details[[#This Row],[orderID]],orders[orderID],orders[freight])</f>
        <v>72.19</v>
      </c>
      <c r="O610">
        <f>order_details[[#This Row],[Sales]]-order_details[[#This Row],[Freight]]</f>
        <v>2035.81</v>
      </c>
      <c r="P610" s="8">
        <f>(order_details[[#This Row],[Profit]]/order_details[[#This Row],[Sales]])/100</f>
        <v>9.6575426944971524E-3</v>
      </c>
      <c r="Q610" s="12"/>
    </row>
    <row r="611" spans="1:17" x14ac:dyDescent="0.25">
      <c r="A611">
        <v>10831</v>
      </c>
      <c r="B611">
        <v>43</v>
      </c>
      <c r="C611" t="str">
        <f>_xlfn.XLOOKUP(order_details[[#This Row],[orderID]],orders[orderID],orders[customerID])</f>
        <v>SANTG</v>
      </c>
      <c r="D611" t="str">
        <f>_xlfn.XLOOKUP(order_details[[#This Row],[orderID]],orders[orderID],orders[Employee Name])</f>
        <v>Janet Leverling</v>
      </c>
      <c r="E611" t="str">
        <f>_xlfn.XLOOKUP(order_details[[#This Row],[Customer ID]],customers[customerID],customers[companyName])</f>
        <v>Santé Gourmet</v>
      </c>
      <c r="F611" t="str">
        <f>_xlfn.XLOOKUP(order_details[[#This Row],[productID]],products[productID],products[productName])</f>
        <v>Ipoh Coffee</v>
      </c>
      <c r="G611" t="str">
        <f>_xlfn.XLOOKUP(order_details[[#This Row],[Product Name]],products[productName],products[Category Name])</f>
        <v>Beverages</v>
      </c>
      <c r="H611" s="6">
        <f>_xlfn.XLOOKUP(order_details[[#This Row],[orderID]],orders[orderID],orders[orderDate])</f>
        <v>42018</v>
      </c>
      <c r="I611" s="6" t="e">
        <f>DATEVALUE(order_details[[#This Row],[Order Date]])</f>
        <v>#VALUE!</v>
      </c>
      <c r="J611">
        <v>46</v>
      </c>
      <c r="K611">
        <v>9</v>
      </c>
      <c r="L611">
        <v>0</v>
      </c>
      <c r="M611">
        <f>(order_details[[#This Row],[unitPrice]]*order_details[[#This Row],[quantity]]) - (order_details[[#This Row],[unitPrice]]*order_details[[#This Row],[quantity]]*order_details[[#This Row],[discount]])</f>
        <v>414</v>
      </c>
      <c r="N611">
        <f>_xlfn.XLOOKUP(order_details[[#This Row],[orderID]],orders[orderID],orders[freight])</f>
        <v>72.19</v>
      </c>
      <c r="O611">
        <f>order_details[[#This Row],[Sales]]-order_details[[#This Row],[Freight]]</f>
        <v>341.81</v>
      </c>
      <c r="P611" s="8">
        <f>(order_details[[#This Row],[Profit]]/order_details[[#This Row],[Sales]])/100</f>
        <v>8.2562801932367143E-3</v>
      </c>
      <c r="Q611" s="12"/>
    </row>
    <row r="612" spans="1:17" x14ac:dyDescent="0.25">
      <c r="A612">
        <v>10832</v>
      </c>
      <c r="B612">
        <v>64</v>
      </c>
      <c r="C612" t="str">
        <f>_xlfn.XLOOKUP(order_details[[#This Row],[orderID]],orders[orderID],orders[customerID])</f>
        <v>LAMAI</v>
      </c>
      <c r="D612" t="str">
        <f>_xlfn.XLOOKUP(order_details[[#This Row],[orderID]],orders[orderID],orders[Employee Name])</f>
        <v>Andrew Fuller</v>
      </c>
      <c r="E612" t="str">
        <f>_xlfn.XLOOKUP(order_details[[#This Row],[Customer ID]],customers[customerID],customers[companyName])</f>
        <v>La maison d'Asie</v>
      </c>
      <c r="F612" t="str">
        <f>_xlfn.XLOOKUP(order_details[[#This Row],[productID]],products[productID],products[productName])</f>
        <v>Wimmers gute Semmelknödel</v>
      </c>
      <c r="G612" t="str">
        <f>_xlfn.XLOOKUP(order_details[[#This Row],[Product Name]],products[productName],products[Category Name])</f>
        <v>Grains &amp; Cereals</v>
      </c>
      <c r="H612" s="6">
        <f>_xlfn.XLOOKUP(order_details[[#This Row],[orderID]],orders[orderID],orders[orderDate])</f>
        <v>42018</v>
      </c>
      <c r="I612" s="6" t="e">
        <f>DATEVALUE(order_details[[#This Row],[Order Date]])</f>
        <v>#VALUE!</v>
      </c>
      <c r="J612">
        <v>33.25</v>
      </c>
      <c r="K612">
        <v>3</v>
      </c>
      <c r="L612">
        <v>0</v>
      </c>
      <c r="M612">
        <f>(order_details[[#This Row],[unitPrice]]*order_details[[#This Row],[quantity]]) - (order_details[[#This Row],[unitPrice]]*order_details[[#This Row],[quantity]]*order_details[[#This Row],[discount]])</f>
        <v>99.75</v>
      </c>
      <c r="N612">
        <f>_xlfn.XLOOKUP(order_details[[#This Row],[orderID]],orders[orderID],orders[freight])</f>
        <v>43.26</v>
      </c>
      <c r="O612">
        <f>order_details[[#This Row],[Sales]]-order_details[[#This Row],[Freight]]</f>
        <v>56.49</v>
      </c>
      <c r="P612" s="8">
        <f>(order_details[[#This Row],[Profit]]/order_details[[#This Row],[Sales]])/100</f>
        <v>5.6631578947368422E-3</v>
      </c>
      <c r="Q612" s="12"/>
    </row>
    <row r="613" spans="1:17" x14ac:dyDescent="0.25">
      <c r="A613">
        <v>10836</v>
      </c>
      <c r="B613">
        <v>22</v>
      </c>
      <c r="C613" t="str">
        <f>_xlfn.XLOOKUP(order_details[[#This Row],[orderID]],orders[orderID],orders[customerID])</f>
        <v>ERNSH</v>
      </c>
      <c r="D613" t="str">
        <f>_xlfn.XLOOKUP(order_details[[#This Row],[orderID]],orders[orderID],orders[Employee Name])</f>
        <v>Robert King</v>
      </c>
      <c r="E613" t="str">
        <f>_xlfn.XLOOKUP(order_details[[#This Row],[Customer ID]],customers[customerID],customers[companyName])</f>
        <v>Ernst Handel</v>
      </c>
      <c r="F613" t="str">
        <f>_xlfn.XLOOKUP(order_details[[#This Row],[productID]],products[productID],products[productName])</f>
        <v>Gustaf's Knackebröd</v>
      </c>
      <c r="G613" t="str">
        <f>_xlfn.XLOOKUP(order_details[[#This Row],[Product Name]],products[productName],products[Category Name])</f>
        <v>Grains &amp; Cereals</v>
      </c>
      <c r="H613" s="6">
        <f>_xlfn.XLOOKUP(order_details[[#This Row],[orderID]],orders[orderID],orders[orderDate])</f>
        <v>42020</v>
      </c>
      <c r="I613" s="6" t="e">
        <f>DATEVALUE(order_details[[#This Row],[Order Date]])</f>
        <v>#VALUE!</v>
      </c>
      <c r="J613">
        <v>21</v>
      </c>
      <c r="K613">
        <v>52</v>
      </c>
      <c r="L613">
        <v>0</v>
      </c>
      <c r="M613">
        <f>(order_details[[#This Row],[unitPrice]]*order_details[[#This Row],[quantity]]) - (order_details[[#This Row],[unitPrice]]*order_details[[#This Row],[quantity]]*order_details[[#This Row],[discount]])</f>
        <v>1092</v>
      </c>
      <c r="N613">
        <f>_xlfn.XLOOKUP(order_details[[#This Row],[orderID]],orders[orderID],orders[freight])</f>
        <v>411.88</v>
      </c>
      <c r="O613">
        <f>order_details[[#This Row],[Sales]]-order_details[[#This Row],[Freight]]</f>
        <v>680.12</v>
      </c>
      <c r="P613" s="8">
        <f>(order_details[[#This Row],[Profit]]/order_details[[#This Row],[Sales]])/100</f>
        <v>6.2282051282051285E-3</v>
      </c>
      <c r="Q613" s="12"/>
    </row>
    <row r="614" spans="1:17" x14ac:dyDescent="0.25">
      <c r="A614">
        <v>10836</v>
      </c>
      <c r="B614">
        <v>57</v>
      </c>
      <c r="C614" t="str">
        <f>_xlfn.XLOOKUP(order_details[[#This Row],[orderID]],orders[orderID],orders[customerID])</f>
        <v>ERNSH</v>
      </c>
      <c r="D614" t="str">
        <f>_xlfn.XLOOKUP(order_details[[#This Row],[orderID]],orders[orderID],orders[Employee Name])</f>
        <v>Robert King</v>
      </c>
      <c r="E614" t="str">
        <f>_xlfn.XLOOKUP(order_details[[#This Row],[Customer ID]],customers[customerID],customers[companyName])</f>
        <v>Ernst Handel</v>
      </c>
      <c r="F614" t="str">
        <f>_xlfn.XLOOKUP(order_details[[#This Row],[productID]],products[productID],products[productName])</f>
        <v>Ravioli Angelo</v>
      </c>
      <c r="G614" t="str">
        <f>_xlfn.XLOOKUP(order_details[[#This Row],[Product Name]],products[productName],products[Category Name])</f>
        <v>Grains &amp; Cereals</v>
      </c>
      <c r="H614" s="6">
        <f>_xlfn.XLOOKUP(order_details[[#This Row],[orderID]],orders[orderID],orders[orderDate])</f>
        <v>42020</v>
      </c>
      <c r="I614" s="6" t="e">
        <f>DATEVALUE(order_details[[#This Row],[Order Date]])</f>
        <v>#VALUE!</v>
      </c>
      <c r="J614">
        <v>19.5</v>
      </c>
      <c r="K614">
        <v>24</v>
      </c>
      <c r="L614">
        <v>0</v>
      </c>
      <c r="M614">
        <f>(order_details[[#This Row],[unitPrice]]*order_details[[#This Row],[quantity]]) - (order_details[[#This Row],[unitPrice]]*order_details[[#This Row],[quantity]]*order_details[[#This Row],[discount]])</f>
        <v>468</v>
      </c>
      <c r="N614">
        <f>_xlfn.XLOOKUP(order_details[[#This Row],[orderID]],orders[orderID],orders[freight])</f>
        <v>411.88</v>
      </c>
      <c r="O614">
        <f>order_details[[#This Row],[Sales]]-order_details[[#This Row],[Freight]]</f>
        <v>56.120000000000005</v>
      </c>
      <c r="P614" s="8">
        <f>(order_details[[#This Row],[Profit]]/order_details[[#This Row],[Sales]])/100</f>
        <v>1.1991452991452992E-3</v>
      </c>
      <c r="Q614" s="12"/>
    </row>
    <row r="615" spans="1:17" x14ac:dyDescent="0.25">
      <c r="A615">
        <v>10836</v>
      </c>
      <c r="B615">
        <v>60</v>
      </c>
      <c r="C615" t="str">
        <f>_xlfn.XLOOKUP(order_details[[#This Row],[orderID]],orders[orderID],orders[customerID])</f>
        <v>ERNSH</v>
      </c>
      <c r="D615" t="str">
        <f>_xlfn.XLOOKUP(order_details[[#This Row],[orderID]],orders[orderID],orders[Employee Name])</f>
        <v>Robert King</v>
      </c>
      <c r="E615" t="str">
        <f>_xlfn.XLOOKUP(order_details[[#This Row],[Customer ID]],customers[customerID],customers[companyName])</f>
        <v>Ernst Handel</v>
      </c>
      <c r="F615" t="str">
        <f>_xlfn.XLOOKUP(order_details[[#This Row],[productID]],products[productID],products[productName])</f>
        <v>Camembert Pierrot</v>
      </c>
      <c r="G615" t="str">
        <f>_xlfn.XLOOKUP(order_details[[#This Row],[Product Name]],products[productName],products[Category Name])</f>
        <v>Dairy Products</v>
      </c>
      <c r="H615" s="6">
        <f>_xlfn.XLOOKUP(order_details[[#This Row],[orderID]],orders[orderID],orders[orderDate])</f>
        <v>42020</v>
      </c>
      <c r="I615" s="6" t="e">
        <f>DATEVALUE(order_details[[#This Row],[Order Date]])</f>
        <v>#VALUE!</v>
      </c>
      <c r="J615">
        <v>34</v>
      </c>
      <c r="K615">
        <v>60</v>
      </c>
      <c r="L615">
        <v>0</v>
      </c>
      <c r="M615">
        <f>(order_details[[#This Row],[unitPrice]]*order_details[[#This Row],[quantity]]) - (order_details[[#This Row],[unitPrice]]*order_details[[#This Row],[quantity]]*order_details[[#This Row],[discount]])</f>
        <v>2040</v>
      </c>
      <c r="N615">
        <f>_xlfn.XLOOKUP(order_details[[#This Row],[orderID]],orders[orderID],orders[freight])</f>
        <v>411.88</v>
      </c>
      <c r="O615">
        <f>order_details[[#This Row],[Sales]]-order_details[[#This Row],[Freight]]</f>
        <v>1628.12</v>
      </c>
      <c r="P615" s="8">
        <f>(order_details[[#This Row],[Profit]]/order_details[[#This Row],[Sales]])/100</f>
        <v>7.9809803921568629E-3</v>
      </c>
      <c r="Q615" s="12"/>
    </row>
    <row r="616" spans="1:17" x14ac:dyDescent="0.25">
      <c r="A616">
        <v>10837</v>
      </c>
      <c r="B616">
        <v>13</v>
      </c>
      <c r="C616" t="str">
        <f>_xlfn.XLOOKUP(order_details[[#This Row],[orderID]],orders[orderID],orders[customerID])</f>
        <v>BERGS</v>
      </c>
      <c r="D616" t="str">
        <f>_xlfn.XLOOKUP(order_details[[#This Row],[orderID]],orders[orderID],orders[Employee Name])</f>
        <v>Anne Dodsworth</v>
      </c>
      <c r="E616" t="str">
        <f>_xlfn.XLOOKUP(order_details[[#This Row],[Customer ID]],customers[customerID],customers[companyName])</f>
        <v>Berglunds snabbköp</v>
      </c>
      <c r="F616" t="str">
        <f>_xlfn.XLOOKUP(order_details[[#This Row],[productID]],products[productID],products[productName])</f>
        <v>Konbu</v>
      </c>
      <c r="G616" t="str">
        <f>_xlfn.XLOOKUP(order_details[[#This Row],[Product Name]],products[productName],products[Category Name])</f>
        <v>Seafood</v>
      </c>
      <c r="H616" s="6">
        <f>_xlfn.XLOOKUP(order_details[[#This Row],[orderID]],orders[orderID],orders[orderDate])</f>
        <v>42020</v>
      </c>
      <c r="I616" s="6" t="e">
        <f>DATEVALUE(order_details[[#This Row],[Order Date]])</f>
        <v>#VALUE!</v>
      </c>
      <c r="J616">
        <v>6</v>
      </c>
      <c r="K616">
        <v>6</v>
      </c>
      <c r="L616">
        <v>0</v>
      </c>
      <c r="M616">
        <f>(order_details[[#This Row],[unitPrice]]*order_details[[#This Row],[quantity]]) - (order_details[[#This Row],[unitPrice]]*order_details[[#This Row],[quantity]]*order_details[[#This Row],[discount]])</f>
        <v>36</v>
      </c>
      <c r="N616">
        <f>_xlfn.XLOOKUP(order_details[[#This Row],[orderID]],orders[orderID],orders[freight])</f>
        <v>13.32</v>
      </c>
      <c r="O616">
        <f>order_details[[#This Row],[Sales]]-order_details[[#This Row],[Freight]]</f>
        <v>22.68</v>
      </c>
      <c r="P616" s="8">
        <f>(order_details[[#This Row],[Profit]]/order_details[[#This Row],[Sales]])/100</f>
        <v>6.3E-3</v>
      </c>
      <c r="Q616" s="12"/>
    </row>
    <row r="617" spans="1:17" x14ac:dyDescent="0.25">
      <c r="A617">
        <v>10837</v>
      </c>
      <c r="B617">
        <v>40</v>
      </c>
      <c r="C617" t="str">
        <f>_xlfn.XLOOKUP(order_details[[#This Row],[orderID]],orders[orderID],orders[customerID])</f>
        <v>BERGS</v>
      </c>
      <c r="D617" t="str">
        <f>_xlfn.XLOOKUP(order_details[[#This Row],[orderID]],orders[orderID],orders[Employee Name])</f>
        <v>Anne Dodsworth</v>
      </c>
      <c r="E617" t="str">
        <f>_xlfn.XLOOKUP(order_details[[#This Row],[Customer ID]],customers[customerID],customers[companyName])</f>
        <v>Berglunds snabbköp</v>
      </c>
      <c r="F617" t="str">
        <f>_xlfn.XLOOKUP(order_details[[#This Row],[productID]],products[productID],products[productName])</f>
        <v>Boston Crab Meat</v>
      </c>
      <c r="G617" t="str">
        <f>_xlfn.XLOOKUP(order_details[[#This Row],[Product Name]],products[productName],products[Category Name])</f>
        <v>Seafood</v>
      </c>
      <c r="H617" s="6">
        <f>_xlfn.XLOOKUP(order_details[[#This Row],[orderID]],orders[orderID],orders[orderDate])</f>
        <v>42020</v>
      </c>
      <c r="I617" s="6" t="e">
        <f>DATEVALUE(order_details[[#This Row],[Order Date]])</f>
        <v>#VALUE!</v>
      </c>
      <c r="J617">
        <v>18.399999999999999</v>
      </c>
      <c r="K617">
        <v>25</v>
      </c>
      <c r="L617">
        <v>0</v>
      </c>
      <c r="M617">
        <f>(order_details[[#This Row],[unitPrice]]*order_details[[#This Row],[quantity]]) - (order_details[[#This Row],[unitPrice]]*order_details[[#This Row],[quantity]]*order_details[[#This Row],[discount]])</f>
        <v>459.99999999999994</v>
      </c>
      <c r="N617">
        <f>_xlfn.XLOOKUP(order_details[[#This Row],[orderID]],orders[orderID],orders[freight])</f>
        <v>13.32</v>
      </c>
      <c r="O617">
        <f>order_details[[#This Row],[Sales]]-order_details[[#This Row],[Freight]]</f>
        <v>446.67999999999995</v>
      </c>
      <c r="P617" s="8">
        <f>(order_details[[#This Row],[Profit]]/order_details[[#This Row],[Sales]])/100</f>
        <v>9.7104347826086953E-3</v>
      </c>
      <c r="Q617" s="12"/>
    </row>
    <row r="618" spans="1:17" x14ac:dyDescent="0.25">
      <c r="A618">
        <v>10841</v>
      </c>
      <c r="B618">
        <v>10</v>
      </c>
      <c r="C618" t="str">
        <f>_xlfn.XLOOKUP(order_details[[#This Row],[orderID]],orders[orderID],orders[customerID])</f>
        <v>SUPRD</v>
      </c>
      <c r="D618" t="str">
        <f>_xlfn.XLOOKUP(order_details[[#This Row],[orderID]],orders[orderID],orders[Employee Name])</f>
        <v>Steven Buchanan</v>
      </c>
      <c r="E618" t="str">
        <f>_xlfn.XLOOKUP(order_details[[#This Row],[Customer ID]],customers[customerID],customers[companyName])</f>
        <v>Suprêmes délices</v>
      </c>
      <c r="F618" t="str">
        <f>_xlfn.XLOOKUP(order_details[[#This Row],[productID]],products[productID],products[productName])</f>
        <v>Ikura</v>
      </c>
      <c r="G618" t="str">
        <f>_xlfn.XLOOKUP(order_details[[#This Row],[Product Name]],products[productName],products[Category Name])</f>
        <v>Seafood</v>
      </c>
      <c r="H618" s="6">
        <f>_xlfn.XLOOKUP(order_details[[#This Row],[orderID]],orders[orderID],orders[orderDate])</f>
        <v>42024</v>
      </c>
      <c r="I618" s="6" t="e">
        <f>DATEVALUE(order_details[[#This Row],[Order Date]])</f>
        <v>#VALUE!</v>
      </c>
      <c r="J618">
        <v>31</v>
      </c>
      <c r="K618">
        <v>16</v>
      </c>
      <c r="L618">
        <v>0</v>
      </c>
      <c r="M618">
        <f>(order_details[[#This Row],[unitPrice]]*order_details[[#This Row],[quantity]]) - (order_details[[#This Row],[unitPrice]]*order_details[[#This Row],[quantity]]*order_details[[#This Row],[discount]])</f>
        <v>496</v>
      </c>
      <c r="N618">
        <f>_xlfn.XLOOKUP(order_details[[#This Row],[orderID]],orders[orderID],orders[freight])</f>
        <v>424.3</v>
      </c>
      <c r="O618">
        <f>order_details[[#This Row],[Sales]]-order_details[[#This Row],[Freight]]</f>
        <v>71.699999999999989</v>
      </c>
      <c r="P618" s="8">
        <f>(order_details[[#This Row],[Profit]]/order_details[[#This Row],[Sales]])/100</f>
        <v>1.445564516129032E-3</v>
      </c>
      <c r="Q618" s="12"/>
    </row>
    <row r="619" spans="1:17" x14ac:dyDescent="0.25">
      <c r="A619">
        <v>10841</v>
      </c>
      <c r="B619">
        <v>59</v>
      </c>
      <c r="C619" t="str">
        <f>_xlfn.XLOOKUP(order_details[[#This Row],[orderID]],orders[orderID],orders[customerID])</f>
        <v>SUPRD</v>
      </c>
      <c r="D619" t="str">
        <f>_xlfn.XLOOKUP(order_details[[#This Row],[orderID]],orders[orderID],orders[Employee Name])</f>
        <v>Steven Buchanan</v>
      </c>
      <c r="E619" t="str">
        <f>_xlfn.XLOOKUP(order_details[[#This Row],[Customer ID]],customers[customerID],customers[companyName])</f>
        <v>Suprêmes délices</v>
      </c>
      <c r="F619" t="str">
        <f>_xlfn.XLOOKUP(order_details[[#This Row],[productID]],products[productID],products[productName])</f>
        <v>Raclette Courdavault</v>
      </c>
      <c r="G619" t="str">
        <f>_xlfn.XLOOKUP(order_details[[#This Row],[Product Name]],products[productName],products[Category Name])</f>
        <v>Dairy Products</v>
      </c>
      <c r="H619" s="6">
        <f>_xlfn.XLOOKUP(order_details[[#This Row],[orderID]],orders[orderID],orders[orderDate])</f>
        <v>42024</v>
      </c>
      <c r="I619" s="6" t="e">
        <f>DATEVALUE(order_details[[#This Row],[Order Date]])</f>
        <v>#VALUE!</v>
      </c>
      <c r="J619">
        <v>55</v>
      </c>
      <c r="K619">
        <v>50</v>
      </c>
      <c r="L619">
        <v>0</v>
      </c>
      <c r="M619">
        <f>(order_details[[#This Row],[unitPrice]]*order_details[[#This Row],[quantity]]) - (order_details[[#This Row],[unitPrice]]*order_details[[#This Row],[quantity]]*order_details[[#This Row],[discount]])</f>
        <v>2750</v>
      </c>
      <c r="N619">
        <f>_xlfn.XLOOKUP(order_details[[#This Row],[orderID]],orders[orderID],orders[freight])</f>
        <v>424.3</v>
      </c>
      <c r="O619">
        <f>order_details[[#This Row],[Sales]]-order_details[[#This Row],[Freight]]</f>
        <v>2325.6999999999998</v>
      </c>
      <c r="P619" s="8">
        <f>(order_details[[#This Row],[Profit]]/order_details[[#This Row],[Sales]])/100</f>
        <v>8.4570909090909089E-3</v>
      </c>
      <c r="Q619" s="12"/>
    </row>
    <row r="620" spans="1:17" x14ac:dyDescent="0.25">
      <c r="A620">
        <v>10842</v>
      </c>
      <c r="B620">
        <v>43</v>
      </c>
      <c r="C620" t="str">
        <f>_xlfn.XLOOKUP(order_details[[#This Row],[orderID]],orders[orderID],orders[customerID])</f>
        <v>TORTU</v>
      </c>
      <c r="D620" t="str">
        <f>_xlfn.XLOOKUP(order_details[[#This Row],[orderID]],orders[orderID],orders[Employee Name])</f>
        <v>Nancy Davolio</v>
      </c>
      <c r="E620" t="str">
        <f>_xlfn.XLOOKUP(order_details[[#This Row],[Customer ID]],customers[customerID],customers[companyName])</f>
        <v>Tortuga Restaurante</v>
      </c>
      <c r="F620" t="str">
        <f>_xlfn.XLOOKUP(order_details[[#This Row],[productID]],products[productID],products[productName])</f>
        <v>Ipoh Coffee</v>
      </c>
      <c r="G620" t="str">
        <f>_xlfn.XLOOKUP(order_details[[#This Row],[Product Name]],products[productName],products[Category Name])</f>
        <v>Beverages</v>
      </c>
      <c r="H620" s="6">
        <f>_xlfn.XLOOKUP(order_details[[#This Row],[orderID]],orders[orderID],orders[orderDate])</f>
        <v>42024</v>
      </c>
      <c r="I620" s="6" t="e">
        <f>DATEVALUE(order_details[[#This Row],[Order Date]])</f>
        <v>#VALUE!</v>
      </c>
      <c r="J620">
        <v>46</v>
      </c>
      <c r="K620">
        <v>5</v>
      </c>
      <c r="L620">
        <v>0</v>
      </c>
      <c r="M620">
        <f>(order_details[[#This Row],[unitPrice]]*order_details[[#This Row],[quantity]]) - (order_details[[#This Row],[unitPrice]]*order_details[[#This Row],[quantity]]*order_details[[#This Row],[discount]])</f>
        <v>230</v>
      </c>
      <c r="N620">
        <f>_xlfn.XLOOKUP(order_details[[#This Row],[orderID]],orders[orderID],orders[freight])</f>
        <v>54.42</v>
      </c>
      <c r="O620">
        <f>order_details[[#This Row],[Sales]]-order_details[[#This Row],[Freight]]</f>
        <v>175.57999999999998</v>
      </c>
      <c r="P620" s="8">
        <f>(order_details[[#This Row],[Profit]]/order_details[[#This Row],[Sales]])/100</f>
        <v>7.63391304347826E-3</v>
      </c>
      <c r="Q620" s="12"/>
    </row>
    <row r="621" spans="1:17" x14ac:dyDescent="0.25">
      <c r="A621">
        <v>10842</v>
      </c>
      <c r="B621">
        <v>70</v>
      </c>
      <c r="C621" t="str">
        <f>_xlfn.XLOOKUP(order_details[[#This Row],[orderID]],orders[orderID],orders[customerID])</f>
        <v>TORTU</v>
      </c>
      <c r="D621" t="str">
        <f>_xlfn.XLOOKUP(order_details[[#This Row],[orderID]],orders[orderID],orders[Employee Name])</f>
        <v>Nancy Davolio</v>
      </c>
      <c r="E621" t="str">
        <f>_xlfn.XLOOKUP(order_details[[#This Row],[Customer ID]],customers[customerID],customers[companyName])</f>
        <v>Tortuga Restaurante</v>
      </c>
      <c r="F621" t="str">
        <f>_xlfn.XLOOKUP(order_details[[#This Row],[productID]],products[productID],products[productName])</f>
        <v>Outback Lager</v>
      </c>
      <c r="G621" t="str">
        <f>_xlfn.XLOOKUP(order_details[[#This Row],[Product Name]],products[productName],products[Category Name])</f>
        <v>Beverages</v>
      </c>
      <c r="H621" s="6">
        <f>_xlfn.XLOOKUP(order_details[[#This Row],[orderID]],orders[orderID],orders[orderDate])</f>
        <v>42024</v>
      </c>
      <c r="I621" s="6" t="e">
        <f>DATEVALUE(order_details[[#This Row],[Order Date]])</f>
        <v>#VALUE!</v>
      </c>
      <c r="J621">
        <v>15</v>
      </c>
      <c r="K621">
        <v>12</v>
      </c>
      <c r="L621">
        <v>0</v>
      </c>
      <c r="M621">
        <f>(order_details[[#This Row],[unitPrice]]*order_details[[#This Row],[quantity]]) - (order_details[[#This Row],[unitPrice]]*order_details[[#This Row],[quantity]]*order_details[[#This Row],[discount]])</f>
        <v>180</v>
      </c>
      <c r="N621">
        <f>_xlfn.XLOOKUP(order_details[[#This Row],[orderID]],orders[orderID],orders[freight])</f>
        <v>54.42</v>
      </c>
      <c r="O621">
        <f>order_details[[#This Row],[Sales]]-order_details[[#This Row],[Freight]]</f>
        <v>125.58</v>
      </c>
      <c r="P621" s="8">
        <f>(order_details[[#This Row],[Profit]]/order_details[[#This Row],[Sales]])/100</f>
        <v>6.9766666666666666E-3</v>
      </c>
      <c r="Q621" s="12"/>
    </row>
    <row r="622" spans="1:17" x14ac:dyDescent="0.25">
      <c r="A622">
        <v>10844</v>
      </c>
      <c r="B622">
        <v>22</v>
      </c>
      <c r="C622" t="str">
        <f>_xlfn.XLOOKUP(order_details[[#This Row],[orderID]],orders[orderID],orders[customerID])</f>
        <v>PICCO</v>
      </c>
      <c r="D622" t="str">
        <f>_xlfn.XLOOKUP(order_details[[#This Row],[orderID]],orders[orderID],orders[Employee Name])</f>
        <v>Laura Callahan</v>
      </c>
      <c r="E622" t="str">
        <f>_xlfn.XLOOKUP(order_details[[#This Row],[Customer ID]],customers[customerID],customers[companyName])</f>
        <v>Piccolo und mehr</v>
      </c>
      <c r="F622" t="str">
        <f>_xlfn.XLOOKUP(order_details[[#This Row],[productID]],products[productID],products[productName])</f>
        <v>Gustaf's Knackebröd</v>
      </c>
      <c r="G622" t="str">
        <f>_xlfn.XLOOKUP(order_details[[#This Row],[Product Name]],products[productName],products[Category Name])</f>
        <v>Grains &amp; Cereals</v>
      </c>
      <c r="H622" s="6">
        <f>_xlfn.XLOOKUP(order_details[[#This Row],[orderID]],orders[orderID],orders[orderDate])</f>
        <v>42025</v>
      </c>
      <c r="I622" s="6" t="e">
        <f>DATEVALUE(order_details[[#This Row],[Order Date]])</f>
        <v>#VALUE!</v>
      </c>
      <c r="J622">
        <v>21</v>
      </c>
      <c r="K622">
        <v>35</v>
      </c>
      <c r="L622">
        <v>0</v>
      </c>
      <c r="M622">
        <f>(order_details[[#This Row],[unitPrice]]*order_details[[#This Row],[quantity]]) - (order_details[[#This Row],[unitPrice]]*order_details[[#This Row],[quantity]]*order_details[[#This Row],[discount]])</f>
        <v>735</v>
      </c>
      <c r="N622">
        <f>_xlfn.XLOOKUP(order_details[[#This Row],[orderID]],orders[orderID],orders[freight])</f>
        <v>25.22</v>
      </c>
      <c r="O622">
        <f>order_details[[#This Row],[Sales]]-order_details[[#This Row],[Freight]]</f>
        <v>709.78</v>
      </c>
      <c r="P622" s="8">
        <f>(order_details[[#This Row],[Profit]]/order_details[[#This Row],[Sales]])/100</f>
        <v>9.6568707482993198E-3</v>
      </c>
      <c r="Q622" s="12"/>
    </row>
    <row r="623" spans="1:17" x14ac:dyDescent="0.25">
      <c r="A623">
        <v>10845</v>
      </c>
      <c r="B623">
        <v>64</v>
      </c>
      <c r="C623" t="str">
        <f>_xlfn.XLOOKUP(order_details[[#This Row],[orderID]],orders[orderID],orders[customerID])</f>
        <v>QUICK</v>
      </c>
      <c r="D623" t="str">
        <f>_xlfn.XLOOKUP(order_details[[#This Row],[orderID]],orders[orderID],orders[Employee Name])</f>
        <v>Laura Callahan</v>
      </c>
      <c r="E623" t="str">
        <f>_xlfn.XLOOKUP(order_details[[#This Row],[Customer ID]],customers[customerID],customers[companyName])</f>
        <v>QUICK-Stop</v>
      </c>
      <c r="F623" t="str">
        <f>_xlfn.XLOOKUP(order_details[[#This Row],[productID]],products[productID],products[productName])</f>
        <v>Wimmers gute Semmelknödel</v>
      </c>
      <c r="G623" t="str">
        <f>_xlfn.XLOOKUP(order_details[[#This Row],[Product Name]],products[productName],products[Category Name])</f>
        <v>Grains &amp; Cereals</v>
      </c>
      <c r="H623" s="6">
        <f>_xlfn.XLOOKUP(order_details[[#This Row],[orderID]],orders[orderID],orders[orderDate])</f>
        <v>42025</v>
      </c>
      <c r="I623" s="6" t="e">
        <f>DATEVALUE(order_details[[#This Row],[Order Date]])</f>
        <v>#VALUE!</v>
      </c>
      <c r="J623">
        <v>33.25</v>
      </c>
      <c r="K623">
        <v>48</v>
      </c>
      <c r="L623">
        <v>0</v>
      </c>
      <c r="M623">
        <f>(order_details[[#This Row],[unitPrice]]*order_details[[#This Row],[quantity]]) - (order_details[[#This Row],[unitPrice]]*order_details[[#This Row],[quantity]]*order_details[[#This Row],[discount]])</f>
        <v>1596</v>
      </c>
      <c r="N623">
        <f>_xlfn.XLOOKUP(order_details[[#This Row],[orderID]],orders[orderID],orders[freight])</f>
        <v>212.98</v>
      </c>
      <c r="O623">
        <f>order_details[[#This Row],[Sales]]-order_details[[#This Row],[Freight]]</f>
        <v>1383.02</v>
      </c>
      <c r="P623" s="8">
        <f>(order_details[[#This Row],[Profit]]/order_details[[#This Row],[Sales]])/100</f>
        <v>8.6655388471177947E-3</v>
      </c>
      <c r="Q623" s="12"/>
    </row>
    <row r="624" spans="1:17" x14ac:dyDescent="0.25">
      <c r="A624">
        <v>10846</v>
      </c>
      <c r="B624">
        <v>4</v>
      </c>
      <c r="C624" t="str">
        <f>_xlfn.XLOOKUP(order_details[[#This Row],[orderID]],orders[orderID],orders[customerID])</f>
        <v>SUPRD</v>
      </c>
      <c r="D624" t="str">
        <f>_xlfn.XLOOKUP(order_details[[#This Row],[orderID]],orders[orderID],orders[Employee Name])</f>
        <v>Andrew Fuller</v>
      </c>
      <c r="E624" t="str">
        <f>_xlfn.XLOOKUP(order_details[[#This Row],[Customer ID]],customers[customerID],customers[companyName])</f>
        <v>Suprêmes délices</v>
      </c>
      <c r="F624" t="str">
        <f>_xlfn.XLOOKUP(order_details[[#This Row],[productID]],products[productID],products[productName])</f>
        <v>Chef Anton's Cajun Seasoning</v>
      </c>
      <c r="G624" t="str">
        <f>_xlfn.XLOOKUP(order_details[[#This Row],[Product Name]],products[productName],products[Category Name])</f>
        <v>Condiments</v>
      </c>
      <c r="H624" s="6">
        <f>_xlfn.XLOOKUP(order_details[[#This Row],[orderID]],orders[orderID],orders[orderDate])</f>
        <v>42026</v>
      </c>
      <c r="I624" s="6" t="e">
        <f>DATEVALUE(order_details[[#This Row],[Order Date]])</f>
        <v>#VALUE!</v>
      </c>
      <c r="J624">
        <v>22</v>
      </c>
      <c r="K624">
        <v>21</v>
      </c>
      <c r="L624">
        <v>0</v>
      </c>
      <c r="M624">
        <f>(order_details[[#This Row],[unitPrice]]*order_details[[#This Row],[quantity]]) - (order_details[[#This Row],[unitPrice]]*order_details[[#This Row],[quantity]]*order_details[[#This Row],[discount]])</f>
        <v>462</v>
      </c>
      <c r="N624">
        <f>_xlfn.XLOOKUP(order_details[[#This Row],[orderID]],orders[orderID],orders[freight])</f>
        <v>56.46</v>
      </c>
      <c r="O624">
        <f>order_details[[#This Row],[Sales]]-order_details[[#This Row],[Freight]]</f>
        <v>405.54</v>
      </c>
      <c r="P624" s="8">
        <f>(order_details[[#This Row],[Profit]]/order_details[[#This Row],[Sales]])/100</f>
        <v>8.7779220779220773E-3</v>
      </c>
      <c r="Q624" s="12"/>
    </row>
    <row r="625" spans="1:17" x14ac:dyDescent="0.25">
      <c r="A625">
        <v>10848</v>
      </c>
      <c r="B625">
        <v>9</v>
      </c>
      <c r="C625" t="str">
        <f>_xlfn.XLOOKUP(order_details[[#This Row],[orderID]],orders[orderID],orders[customerID])</f>
        <v>CONSH</v>
      </c>
      <c r="D625" t="str">
        <f>_xlfn.XLOOKUP(order_details[[#This Row],[orderID]],orders[orderID],orders[Employee Name])</f>
        <v>Robert King</v>
      </c>
      <c r="E625" t="str">
        <f>_xlfn.XLOOKUP(order_details[[#This Row],[Customer ID]],customers[customerID],customers[companyName])</f>
        <v>Consolidated Holdings</v>
      </c>
      <c r="F625" t="str">
        <f>_xlfn.XLOOKUP(order_details[[#This Row],[productID]],products[productID],products[productName])</f>
        <v>Mishi Kobe Niku</v>
      </c>
      <c r="G625" t="str">
        <f>_xlfn.XLOOKUP(order_details[[#This Row],[Product Name]],products[productName],products[Category Name])</f>
        <v>Meat &amp; Poultry</v>
      </c>
      <c r="H625" s="6">
        <f>_xlfn.XLOOKUP(order_details[[#This Row],[orderID]],orders[orderID],orders[orderDate])</f>
        <v>42027</v>
      </c>
      <c r="I625" s="6" t="e">
        <f>DATEVALUE(order_details[[#This Row],[Order Date]])</f>
        <v>#VALUE!</v>
      </c>
      <c r="J625">
        <v>97</v>
      </c>
      <c r="K625">
        <v>3</v>
      </c>
      <c r="L625">
        <v>0</v>
      </c>
      <c r="M625">
        <f>(order_details[[#This Row],[unitPrice]]*order_details[[#This Row],[quantity]]) - (order_details[[#This Row],[unitPrice]]*order_details[[#This Row],[quantity]]*order_details[[#This Row],[discount]])</f>
        <v>291</v>
      </c>
      <c r="N625">
        <f>_xlfn.XLOOKUP(order_details[[#This Row],[orderID]],orders[orderID],orders[freight])</f>
        <v>38.24</v>
      </c>
      <c r="O625">
        <f>order_details[[#This Row],[Sales]]-order_details[[#This Row],[Freight]]</f>
        <v>252.76</v>
      </c>
      <c r="P625" s="8">
        <f>(order_details[[#This Row],[Profit]]/order_details[[#This Row],[Sales]])/100</f>
        <v>8.6859106529209619E-3</v>
      </c>
      <c r="Q625" s="12"/>
    </row>
    <row r="626" spans="1:17" x14ac:dyDescent="0.25">
      <c r="A626">
        <v>10849</v>
      </c>
      <c r="B626">
        <v>3</v>
      </c>
      <c r="C626" t="str">
        <f>_xlfn.XLOOKUP(order_details[[#This Row],[orderID]],orders[orderID],orders[customerID])</f>
        <v>KOENE</v>
      </c>
      <c r="D626" t="str">
        <f>_xlfn.XLOOKUP(order_details[[#This Row],[orderID]],orders[orderID],orders[Employee Name])</f>
        <v>Anne Dodsworth</v>
      </c>
      <c r="E626" t="str">
        <f>_xlfn.XLOOKUP(order_details[[#This Row],[Customer ID]],customers[customerID],customers[companyName])</f>
        <v>Königlich Essen</v>
      </c>
      <c r="F626" t="str">
        <f>_xlfn.XLOOKUP(order_details[[#This Row],[productID]],products[productID],products[productName])</f>
        <v>Aniseed Syrup</v>
      </c>
      <c r="G626" t="str">
        <f>_xlfn.XLOOKUP(order_details[[#This Row],[Product Name]],products[productName],products[Category Name])</f>
        <v>Condiments</v>
      </c>
      <c r="H626" s="6">
        <f>_xlfn.XLOOKUP(order_details[[#This Row],[orderID]],orders[orderID],orders[orderDate])</f>
        <v>42027</v>
      </c>
      <c r="I626" s="6" t="e">
        <f>DATEVALUE(order_details[[#This Row],[Order Date]])</f>
        <v>#VALUE!</v>
      </c>
      <c r="J626">
        <v>10</v>
      </c>
      <c r="K626">
        <v>49</v>
      </c>
      <c r="L626">
        <v>0</v>
      </c>
      <c r="M626">
        <f>(order_details[[#This Row],[unitPrice]]*order_details[[#This Row],[quantity]]) - (order_details[[#This Row],[unitPrice]]*order_details[[#This Row],[quantity]]*order_details[[#This Row],[discount]])</f>
        <v>490</v>
      </c>
      <c r="N626">
        <f>_xlfn.XLOOKUP(order_details[[#This Row],[orderID]],orders[orderID],orders[freight])</f>
        <v>0.56000000000000005</v>
      </c>
      <c r="O626">
        <f>order_details[[#This Row],[Sales]]-order_details[[#This Row],[Freight]]</f>
        <v>489.44</v>
      </c>
      <c r="P626" s="8">
        <f>(order_details[[#This Row],[Profit]]/order_details[[#This Row],[Sales]])/100</f>
        <v>9.9885714285714283E-3</v>
      </c>
      <c r="Q626" s="12"/>
    </row>
    <row r="627" spans="1:17" x14ac:dyDescent="0.25">
      <c r="A627">
        <v>10852</v>
      </c>
      <c r="B627">
        <v>17</v>
      </c>
      <c r="C627" t="str">
        <f>_xlfn.XLOOKUP(order_details[[#This Row],[orderID]],orders[orderID],orders[customerID])</f>
        <v>RATTC</v>
      </c>
      <c r="D627" t="str">
        <f>_xlfn.XLOOKUP(order_details[[#This Row],[orderID]],orders[orderID],orders[Employee Name])</f>
        <v>Laura Callahan</v>
      </c>
      <c r="E627" t="str">
        <f>_xlfn.XLOOKUP(order_details[[#This Row],[Customer ID]],customers[customerID],customers[companyName])</f>
        <v>Rattlesnake Canyon Grocery</v>
      </c>
      <c r="F627" t="str">
        <f>_xlfn.XLOOKUP(order_details[[#This Row],[productID]],products[productID],products[productName])</f>
        <v>Alice Mutton</v>
      </c>
      <c r="G627" t="str">
        <f>_xlfn.XLOOKUP(order_details[[#This Row],[Product Name]],products[productName],products[Category Name])</f>
        <v>Meat &amp; Poultry</v>
      </c>
      <c r="H627" s="6">
        <f>_xlfn.XLOOKUP(order_details[[#This Row],[orderID]],orders[orderID],orders[orderDate])</f>
        <v>42030</v>
      </c>
      <c r="I627" s="6" t="e">
        <f>DATEVALUE(order_details[[#This Row],[Order Date]])</f>
        <v>#VALUE!</v>
      </c>
      <c r="J627">
        <v>39</v>
      </c>
      <c r="K627">
        <v>6</v>
      </c>
      <c r="L627">
        <v>0</v>
      </c>
      <c r="M627">
        <f>(order_details[[#This Row],[unitPrice]]*order_details[[#This Row],[quantity]]) - (order_details[[#This Row],[unitPrice]]*order_details[[#This Row],[quantity]]*order_details[[#This Row],[discount]])</f>
        <v>234</v>
      </c>
      <c r="N627">
        <f>_xlfn.XLOOKUP(order_details[[#This Row],[orderID]],orders[orderID],orders[freight])</f>
        <v>174.05</v>
      </c>
      <c r="O627">
        <f>order_details[[#This Row],[Sales]]-order_details[[#This Row],[Freight]]</f>
        <v>59.949999999999989</v>
      </c>
      <c r="P627" s="8">
        <f>(order_details[[#This Row],[Profit]]/order_details[[#This Row],[Sales]])/100</f>
        <v>2.5619658119658117E-3</v>
      </c>
      <c r="Q627" s="12"/>
    </row>
    <row r="628" spans="1:17" x14ac:dyDescent="0.25">
      <c r="A628">
        <v>10852</v>
      </c>
      <c r="B628">
        <v>62</v>
      </c>
      <c r="C628" t="str">
        <f>_xlfn.XLOOKUP(order_details[[#This Row],[orderID]],orders[orderID],orders[customerID])</f>
        <v>RATTC</v>
      </c>
      <c r="D628" t="str">
        <f>_xlfn.XLOOKUP(order_details[[#This Row],[orderID]],orders[orderID],orders[Employee Name])</f>
        <v>Laura Callahan</v>
      </c>
      <c r="E628" t="str">
        <f>_xlfn.XLOOKUP(order_details[[#This Row],[Customer ID]],customers[customerID],customers[companyName])</f>
        <v>Rattlesnake Canyon Grocery</v>
      </c>
      <c r="F628" t="str">
        <f>_xlfn.XLOOKUP(order_details[[#This Row],[productID]],products[productID],products[productName])</f>
        <v>Tarte au sucre</v>
      </c>
      <c r="G628" t="str">
        <f>_xlfn.XLOOKUP(order_details[[#This Row],[Product Name]],products[productName],products[Category Name])</f>
        <v>Confections</v>
      </c>
      <c r="H628" s="6">
        <f>_xlfn.XLOOKUP(order_details[[#This Row],[orderID]],orders[orderID],orders[orderDate])</f>
        <v>42030</v>
      </c>
      <c r="I628" s="6" t="e">
        <f>DATEVALUE(order_details[[#This Row],[Order Date]])</f>
        <v>#VALUE!</v>
      </c>
      <c r="J628">
        <v>49.3</v>
      </c>
      <c r="K628">
        <v>50</v>
      </c>
      <c r="L628">
        <v>0</v>
      </c>
      <c r="M628">
        <f>(order_details[[#This Row],[unitPrice]]*order_details[[#This Row],[quantity]]) - (order_details[[#This Row],[unitPrice]]*order_details[[#This Row],[quantity]]*order_details[[#This Row],[discount]])</f>
        <v>2465</v>
      </c>
      <c r="N628">
        <f>_xlfn.XLOOKUP(order_details[[#This Row],[orderID]],orders[orderID],orders[freight])</f>
        <v>174.05</v>
      </c>
      <c r="O628">
        <f>order_details[[#This Row],[Sales]]-order_details[[#This Row],[Freight]]</f>
        <v>2290.9499999999998</v>
      </c>
      <c r="P628" s="8">
        <f>(order_details[[#This Row],[Profit]]/order_details[[#This Row],[Sales]])/100</f>
        <v>9.2939148073022306E-3</v>
      </c>
      <c r="Q628" s="12"/>
    </row>
    <row r="629" spans="1:17" x14ac:dyDescent="0.25">
      <c r="A629">
        <v>10855</v>
      </c>
      <c r="B629">
        <v>16</v>
      </c>
      <c r="C629" t="str">
        <f>_xlfn.XLOOKUP(order_details[[#This Row],[orderID]],orders[orderID],orders[customerID])</f>
        <v>OLDWO</v>
      </c>
      <c r="D629" t="str">
        <f>_xlfn.XLOOKUP(order_details[[#This Row],[orderID]],orders[orderID],orders[Employee Name])</f>
        <v>Janet Leverling</v>
      </c>
      <c r="E629" t="str">
        <f>_xlfn.XLOOKUP(order_details[[#This Row],[Customer ID]],customers[customerID],customers[companyName])</f>
        <v>Old World Delicatessen</v>
      </c>
      <c r="F629" t="str">
        <f>_xlfn.XLOOKUP(order_details[[#This Row],[productID]],products[productID],products[productName])</f>
        <v>Pavlova</v>
      </c>
      <c r="G629" t="str">
        <f>_xlfn.XLOOKUP(order_details[[#This Row],[Product Name]],products[productName],products[Category Name])</f>
        <v>Confections</v>
      </c>
      <c r="H629" s="6">
        <f>_xlfn.XLOOKUP(order_details[[#This Row],[orderID]],orders[orderID],orders[orderDate])</f>
        <v>42031</v>
      </c>
      <c r="I629" s="6" t="e">
        <f>DATEVALUE(order_details[[#This Row],[Order Date]])</f>
        <v>#VALUE!</v>
      </c>
      <c r="J629">
        <v>17.45</v>
      </c>
      <c r="K629">
        <v>50</v>
      </c>
      <c r="L629">
        <v>0</v>
      </c>
      <c r="M629">
        <f>(order_details[[#This Row],[unitPrice]]*order_details[[#This Row],[quantity]]) - (order_details[[#This Row],[unitPrice]]*order_details[[#This Row],[quantity]]*order_details[[#This Row],[discount]])</f>
        <v>872.5</v>
      </c>
      <c r="N629">
        <f>_xlfn.XLOOKUP(order_details[[#This Row],[orderID]],orders[orderID],orders[freight])</f>
        <v>170.97</v>
      </c>
      <c r="O629">
        <f>order_details[[#This Row],[Sales]]-order_details[[#This Row],[Freight]]</f>
        <v>701.53</v>
      </c>
      <c r="P629" s="8">
        <f>(order_details[[#This Row],[Profit]]/order_details[[#This Row],[Sales]])/100</f>
        <v>8.0404584527220616E-3</v>
      </c>
      <c r="Q629" s="12"/>
    </row>
    <row r="630" spans="1:17" x14ac:dyDescent="0.25">
      <c r="A630">
        <v>10855</v>
      </c>
      <c r="B630">
        <v>31</v>
      </c>
      <c r="C630" t="str">
        <f>_xlfn.XLOOKUP(order_details[[#This Row],[orderID]],orders[orderID],orders[customerID])</f>
        <v>OLDWO</v>
      </c>
      <c r="D630" t="str">
        <f>_xlfn.XLOOKUP(order_details[[#This Row],[orderID]],orders[orderID],orders[Employee Name])</f>
        <v>Janet Leverling</v>
      </c>
      <c r="E630" t="str">
        <f>_xlfn.XLOOKUP(order_details[[#This Row],[Customer ID]],customers[customerID],customers[companyName])</f>
        <v>Old World Delicatessen</v>
      </c>
      <c r="F630" t="str">
        <f>_xlfn.XLOOKUP(order_details[[#This Row],[productID]],products[productID],products[productName])</f>
        <v>Gorgonzola Telino</v>
      </c>
      <c r="G630" t="str">
        <f>_xlfn.XLOOKUP(order_details[[#This Row],[Product Name]],products[productName],products[Category Name])</f>
        <v>Dairy Products</v>
      </c>
      <c r="H630" s="6">
        <f>_xlfn.XLOOKUP(order_details[[#This Row],[orderID]],orders[orderID],orders[orderDate])</f>
        <v>42031</v>
      </c>
      <c r="I630" s="6" t="e">
        <f>DATEVALUE(order_details[[#This Row],[Order Date]])</f>
        <v>#VALUE!</v>
      </c>
      <c r="J630">
        <v>12.5</v>
      </c>
      <c r="K630">
        <v>14</v>
      </c>
      <c r="L630">
        <v>0</v>
      </c>
      <c r="M630">
        <f>(order_details[[#This Row],[unitPrice]]*order_details[[#This Row],[quantity]]) - (order_details[[#This Row],[unitPrice]]*order_details[[#This Row],[quantity]]*order_details[[#This Row],[discount]])</f>
        <v>175</v>
      </c>
      <c r="N630">
        <f>_xlfn.XLOOKUP(order_details[[#This Row],[orderID]],orders[orderID],orders[freight])</f>
        <v>170.97</v>
      </c>
      <c r="O630">
        <f>order_details[[#This Row],[Sales]]-order_details[[#This Row],[Freight]]</f>
        <v>4.0300000000000011</v>
      </c>
      <c r="P630" s="8">
        <f>(order_details[[#This Row],[Profit]]/order_details[[#This Row],[Sales]])/100</f>
        <v>2.3028571428571437E-4</v>
      </c>
      <c r="Q630" s="12"/>
    </row>
    <row r="631" spans="1:17" x14ac:dyDescent="0.25">
      <c r="A631">
        <v>10855</v>
      </c>
      <c r="B631">
        <v>56</v>
      </c>
      <c r="C631" t="str">
        <f>_xlfn.XLOOKUP(order_details[[#This Row],[orderID]],orders[orderID],orders[customerID])</f>
        <v>OLDWO</v>
      </c>
      <c r="D631" t="str">
        <f>_xlfn.XLOOKUP(order_details[[#This Row],[orderID]],orders[orderID],orders[Employee Name])</f>
        <v>Janet Leverling</v>
      </c>
      <c r="E631" t="str">
        <f>_xlfn.XLOOKUP(order_details[[#This Row],[Customer ID]],customers[customerID],customers[companyName])</f>
        <v>Old World Delicatessen</v>
      </c>
      <c r="F631" t="str">
        <f>_xlfn.XLOOKUP(order_details[[#This Row],[productID]],products[productID],products[productName])</f>
        <v>Gnocchi di nonna Alice</v>
      </c>
      <c r="G631" t="str">
        <f>_xlfn.XLOOKUP(order_details[[#This Row],[Product Name]],products[productName],products[Category Name])</f>
        <v>Grains &amp; Cereals</v>
      </c>
      <c r="H631" s="6">
        <f>_xlfn.XLOOKUP(order_details[[#This Row],[orderID]],orders[orderID],orders[orderDate])</f>
        <v>42031</v>
      </c>
      <c r="I631" s="6" t="e">
        <f>DATEVALUE(order_details[[#This Row],[Order Date]])</f>
        <v>#VALUE!</v>
      </c>
      <c r="J631">
        <v>38</v>
      </c>
      <c r="K631">
        <v>24</v>
      </c>
      <c r="L631">
        <v>0</v>
      </c>
      <c r="M631">
        <f>(order_details[[#This Row],[unitPrice]]*order_details[[#This Row],[quantity]]) - (order_details[[#This Row],[unitPrice]]*order_details[[#This Row],[quantity]]*order_details[[#This Row],[discount]])</f>
        <v>912</v>
      </c>
      <c r="N631">
        <f>_xlfn.XLOOKUP(order_details[[#This Row],[orderID]],orders[orderID],orders[freight])</f>
        <v>170.97</v>
      </c>
      <c r="O631">
        <f>order_details[[#This Row],[Sales]]-order_details[[#This Row],[Freight]]</f>
        <v>741.03</v>
      </c>
      <c r="P631" s="8">
        <f>(order_details[[#This Row],[Profit]]/order_details[[#This Row],[Sales]])/100</f>
        <v>8.1253289473684209E-3</v>
      </c>
      <c r="Q631" s="12"/>
    </row>
    <row r="632" spans="1:17" x14ac:dyDescent="0.25">
      <c r="A632">
        <v>10858</v>
      </c>
      <c r="B632">
        <v>7</v>
      </c>
      <c r="C632" t="str">
        <f>_xlfn.XLOOKUP(order_details[[#This Row],[orderID]],orders[orderID],orders[customerID])</f>
        <v>LACOR</v>
      </c>
      <c r="D632" t="str">
        <f>_xlfn.XLOOKUP(order_details[[#This Row],[orderID]],orders[orderID],orders[Employee Name])</f>
        <v>Andrew Fuller</v>
      </c>
      <c r="E632" t="str">
        <f>_xlfn.XLOOKUP(order_details[[#This Row],[Customer ID]],customers[customerID],customers[companyName])</f>
        <v>La corne d'abondance</v>
      </c>
      <c r="F632" t="str">
        <f>_xlfn.XLOOKUP(order_details[[#This Row],[productID]],products[productID],products[productName])</f>
        <v>Uncle Bob's Organic Dried Pears</v>
      </c>
      <c r="G632" t="str">
        <f>_xlfn.XLOOKUP(order_details[[#This Row],[Product Name]],products[productName],products[Category Name])</f>
        <v>Produce</v>
      </c>
      <c r="H632" s="6">
        <f>_xlfn.XLOOKUP(order_details[[#This Row],[orderID]],orders[orderID],orders[orderDate])</f>
        <v>42033</v>
      </c>
      <c r="I632" s="6" t="e">
        <f>DATEVALUE(order_details[[#This Row],[Order Date]])</f>
        <v>#VALUE!</v>
      </c>
      <c r="J632">
        <v>30</v>
      </c>
      <c r="K632">
        <v>5</v>
      </c>
      <c r="L632">
        <v>0</v>
      </c>
      <c r="M632">
        <f>(order_details[[#This Row],[unitPrice]]*order_details[[#This Row],[quantity]]) - (order_details[[#This Row],[unitPrice]]*order_details[[#This Row],[quantity]]*order_details[[#This Row],[discount]])</f>
        <v>150</v>
      </c>
      <c r="N632">
        <f>_xlfn.XLOOKUP(order_details[[#This Row],[orderID]],orders[orderID],orders[freight])</f>
        <v>52.51</v>
      </c>
      <c r="O632">
        <f>order_details[[#This Row],[Sales]]-order_details[[#This Row],[Freight]]</f>
        <v>97.490000000000009</v>
      </c>
      <c r="P632" s="8">
        <f>(order_details[[#This Row],[Profit]]/order_details[[#This Row],[Sales]])/100</f>
        <v>6.4993333333333335E-3</v>
      </c>
      <c r="Q632" s="12"/>
    </row>
    <row r="633" spans="1:17" x14ac:dyDescent="0.25">
      <c r="A633">
        <v>10858</v>
      </c>
      <c r="B633">
        <v>70</v>
      </c>
      <c r="C633" t="str">
        <f>_xlfn.XLOOKUP(order_details[[#This Row],[orderID]],orders[orderID],orders[customerID])</f>
        <v>LACOR</v>
      </c>
      <c r="D633" t="str">
        <f>_xlfn.XLOOKUP(order_details[[#This Row],[orderID]],orders[orderID],orders[Employee Name])</f>
        <v>Andrew Fuller</v>
      </c>
      <c r="E633" t="str">
        <f>_xlfn.XLOOKUP(order_details[[#This Row],[Customer ID]],customers[customerID],customers[companyName])</f>
        <v>La corne d'abondance</v>
      </c>
      <c r="F633" t="str">
        <f>_xlfn.XLOOKUP(order_details[[#This Row],[productID]],products[productID],products[productName])</f>
        <v>Outback Lager</v>
      </c>
      <c r="G633" t="str">
        <f>_xlfn.XLOOKUP(order_details[[#This Row],[Product Name]],products[productName],products[Category Name])</f>
        <v>Beverages</v>
      </c>
      <c r="H633" s="6">
        <f>_xlfn.XLOOKUP(order_details[[#This Row],[orderID]],orders[orderID],orders[orderDate])</f>
        <v>42033</v>
      </c>
      <c r="I633" s="6" t="e">
        <f>DATEVALUE(order_details[[#This Row],[Order Date]])</f>
        <v>#VALUE!</v>
      </c>
      <c r="J633">
        <v>15</v>
      </c>
      <c r="K633">
        <v>4</v>
      </c>
      <c r="L633">
        <v>0</v>
      </c>
      <c r="M633">
        <f>(order_details[[#This Row],[unitPrice]]*order_details[[#This Row],[quantity]]) - (order_details[[#This Row],[unitPrice]]*order_details[[#This Row],[quantity]]*order_details[[#This Row],[discount]])</f>
        <v>60</v>
      </c>
      <c r="N633">
        <f>_xlfn.XLOOKUP(order_details[[#This Row],[orderID]],orders[orderID],orders[freight])</f>
        <v>52.51</v>
      </c>
      <c r="O633">
        <f>order_details[[#This Row],[Sales]]-order_details[[#This Row],[Freight]]</f>
        <v>7.490000000000002</v>
      </c>
      <c r="P633" s="8">
        <f>(order_details[[#This Row],[Profit]]/order_details[[#This Row],[Sales]])/100</f>
        <v>1.2483333333333337E-3</v>
      </c>
      <c r="Q633" s="12"/>
    </row>
    <row r="634" spans="1:17" x14ac:dyDescent="0.25">
      <c r="A634">
        <v>10860</v>
      </c>
      <c r="B634">
        <v>51</v>
      </c>
      <c r="C634" t="str">
        <f>_xlfn.XLOOKUP(order_details[[#This Row],[orderID]],orders[orderID],orders[customerID])</f>
        <v>FRANR</v>
      </c>
      <c r="D634" t="str">
        <f>_xlfn.XLOOKUP(order_details[[#This Row],[orderID]],orders[orderID],orders[Employee Name])</f>
        <v>Janet Leverling</v>
      </c>
      <c r="E634" t="str">
        <f>_xlfn.XLOOKUP(order_details[[#This Row],[Customer ID]],customers[customerID],customers[companyName])</f>
        <v>France restauration</v>
      </c>
      <c r="F634" t="str">
        <f>_xlfn.XLOOKUP(order_details[[#This Row],[productID]],products[productID],products[productName])</f>
        <v>Manjimup Dried Apples</v>
      </c>
      <c r="G634" t="str">
        <f>_xlfn.XLOOKUP(order_details[[#This Row],[Product Name]],products[productName],products[Category Name])</f>
        <v>Produce</v>
      </c>
      <c r="H634" s="6">
        <f>_xlfn.XLOOKUP(order_details[[#This Row],[orderID]],orders[orderID],orders[orderDate])</f>
        <v>42033</v>
      </c>
      <c r="I634" s="6" t="e">
        <f>DATEVALUE(order_details[[#This Row],[Order Date]])</f>
        <v>#VALUE!</v>
      </c>
      <c r="J634">
        <v>53</v>
      </c>
      <c r="K634">
        <v>3</v>
      </c>
      <c r="L634">
        <v>0</v>
      </c>
      <c r="M634">
        <f>(order_details[[#This Row],[unitPrice]]*order_details[[#This Row],[quantity]]) - (order_details[[#This Row],[unitPrice]]*order_details[[#This Row],[quantity]]*order_details[[#This Row],[discount]])</f>
        <v>159</v>
      </c>
      <c r="N634">
        <f>_xlfn.XLOOKUP(order_details[[#This Row],[orderID]],orders[orderID],orders[freight])</f>
        <v>19.260000000000002</v>
      </c>
      <c r="O634">
        <f>order_details[[#This Row],[Sales]]-order_details[[#This Row],[Freight]]</f>
        <v>139.74</v>
      </c>
      <c r="P634" s="8">
        <f>(order_details[[#This Row],[Profit]]/order_details[[#This Row],[Sales]])/100</f>
        <v>8.7886792452830202E-3</v>
      </c>
      <c r="Q634" s="12"/>
    </row>
    <row r="635" spans="1:17" x14ac:dyDescent="0.25">
      <c r="A635">
        <v>10861</v>
      </c>
      <c r="B635">
        <v>17</v>
      </c>
      <c r="C635" t="str">
        <f>_xlfn.XLOOKUP(order_details[[#This Row],[orderID]],orders[orderID],orders[customerID])</f>
        <v>WHITC</v>
      </c>
      <c r="D635" t="str">
        <f>_xlfn.XLOOKUP(order_details[[#This Row],[orderID]],orders[orderID],orders[Employee Name])</f>
        <v>Margaret Peacock</v>
      </c>
      <c r="E635" t="str">
        <f>_xlfn.XLOOKUP(order_details[[#This Row],[Customer ID]],customers[customerID],customers[companyName])</f>
        <v>White Clover Markets</v>
      </c>
      <c r="F635" t="str">
        <f>_xlfn.XLOOKUP(order_details[[#This Row],[productID]],products[productID],products[productName])</f>
        <v>Alice Mutton</v>
      </c>
      <c r="G635" t="str">
        <f>_xlfn.XLOOKUP(order_details[[#This Row],[Product Name]],products[productName],products[Category Name])</f>
        <v>Meat &amp; Poultry</v>
      </c>
      <c r="H635" s="6">
        <f>_xlfn.XLOOKUP(order_details[[#This Row],[orderID]],orders[orderID],orders[orderDate])</f>
        <v>42034</v>
      </c>
      <c r="I635" s="6" t="e">
        <f>DATEVALUE(order_details[[#This Row],[Order Date]])</f>
        <v>#VALUE!</v>
      </c>
      <c r="J635">
        <v>39</v>
      </c>
      <c r="K635">
        <v>42</v>
      </c>
      <c r="L635">
        <v>0</v>
      </c>
      <c r="M635">
        <f>(order_details[[#This Row],[unitPrice]]*order_details[[#This Row],[quantity]]) - (order_details[[#This Row],[unitPrice]]*order_details[[#This Row],[quantity]]*order_details[[#This Row],[discount]])</f>
        <v>1638</v>
      </c>
      <c r="N635">
        <f>_xlfn.XLOOKUP(order_details[[#This Row],[orderID]],orders[orderID],orders[freight])</f>
        <v>14.93</v>
      </c>
      <c r="O635">
        <f>order_details[[#This Row],[Sales]]-order_details[[#This Row],[Freight]]</f>
        <v>1623.07</v>
      </c>
      <c r="P635" s="8">
        <f>(order_details[[#This Row],[Profit]]/order_details[[#This Row],[Sales]])/100</f>
        <v>9.9088522588522583E-3</v>
      </c>
      <c r="Q635" s="12"/>
    </row>
    <row r="636" spans="1:17" x14ac:dyDescent="0.25">
      <c r="A636">
        <v>10861</v>
      </c>
      <c r="B636">
        <v>21</v>
      </c>
      <c r="C636" t="str">
        <f>_xlfn.XLOOKUP(order_details[[#This Row],[orderID]],orders[orderID],orders[customerID])</f>
        <v>WHITC</v>
      </c>
      <c r="D636" t="str">
        <f>_xlfn.XLOOKUP(order_details[[#This Row],[orderID]],orders[orderID],orders[Employee Name])</f>
        <v>Margaret Peacock</v>
      </c>
      <c r="E636" t="str">
        <f>_xlfn.XLOOKUP(order_details[[#This Row],[Customer ID]],customers[customerID],customers[companyName])</f>
        <v>White Clover Markets</v>
      </c>
      <c r="F636" t="str">
        <f>_xlfn.XLOOKUP(order_details[[#This Row],[productID]],products[productID],products[productName])</f>
        <v>Sir Rodney's Scones</v>
      </c>
      <c r="G636" t="str">
        <f>_xlfn.XLOOKUP(order_details[[#This Row],[Product Name]],products[productName],products[Category Name])</f>
        <v>Confections</v>
      </c>
      <c r="H636" s="6">
        <f>_xlfn.XLOOKUP(order_details[[#This Row],[orderID]],orders[orderID],orders[orderDate])</f>
        <v>42034</v>
      </c>
      <c r="I636" s="6" t="e">
        <f>DATEVALUE(order_details[[#This Row],[Order Date]])</f>
        <v>#VALUE!</v>
      </c>
      <c r="J636">
        <v>10</v>
      </c>
      <c r="K636">
        <v>40</v>
      </c>
      <c r="L636">
        <v>0</v>
      </c>
      <c r="M636">
        <f>(order_details[[#This Row],[unitPrice]]*order_details[[#This Row],[quantity]]) - (order_details[[#This Row],[unitPrice]]*order_details[[#This Row],[quantity]]*order_details[[#This Row],[discount]])</f>
        <v>400</v>
      </c>
      <c r="N636">
        <f>_xlfn.XLOOKUP(order_details[[#This Row],[orderID]],orders[orderID],orders[freight])</f>
        <v>14.93</v>
      </c>
      <c r="O636">
        <f>order_details[[#This Row],[Sales]]-order_details[[#This Row],[Freight]]</f>
        <v>385.07</v>
      </c>
      <c r="P636" s="8">
        <f>(order_details[[#This Row],[Profit]]/order_details[[#This Row],[Sales]])/100</f>
        <v>9.6267499999999999E-3</v>
      </c>
      <c r="Q636" s="12"/>
    </row>
    <row r="637" spans="1:17" x14ac:dyDescent="0.25">
      <c r="A637">
        <v>10861</v>
      </c>
      <c r="B637">
        <v>33</v>
      </c>
      <c r="C637" t="str">
        <f>_xlfn.XLOOKUP(order_details[[#This Row],[orderID]],orders[orderID],orders[customerID])</f>
        <v>WHITC</v>
      </c>
      <c r="D637" t="str">
        <f>_xlfn.XLOOKUP(order_details[[#This Row],[orderID]],orders[orderID],orders[Employee Name])</f>
        <v>Margaret Peacock</v>
      </c>
      <c r="E637" t="str">
        <f>_xlfn.XLOOKUP(order_details[[#This Row],[Customer ID]],customers[customerID],customers[companyName])</f>
        <v>White Clover Markets</v>
      </c>
      <c r="F637" t="str">
        <f>_xlfn.XLOOKUP(order_details[[#This Row],[productID]],products[productID],products[productName])</f>
        <v>Geitost</v>
      </c>
      <c r="G637" t="str">
        <f>_xlfn.XLOOKUP(order_details[[#This Row],[Product Name]],products[productName],products[Category Name])</f>
        <v>Dairy Products</v>
      </c>
      <c r="H637" s="6">
        <f>_xlfn.XLOOKUP(order_details[[#This Row],[orderID]],orders[orderID],orders[orderDate])</f>
        <v>42034</v>
      </c>
      <c r="I637" s="6" t="e">
        <f>DATEVALUE(order_details[[#This Row],[Order Date]])</f>
        <v>#VALUE!</v>
      </c>
      <c r="J637">
        <v>2.5</v>
      </c>
      <c r="K637">
        <v>35</v>
      </c>
      <c r="L637">
        <v>0</v>
      </c>
      <c r="M637">
        <f>(order_details[[#This Row],[unitPrice]]*order_details[[#This Row],[quantity]]) - (order_details[[#This Row],[unitPrice]]*order_details[[#This Row],[quantity]]*order_details[[#This Row],[discount]])</f>
        <v>87.5</v>
      </c>
      <c r="N637">
        <f>_xlfn.XLOOKUP(order_details[[#This Row],[orderID]],orders[orderID],orders[freight])</f>
        <v>14.93</v>
      </c>
      <c r="O637">
        <f>order_details[[#This Row],[Sales]]-order_details[[#This Row],[Freight]]</f>
        <v>72.569999999999993</v>
      </c>
      <c r="P637" s="8">
        <f>(order_details[[#This Row],[Profit]]/order_details[[#This Row],[Sales]])/100</f>
        <v>8.2937142857142862E-3</v>
      </c>
      <c r="Q637" s="12"/>
    </row>
    <row r="638" spans="1:17" x14ac:dyDescent="0.25">
      <c r="A638">
        <v>10861</v>
      </c>
      <c r="B638">
        <v>62</v>
      </c>
      <c r="C638" t="str">
        <f>_xlfn.XLOOKUP(order_details[[#This Row],[orderID]],orders[orderID],orders[customerID])</f>
        <v>WHITC</v>
      </c>
      <c r="D638" t="str">
        <f>_xlfn.XLOOKUP(order_details[[#This Row],[orderID]],orders[orderID],orders[Employee Name])</f>
        <v>Margaret Peacock</v>
      </c>
      <c r="E638" t="str">
        <f>_xlfn.XLOOKUP(order_details[[#This Row],[Customer ID]],customers[customerID],customers[companyName])</f>
        <v>White Clover Markets</v>
      </c>
      <c r="F638" t="str">
        <f>_xlfn.XLOOKUP(order_details[[#This Row],[productID]],products[productID],products[productName])</f>
        <v>Tarte au sucre</v>
      </c>
      <c r="G638" t="str">
        <f>_xlfn.XLOOKUP(order_details[[#This Row],[Product Name]],products[productName],products[Category Name])</f>
        <v>Confections</v>
      </c>
      <c r="H638" s="6">
        <f>_xlfn.XLOOKUP(order_details[[#This Row],[orderID]],orders[orderID],orders[orderDate])</f>
        <v>42034</v>
      </c>
      <c r="I638" s="6" t="e">
        <f>DATEVALUE(order_details[[#This Row],[Order Date]])</f>
        <v>#VALUE!</v>
      </c>
      <c r="J638">
        <v>49.3</v>
      </c>
      <c r="K638">
        <v>3</v>
      </c>
      <c r="L638">
        <v>0</v>
      </c>
      <c r="M638">
        <f>(order_details[[#This Row],[unitPrice]]*order_details[[#This Row],[quantity]]) - (order_details[[#This Row],[unitPrice]]*order_details[[#This Row],[quantity]]*order_details[[#This Row],[discount]])</f>
        <v>147.89999999999998</v>
      </c>
      <c r="N638">
        <f>_xlfn.XLOOKUP(order_details[[#This Row],[orderID]],orders[orderID],orders[freight])</f>
        <v>14.93</v>
      </c>
      <c r="O638">
        <f>order_details[[#This Row],[Sales]]-order_details[[#This Row],[Freight]]</f>
        <v>132.96999999999997</v>
      </c>
      <c r="P638" s="8">
        <f>(order_details[[#This Row],[Profit]]/order_details[[#This Row],[Sales]])/100</f>
        <v>8.9905341446923585E-3</v>
      </c>
      <c r="Q638" s="12"/>
    </row>
    <row r="639" spans="1:17" x14ac:dyDescent="0.25">
      <c r="A639">
        <v>10862</v>
      </c>
      <c r="B639">
        <v>11</v>
      </c>
      <c r="C639" t="str">
        <f>_xlfn.XLOOKUP(order_details[[#This Row],[orderID]],orders[orderID],orders[customerID])</f>
        <v>LEHMS</v>
      </c>
      <c r="D639" t="str">
        <f>_xlfn.XLOOKUP(order_details[[#This Row],[orderID]],orders[orderID],orders[Employee Name])</f>
        <v>Laura Callahan</v>
      </c>
      <c r="E639" t="str">
        <f>_xlfn.XLOOKUP(order_details[[#This Row],[Customer ID]],customers[customerID],customers[companyName])</f>
        <v>Lehmanns Marktstand</v>
      </c>
      <c r="F639" t="str">
        <f>_xlfn.XLOOKUP(order_details[[#This Row],[productID]],products[productID],products[productName])</f>
        <v>Queso Cabrales</v>
      </c>
      <c r="G639" t="str">
        <f>_xlfn.XLOOKUP(order_details[[#This Row],[Product Name]],products[productName],products[Category Name])</f>
        <v>Dairy Products</v>
      </c>
      <c r="H639" s="6">
        <f>_xlfn.XLOOKUP(order_details[[#This Row],[orderID]],orders[orderID],orders[orderDate])</f>
        <v>42034</v>
      </c>
      <c r="I639" s="6" t="e">
        <f>DATEVALUE(order_details[[#This Row],[Order Date]])</f>
        <v>#VALUE!</v>
      </c>
      <c r="J639">
        <v>21</v>
      </c>
      <c r="K639">
        <v>25</v>
      </c>
      <c r="L639">
        <v>0</v>
      </c>
      <c r="M639">
        <f>(order_details[[#This Row],[unitPrice]]*order_details[[#This Row],[quantity]]) - (order_details[[#This Row],[unitPrice]]*order_details[[#This Row],[quantity]]*order_details[[#This Row],[discount]])</f>
        <v>525</v>
      </c>
      <c r="N639">
        <f>_xlfn.XLOOKUP(order_details[[#This Row],[orderID]],orders[orderID],orders[freight])</f>
        <v>53.23</v>
      </c>
      <c r="O639">
        <f>order_details[[#This Row],[Sales]]-order_details[[#This Row],[Freight]]</f>
        <v>471.77</v>
      </c>
      <c r="P639" s="8">
        <f>(order_details[[#This Row],[Profit]]/order_details[[#This Row],[Sales]])/100</f>
        <v>8.9860952380952375E-3</v>
      </c>
      <c r="Q639" s="12"/>
    </row>
    <row r="640" spans="1:17" x14ac:dyDescent="0.25">
      <c r="A640">
        <v>10862</v>
      </c>
      <c r="B640">
        <v>52</v>
      </c>
      <c r="C640" t="str">
        <f>_xlfn.XLOOKUP(order_details[[#This Row],[orderID]],orders[orderID],orders[customerID])</f>
        <v>LEHMS</v>
      </c>
      <c r="D640" t="str">
        <f>_xlfn.XLOOKUP(order_details[[#This Row],[orderID]],orders[orderID],orders[Employee Name])</f>
        <v>Laura Callahan</v>
      </c>
      <c r="E640" t="str">
        <f>_xlfn.XLOOKUP(order_details[[#This Row],[Customer ID]],customers[customerID],customers[companyName])</f>
        <v>Lehmanns Marktstand</v>
      </c>
      <c r="F640" t="str">
        <f>_xlfn.XLOOKUP(order_details[[#This Row],[productID]],products[productID],products[productName])</f>
        <v>Filo Mix</v>
      </c>
      <c r="G640" t="str">
        <f>_xlfn.XLOOKUP(order_details[[#This Row],[Product Name]],products[productName],products[Category Name])</f>
        <v>Grains &amp; Cereals</v>
      </c>
      <c r="H640" s="6">
        <f>_xlfn.XLOOKUP(order_details[[#This Row],[orderID]],orders[orderID],orders[orderDate])</f>
        <v>42034</v>
      </c>
      <c r="I640" s="6" t="e">
        <f>DATEVALUE(order_details[[#This Row],[Order Date]])</f>
        <v>#VALUE!</v>
      </c>
      <c r="J640">
        <v>7</v>
      </c>
      <c r="K640">
        <v>8</v>
      </c>
      <c r="L640">
        <v>0</v>
      </c>
      <c r="M640">
        <f>(order_details[[#This Row],[unitPrice]]*order_details[[#This Row],[quantity]]) - (order_details[[#This Row],[unitPrice]]*order_details[[#This Row],[quantity]]*order_details[[#This Row],[discount]])</f>
        <v>56</v>
      </c>
      <c r="N640">
        <f>_xlfn.XLOOKUP(order_details[[#This Row],[orderID]],orders[orderID],orders[freight])</f>
        <v>53.23</v>
      </c>
      <c r="O640">
        <f>order_details[[#This Row],[Sales]]-order_details[[#This Row],[Freight]]</f>
        <v>2.7700000000000031</v>
      </c>
      <c r="P640" s="8">
        <f>(order_details[[#This Row],[Profit]]/order_details[[#This Row],[Sales]])/100</f>
        <v>4.9464285714285777E-4</v>
      </c>
      <c r="Q640" s="12"/>
    </row>
    <row r="641" spans="1:17" x14ac:dyDescent="0.25">
      <c r="A641">
        <v>10867</v>
      </c>
      <c r="B641">
        <v>53</v>
      </c>
      <c r="C641" t="str">
        <f>_xlfn.XLOOKUP(order_details[[#This Row],[orderID]],orders[orderID],orders[customerID])</f>
        <v>LONEP</v>
      </c>
      <c r="D641" t="str">
        <f>_xlfn.XLOOKUP(order_details[[#This Row],[orderID]],orders[orderID],orders[Employee Name])</f>
        <v>Michael Suyama</v>
      </c>
      <c r="E641" t="str">
        <f>_xlfn.XLOOKUP(order_details[[#This Row],[Customer ID]],customers[customerID],customers[companyName])</f>
        <v>Lonesome Pine Restaurant</v>
      </c>
      <c r="F641" t="str">
        <f>_xlfn.XLOOKUP(order_details[[#This Row],[productID]],products[productID],products[productName])</f>
        <v>Perth Pasties</v>
      </c>
      <c r="G641" t="str">
        <f>_xlfn.XLOOKUP(order_details[[#This Row],[Product Name]],products[productName],products[Category Name])</f>
        <v>Meat &amp; Poultry</v>
      </c>
      <c r="H641" s="6">
        <f>_xlfn.XLOOKUP(order_details[[#This Row],[orderID]],orders[orderID],orders[orderDate])</f>
        <v>42038</v>
      </c>
      <c r="I641" s="6" t="e">
        <f>DATEVALUE(order_details[[#This Row],[Order Date]])</f>
        <v>#VALUE!</v>
      </c>
      <c r="J641">
        <v>32.799999999999997</v>
      </c>
      <c r="K641">
        <v>3</v>
      </c>
      <c r="L641">
        <v>0</v>
      </c>
      <c r="M641">
        <f>(order_details[[#This Row],[unitPrice]]*order_details[[#This Row],[quantity]]) - (order_details[[#This Row],[unitPrice]]*order_details[[#This Row],[quantity]]*order_details[[#This Row],[discount]])</f>
        <v>98.399999999999991</v>
      </c>
      <c r="N641">
        <f>_xlfn.XLOOKUP(order_details[[#This Row],[orderID]],orders[orderID],orders[freight])</f>
        <v>1.93</v>
      </c>
      <c r="O641">
        <f>order_details[[#This Row],[Sales]]-order_details[[#This Row],[Freight]]</f>
        <v>96.469999999999985</v>
      </c>
      <c r="P641" s="8">
        <f>(order_details[[#This Row],[Profit]]/order_details[[#This Row],[Sales]])/100</f>
        <v>9.8038617886178851E-3</v>
      </c>
      <c r="Q641" s="12"/>
    </row>
    <row r="642" spans="1:17" x14ac:dyDescent="0.25">
      <c r="A642">
        <v>10869</v>
      </c>
      <c r="B642">
        <v>23</v>
      </c>
      <c r="C642" t="str">
        <f>_xlfn.XLOOKUP(order_details[[#This Row],[orderID]],orders[orderID],orders[customerID])</f>
        <v>SEVES</v>
      </c>
      <c r="D642" t="str">
        <f>_xlfn.XLOOKUP(order_details[[#This Row],[orderID]],orders[orderID],orders[Employee Name])</f>
        <v>Steven Buchanan</v>
      </c>
      <c r="E642" t="str">
        <f>_xlfn.XLOOKUP(order_details[[#This Row],[Customer ID]],customers[customerID],customers[companyName])</f>
        <v>Seven Seas Imports</v>
      </c>
      <c r="F642" t="str">
        <f>_xlfn.XLOOKUP(order_details[[#This Row],[productID]],products[productID],products[productName])</f>
        <v>Tunnbröd</v>
      </c>
      <c r="G642" t="str">
        <f>_xlfn.XLOOKUP(order_details[[#This Row],[Product Name]],products[productName],products[Category Name])</f>
        <v>Grains &amp; Cereals</v>
      </c>
      <c r="H642" s="6">
        <f>_xlfn.XLOOKUP(order_details[[#This Row],[orderID]],orders[orderID],orders[orderDate])</f>
        <v>42039</v>
      </c>
      <c r="I642" s="6" t="e">
        <f>DATEVALUE(order_details[[#This Row],[Order Date]])</f>
        <v>#VALUE!</v>
      </c>
      <c r="J642">
        <v>9</v>
      </c>
      <c r="K642">
        <v>50</v>
      </c>
      <c r="L642">
        <v>0</v>
      </c>
      <c r="M642">
        <f>(order_details[[#This Row],[unitPrice]]*order_details[[#This Row],[quantity]]) - (order_details[[#This Row],[unitPrice]]*order_details[[#This Row],[quantity]]*order_details[[#This Row],[discount]])</f>
        <v>450</v>
      </c>
      <c r="N642">
        <f>_xlfn.XLOOKUP(order_details[[#This Row],[orderID]],orders[orderID],orders[freight])</f>
        <v>143.28</v>
      </c>
      <c r="O642">
        <f>order_details[[#This Row],[Sales]]-order_details[[#This Row],[Freight]]</f>
        <v>306.72000000000003</v>
      </c>
      <c r="P642" s="8">
        <f>(order_details[[#This Row],[Profit]]/order_details[[#This Row],[Sales]])/100</f>
        <v>6.8160000000000009E-3</v>
      </c>
      <c r="Q642" s="12"/>
    </row>
    <row r="643" spans="1:17" x14ac:dyDescent="0.25">
      <c r="A643">
        <v>10870</v>
      </c>
      <c r="B643">
        <v>51</v>
      </c>
      <c r="C643" t="str">
        <f>_xlfn.XLOOKUP(order_details[[#This Row],[orderID]],orders[orderID],orders[customerID])</f>
        <v>WOLZA</v>
      </c>
      <c r="D643" t="str">
        <f>_xlfn.XLOOKUP(order_details[[#This Row],[orderID]],orders[orderID],orders[Employee Name])</f>
        <v>Steven Buchanan</v>
      </c>
      <c r="E643" t="str">
        <f>_xlfn.XLOOKUP(order_details[[#This Row],[Customer ID]],customers[customerID],customers[companyName])</f>
        <v>Wolski  Zajazd</v>
      </c>
      <c r="F643" t="str">
        <f>_xlfn.XLOOKUP(order_details[[#This Row],[productID]],products[productID],products[productName])</f>
        <v>Manjimup Dried Apples</v>
      </c>
      <c r="G643" t="str">
        <f>_xlfn.XLOOKUP(order_details[[#This Row],[Product Name]],products[productName],products[Category Name])</f>
        <v>Produce</v>
      </c>
      <c r="H643" s="6">
        <f>_xlfn.XLOOKUP(order_details[[#This Row],[orderID]],orders[orderID],orders[orderDate])</f>
        <v>42039</v>
      </c>
      <c r="I643" s="6" t="e">
        <f>DATEVALUE(order_details[[#This Row],[Order Date]])</f>
        <v>#VALUE!</v>
      </c>
      <c r="J643">
        <v>53</v>
      </c>
      <c r="K643">
        <v>2</v>
      </c>
      <c r="L643">
        <v>0</v>
      </c>
      <c r="M643">
        <f>(order_details[[#This Row],[unitPrice]]*order_details[[#This Row],[quantity]]) - (order_details[[#This Row],[unitPrice]]*order_details[[#This Row],[quantity]]*order_details[[#This Row],[discount]])</f>
        <v>106</v>
      </c>
      <c r="N643">
        <f>_xlfn.XLOOKUP(order_details[[#This Row],[orderID]],orders[orderID],orders[freight])</f>
        <v>12.04</v>
      </c>
      <c r="O643">
        <f>order_details[[#This Row],[Sales]]-order_details[[#This Row],[Freight]]</f>
        <v>93.960000000000008</v>
      </c>
      <c r="P643" s="8">
        <f>(order_details[[#This Row],[Profit]]/order_details[[#This Row],[Sales]])/100</f>
        <v>8.8641509433962269E-3</v>
      </c>
      <c r="Q643" s="12"/>
    </row>
    <row r="644" spans="1:17" x14ac:dyDescent="0.25">
      <c r="A644">
        <v>10873</v>
      </c>
      <c r="B644">
        <v>28</v>
      </c>
      <c r="C644" t="str">
        <f>_xlfn.XLOOKUP(order_details[[#This Row],[orderID]],orders[orderID],orders[customerID])</f>
        <v>WILMK</v>
      </c>
      <c r="D644" t="str">
        <f>_xlfn.XLOOKUP(order_details[[#This Row],[orderID]],orders[orderID],orders[Employee Name])</f>
        <v>Margaret Peacock</v>
      </c>
      <c r="E644" t="str">
        <f>_xlfn.XLOOKUP(order_details[[#This Row],[Customer ID]],customers[customerID],customers[companyName])</f>
        <v>Wilman Kala</v>
      </c>
      <c r="F644" t="str">
        <f>_xlfn.XLOOKUP(order_details[[#This Row],[productID]],products[productID],products[productName])</f>
        <v>Rössle Sauerkraut</v>
      </c>
      <c r="G644" t="str">
        <f>_xlfn.XLOOKUP(order_details[[#This Row],[Product Name]],products[productName],products[Category Name])</f>
        <v>Produce</v>
      </c>
      <c r="H644" s="6">
        <f>_xlfn.XLOOKUP(order_details[[#This Row],[orderID]],orders[orderID],orders[orderDate])</f>
        <v>42041</v>
      </c>
      <c r="I644" s="6" t="e">
        <f>DATEVALUE(order_details[[#This Row],[Order Date]])</f>
        <v>#VALUE!</v>
      </c>
      <c r="J644">
        <v>45.6</v>
      </c>
      <c r="K644">
        <v>3</v>
      </c>
      <c r="L644">
        <v>0</v>
      </c>
      <c r="M644">
        <f>(order_details[[#This Row],[unitPrice]]*order_details[[#This Row],[quantity]]) - (order_details[[#This Row],[unitPrice]]*order_details[[#This Row],[quantity]]*order_details[[#This Row],[discount]])</f>
        <v>136.80000000000001</v>
      </c>
      <c r="N644">
        <f>_xlfn.XLOOKUP(order_details[[#This Row],[orderID]],orders[orderID],orders[freight])</f>
        <v>0.82</v>
      </c>
      <c r="O644">
        <f>order_details[[#This Row],[Sales]]-order_details[[#This Row],[Freight]]</f>
        <v>135.98000000000002</v>
      </c>
      <c r="P644" s="8">
        <f>(order_details[[#This Row],[Profit]]/order_details[[#This Row],[Sales]])/100</f>
        <v>9.9400584795321639E-3</v>
      </c>
      <c r="Q644" s="12"/>
    </row>
    <row r="645" spans="1:17" x14ac:dyDescent="0.25">
      <c r="A645">
        <v>10875</v>
      </c>
      <c r="B645">
        <v>19</v>
      </c>
      <c r="C645" t="str">
        <f>_xlfn.XLOOKUP(order_details[[#This Row],[orderID]],orders[orderID],orders[customerID])</f>
        <v>BERGS</v>
      </c>
      <c r="D645" t="str">
        <f>_xlfn.XLOOKUP(order_details[[#This Row],[orderID]],orders[orderID],orders[Employee Name])</f>
        <v>Margaret Peacock</v>
      </c>
      <c r="E645" t="str">
        <f>_xlfn.XLOOKUP(order_details[[#This Row],[Customer ID]],customers[customerID],customers[companyName])</f>
        <v>Berglunds snabbköp</v>
      </c>
      <c r="F645" t="str">
        <f>_xlfn.XLOOKUP(order_details[[#This Row],[productID]],products[productID],products[productName])</f>
        <v>Teatime Chocolate Biscuits</v>
      </c>
      <c r="G645" t="str">
        <f>_xlfn.XLOOKUP(order_details[[#This Row],[Product Name]],products[productName],products[Category Name])</f>
        <v>Confections</v>
      </c>
      <c r="H645" s="6">
        <f>_xlfn.XLOOKUP(order_details[[#This Row],[orderID]],orders[orderID],orders[orderDate])</f>
        <v>42041</v>
      </c>
      <c r="I645" s="6" t="e">
        <f>DATEVALUE(order_details[[#This Row],[Order Date]])</f>
        <v>#VALUE!</v>
      </c>
      <c r="J645">
        <v>9.1999999999999993</v>
      </c>
      <c r="K645">
        <v>25</v>
      </c>
      <c r="L645">
        <v>0</v>
      </c>
      <c r="M645">
        <f>(order_details[[#This Row],[unitPrice]]*order_details[[#This Row],[quantity]]) - (order_details[[#This Row],[unitPrice]]*order_details[[#This Row],[quantity]]*order_details[[#This Row],[discount]])</f>
        <v>229.99999999999997</v>
      </c>
      <c r="N645">
        <f>_xlfn.XLOOKUP(order_details[[#This Row],[orderID]],orders[orderID],orders[freight])</f>
        <v>32.369999999999997</v>
      </c>
      <c r="O645">
        <f>order_details[[#This Row],[Sales]]-order_details[[#This Row],[Freight]]</f>
        <v>197.62999999999997</v>
      </c>
      <c r="P645" s="8">
        <f>(order_details[[#This Row],[Profit]]/order_details[[#This Row],[Sales]])/100</f>
        <v>8.5926086956521729E-3</v>
      </c>
      <c r="Q645" s="12"/>
    </row>
    <row r="646" spans="1:17" x14ac:dyDescent="0.25">
      <c r="A646">
        <v>10876</v>
      </c>
      <c r="B646">
        <v>46</v>
      </c>
      <c r="C646" t="str">
        <f>_xlfn.XLOOKUP(order_details[[#This Row],[orderID]],orders[orderID],orders[customerID])</f>
        <v>BONAP</v>
      </c>
      <c r="D646" t="str">
        <f>_xlfn.XLOOKUP(order_details[[#This Row],[orderID]],orders[orderID],orders[Employee Name])</f>
        <v>Robert King</v>
      </c>
      <c r="E646" t="str">
        <f>_xlfn.XLOOKUP(order_details[[#This Row],[Customer ID]],customers[customerID],customers[companyName])</f>
        <v>Bon app'</v>
      </c>
      <c r="F646" t="str">
        <f>_xlfn.XLOOKUP(order_details[[#This Row],[productID]],products[productID],products[productName])</f>
        <v>Spegesild</v>
      </c>
      <c r="G646" t="str">
        <f>_xlfn.XLOOKUP(order_details[[#This Row],[Product Name]],products[productName],products[Category Name])</f>
        <v>Seafood</v>
      </c>
      <c r="H646" s="6">
        <f>_xlfn.XLOOKUP(order_details[[#This Row],[orderID]],orders[orderID],orders[orderDate])</f>
        <v>42044</v>
      </c>
      <c r="I646" s="6" t="e">
        <f>DATEVALUE(order_details[[#This Row],[Order Date]])</f>
        <v>#VALUE!</v>
      </c>
      <c r="J646">
        <v>12</v>
      </c>
      <c r="K646">
        <v>21</v>
      </c>
      <c r="L646">
        <v>0</v>
      </c>
      <c r="M646">
        <f>(order_details[[#This Row],[unitPrice]]*order_details[[#This Row],[quantity]]) - (order_details[[#This Row],[unitPrice]]*order_details[[#This Row],[quantity]]*order_details[[#This Row],[discount]])</f>
        <v>252</v>
      </c>
      <c r="N646">
        <f>_xlfn.XLOOKUP(order_details[[#This Row],[orderID]],orders[orderID],orders[freight])</f>
        <v>60.42</v>
      </c>
      <c r="O646">
        <f>order_details[[#This Row],[Sales]]-order_details[[#This Row],[Freight]]</f>
        <v>191.57999999999998</v>
      </c>
      <c r="P646" s="8">
        <f>(order_details[[#This Row],[Profit]]/order_details[[#This Row],[Sales]])/100</f>
        <v>7.6023809523809516E-3</v>
      </c>
      <c r="Q646" s="12"/>
    </row>
    <row r="647" spans="1:17" x14ac:dyDescent="0.25">
      <c r="A647">
        <v>10877</v>
      </c>
      <c r="B647">
        <v>18</v>
      </c>
      <c r="C647" t="str">
        <f>_xlfn.XLOOKUP(order_details[[#This Row],[orderID]],orders[orderID],orders[customerID])</f>
        <v>RICAR</v>
      </c>
      <c r="D647" t="str">
        <f>_xlfn.XLOOKUP(order_details[[#This Row],[orderID]],orders[orderID],orders[Employee Name])</f>
        <v>Nancy Davolio</v>
      </c>
      <c r="E647" t="str">
        <f>_xlfn.XLOOKUP(order_details[[#This Row],[Customer ID]],customers[customerID],customers[companyName])</f>
        <v>Ricardo Adocicados</v>
      </c>
      <c r="F647" t="str">
        <f>_xlfn.XLOOKUP(order_details[[#This Row],[productID]],products[productID],products[productName])</f>
        <v>Carnarvon Tigers</v>
      </c>
      <c r="G647" t="str">
        <f>_xlfn.XLOOKUP(order_details[[#This Row],[Product Name]],products[productName],products[Category Name])</f>
        <v>Seafood</v>
      </c>
      <c r="H647" s="6">
        <f>_xlfn.XLOOKUP(order_details[[#This Row],[orderID]],orders[orderID],orders[orderDate])</f>
        <v>42044</v>
      </c>
      <c r="I647" s="6" t="e">
        <f>DATEVALUE(order_details[[#This Row],[Order Date]])</f>
        <v>#VALUE!</v>
      </c>
      <c r="J647">
        <v>62.5</v>
      </c>
      <c r="K647">
        <v>25</v>
      </c>
      <c r="L647">
        <v>0</v>
      </c>
      <c r="M647">
        <f>(order_details[[#This Row],[unitPrice]]*order_details[[#This Row],[quantity]]) - (order_details[[#This Row],[unitPrice]]*order_details[[#This Row],[quantity]]*order_details[[#This Row],[discount]])</f>
        <v>1562.5</v>
      </c>
      <c r="N647">
        <f>_xlfn.XLOOKUP(order_details[[#This Row],[orderID]],orders[orderID],orders[freight])</f>
        <v>38.06</v>
      </c>
      <c r="O647">
        <f>order_details[[#This Row],[Sales]]-order_details[[#This Row],[Freight]]</f>
        <v>1524.44</v>
      </c>
      <c r="P647" s="8">
        <f>(order_details[[#This Row],[Profit]]/order_details[[#This Row],[Sales]])/100</f>
        <v>9.7564160000000004E-3</v>
      </c>
      <c r="Q647" s="12"/>
    </row>
    <row r="648" spans="1:17" x14ac:dyDescent="0.25">
      <c r="A648">
        <v>10879</v>
      </c>
      <c r="B648">
        <v>40</v>
      </c>
      <c r="C648" t="str">
        <f>_xlfn.XLOOKUP(order_details[[#This Row],[orderID]],orders[orderID],orders[customerID])</f>
        <v>WILMK</v>
      </c>
      <c r="D648" t="str">
        <f>_xlfn.XLOOKUP(order_details[[#This Row],[orderID]],orders[orderID],orders[Employee Name])</f>
        <v>Janet Leverling</v>
      </c>
      <c r="E648" t="str">
        <f>_xlfn.XLOOKUP(order_details[[#This Row],[Customer ID]],customers[customerID],customers[companyName])</f>
        <v>Wilman Kala</v>
      </c>
      <c r="F648" t="str">
        <f>_xlfn.XLOOKUP(order_details[[#This Row],[productID]],products[productID],products[productName])</f>
        <v>Boston Crab Meat</v>
      </c>
      <c r="G648" t="str">
        <f>_xlfn.XLOOKUP(order_details[[#This Row],[Product Name]],products[productName],products[Category Name])</f>
        <v>Seafood</v>
      </c>
      <c r="H648" s="6">
        <f>_xlfn.XLOOKUP(order_details[[#This Row],[orderID]],orders[orderID],orders[orderDate])</f>
        <v>42045</v>
      </c>
      <c r="I648" s="6" t="e">
        <f>DATEVALUE(order_details[[#This Row],[Order Date]])</f>
        <v>#VALUE!</v>
      </c>
      <c r="J648">
        <v>18.399999999999999</v>
      </c>
      <c r="K648">
        <v>12</v>
      </c>
      <c r="L648">
        <v>0</v>
      </c>
      <c r="M648">
        <f>(order_details[[#This Row],[unitPrice]]*order_details[[#This Row],[quantity]]) - (order_details[[#This Row],[unitPrice]]*order_details[[#This Row],[quantity]]*order_details[[#This Row],[discount]])</f>
        <v>220.79999999999998</v>
      </c>
      <c r="N648">
        <f>_xlfn.XLOOKUP(order_details[[#This Row],[orderID]],orders[orderID],orders[freight])</f>
        <v>8.5</v>
      </c>
      <c r="O648">
        <f>order_details[[#This Row],[Sales]]-order_details[[#This Row],[Freight]]</f>
        <v>212.29999999999998</v>
      </c>
      <c r="P648" s="8">
        <f>(order_details[[#This Row],[Profit]]/order_details[[#This Row],[Sales]])/100</f>
        <v>9.6150362318840575E-3</v>
      </c>
      <c r="Q648" s="12"/>
    </row>
    <row r="649" spans="1:17" x14ac:dyDescent="0.25">
      <c r="A649">
        <v>10882</v>
      </c>
      <c r="B649">
        <v>42</v>
      </c>
      <c r="C649" t="str">
        <f>_xlfn.XLOOKUP(order_details[[#This Row],[orderID]],orders[orderID],orders[customerID])</f>
        <v>SAVEA</v>
      </c>
      <c r="D649" t="str">
        <f>_xlfn.XLOOKUP(order_details[[#This Row],[orderID]],orders[orderID],orders[Employee Name])</f>
        <v>Margaret Peacock</v>
      </c>
      <c r="E649" t="str">
        <f>_xlfn.XLOOKUP(order_details[[#This Row],[Customer ID]],customers[customerID],customers[companyName])</f>
        <v>Save-a-lot Markets</v>
      </c>
      <c r="F649" t="str">
        <f>_xlfn.XLOOKUP(order_details[[#This Row],[productID]],products[productID],products[productName])</f>
        <v>Singaporean Hokkien Fried Mee</v>
      </c>
      <c r="G649" t="str">
        <f>_xlfn.XLOOKUP(order_details[[#This Row],[Product Name]],products[productName],products[Category Name])</f>
        <v>Grains &amp; Cereals</v>
      </c>
      <c r="H649" s="6">
        <f>_xlfn.XLOOKUP(order_details[[#This Row],[orderID]],orders[orderID],orders[orderDate])</f>
        <v>42046</v>
      </c>
      <c r="I649" s="6" t="e">
        <f>DATEVALUE(order_details[[#This Row],[Order Date]])</f>
        <v>#VALUE!</v>
      </c>
      <c r="J649">
        <v>14</v>
      </c>
      <c r="K649">
        <v>25</v>
      </c>
      <c r="L649">
        <v>0</v>
      </c>
      <c r="M649">
        <f>(order_details[[#This Row],[unitPrice]]*order_details[[#This Row],[quantity]]) - (order_details[[#This Row],[unitPrice]]*order_details[[#This Row],[quantity]]*order_details[[#This Row],[discount]])</f>
        <v>350</v>
      </c>
      <c r="N649">
        <f>_xlfn.XLOOKUP(order_details[[#This Row],[orderID]],orders[orderID],orders[freight])</f>
        <v>23.1</v>
      </c>
      <c r="O649">
        <f>order_details[[#This Row],[Sales]]-order_details[[#This Row],[Freight]]</f>
        <v>326.89999999999998</v>
      </c>
      <c r="P649" s="8">
        <f>(order_details[[#This Row],[Profit]]/order_details[[#This Row],[Sales]])/100</f>
        <v>9.3399999999999993E-3</v>
      </c>
      <c r="Q649" s="12"/>
    </row>
    <row r="650" spans="1:17" x14ac:dyDescent="0.25">
      <c r="A650">
        <v>10883</v>
      </c>
      <c r="B650">
        <v>24</v>
      </c>
      <c r="C650" t="str">
        <f>_xlfn.XLOOKUP(order_details[[#This Row],[orderID]],orders[orderID],orders[customerID])</f>
        <v>LONEP</v>
      </c>
      <c r="D650" t="str">
        <f>_xlfn.XLOOKUP(order_details[[#This Row],[orderID]],orders[orderID],orders[Employee Name])</f>
        <v>Laura Callahan</v>
      </c>
      <c r="E650" t="str">
        <f>_xlfn.XLOOKUP(order_details[[#This Row],[Customer ID]],customers[customerID],customers[companyName])</f>
        <v>Lonesome Pine Restaurant</v>
      </c>
      <c r="F650" t="str">
        <f>_xlfn.XLOOKUP(order_details[[#This Row],[productID]],products[productID],products[productName])</f>
        <v>Guarana Fantastica</v>
      </c>
      <c r="G650" t="str">
        <f>_xlfn.XLOOKUP(order_details[[#This Row],[Product Name]],products[productName],products[Category Name])</f>
        <v>Beverages</v>
      </c>
      <c r="H650" s="6">
        <f>_xlfn.XLOOKUP(order_details[[#This Row],[orderID]],orders[orderID],orders[orderDate])</f>
        <v>42047</v>
      </c>
      <c r="I650" s="6" t="e">
        <f>DATEVALUE(order_details[[#This Row],[Order Date]])</f>
        <v>#VALUE!</v>
      </c>
      <c r="J650">
        <v>4.5</v>
      </c>
      <c r="K650">
        <v>8</v>
      </c>
      <c r="L650">
        <v>0</v>
      </c>
      <c r="M650">
        <f>(order_details[[#This Row],[unitPrice]]*order_details[[#This Row],[quantity]]) - (order_details[[#This Row],[unitPrice]]*order_details[[#This Row],[quantity]]*order_details[[#This Row],[discount]])</f>
        <v>36</v>
      </c>
      <c r="N650">
        <f>_xlfn.XLOOKUP(order_details[[#This Row],[orderID]],orders[orderID],orders[freight])</f>
        <v>0.53</v>
      </c>
      <c r="O650">
        <f>order_details[[#This Row],[Sales]]-order_details[[#This Row],[Freight]]</f>
        <v>35.47</v>
      </c>
      <c r="P650" s="8">
        <f>(order_details[[#This Row],[Profit]]/order_details[[#This Row],[Sales]])/100</f>
        <v>9.8527777777777763E-3</v>
      </c>
      <c r="Q650" s="12"/>
    </row>
    <row r="651" spans="1:17" x14ac:dyDescent="0.25">
      <c r="A651">
        <v>10885</v>
      </c>
      <c r="B651">
        <v>24</v>
      </c>
      <c r="C651" t="str">
        <f>_xlfn.XLOOKUP(order_details[[#This Row],[orderID]],orders[orderID],orders[customerID])</f>
        <v>SUPRD</v>
      </c>
      <c r="D651" t="str">
        <f>_xlfn.XLOOKUP(order_details[[#This Row],[orderID]],orders[orderID],orders[Employee Name])</f>
        <v>Michael Suyama</v>
      </c>
      <c r="E651" t="str">
        <f>_xlfn.XLOOKUP(order_details[[#This Row],[Customer ID]],customers[customerID],customers[companyName])</f>
        <v>Suprêmes délices</v>
      </c>
      <c r="F651" t="str">
        <f>_xlfn.XLOOKUP(order_details[[#This Row],[productID]],products[productID],products[productName])</f>
        <v>Guarana Fantastica</v>
      </c>
      <c r="G651" t="str">
        <f>_xlfn.XLOOKUP(order_details[[#This Row],[Product Name]],products[productName],products[Category Name])</f>
        <v>Beverages</v>
      </c>
      <c r="H651" s="6">
        <f>_xlfn.XLOOKUP(order_details[[#This Row],[orderID]],orders[orderID],orders[orderDate])</f>
        <v>42047</v>
      </c>
      <c r="I651" s="6" t="e">
        <f>DATEVALUE(order_details[[#This Row],[Order Date]])</f>
        <v>#VALUE!</v>
      </c>
      <c r="J651">
        <v>4.5</v>
      </c>
      <c r="K651">
        <v>12</v>
      </c>
      <c r="L651">
        <v>0</v>
      </c>
      <c r="M651">
        <f>(order_details[[#This Row],[unitPrice]]*order_details[[#This Row],[quantity]]) - (order_details[[#This Row],[unitPrice]]*order_details[[#This Row],[quantity]]*order_details[[#This Row],[discount]])</f>
        <v>54</v>
      </c>
      <c r="N651">
        <f>_xlfn.XLOOKUP(order_details[[#This Row],[orderID]],orders[orderID],orders[freight])</f>
        <v>5.64</v>
      </c>
      <c r="O651">
        <f>order_details[[#This Row],[Sales]]-order_details[[#This Row],[Freight]]</f>
        <v>48.36</v>
      </c>
      <c r="P651" s="8">
        <f>(order_details[[#This Row],[Profit]]/order_details[[#This Row],[Sales]])/100</f>
        <v>8.9555555555555551E-3</v>
      </c>
      <c r="Q651" s="12"/>
    </row>
    <row r="652" spans="1:17" x14ac:dyDescent="0.25">
      <c r="A652">
        <v>10885</v>
      </c>
      <c r="B652">
        <v>77</v>
      </c>
      <c r="C652" t="str">
        <f>_xlfn.XLOOKUP(order_details[[#This Row],[orderID]],orders[orderID],orders[customerID])</f>
        <v>SUPRD</v>
      </c>
      <c r="D652" t="str">
        <f>_xlfn.XLOOKUP(order_details[[#This Row],[orderID]],orders[orderID],orders[Employee Name])</f>
        <v>Michael Suyama</v>
      </c>
      <c r="E652" t="str">
        <f>_xlfn.XLOOKUP(order_details[[#This Row],[Customer ID]],customers[customerID],customers[companyName])</f>
        <v>Suprêmes délices</v>
      </c>
      <c r="F652" t="str">
        <f>_xlfn.XLOOKUP(order_details[[#This Row],[productID]],products[productID],products[productName])</f>
        <v>Original Frankfurter Grüne Soße</v>
      </c>
      <c r="G652" t="str">
        <f>_xlfn.XLOOKUP(order_details[[#This Row],[Product Name]],products[productName],products[Category Name])</f>
        <v>Condiments</v>
      </c>
      <c r="H652" s="6">
        <f>_xlfn.XLOOKUP(order_details[[#This Row],[orderID]],orders[orderID],orders[orderDate])</f>
        <v>42047</v>
      </c>
      <c r="I652" s="6" t="e">
        <f>DATEVALUE(order_details[[#This Row],[Order Date]])</f>
        <v>#VALUE!</v>
      </c>
      <c r="J652">
        <v>13</v>
      </c>
      <c r="K652">
        <v>25</v>
      </c>
      <c r="L652">
        <v>0</v>
      </c>
      <c r="M652">
        <f>(order_details[[#This Row],[unitPrice]]*order_details[[#This Row],[quantity]]) - (order_details[[#This Row],[unitPrice]]*order_details[[#This Row],[quantity]]*order_details[[#This Row],[discount]])</f>
        <v>325</v>
      </c>
      <c r="N652">
        <f>_xlfn.XLOOKUP(order_details[[#This Row],[orderID]],orders[orderID],orders[freight])</f>
        <v>5.64</v>
      </c>
      <c r="O652">
        <f>order_details[[#This Row],[Sales]]-order_details[[#This Row],[Freight]]</f>
        <v>319.36</v>
      </c>
      <c r="P652" s="8">
        <f>(order_details[[#This Row],[Profit]]/order_details[[#This Row],[Sales]])/100</f>
        <v>9.8264615384615391E-3</v>
      </c>
      <c r="Q652" s="12"/>
    </row>
    <row r="653" spans="1:17" x14ac:dyDescent="0.25">
      <c r="A653">
        <v>10886</v>
      </c>
      <c r="B653">
        <v>10</v>
      </c>
      <c r="C653" t="str">
        <f>_xlfn.XLOOKUP(order_details[[#This Row],[orderID]],orders[orderID],orders[customerID])</f>
        <v>HANAR</v>
      </c>
      <c r="D653" t="str">
        <f>_xlfn.XLOOKUP(order_details[[#This Row],[orderID]],orders[orderID],orders[Employee Name])</f>
        <v>Nancy Davolio</v>
      </c>
      <c r="E653" t="str">
        <f>_xlfn.XLOOKUP(order_details[[#This Row],[Customer ID]],customers[customerID],customers[companyName])</f>
        <v>Hanari Carnes</v>
      </c>
      <c r="F653" t="str">
        <f>_xlfn.XLOOKUP(order_details[[#This Row],[productID]],products[productID],products[productName])</f>
        <v>Ikura</v>
      </c>
      <c r="G653" t="str">
        <f>_xlfn.XLOOKUP(order_details[[#This Row],[Product Name]],products[productName],products[Category Name])</f>
        <v>Seafood</v>
      </c>
      <c r="H653" s="6">
        <f>_xlfn.XLOOKUP(order_details[[#This Row],[orderID]],orders[orderID],orders[orderDate])</f>
        <v>42048</v>
      </c>
      <c r="I653" s="6" t="e">
        <f>DATEVALUE(order_details[[#This Row],[Order Date]])</f>
        <v>#VALUE!</v>
      </c>
      <c r="J653">
        <v>31</v>
      </c>
      <c r="K653">
        <v>70</v>
      </c>
      <c r="L653">
        <v>0</v>
      </c>
      <c r="M653">
        <f>(order_details[[#This Row],[unitPrice]]*order_details[[#This Row],[quantity]]) - (order_details[[#This Row],[unitPrice]]*order_details[[#This Row],[quantity]]*order_details[[#This Row],[discount]])</f>
        <v>2170</v>
      </c>
      <c r="N653">
        <f>_xlfn.XLOOKUP(order_details[[#This Row],[orderID]],orders[orderID],orders[freight])</f>
        <v>4.99</v>
      </c>
      <c r="O653">
        <f>order_details[[#This Row],[Sales]]-order_details[[#This Row],[Freight]]</f>
        <v>2165.0100000000002</v>
      </c>
      <c r="P653" s="8">
        <f>(order_details[[#This Row],[Profit]]/order_details[[#This Row],[Sales]])/100</f>
        <v>9.9770046082949312E-3</v>
      </c>
      <c r="Q653" s="12"/>
    </row>
    <row r="654" spans="1:17" x14ac:dyDescent="0.25">
      <c r="A654">
        <v>10886</v>
      </c>
      <c r="B654">
        <v>31</v>
      </c>
      <c r="C654" t="str">
        <f>_xlfn.XLOOKUP(order_details[[#This Row],[orderID]],orders[orderID],orders[customerID])</f>
        <v>HANAR</v>
      </c>
      <c r="D654" t="str">
        <f>_xlfn.XLOOKUP(order_details[[#This Row],[orderID]],orders[orderID],orders[Employee Name])</f>
        <v>Nancy Davolio</v>
      </c>
      <c r="E654" t="str">
        <f>_xlfn.XLOOKUP(order_details[[#This Row],[Customer ID]],customers[customerID],customers[companyName])</f>
        <v>Hanari Carnes</v>
      </c>
      <c r="F654" t="str">
        <f>_xlfn.XLOOKUP(order_details[[#This Row],[productID]],products[productID],products[productName])</f>
        <v>Gorgonzola Telino</v>
      </c>
      <c r="G654" t="str">
        <f>_xlfn.XLOOKUP(order_details[[#This Row],[Product Name]],products[productName],products[Category Name])</f>
        <v>Dairy Products</v>
      </c>
      <c r="H654" s="6">
        <f>_xlfn.XLOOKUP(order_details[[#This Row],[orderID]],orders[orderID],orders[orderDate])</f>
        <v>42048</v>
      </c>
      <c r="I654" s="6" t="e">
        <f>DATEVALUE(order_details[[#This Row],[Order Date]])</f>
        <v>#VALUE!</v>
      </c>
      <c r="J654">
        <v>12.5</v>
      </c>
      <c r="K654">
        <v>35</v>
      </c>
      <c r="L654">
        <v>0</v>
      </c>
      <c r="M654">
        <f>(order_details[[#This Row],[unitPrice]]*order_details[[#This Row],[quantity]]) - (order_details[[#This Row],[unitPrice]]*order_details[[#This Row],[quantity]]*order_details[[#This Row],[discount]])</f>
        <v>437.5</v>
      </c>
      <c r="N654">
        <f>_xlfn.XLOOKUP(order_details[[#This Row],[orderID]],orders[orderID],orders[freight])</f>
        <v>4.99</v>
      </c>
      <c r="O654">
        <f>order_details[[#This Row],[Sales]]-order_details[[#This Row],[Freight]]</f>
        <v>432.51</v>
      </c>
      <c r="P654" s="8">
        <f>(order_details[[#This Row],[Profit]]/order_details[[#This Row],[Sales]])/100</f>
        <v>9.8859428571428567E-3</v>
      </c>
      <c r="Q654" s="12"/>
    </row>
    <row r="655" spans="1:17" x14ac:dyDescent="0.25">
      <c r="A655">
        <v>10886</v>
      </c>
      <c r="B655">
        <v>77</v>
      </c>
      <c r="C655" t="str">
        <f>_xlfn.XLOOKUP(order_details[[#This Row],[orderID]],orders[orderID],orders[customerID])</f>
        <v>HANAR</v>
      </c>
      <c r="D655" t="str">
        <f>_xlfn.XLOOKUP(order_details[[#This Row],[orderID]],orders[orderID],orders[Employee Name])</f>
        <v>Nancy Davolio</v>
      </c>
      <c r="E655" t="str">
        <f>_xlfn.XLOOKUP(order_details[[#This Row],[Customer ID]],customers[customerID],customers[companyName])</f>
        <v>Hanari Carnes</v>
      </c>
      <c r="F655" t="str">
        <f>_xlfn.XLOOKUP(order_details[[#This Row],[productID]],products[productID],products[productName])</f>
        <v>Original Frankfurter Grüne Soße</v>
      </c>
      <c r="G655" t="str">
        <f>_xlfn.XLOOKUP(order_details[[#This Row],[Product Name]],products[productName],products[Category Name])</f>
        <v>Condiments</v>
      </c>
      <c r="H655" s="6">
        <f>_xlfn.XLOOKUP(order_details[[#This Row],[orderID]],orders[orderID],orders[orderDate])</f>
        <v>42048</v>
      </c>
      <c r="I655" s="6" t="e">
        <f>DATEVALUE(order_details[[#This Row],[Order Date]])</f>
        <v>#VALUE!</v>
      </c>
      <c r="J655">
        <v>13</v>
      </c>
      <c r="K655">
        <v>40</v>
      </c>
      <c r="L655">
        <v>0</v>
      </c>
      <c r="M655">
        <f>(order_details[[#This Row],[unitPrice]]*order_details[[#This Row],[quantity]]) - (order_details[[#This Row],[unitPrice]]*order_details[[#This Row],[quantity]]*order_details[[#This Row],[discount]])</f>
        <v>520</v>
      </c>
      <c r="N655">
        <f>_xlfn.XLOOKUP(order_details[[#This Row],[orderID]],orders[orderID],orders[freight])</f>
        <v>4.99</v>
      </c>
      <c r="O655">
        <f>order_details[[#This Row],[Sales]]-order_details[[#This Row],[Freight]]</f>
        <v>515.01</v>
      </c>
      <c r="P655" s="8">
        <f>(order_details[[#This Row],[Profit]]/order_details[[#This Row],[Sales]])/100</f>
        <v>9.9040384615384607E-3</v>
      </c>
      <c r="Q655" s="12"/>
    </row>
    <row r="656" spans="1:17" x14ac:dyDescent="0.25">
      <c r="A656">
        <v>10887</v>
      </c>
      <c r="B656">
        <v>25</v>
      </c>
      <c r="C656" t="str">
        <f>_xlfn.XLOOKUP(order_details[[#This Row],[orderID]],orders[orderID],orders[customerID])</f>
        <v>GALED</v>
      </c>
      <c r="D656" t="str">
        <f>_xlfn.XLOOKUP(order_details[[#This Row],[orderID]],orders[orderID],orders[Employee Name])</f>
        <v>Laura Callahan</v>
      </c>
      <c r="E656" t="str">
        <f>_xlfn.XLOOKUP(order_details[[#This Row],[Customer ID]],customers[customerID],customers[companyName])</f>
        <v>Galería del gastrónomo</v>
      </c>
      <c r="F656" t="str">
        <f>_xlfn.XLOOKUP(order_details[[#This Row],[productID]],products[productID],products[productName])</f>
        <v>NuNuCa Nuß-Nougat-Creme</v>
      </c>
      <c r="G656" t="str">
        <f>_xlfn.XLOOKUP(order_details[[#This Row],[Product Name]],products[productName],products[Category Name])</f>
        <v>Confections</v>
      </c>
      <c r="H656" s="6">
        <f>_xlfn.XLOOKUP(order_details[[#This Row],[orderID]],orders[orderID],orders[orderDate])</f>
        <v>42048</v>
      </c>
      <c r="I656" s="6" t="e">
        <f>DATEVALUE(order_details[[#This Row],[Order Date]])</f>
        <v>#VALUE!</v>
      </c>
      <c r="J656">
        <v>14</v>
      </c>
      <c r="K656">
        <v>5</v>
      </c>
      <c r="L656">
        <v>0</v>
      </c>
      <c r="M656">
        <f>(order_details[[#This Row],[unitPrice]]*order_details[[#This Row],[quantity]]) - (order_details[[#This Row],[unitPrice]]*order_details[[#This Row],[quantity]]*order_details[[#This Row],[discount]])</f>
        <v>70</v>
      </c>
      <c r="N656">
        <f>_xlfn.XLOOKUP(order_details[[#This Row],[orderID]],orders[orderID],orders[freight])</f>
        <v>1.25</v>
      </c>
      <c r="O656">
        <f>order_details[[#This Row],[Sales]]-order_details[[#This Row],[Freight]]</f>
        <v>68.75</v>
      </c>
      <c r="P656" s="8">
        <f>(order_details[[#This Row],[Profit]]/order_details[[#This Row],[Sales]])/100</f>
        <v>9.8214285714285712E-3</v>
      </c>
      <c r="Q656" s="12"/>
    </row>
    <row r="657" spans="1:17" x14ac:dyDescent="0.25">
      <c r="A657">
        <v>10888</v>
      </c>
      <c r="B657">
        <v>68</v>
      </c>
      <c r="C657" t="str">
        <f>_xlfn.XLOOKUP(order_details[[#This Row],[orderID]],orders[orderID],orders[customerID])</f>
        <v>GODOS</v>
      </c>
      <c r="D657" t="str">
        <f>_xlfn.XLOOKUP(order_details[[#This Row],[orderID]],orders[orderID],orders[Employee Name])</f>
        <v>Nancy Davolio</v>
      </c>
      <c r="E657" t="str">
        <f>_xlfn.XLOOKUP(order_details[[#This Row],[Customer ID]],customers[customerID],customers[companyName])</f>
        <v>Godos Cocina Típica</v>
      </c>
      <c r="F657" t="str">
        <f>_xlfn.XLOOKUP(order_details[[#This Row],[productID]],products[productID],products[productName])</f>
        <v>Scottish Longbreads</v>
      </c>
      <c r="G657" t="str">
        <f>_xlfn.XLOOKUP(order_details[[#This Row],[Product Name]],products[productName],products[Category Name])</f>
        <v>Confections</v>
      </c>
      <c r="H657" s="6">
        <f>_xlfn.XLOOKUP(order_details[[#This Row],[orderID]],orders[orderID],orders[orderDate])</f>
        <v>42051</v>
      </c>
      <c r="I657" s="6" t="e">
        <f>DATEVALUE(order_details[[#This Row],[Order Date]])</f>
        <v>#VALUE!</v>
      </c>
      <c r="J657">
        <v>12.5</v>
      </c>
      <c r="K657">
        <v>18</v>
      </c>
      <c r="L657">
        <v>0</v>
      </c>
      <c r="M657">
        <f>(order_details[[#This Row],[unitPrice]]*order_details[[#This Row],[quantity]]) - (order_details[[#This Row],[unitPrice]]*order_details[[#This Row],[quantity]]*order_details[[#This Row],[discount]])</f>
        <v>225</v>
      </c>
      <c r="N657">
        <f>_xlfn.XLOOKUP(order_details[[#This Row],[orderID]],orders[orderID],orders[freight])</f>
        <v>51.87</v>
      </c>
      <c r="O657">
        <f>order_details[[#This Row],[Sales]]-order_details[[#This Row],[Freight]]</f>
        <v>173.13</v>
      </c>
      <c r="P657" s="8">
        <f>(order_details[[#This Row],[Profit]]/order_details[[#This Row],[Sales]])/100</f>
        <v>7.6946666666666665E-3</v>
      </c>
      <c r="Q657" s="12"/>
    </row>
    <row r="658" spans="1:17" x14ac:dyDescent="0.25">
      <c r="A658">
        <v>10889</v>
      </c>
      <c r="B658">
        <v>11</v>
      </c>
      <c r="C658" t="str">
        <f>_xlfn.XLOOKUP(order_details[[#This Row],[orderID]],orders[orderID],orders[customerID])</f>
        <v>RATTC</v>
      </c>
      <c r="D658" t="str">
        <f>_xlfn.XLOOKUP(order_details[[#This Row],[orderID]],orders[orderID],orders[Employee Name])</f>
        <v>Anne Dodsworth</v>
      </c>
      <c r="E658" t="str">
        <f>_xlfn.XLOOKUP(order_details[[#This Row],[Customer ID]],customers[customerID],customers[companyName])</f>
        <v>Rattlesnake Canyon Grocery</v>
      </c>
      <c r="F658" t="str">
        <f>_xlfn.XLOOKUP(order_details[[#This Row],[productID]],products[productID],products[productName])</f>
        <v>Queso Cabrales</v>
      </c>
      <c r="G658" t="str">
        <f>_xlfn.XLOOKUP(order_details[[#This Row],[Product Name]],products[productName],products[Category Name])</f>
        <v>Dairy Products</v>
      </c>
      <c r="H658" s="6">
        <f>_xlfn.XLOOKUP(order_details[[#This Row],[orderID]],orders[orderID],orders[orderDate])</f>
        <v>42051</v>
      </c>
      <c r="I658" s="6" t="e">
        <f>DATEVALUE(order_details[[#This Row],[Order Date]])</f>
        <v>#VALUE!</v>
      </c>
      <c r="J658">
        <v>21</v>
      </c>
      <c r="K658">
        <v>40</v>
      </c>
      <c r="L658">
        <v>0</v>
      </c>
      <c r="M658">
        <f>(order_details[[#This Row],[unitPrice]]*order_details[[#This Row],[quantity]]) - (order_details[[#This Row],[unitPrice]]*order_details[[#This Row],[quantity]]*order_details[[#This Row],[discount]])</f>
        <v>840</v>
      </c>
      <c r="N658">
        <f>_xlfn.XLOOKUP(order_details[[#This Row],[orderID]],orders[orderID],orders[freight])</f>
        <v>280.61</v>
      </c>
      <c r="O658">
        <f>order_details[[#This Row],[Sales]]-order_details[[#This Row],[Freight]]</f>
        <v>559.39</v>
      </c>
      <c r="P658" s="8">
        <f>(order_details[[#This Row],[Profit]]/order_details[[#This Row],[Sales]])/100</f>
        <v>6.6594047619047613E-3</v>
      </c>
      <c r="Q658" s="12"/>
    </row>
    <row r="659" spans="1:17" x14ac:dyDescent="0.25">
      <c r="A659">
        <v>10889</v>
      </c>
      <c r="B659">
        <v>38</v>
      </c>
      <c r="C659" t="str">
        <f>_xlfn.XLOOKUP(order_details[[#This Row],[orderID]],orders[orderID],orders[customerID])</f>
        <v>RATTC</v>
      </c>
      <c r="D659" t="str">
        <f>_xlfn.XLOOKUP(order_details[[#This Row],[orderID]],orders[orderID],orders[Employee Name])</f>
        <v>Anne Dodsworth</v>
      </c>
      <c r="E659" t="str">
        <f>_xlfn.XLOOKUP(order_details[[#This Row],[Customer ID]],customers[customerID],customers[companyName])</f>
        <v>Rattlesnake Canyon Grocery</v>
      </c>
      <c r="F659" t="str">
        <f>_xlfn.XLOOKUP(order_details[[#This Row],[productID]],products[productID],products[productName])</f>
        <v>Côte de Blaye</v>
      </c>
      <c r="G659" t="str">
        <f>_xlfn.XLOOKUP(order_details[[#This Row],[Product Name]],products[productName],products[Category Name])</f>
        <v>Beverages</v>
      </c>
      <c r="H659" s="6">
        <f>_xlfn.XLOOKUP(order_details[[#This Row],[orderID]],orders[orderID],orders[orderDate])</f>
        <v>42051</v>
      </c>
      <c r="I659" s="6" t="e">
        <f>DATEVALUE(order_details[[#This Row],[Order Date]])</f>
        <v>#VALUE!</v>
      </c>
      <c r="J659">
        <v>263.5</v>
      </c>
      <c r="K659">
        <v>40</v>
      </c>
      <c r="L659">
        <v>0</v>
      </c>
      <c r="M659">
        <f>(order_details[[#This Row],[unitPrice]]*order_details[[#This Row],[quantity]]) - (order_details[[#This Row],[unitPrice]]*order_details[[#This Row],[quantity]]*order_details[[#This Row],[discount]])</f>
        <v>10540</v>
      </c>
      <c r="N659">
        <f>_xlfn.XLOOKUP(order_details[[#This Row],[orderID]],orders[orderID],orders[freight])</f>
        <v>280.61</v>
      </c>
      <c r="O659">
        <f>order_details[[#This Row],[Sales]]-order_details[[#This Row],[Freight]]</f>
        <v>10259.39</v>
      </c>
      <c r="P659" s="8">
        <f>(order_details[[#This Row],[Profit]]/order_details[[#This Row],[Sales]])/100</f>
        <v>9.7337666034155584E-3</v>
      </c>
      <c r="Q659" s="12"/>
    </row>
    <row r="660" spans="1:17" x14ac:dyDescent="0.25">
      <c r="A660">
        <v>10890</v>
      </c>
      <c r="B660">
        <v>41</v>
      </c>
      <c r="C660" t="str">
        <f>_xlfn.XLOOKUP(order_details[[#This Row],[orderID]],orders[orderID],orders[customerID])</f>
        <v>DUMON</v>
      </c>
      <c r="D660" t="str">
        <f>_xlfn.XLOOKUP(order_details[[#This Row],[orderID]],orders[orderID],orders[Employee Name])</f>
        <v>Robert King</v>
      </c>
      <c r="E660" t="str">
        <f>_xlfn.XLOOKUP(order_details[[#This Row],[Customer ID]],customers[customerID],customers[companyName])</f>
        <v>Du monde entier</v>
      </c>
      <c r="F660" t="str">
        <f>_xlfn.XLOOKUP(order_details[[#This Row],[productID]],products[productID],products[productName])</f>
        <v>Jack's New England Clam Chowder</v>
      </c>
      <c r="G660" t="str">
        <f>_xlfn.XLOOKUP(order_details[[#This Row],[Product Name]],products[productName],products[Category Name])</f>
        <v>Seafood</v>
      </c>
      <c r="H660" s="6">
        <f>_xlfn.XLOOKUP(order_details[[#This Row],[orderID]],orders[orderID],orders[orderDate])</f>
        <v>42051</v>
      </c>
      <c r="I660" s="6" t="e">
        <f>DATEVALUE(order_details[[#This Row],[Order Date]])</f>
        <v>#VALUE!</v>
      </c>
      <c r="J660">
        <v>9.65</v>
      </c>
      <c r="K660">
        <v>14</v>
      </c>
      <c r="L660">
        <v>0</v>
      </c>
      <c r="M660">
        <f>(order_details[[#This Row],[unitPrice]]*order_details[[#This Row],[quantity]]) - (order_details[[#This Row],[unitPrice]]*order_details[[#This Row],[quantity]]*order_details[[#This Row],[discount]])</f>
        <v>135.1</v>
      </c>
      <c r="N660">
        <f>_xlfn.XLOOKUP(order_details[[#This Row],[orderID]],orders[orderID],orders[freight])</f>
        <v>32.76</v>
      </c>
      <c r="O660">
        <f>order_details[[#This Row],[Sales]]-order_details[[#This Row],[Freight]]</f>
        <v>102.34</v>
      </c>
      <c r="P660" s="8">
        <f>(order_details[[#This Row],[Profit]]/order_details[[#This Row],[Sales]])/100</f>
        <v>7.5751295336787573E-3</v>
      </c>
      <c r="Q660" s="12"/>
    </row>
    <row r="661" spans="1:17" x14ac:dyDescent="0.25">
      <c r="A661">
        <v>10893</v>
      </c>
      <c r="B661">
        <v>29</v>
      </c>
      <c r="C661" t="str">
        <f>_xlfn.XLOOKUP(order_details[[#This Row],[orderID]],orders[orderID],orders[customerID])</f>
        <v>KOENE</v>
      </c>
      <c r="D661" t="str">
        <f>_xlfn.XLOOKUP(order_details[[#This Row],[orderID]],orders[orderID],orders[Employee Name])</f>
        <v>Anne Dodsworth</v>
      </c>
      <c r="E661" t="str">
        <f>_xlfn.XLOOKUP(order_details[[#This Row],[Customer ID]],customers[customerID],customers[companyName])</f>
        <v>Königlich Essen</v>
      </c>
      <c r="F661" t="str">
        <f>_xlfn.XLOOKUP(order_details[[#This Row],[productID]],products[productID],products[productName])</f>
        <v>Thüringer Rostbratwurst</v>
      </c>
      <c r="G661" t="str">
        <f>_xlfn.XLOOKUP(order_details[[#This Row],[Product Name]],products[productName],products[Category Name])</f>
        <v>Meat &amp; Poultry</v>
      </c>
      <c r="H661" s="6">
        <f>_xlfn.XLOOKUP(order_details[[#This Row],[orderID]],orders[orderID],orders[orderDate])</f>
        <v>42053</v>
      </c>
      <c r="I661" s="6" t="e">
        <f>DATEVALUE(order_details[[#This Row],[Order Date]])</f>
        <v>#VALUE!</v>
      </c>
      <c r="J661">
        <v>123.79</v>
      </c>
      <c r="K661">
        <v>24</v>
      </c>
      <c r="L661">
        <v>0</v>
      </c>
      <c r="M661">
        <f>(order_details[[#This Row],[unitPrice]]*order_details[[#This Row],[quantity]]) - (order_details[[#This Row],[unitPrice]]*order_details[[#This Row],[quantity]]*order_details[[#This Row],[discount]])</f>
        <v>2970.96</v>
      </c>
      <c r="N661">
        <f>_xlfn.XLOOKUP(order_details[[#This Row],[orderID]],orders[orderID],orders[freight])</f>
        <v>77.78</v>
      </c>
      <c r="O661">
        <f>order_details[[#This Row],[Sales]]-order_details[[#This Row],[Freight]]</f>
        <v>2893.18</v>
      </c>
      <c r="P661" s="8">
        <f>(order_details[[#This Row],[Profit]]/order_details[[#This Row],[Sales]])/100</f>
        <v>9.7381991006274052E-3</v>
      </c>
      <c r="Q661" s="12"/>
    </row>
    <row r="662" spans="1:17" x14ac:dyDescent="0.25">
      <c r="A662">
        <v>10893</v>
      </c>
      <c r="B662">
        <v>30</v>
      </c>
      <c r="C662" t="str">
        <f>_xlfn.XLOOKUP(order_details[[#This Row],[orderID]],orders[orderID],orders[customerID])</f>
        <v>KOENE</v>
      </c>
      <c r="D662" t="str">
        <f>_xlfn.XLOOKUP(order_details[[#This Row],[orderID]],orders[orderID],orders[Employee Name])</f>
        <v>Anne Dodsworth</v>
      </c>
      <c r="E662" t="str">
        <f>_xlfn.XLOOKUP(order_details[[#This Row],[Customer ID]],customers[customerID],customers[companyName])</f>
        <v>Königlich Essen</v>
      </c>
      <c r="F662" t="str">
        <f>_xlfn.XLOOKUP(order_details[[#This Row],[productID]],products[productID],products[productName])</f>
        <v>Nord-Ost Matjeshering</v>
      </c>
      <c r="G662" t="str">
        <f>_xlfn.XLOOKUP(order_details[[#This Row],[Product Name]],products[productName],products[Category Name])</f>
        <v>Seafood</v>
      </c>
      <c r="H662" s="6">
        <f>_xlfn.XLOOKUP(order_details[[#This Row],[orderID]],orders[orderID],orders[orderDate])</f>
        <v>42053</v>
      </c>
      <c r="I662" s="6" t="e">
        <f>DATEVALUE(order_details[[#This Row],[Order Date]])</f>
        <v>#VALUE!</v>
      </c>
      <c r="J662">
        <v>25.89</v>
      </c>
      <c r="K662">
        <v>35</v>
      </c>
      <c r="L662">
        <v>0</v>
      </c>
      <c r="M662">
        <f>(order_details[[#This Row],[unitPrice]]*order_details[[#This Row],[quantity]]) - (order_details[[#This Row],[unitPrice]]*order_details[[#This Row],[quantity]]*order_details[[#This Row],[discount]])</f>
        <v>906.15</v>
      </c>
      <c r="N662">
        <f>_xlfn.XLOOKUP(order_details[[#This Row],[orderID]],orders[orderID],orders[freight])</f>
        <v>77.78</v>
      </c>
      <c r="O662">
        <f>order_details[[#This Row],[Sales]]-order_details[[#This Row],[Freight]]</f>
        <v>828.37</v>
      </c>
      <c r="P662" s="8">
        <f>(order_details[[#This Row],[Profit]]/order_details[[#This Row],[Sales]])/100</f>
        <v>9.1416432158031233E-3</v>
      </c>
      <c r="Q662" s="12"/>
    </row>
    <row r="663" spans="1:17" x14ac:dyDescent="0.25">
      <c r="A663">
        <v>10895</v>
      </c>
      <c r="B663">
        <v>24</v>
      </c>
      <c r="C663" t="str">
        <f>_xlfn.XLOOKUP(order_details[[#This Row],[orderID]],orders[orderID],orders[customerID])</f>
        <v>ERNSH</v>
      </c>
      <c r="D663" t="str">
        <f>_xlfn.XLOOKUP(order_details[[#This Row],[orderID]],orders[orderID],orders[Employee Name])</f>
        <v>Janet Leverling</v>
      </c>
      <c r="E663" t="str">
        <f>_xlfn.XLOOKUP(order_details[[#This Row],[Customer ID]],customers[customerID],customers[companyName])</f>
        <v>Ernst Handel</v>
      </c>
      <c r="F663" t="str">
        <f>_xlfn.XLOOKUP(order_details[[#This Row],[productID]],products[productID],products[productName])</f>
        <v>Guarana Fantastica</v>
      </c>
      <c r="G663" t="str">
        <f>_xlfn.XLOOKUP(order_details[[#This Row],[Product Name]],products[productName],products[Category Name])</f>
        <v>Beverages</v>
      </c>
      <c r="H663" s="6">
        <f>_xlfn.XLOOKUP(order_details[[#This Row],[orderID]],orders[orderID],orders[orderDate])</f>
        <v>42053</v>
      </c>
      <c r="I663" s="6" t="e">
        <f>DATEVALUE(order_details[[#This Row],[Order Date]])</f>
        <v>#VALUE!</v>
      </c>
      <c r="J663">
        <v>4.5</v>
      </c>
      <c r="K663">
        <v>110</v>
      </c>
      <c r="L663">
        <v>0</v>
      </c>
      <c r="M663">
        <f>(order_details[[#This Row],[unitPrice]]*order_details[[#This Row],[quantity]]) - (order_details[[#This Row],[unitPrice]]*order_details[[#This Row],[quantity]]*order_details[[#This Row],[discount]])</f>
        <v>495</v>
      </c>
      <c r="N663">
        <f>_xlfn.XLOOKUP(order_details[[#This Row],[orderID]],orders[orderID],orders[freight])</f>
        <v>162.75</v>
      </c>
      <c r="O663">
        <f>order_details[[#This Row],[Sales]]-order_details[[#This Row],[Freight]]</f>
        <v>332.25</v>
      </c>
      <c r="P663" s="8">
        <f>(order_details[[#This Row],[Profit]]/order_details[[#This Row],[Sales]])/100</f>
        <v>6.7121212121212127E-3</v>
      </c>
      <c r="Q663" s="12"/>
    </row>
    <row r="664" spans="1:17" x14ac:dyDescent="0.25">
      <c r="A664">
        <v>10895</v>
      </c>
      <c r="B664">
        <v>40</v>
      </c>
      <c r="C664" t="str">
        <f>_xlfn.XLOOKUP(order_details[[#This Row],[orderID]],orders[orderID],orders[customerID])</f>
        <v>ERNSH</v>
      </c>
      <c r="D664" t="str">
        <f>_xlfn.XLOOKUP(order_details[[#This Row],[orderID]],orders[orderID],orders[Employee Name])</f>
        <v>Janet Leverling</v>
      </c>
      <c r="E664" t="str">
        <f>_xlfn.XLOOKUP(order_details[[#This Row],[Customer ID]],customers[customerID],customers[companyName])</f>
        <v>Ernst Handel</v>
      </c>
      <c r="F664" t="str">
        <f>_xlfn.XLOOKUP(order_details[[#This Row],[productID]],products[productID],products[productName])</f>
        <v>Boston Crab Meat</v>
      </c>
      <c r="G664" t="str">
        <f>_xlfn.XLOOKUP(order_details[[#This Row],[Product Name]],products[productName],products[Category Name])</f>
        <v>Seafood</v>
      </c>
      <c r="H664" s="6">
        <f>_xlfn.XLOOKUP(order_details[[#This Row],[orderID]],orders[orderID],orders[orderDate])</f>
        <v>42053</v>
      </c>
      <c r="I664" s="6" t="e">
        <f>DATEVALUE(order_details[[#This Row],[Order Date]])</f>
        <v>#VALUE!</v>
      </c>
      <c r="J664">
        <v>18.399999999999999</v>
      </c>
      <c r="K664">
        <v>91</v>
      </c>
      <c r="L664">
        <v>0</v>
      </c>
      <c r="M664">
        <f>(order_details[[#This Row],[unitPrice]]*order_details[[#This Row],[quantity]]) - (order_details[[#This Row],[unitPrice]]*order_details[[#This Row],[quantity]]*order_details[[#This Row],[discount]])</f>
        <v>1674.3999999999999</v>
      </c>
      <c r="N664">
        <f>_xlfn.XLOOKUP(order_details[[#This Row],[orderID]],orders[orderID],orders[freight])</f>
        <v>162.75</v>
      </c>
      <c r="O664">
        <f>order_details[[#This Row],[Sales]]-order_details[[#This Row],[Freight]]</f>
        <v>1511.6499999999999</v>
      </c>
      <c r="P664" s="8">
        <f>(order_details[[#This Row],[Profit]]/order_details[[#This Row],[Sales]])/100</f>
        <v>9.0280100334448159E-3</v>
      </c>
      <c r="Q664" s="12"/>
    </row>
    <row r="665" spans="1:17" x14ac:dyDescent="0.25">
      <c r="A665">
        <v>10895</v>
      </c>
      <c r="B665">
        <v>60</v>
      </c>
      <c r="C665" t="str">
        <f>_xlfn.XLOOKUP(order_details[[#This Row],[orderID]],orders[orderID],orders[customerID])</f>
        <v>ERNSH</v>
      </c>
      <c r="D665" t="str">
        <f>_xlfn.XLOOKUP(order_details[[#This Row],[orderID]],orders[orderID],orders[Employee Name])</f>
        <v>Janet Leverling</v>
      </c>
      <c r="E665" t="str">
        <f>_xlfn.XLOOKUP(order_details[[#This Row],[Customer ID]],customers[customerID],customers[companyName])</f>
        <v>Ernst Handel</v>
      </c>
      <c r="F665" t="str">
        <f>_xlfn.XLOOKUP(order_details[[#This Row],[productID]],products[productID],products[productName])</f>
        <v>Camembert Pierrot</v>
      </c>
      <c r="G665" t="str">
        <f>_xlfn.XLOOKUP(order_details[[#This Row],[Product Name]],products[productName],products[Category Name])</f>
        <v>Dairy Products</v>
      </c>
      <c r="H665" s="6">
        <f>_xlfn.XLOOKUP(order_details[[#This Row],[orderID]],orders[orderID],orders[orderDate])</f>
        <v>42053</v>
      </c>
      <c r="I665" s="6" t="e">
        <f>DATEVALUE(order_details[[#This Row],[Order Date]])</f>
        <v>#VALUE!</v>
      </c>
      <c r="J665">
        <v>34</v>
      </c>
      <c r="K665">
        <v>100</v>
      </c>
      <c r="L665">
        <v>0</v>
      </c>
      <c r="M665">
        <f>(order_details[[#This Row],[unitPrice]]*order_details[[#This Row],[quantity]]) - (order_details[[#This Row],[unitPrice]]*order_details[[#This Row],[quantity]]*order_details[[#This Row],[discount]])</f>
        <v>3400</v>
      </c>
      <c r="N665">
        <f>_xlfn.XLOOKUP(order_details[[#This Row],[orderID]],orders[orderID],orders[freight])</f>
        <v>162.75</v>
      </c>
      <c r="O665">
        <f>order_details[[#This Row],[Sales]]-order_details[[#This Row],[Freight]]</f>
        <v>3237.25</v>
      </c>
      <c r="P665" s="8">
        <f>(order_details[[#This Row],[Profit]]/order_details[[#This Row],[Sales]])/100</f>
        <v>9.5213235294117644E-3</v>
      </c>
      <c r="Q665" s="12"/>
    </row>
    <row r="666" spans="1:17" x14ac:dyDescent="0.25">
      <c r="A666">
        <v>10896</v>
      </c>
      <c r="B666">
        <v>56</v>
      </c>
      <c r="C666" t="str">
        <f>_xlfn.XLOOKUP(order_details[[#This Row],[orderID]],orders[orderID],orders[customerID])</f>
        <v>MAISD</v>
      </c>
      <c r="D666" t="str">
        <f>_xlfn.XLOOKUP(order_details[[#This Row],[orderID]],orders[orderID],orders[Employee Name])</f>
        <v>Robert King</v>
      </c>
      <c r="E666" t="str">
        <f>_xlfn.XLOOKUP(order_details[[#This Row],[Customer ID]],customers[customerID],customers[companyName])</f>
        <v>Maison Dewey</v>
      </c>
      <c r="F666" t="str">
        <f>_xlfn.XLOOKUP(order_details[[#This Row],[productID]],products[productID],products[productName])</f>
        <v>Gnocchi di nonna Alice</v>
      </c>
      <c r="G666" t="str">
        <f>_xlfn.XLOOKUP(order_details[[#This Row],[Product Name]],products[productName],products[Category Name])</f>
        <v>Grains &amp; Cereals</v>
      </c>
      <c r="H666" s="6">
        <f>_xlfn.XLOOKUP(order_details[[#This Row],[orderID]],orders[orderID],orders[orderDate])</f>
        <v>42054</v>
      </c>
      <c r="I666" s="6" t="e">
        <f>DATEVALUE(order_details[[#This Row],[Order Date]])</f>
        <v>#VALUE!</v>
      </c>
      <c r="J666">
        <v>38</v>
      </c>
      <c r="K666">
        <v>16</v>
      </c>
      <c r="L666">
        <v>0</v>
      </c>
      <c r="M666">
        <f>(order_details[[#This Row],[unitPrice]]*order_details[[#This Row],[quantity]]) - (order_details[[#This Row],[unitPrice]]*order_details[[#This Row],[quantity]]*order_details[[#This Row],[discount]])</f>
        <v>608</v>
      </c>
      <c r="N666">
        <f>_xlfn.XLOOKUP(order_details[[#This Row],[orderID]],orders[orderID],orders[freight])</f>
        <v>32.450000000000003</v>
      </c>
      <c r="O666">
        <f>order_details[[#This Row],[Sales]]-order_details[[#This Row],[Freight]]</f>
        <v>575.54999999999995</v>
      </c>
      <c r="P666" s="8">
        <f>(order_details[[#This Row],[Profit]]/order_details[[#This Row],[Sales]])/100</f>
        <v>9.4662828947368414E-3</v>
      </c>
      <c r="Q666" s="12"/>
    </row>
    <row r="667" spans="1:17" x14ac:dyDescent="0.25">
      <c r="A667">
        <v>10897</v>
      </c>
      <c r="B667">
        <v>29</v>
      </c>
      <c r="C667" t="str">
        <f>_xlfn.XLOOKUP(order_details[[#This Row],[orderID]],orders[orderID],orders[customerID])</f>
        <v>HUNGO</v>
      </c>
      <c r="D667" t="str">
        <f>_xlfn.XLOOKUP(order_details[[#This Row],[orderID]],orders[orderID],orders[Employee Name])</f>
        <v>Janet Leverling</v>
      </c>
      <c r="E667" t="str">
        <f>_xlfn.XLOOKUP(order_details[[#This Row],[Customer ID]],customers[customerID],customers[companyName])</f>
        <v>Hungry Owl All-Night Grocers</v>
      </c>
      <c r="F667" t="str">
        <f>_xlfn.XLOOKUP(order_details[[#This Row],[productID]],products[productID],products[productName])</f>
        <v>Thüringer Rostbratwurst</v>
      </c>
      <c r="G667" t="str">
        <f>_xlfn.XLOOKUP(order_details[[#This Row],[Product Name]],products[productName],products[Category Name])</f>
        <v>Meat &amp; Poultry</v>
      </c>
      <c r="H667" s="6">
        <f>_xlfn.XLOOKUP(order_details[[#This Row],[orderID]],orders[orderID],orders[orderDate])</f>
        <v>42054</v>
      </c>
      <c r="I667" s="6" t="e">
        <f>DATEVALUE(order_details[[#This Row],[Order Date]])</f>
        <v>#VALUE!</v>
      </c>
      <c r="J667">
        <v>123.79</v>
      </c>
      <c r="K667">
        <v>80</v>
      </c>
      <c r="L667">
        <v>0</v>
      </c>
      <c r="M667">
        <f>(order_details[[#This Row],[unitPrice]]*order_details[[#This Row],[quantity]]) - (order_details[[#This Row],[unitPrice]]*order_details[[#This Row],[quantity]]*order_details[[#This Row],[discount]])</f>
        <v>9903.2000000000007</v>
      </c>
      <c r="N667">
        <f>_xlfn.XLOOKUP(order_details[[#This Row],[orderID]],orders[orderID],orders[freight])</f>
        <v>603.54</v>
      </c>
      <c r="O667">
        <f>order_details[[#This Row],[Sales]]-order_details[[#This Row],[Freight]]</f>
        <v>9299.66</v>
      </c>
      <c r="P667" s="8">
        <f>(order_details[[#This Row],[Profit]]/order_details[[#This Row],[Sales]])/100</f>
        <v>9.3905606268680827E-3</v>
      </c>
      <c r="Q667" s="12"/>
    </row>
    <row r="668" spans="1:17" x14ac:dyDescent="0.25">
      <c r="A668">
        <v>10897</v>
      </c>
      <c r="B668">
        <v>30</v>
      </c>
      <c r="C668" t="str">
        <f>_xlfn.XLOOKUP(order_details[[#This Row],[orderID]],orders[orderID],orders[customerID])</f>
        <v>HUNGO</v>
      </c>
      <c r="D668" t="str">
        <f>_xlfn.XLOOKUP(order_details[[#This Row],[orderID]],orders[orderID],orders[Employee Name])</f>
        <v>Janet Leverling</v>
      </c>
      <c r="E668" t="str">
        <f>_xlfn.XLOOKUP(order_details[[#This Row],[Customer ID]],customers[customerID],customers[companyName])</f>
        <v>Hungry Owl All-Night Grocers</v>
      </c>
      <c r="F668" t="str">
        <f>_xlfn.XLOOKUP(order_details[[#This Row],[productID]],products[productID],products[productName])</f>
        <v>Nord-Ost Matjeshering</v>
      </c>
      <c r="G668" t="str">
        <f>_xlfn.XLOOKUP(order_details[[#This Row],[Product Name]],products[productName],products[Category Name])</f>
        <v>Seafood</v>
      </c>
      <c r="H668" s="6">
        <f>_xlfn.XLOOKUP(order_details[[#This Row],[orderID]],orders[orderID],orders[orderDate])</f>
        <v>42054</v>
      </c>
      <c r="I668" s="6" t="e">
        <f>DATEVALUE(order_details[[#This Row],[Order Date]])</f>
        <v>#VALUE!</v>
      </c>
      <c r="J668">
        <v>25.89</v>
      </c>
      <c r="K668">
        <v>36</v>
      </c>
      <c r="L668">
        <v>0</v>
      </c>
      <c r="M668">
        <f>(order_details[[#This Row],[unitPrice]]*order_details[[#This Row],[quantity]]) - (order_details[[#This Row],[unitPrice]]*order_details[[#This Row],[quantity]]*order_details[[#This Row],[discount]])</f>
        <v>932.04</v>
      </c>
      <c r="N668">
        <f>_xlfn.XLOOKUP(order_details[[#This Row],[orderID]],orders[orderID],orders[freight])</f>
        <v>603.54</v>
      </c>
      <c r="O668">
        <f>order_details[[#This Row],[Sales]]-order_details[[#This Row],[Freight]]</f>
        <v>328.5</v>
      </c>
      <c r="P668" s="8">
        <f>(order_details[[#This Row],[Profit]]/order_details[[#This Row],[Sales]])/100</f>
        <v>3.5245268443414445E-3</v>
      </c>
      <c r="Q668" s="12"/>
    </row>
    <row r="669" spans="1:17" x14ac:dyDescent="0.25">
      <c r="A669">
        <v>10898</v>
      </c>
      <c r="B669">
        <v>13</v>
      </c>
      <c r="C669" t="str">
        <f>_xlfn.XLOOKUP(order_details[[#This Row],[orderID]],orders[orderID],orders[customerID])</f>
        <v>OCEAN</v>
      </c>
      <c r="D669" t="str">
        <f>_xlfn.XLOOKUP(order_details[[#This Row],[orderID]],orders[orderID],orders[Employee Name])</f>
        <v>Margaret Peacock</v>
      </c>
      <c r="E669" t="str">
        <f>_xlfn.XLOOKUP(order_details[[#This Row],[Customer ID]],customers[customerID],customers[companyName])</f>
        <v>Océano Atlántico Ltda.</v>
      </c>
      <c r="F669" t="str">
        <f>_xlfn.XLOOKUP(order_details[[#This Row],[productID]],products[productID],products[productName])</f>
        <v>Konbu</v>
      </c>
      <c r="G669" t="str">
        <f>_xlfn.XLOOKUP(order_details[[#This Row],[Product Name]],products[productName],products[Category Name])</f>
        <v>Seafood</v>
      </c>
      <c r="H669" s="6">
        <f>_xlfn.XLOOKUP(order_details[[#This Row],[orderID]],orders[orderID],orders[orderDate])</f>
        <v>42055</v>
      </c>
      <c r="I669" s="6" t="e">
        <f>DATEVALUE(order_details[[#This Row],[Order Date]])</f>
        <v>#VALUE!</v>
      </c>
      <c r="J669">
        <v>6</v>
      </c>
      <c r="K669">
        <v>5</v>
      </c>
      <c r="L669">
        <v>0</v>
      </c>
      <c r="M669">
        <f>(order_details[[#This Row],[unitPrice]]*order_details[[#This Row],[quantity]]) - (order_details[[#This Row],[unitPrice]]*order_details[[#This Row],[quantity]]*order_details[[#This Row],[discount]])</f>
        <v>30</v>
      </c>
      <c r="N669">
        <f>_xlfn.XLOOKUP(order_details[[#This Row],[orderID]],orders[orderID],orders[freight])</f>
        <v>1.27</v>
      </c>
      <c r="O669">
        <f>order_details[[#This Row],[Sales]]-order_details[[#This Row],[Freight]]</f>
        <v>28.73</v>
      </c>
      <c r="P669" s="8">
        <f>(order_details[[#This Row],[Profit]]/order_details[[#This Row],[Sales]])/100</f>
        <v>9.5766666666666674E-3</v>
      </c>
      <c r="Q669" s="12"/>
    </row>
    <row r="670" spans="1:17" x14ac:dyDescent="0.25">
      <c r="A670">
        <v>10903</v>
      </c>
      <c r="B670">
        <v>13</v>
      </c>
      <c r="C670" t="str">
        <f>_xlfn.XLOOKUP(order_details[[#This Row],[orderID]],orders[orderID],orders[customerID])</f>
        <v>HANAR</v>
      </c>
      <c r="D670" t="str">
        <f>_xlfn.XLOOKUP(order_details[[#This Row],[orderID]],orders[orderID],orders[Employee Name])</f>
        <v>Janet Leverling</v>
      </c>
      <c r="E670" t="str">
        <f>_xlfn.XLOOKUP(order_details[[#This Row],[Customer ID]],customers[customerID],customers[companyName])</f>
        <v>Hanari Carnes</v>
      </c>
      <c r="F670" t="str">
        <f>_xlfn.XLOOKUP(order_details[[#This Row],[productID]],products[productID],products[productName])</f>
        <v>Konbu</v>
      </c>
      <c r="G670" t="str">
        <f>_xlfn.XLOOKUP(order_details[[#This Row],[Product Name]],products[productName],products[Category Name])</f>
        <v>Seafood</v>
      </c>
      <c r="H670" s="6">
        <f>_xlfn.XLOOKUP(order_details[[#This Row],[orderID]],orders[orderID],orders[orderDate])</f>
        <v>42059</v>
      </c>
      <c r="I670" s="6" t="e">
        <f>DATEVALUE(order_details[[#This Row],[Order Date]])</f>
        <v>#VALUE!</v>
      </c>
      <c r="J670">
        <v>6</v>
      </c>
      <c r="K670">
        <v>40</v>
      </c>
      <c r="L670">
        <v>0</v>
      </c>
      <c r="M670">
        <f>(order_details[[#This Row],[unitPrice]]*order_details[[#This Row],[quantity]]) - (order_details[[#This Row],[unitPrice]]*order_details[[#This Row],[quantity]]*order_details[[#This Row],[discount]])</f>
        <v>240</v>
      </c>
      <c r="N670">
        <f>_xlfn.XLOOKUP(order_details[[#This Row],[orderID]],orders[orderID],orders[freight])</f>
        <v>36.71</v>
      </c>
      <c r="O670">
        <f>order_details[[#This Row],[Sales]]-order_details[[#This Row],[Freight]]</f>
        <v>203.29</v>
      </c>
      <c r="P670" s="8">
        <f>(order_details[[#This Row],[Profit]]/order_details[[#This Row],[Sales]])/100</f>
        <v>8.470416666666666E-3</v>
      </c>
      <c r="Q670" s="12"/>
    </row>
    <row r="671" spans="1:17" x14ac:dyDescent="0.25">
      <c r="A671">
        <v>10903</v>
      </c>
      <c r="B671">
        <v>65</v>
      </c>
      <c r="C671" t="str">
        <f>_xlfn.XLOOKUP(order_details[[#This Row],[orderID]],orders[orderID],orders[customerID])</f>
        <v>HANAR</v>
      </c>
      <c r="D671" t="str">
        <f>_xlfn.XLOOKUP(order_details[[#This Row],[orderID]],orders[orderID],orders[Employee Name])</f>
        <v>Janet Leverling</v>
      </c>
      <c r="E671" t="str">
        <f>_xlfn.XLOOKUP(order_details[[#This Row],[Customer ID]],customers[customerID],customers[companyName])</f>
        <v>Hanari Carnes</v>
      </c>
      <c r="F671" t="str">
        <f>_xlfn.XLOOKUP(order_details[[#This Row],[productID]],products[productID],products[productName])</f>
        <v>Louisiana Fiery Hot Pepper Sauce</v>
      </c>
      <c r="G671" t="str">
        <f>_xlfn.XLOOKUP(order_details[[#This Row],[Product Name]],products[productName],products[Category Name])</f>
        <v>Condiments</v>
      </c>
      <c r="H671" s="6">
        <f>_xlfn.XLOOKUP(order_details[[#This Row],[orderID]],orders[orderID],orders[orderDate])</f>
        <v>42059</v>
      </c>
      <c r="I671" s="6" t="e">
        <f>DATEVALUE(order_details[[#This Row],[Order Date]])</f>
        <v>#VALUE!</v>
      </c>
      <c r="J671">
        <v>21.05</v>
      </c>
      <c r="K671">
        <v>21</v>
      </c>
      <c r="L671">
        <v>0</v>
      </c>
      <c r="M671">
        <f>(order_details[[#This Row],[unitPrice]]*order_details[[#This Row],[quantity]]) - (order_details[[#This Row],[unitPrice]]*order_details[[#This Row],[quantity]]*order_details[[#This Row],[discount]])</f>
        <v>442.05</v>
      </c>
      <c r="N671">
        <f>_xlfn.XLOOKUP(order_details[[#This Row],[orderID]],orders[orderID],orders[freight])</f>
        <v>36.71</v>
      </c>
      <c r="O671">
        <f>order_details[[#This Row],[Sales]]-order_details[[#This Row],[Freight]]</f>
        <v>405.34000000000003</v>
      </c>
      <c r="P671" s="8">
        <f>(order_details[[#This Row],[Profit]]/order_details[[#This Row],[Sales]])/100</f>
        <v>9.1695509557742343E-3</v>
      </c>
      <c r="Q671" s="12"/>
    </row>
    <row r="672" spans="1:17" x14ac:dyDescent="0.25">
      <c r="A672">
        <v>10904</v>
      </c>
      <c r="B672">
        <v>62</v>
      </c>
      <c r="C672" t="str">
        <f>_xlfn.XLOOKUP(order_details[[#This Row],[orderID]],orders[orderID],orders[customerID])</f>
        <v>WHITC</v>
      </c>
      <c r="D672" t="str">
        <f>_xlfn.XLOOKUP(order_details[[#This Row],[orderID]],orders[orderID],orders[Employee Name])</f>
        <v>Janet Leverling</v>
      </c>
      <c r="E672" t="str">
        <f>_xlfn.XLOOKUP(order_details[[#This Row],[Customer ID]],customers[customerID],customers[companyName])</f>
        <v>White Clover Markets</v>
      </c>
      <c r="F672" t="str">
        <f>_xlfn.XLOOKUP(order_details[[#This Row],[productID]],products[productID],products[productName])</f>
        <v>Tarte au sucre</v>
      </c>
      <c r="G672" t="str">
        <f>_xlfn.XLOOKUP(order_details[[#This Row],[Product Name]],products[productName],products[Category Name])</f>
        <v>Confections</v>
      </c>
      <c r="H672" s="6">
        <f>_xlfn.XLOOKUP(order_details[[#This Row],[orderID]],orders[orderID],orders[orderDate])</f>
        <v>42059</v>
      </c>
      <c r="I672" s="6" t="e">
        <f>DATEVALUE(order_details[[#This Row],[Order Date]])</f>
        <v>#VALUE!</v>
      </c>
      <c r="J672">
        <v>49.3</v>
      </c>
      <c r="K672">
        <v>35</v>
      </c>
      <c r="L672">
        <v>0</v>
      </c>
      <c r="M672">
        <f>(order_details[[#This Row],[unitPrice]]*order_details[[#This Row],[quantity]]) - (order_details[[#This Row],[unitPrice]]*order_details[[#This Row],[quantity]]*order_details[[#This Row],[discount]])</f>
        <v>1725.5</v>
      </c>
      <c r="N672">
        <f>_xlfn.XLOOKUP(order_details[[#This Row],[orderID]],orders[orderID],orders[freight])</f>
        <v>162.94999999999999</v>
      </c>
      <c r="O672">
        <f>order_details[[#This Row],[Sales]]-order_details[[#This Row],[Freight]]</f>
        <v>1562.55</v>
      </c>
      <c r="P672" s="8">
        <f>(order_details[[#This Row],[Profit]]/order_details[[#This Row],[Sales]])/100</f>
        <v>9.055636047522457E-3</v>
      </c>
      <c r="Q672" s="12"/>
    </row>
    <row r="673" spans="1:17" x14ac:dyDescent="0.25">
      <c r="A673">
        <v>10907</v>
      </c>
      <c r="B673">
        <v>75</v>
      </c>
      <c r="C673" t="str">
        <f>_xlfn.XLOOKUP(order_details[[#This Row],[orderID]],orders[orderID],orders[customerID])</f>
        <v>SPECD</v>
      </c>
      <c r="D673" t="str">
        <f>_xlfn.XLOOKUP(order_details[[#This Row],[orderID]],orders[orderID],orders[Employee Name])</f>
        <v>Michael Suyama</v>
      </c>
      <c r="E673" t="str">
        <f>_xlfn.XLOOKUP(order_details[[#This Row],[Customer ID]],customers[customerID],customers[companyName])</f>
        <v>Spécialités du monde</v>
      </c>
      <c r="F673" t="str">
        <f>_xlfn.XLOOKUP(order_details[[#This Row],[productID]],products[productID],products[productName])</f>
        <v>Rhönbräu Klosterbier</v>
      </c>
      <c r="G673" t="str">
        <f>_xlfn.XLOOKUP(order_details[[#This Row],[Product Name]],products[productName],products[Category Name])</f>
        <v>Beverages</v>
      </c>
      <c r="H673" s="6">
        <f>_xlfn.XLOOKUP(order_details[[#This Row],[orderID]],orders[orderID],orders[orderDate])</f>
        <v>42060</v>
      </c>
      <c r="I673" s="6" t="e">
        <f>DATEVALUE(order_details[[#This Row],[Order Date]])</f>
        <v>#VALUE!</v>
      </c>
      <c r="J673">
        <v>7.75</v>
      </c>
      <c r="K673">
        <v>14</v>
      </c>
      <c r="L673">
        <v>0</v>
      </c>
      <c r="M673">
        <f>(order_details[[#This Row],[unitPrice]]*order_details[[#This Row],[quantity]]) - (order_details[[#This Row],[unitPrice]]*order_details[[#This Row],[quantity]]*order_details[[#This Row],[discount]])</f>
        <v>108.5</v>
      </c>
      <c r="N673">
        <f>_xlfn.XLOOKUP(order_details[[#This Row],[orderID]],orders[orderID],orders[freight])</f>
        <v>9.19</v>
      </c>
      <c r="O673">
        <f>order_details[[#This Row],[Sales]]-order_details[[#This Row],[Freight]]</f>
        <v>99.31</v>
      </c>
      <c r="P673" s="8">
        <f>(order_details[[#This Row],[Profit]]/order_details[[#This Row],[Sales]])/100</f>
        <v>9.1529953917050683E-3</v>
      </c>
      <c r="Q673" s="12"/>
    </row>
    <row r="674" spans="1:17" x14ac:dyDescent="0.25">
      <c r="A674">
        <v>10909</v>
      </c>
      <c r="B674">
        <v>7</v>
      </c>
      <c r="C674" t="str">
        <f>_xlfn.XLOOKUP(order_details[[#This Row],[orderID]],orders[orderID],orders[customerID])</f>
        <v>SANTG</v>
      </c>
      <c r="D674" t="str">
        <f>_xlfn.XLOOKUP(order_details[[#This Row],[orderID]],orders[orderID],orders[Employee Name])</f>
        <v>Nancy Davolio</v>
      </c>
      <c r="E674" t="str">
        <f>_xlfn.XLOOKUP(order_details[[#This Row],[Customer ID]],customers[customerID],customers[companyName])</f>
        <v>Santé Gourmet</v>
      </c>
      <c r="F674" t="str">
        <f>_xlfn.XLOOKUP(order_details[[#This Row],[productID]],products[productID],products[productName])</f>
        <v>Uncle Bob's Organic Dried Pears</v>
      </c>
      <c r="G674" t="str">
        <f>_xlfn.XLOOKUP(order_details[[#This Row],[Product Name]],products[productName],products[Category Name])</f>
        <v>Produce</v>
      </c>
      <c r="H674" s="6">
        <f>_xlfn.XLOOKUP(order_details[[#This Row],[orderID]],orders[orderID],orders[orderDate])</f>
        <v>42061</v>
      </c>
      <c r="I674" s="6" t="e">
        <f>DATEVALUE(order_details[[#This Row],[Order Date]])</f>
        <v>#VALUE!</v>
      </c>
      <c r="J674">
        <v>30</v>
      </c>
      <c r="K674">
        <v>12</v>
      </c>
      <c r="L674">
        <v>0</v>
      </c>
      <c r="M674">
        <f>(order_details[[#This Row],[unitPrice]]*order_details[[#This Row],[quantity]]) - (order_details[[#This Row],[unitPrice]]*order_details[[#This Row],[quantity]]*order_details[[#This Row],[discount]])</f>
        <v>360</v>
      </c>
      <c r="N674">
        <f>_xlfn.XLOOKUP(order_details[[#This Row],[orderID]],orders[orderID],orders[freight])</f>
        <v>53.05</v>
      </c>
      <c r="O674">
        <f>order_details[[#This Row],[Sales]]-order_details[[#This Row],[Freight]]</f>
        <v>306.95</v>
      </c>
      <c r="P674" s="8">
        <f>(order_details[[#This Row],[Profit]]/order_details[[#This Row],[Sales]])/100</f>
        <v>8.5263888888888889E-3</v>
      </c>
      <c r="Q674" s="12"/>
    </row>
    <row r="675" spans="1:17" x14ac:dyDescent="0.25">
      <c r="A675">
        <v>10909</v>
      </c>
      <c r="B675">
        <v>41</v>
      </c>
      <c r="C675" t="str">
        <f>_xlfn.XLOOKUP(order_details[[#This Row],[orderID]],orders[orderID],orders[customerID])</f>
        <v>SANTG</v>
      </c>
      <c r="D675" t="str">
        <f>_xlfn.XLOOKUP(order_details[[#This Row],[orderID]],orders[orderID],orders[Employee Name])</f>
        <v>Nancy Davolio</v>
      </c>
      <c r="E675" t="str">
        <f>_xlfn.XLOOKUP(order_details[[#This Row],[Customer ID]],customers[customerID],customers[companyName])</f>
        <v>Santé Gourmet</v>
      </c>
      <c r="F675" t="str">
        <f>_xlfn.XLOOKUP(order_details[[#This Row],[productID]],products[productID],products[productName])</f>
        <v>Jack's New England Clam Chowder</v>
      </c>
      <c r="G675" t="str">
        <f>_xlfn.XLOOKUP(order_details[[#This Row],[Product Name]],products[productName],products[Category Name])</f>
        <v>Seafood</v>
      </c>
      <c r="H675" s="6">
        <f>_xlfn.XLOOKUP(order_details[[#This Row],[orderID]],orders[orderID],orders[orderDate])</f>
        <v>42061</v>
      </c>
      <c r="I675" s="6" t="e">
        <f>DATEVALUE(order_details[[#This Row],[Order Date]])</f>
        <v>#VALUE!</v>
      </c>
      <c r="J675">
        <v>9.65</v>
      </c>
      <c r="K675">
        <v>5</v>
      </c>
      <c r="L675">
        <v>0</v>
      </c>
      <c r="M675">
        <f>(order_details[[#This Row],[unitPrice]]*order_details[[#This Row],[quantity]]) - (order_details[[#This Row],[unitPrice]]*order_details[[#This Row],[quantity]]*order_details[[#This Row],[discount]])</f>
        <v>48.25</v>
      </c>
      <c r="N675">
        <f>_xlfn.XLOOKUP(order_details[[#This Row],[orderID]],orders[orderID],orders[freight])</f>
        <v>53.05</v>
      </c>
      <c r="O675">
        <f>order_details[[#This Row],[Sales]]-order_details[[#This Row],[Freight]]</f>
        <v>-4.7999999999999972</v>
      </c>
      <c r="P675" s="8">
        <f>(order_details[[#This Row],[Profit]]/order_details[[#This Row],[Sales]])/100</f>
        <v>-9.9481865284974037E-4</v>
      </c>
      <c r="Q675" s="12"/>
    </row>
    <row r="676" spans="1:17" x14ac:dyDescent="0.25">
      <c r="A676">
        <v>10910</v>
      </c>
      <c r="B676">
        <v>19</v>
      </c>
      <c r="C676" t="str">
        <f>_xlfn.XLOOKUP(order_details[[#This Row],[orderID]],orders[orderID],orders[customerID])</f>
        <v>WILMK</v>
      </c>
      <c r="D676" t="str">
        <f>_xlfn.XLOOKUP(order_details[[#This Row],[orderID]],orders[orderID],orders[Employee Name])</f>
        <v>Nancy Davolio</v>
      </c>
      <c r="E676" t="str">
        <f>_xlfn.XLOOKUP(order_details[[#This Row],[Customer ID]],customers[customerID],customers[companyName])</f>
        <v>Wilman Kala</v>
      </c>
      <c r="F676" t="str">
        <f>_xlfn.XLOOKUP(order_details[[#This Row],[productID]],products[productID],products[productName])</f>
        <v>Teatime Chocolate Biscuits</v>
      </c>
      <c r="G676" t="str">
        <f>_xlfn.XLOOKUP(order_details[[#This Row],[Product Name]],products[productName],products[Category Name])</f>
        <v>Confections</v>
      </c>
      <c r="H676" s="6">
        <f>_xlfn.XLOOKUP(order_details[[#This Row],[orderID]],orders[orderID],orders[orderDate])</f>
        <v>42061</v>
      </c>
      <c r="I676" s="6" t="e">
        <f>DATEVALUE(order_details[[#This Row],[Order Date]])</f>
        <v>#VALUE!</v>
      </c>
      <c r="J676">
        <v>9.1999999999999993</v>
      </c>
      <c r="K676">
        <v>12</v>
      </c>
      <c r="L676">
        <v>0</v>
      </c>
      <c r="M676">
        <f>(order_details[[#This Row],[unitPrice]]*order_details[[#This Row],[quantity]]) - (order_details[[#This Row],[unitPrice]]*order_details[[#This Row],[quantity]]*order_details[[#This Row],[discount]])</f>
        <v>110.39999999999999</v>
      </c>
      <c r="N676">
        <f>_xlfn.XLOOKUP(order_details[[#This Row],[orderID]],orders[orderID],orders[freight])</f>
        <v>38.11</v>
      </c>
      <c r="O676">
        <f>order_details[[#This Row],[Sales]]-order_details[[#This Row],[Freight]]</f>
        <v>72.289999999999992</v>
      </c>
      <c r="P676" s="8">
        <f>(order_details[[#This Row],[Profit]]/order_details[[#This Row],[Sales]])/100</f>
        <v>6.5480072463768111E-3</v>
      </c>
      <c r="Q676" s="12"/>
    </row>
    <row r="677" spans="1:17" x14ac:dyDescent="0.25">
      <c r="A677">
        <v>10910</v>
      </c>
      <c r="B677">
        <v>61</v>
      </c>
      <c r="C677" t="str">
        <f>_xlfn.XLOOKUP(order_details[[#This Row],[orderID]],orders[orderID],orders[customerID])</f>
        <v>WILMK</v>
      </c>
      <c r="D677" t="str">
        <f>_xlfn.XLOOKUP(order_details[[#This Row],[orderID]],orders[orderID],orders[Employee Name])</f>
        <v>Nancy Davolio</v>
      </c>
      <c r="E677" t="str">
        <f>_xlfn.XLOOKUP(order_details[[#This Row],[Customer ID]],customers[customerID],customers[companyName])</f>
        <v>Wilman Kala</v>
      </c>
      <c r="F677" t="str">
        <f>_xlfn.XLOOKUP(order_details[[#This Row],[productID]],products[productID],products[productName])</f>
        <v>Sirop d'érable</v>
      </c>
      <c r="G677" t="str">
        <f>_xlfn.XLOOKUP(order_details[[#This Row],[Product Name]],products[productName],products[Category Name])</f>
        <v>Condiments</v>
      </c>
      <c r="H677" s="6">
        <f>_xlfn.XLOOKUP(order_details[[#This Row],[orderID]],orders[orderID],orders[orderDate])</f>
        <v>42061</v>
      </c>
      <c r="I677" s="6" t="e">
        <f>DATEVALUE(order_details[[#This Row],[Order Date]])</f>
        <v>#VALUE!</v>
      </c>
      <c r="J677">
        <v>28.5</v>
      </c>
      <c r="K677">
        <v>5</v>
      </c>
      <c r="L677">
        <v>0</v>
      </c>
      <c r="M677">
        <f>(order_details[[#This Row],[unitPrice]]*order_details[[#This Row],[quantity]]) - (order_details[[#This Row],[unitPrice]]*order_details[[#This Row],[quantity]]*order_details[[#This Row],[discount]])</f>
        <v>142.5</v>
      </c>
      <c r="N677">
        <f>_xlfn.XLOOKUP(order_details[[#This Row],[orderID]],orders[orderID],orders[freight])</f>
        <v>38.11</v>
      </c>
      <c r="O677">
        <f>order_details[[#This Row],[Sales]]-order_details[[#This Row],[Freight]]</f>
        <v>104.39</v>
      </c>
      <c r="P677" s="8">
        <f>(order_details[[#This Row],[Profit]]/order_details[[#This Row],[Sales]])/100</f>
        <v>7.3256140350877194E-3</v>
      </c>
      <c r="Q677" s="12"/>
    </row>
    <row r="678" spans="1:17" x14ac:dyDescent="0.25">
      <c r="A678">
        <v>10911</v>
      </c>
      <c r="B678">
        <v>17</v>
      </c>
      <c r="C678" t="str">
        <f>_xlfn.XLOOKUP(order_details[[#This Row],[orderID]],orders[orderID],orders[customerID])</f>
        <v>GODOS</v>
      </c>
      <c r="D678" t="str">
        <f>_xlfn.XLOOKUP(order_details[[#This Row],[orderID]],orders[orderID],orders[Employee Name])</f>
        <v>Janet Leverling</v>
      </c>
      <c r="E678" t="str">
        <f>_xlfn.XLOOKUP(order_details[[#This Row],[Customer ID]],customers[customerID],customers[companyName])</f>
        <v>Godos Cocina Típica</v>
      </c>
      <c r="F678" t="str">
        <f>_xlfn.XLOOKUP(order_details[[#This Row],[productID]],products[productID],products[productName])</f>
        <v>Alice Mutton</v>
      </c>
      <c r="G678" t="str">
        <f>_xlfn.XLOOKUP(order_details[[#This Row],[Product Name]],products[productName],products[Category Name])</f>
        <v>Meat &amp; Poultry</v>
      </c>
      <c r="H678" s="6">
        <f>_xlfn.XLOOKUP(order_details[[#This Row],[orderID]],orders[orderID],orders[orderDate])</f>
        <v>42061</v>
      </c>
      <c r="I678" s="6" t="e">
        <f>DATEVALUE(order_details[[#This Row],[Order Date]])</f>
        <v>#VALUE!</v>
      </c>
      <c r="J678">
        <v>39</v>
      </c>
      <c r="K678">
        <v>12</v>
      </c>
      <c r="L678">
        <v>0</v>
      </c>
      <c r="M678">
        <f>(order_details[[#This Row],[unitPrice]]*order_details[[#This Row],[quantity]]) - (order_details[[#This Row],[unitPrice]]*order_details[[#This Row],[quantity]]*order_details[[#This Row],[discount]])</f>
        <v>468</v>
      </c>
      <c r="N678">
        <f>_xlfn.XLOOKUP(order_details[[#This Row],[orderID]],orders[orderID],orders[freight])</f>
        <v>38.19</v>
      </c>
      <c r="O678">
        <f>order_details[[#This Row],[Sales]]-order_details[[#This Row],[Freight]]</f>
        <v>429.81</v>
      </c>
      <c r="P678" s="8">
        <f>(order_details[[#This Row],[Profit]]/order_details[[#This Row],[Sales]])/100</f>
        <v>9.1839743589743599E-3</v>
      </c>
      <c r="Q678" s="12"/>
    </row>
    <row r="679" spans="1:17" x14ac:dyDescent="0.25">
      <c r="A679">
        <v>10914</v>
      </c>
      <c r="B679">
        <v>71</v>
      </c>
      <c r="C679" t="str">
        <f>_xlfn.XLOOKUP(order_details[[#This Row],[orderID]],orders[orderID],orders[customerID])</f>
        <v>QUEEN</v>
      </c>
      <c r="D679" t="str">
        <f>_xlfn.XLOOKUP(order_details[[#This Row],[orderID]],orders[orderID],orders[Employee Name])</f>
        <v>Michael Suyama</v>
      </c>
      <c r="E679" t="str">
        <f>_xlfn.XLOOKUP(order_details[[#This Row],[Customer ID]],customers[customerID],customers[companyName])</f>
        <v>Queen Cozinha</v>
      </c>
      <c r="F679" t="str">
        <f>_xlfn.XLOOKUP(order_details[[#This Row],[productID]],products[productID],products[productName])</f>
        <v>Flotemysost</v>
      </c>
      <c r="G679" t="str">
        <f>_xlfn.XLOOKUP(order_details[[#This Row],[Product Name]],products[productName],products[Category Name])</f>
        <v>Dairy Products</v>
      </c>
      <c r="H679" s="6">
        <f>_xlfn.XLOOKUP(order_details[[#This Row],[orderID]],orders[orderID],orders[orderDate])</f>
        <v>42062</v>
      </c>
      <c r="I679" s="6" t="e">
        <f>DATEVALUE(order_details[[#This Row],[Order Date]])</f>
        <v>#VALUE!</v>
      </c>
      <c r="J679">
        <v>21.5</v>
      </c>
      <c r="K679">
        <v>25</v>
      </c>
      <c r="L679">
        <v>0</v>
      </c>
      <c r="M679">
        <f>(order_details[[#This Row],[unitPrice]]*order_details[[#This Row],[quantity]]) - (order_details[[#This Row],[unitPrice]]*order_details[[#This Row],[quantity]]*order_details[[#This Row],[discount]])</f>
        <v>537.5</v>
      </c>
      <c r="N679">
        <f>_xlfn.XLOOKUP(order_details[[#This Row],[orderID]],orders[orderID],orders[freight])</f>
        <v>21.19</v>
      </c>
      <c r="O679">
        <f>order_details[[#This Row],[Sales]]-order_details[[#This Row],[Freight]]</f>
        <v>516.30999999999995</v>
      </c>
      <c r="P679" s="8">
        <f>(order_details[[#This Row],[Profit]]/order_details[[#This Row],[Sales]])/100</f>
        <v>9.6057674418604643E-3</v>
      </c>
      <c r="Q679" s="12"/>
    </row>
    <row r="680" spans="1:17" x14ac:dyDescent="0.25">
      <c r="A680">
        <v>10916</v>
      </c>
      <c r="B680">
        <v>16</v>
      </c>
      <c r="C680" t="str">
        <f>_xlfn.XLOOKUP(order_details[[#This Row],[orderID]],orders[orderID],orders[customerID])</f>
        <v>RANCH</v>
      </c>
      <c r="D680" t="str">
        <f>_xlfn.XLOOKUP(order_details[[#This Row],[orderID]],orders[orderID],orders[Employee Name])</f>
        <v>Nancy Davolio</v>
      </c>
      <c r="E680" t="str">
        <f>_xlfn.XLOOKUP(order_details[[#This Row],[Customer ID]],customers[customerID],customers[companyName])</f>
        <v>Rancho grande</v>
      </c>
      <c r="F680" t="str">
        <f>_xlfn.XLOOKUP(order_details[[#This Row],[productID]],products[productID],products[productName])</f>
        <v>Pavlova</v>
      </c>
      <c r="G680" t="str">
        <f>_xlfn.XLOOKUP(order_details[[#This Row],[Product Name]],products[productName],products[Category Name])</f>
        <v>Confections</v>
      </c>
      <c r="H680" s="6">
        <f>_xlfn.XLOOKUP(order_details[[#This Row],[orderID]],orders[orderID],orders[orderDate])</f>
        <v>42062</v>
      </c>
      <c r="I680" s="6" t="e">
        <f>DATEVALUE(order_details[[#This Row],[Order Date]])</f>
        <v>#VALUE!</v>
      </c>
      <c r="J680">
        <v>17.45</v>
      </c>
      <c r="K680">
        <v>6</v>
      </c>
      <c r="L680">
        <v>0</v>
      </c>
      <c r="M680">
        <f>(order_details[[#This Row],[unitPrice]]*order_details[[#This Row],[quantity]]) - (order_details[[#This Row],[unitPrice]]*order_details[[#This Row],[quantity]]*order_details[[#This Row],[discount]])</f>
        <v>104.69999999999999</v>
      </c>
      <c r="N680">
        <f>_xlfn.XLOOKUP(order_details[[#This Row],[orderID]],orders[orderID],orders[freight])</f>
        <v>63.77</v>
      </c>
      <c r="O680">
        <f>order_details[[#This Row],[Sales]]-order_details[[#This Row],[Freight]]</f>
        <v>40.929999999999986</v>
      </c>
      <c r="P680" s="8">
        <f>(order_details[[#This Row],[Profit]]/order_details[[#This Row],[Sales]])/100</f>
        <v>3.9092645654250227E-3</v>
      </c>
      <c r="Q680" s="12"/>
    </row>
    <row r="681" spans="1:17" x14ac:dyDescent="0.25">
      <c r="A681">
        <v>10916</v>
      </c>
      <c r="B681">
        <v>32</v>
      </c>
      <c r="C681" t="str">
        <f>_xlfn.XLOOKUP(order_details[[#This Row],[orderID]],orders[orderID],orders[customerID])</f>
        <v>RANCH</v>
      </c>
      <c r="D681" t="str">
        <f>_xlfn.XLOOKUP(order_details[[#This Row],[orderID]],orders[orderID],orders[Employee Name])</f>
        <v>Nancy Davolio</v>
      </c>
      <c r="E681" t="str">
        <f>_xlfn.XLOOKUP(order_details[[#This Row],[Customer ID]],customers[customerID],customers[companyName])</f>
        <v>Rancho grande</v>
      </c>
      <c r="F681" t="str">
        <f>_xlfn.XLOOKUP(order_details[[#This Row],[productID]],products[productID],products[productName])</f>
        <v>Mascarpone Fabioli</v>
      </c>
      <c r="G681" t="str">
        <f>_xlfn.XLOOKUP(order_details[[#This Row],[Product Name]],products[productName],products[Category Name])</f>
        <v>Dairy Products</v>
      </c>
      <c r="H681" s="6">
        <f>_xlfn.XLOOKUP(order_details[[#This Row],[orderID]],orders[orderID],orders[orderDate])</f>
        <v>42062</v>
      </c>
      <c r="I681" s="6" t="e">
        <f>DATEVALUE(order_details[[#This Row],[Order Date]])</f>
        <v>#VALUE!</v>
      </c>
      <c r="J681">
        <v>32</v>
      </c>
      <c r="K681">
        <v>6</v>
      </c>
      <c r="L681">
        <v>0</v>
      </c>
      <c r="M681">
        <f>(order_details[[#This Row],[unitPrice]]*order_details[[#This Row],[quantity]]) - (order_details[[#This Row],[unitPrice]]*order_details[[#This Row],[quantity]]*order_details[[#This Row],[discount]])</f>
        <v>192</v>
      </c>
      <c r="N681">
        <f>_xlfn.XLOOKUP(order_details[[#This Row],[orderID]],orders[orderID],orders[freight])</f>
        <v>63.77</v>
      </c>
      <c r="O681">
        <f>order_details[[#This Row],[Sales]]-order_details[[#This Row],[Freight]]</f>
        <v>128.22999999999999</v>
      </c>
      <c r="P681" s="8">
        <f>(order_details[[#This Row],[Profit]]/order_details[[#This Row],[Sales]])/100</f>
        <v>6.6786458333333333E-3</v>
      </c>
      <c r="Q681" s="12"/>
    </row>
    <row r="682" spans="1:17" x14ac:dyDescent="0.25">
      <c r="A682">
        <v>10917</v>
      </c>
      <c r="B682">
        <v>30</v>
      </c>
      <c r="C682" t="str">
        <f>_xlfn.XLOOKUP(order_details[[#This Row],[orderID]],orders[orderID],orders[customerID])</f>
        <v>ROMEY</v>
      </c>
      <c r="D682" t="str">
        <f>_xlfn.XLOOKUP(order_details[[#This Row],[orderID]],orders[orderID],orders[Employee Name])</f>
        <v>Margaret Peacock</v>
      </c>
      <c r="E682" t="str">
        <f>_xlfn.XLOOKUP(order_details[[#This Row],[Customer ID]],customers[customerID],customers[companyName])</f>
        <v>Romero y tomillo</v>
      </c>
      <c r="F682" t="str">
        <f>_xlfn.XLOOKUP(order_details[[#This Row],[productID]],products[productID],products[productName])</f>
        <v>Nord-Ost Matjeshering</v>
      </c>
      <c r="G682" t="str">
        <f>_xlfn.XLOOKUP(order_details[[#This Row],[Product Name]],products[productName],products[Category Name])</f>
        <v>Seafood</v>
      </c>
      <c r="H682" s="6">
        <f>_xlfn.XLOOKUP(order_details[[#This Row],[orderID]],orders[orderID],orders[orderDate])</f>
        <v>42065</v>
      </c>
      <c r="I682" s="6" t="e">
        <f>DATEVALUE(order_details[[#This Row],[Order Date]])</f>
        <v>#VALUE!</v>
      </c>
      <c r="J682">
        <v>25.89</v>
      </c>
      <c r="K682">
        <v>1</v>
      </c>
      <c r="L682">
        <v>0</v>
      </c>
      <c r="M682">
        <f>(order_details[[#This Row],[unitPrice]]*order_details[[#This Row],[quantity]]) - (order_details[[#This Row],[unitPrice]]*order_details[[#This Row],[quantity]]*order_details[[#This Row],[discount]])</f>
        <v>25.89</v>
      </c>
      <c r="N682">
        <f>_xlfn.XLOOKUP(order_details[[#This Row],[orderID]],orders[orderID],orders[freight])</f>
        <v>8.2899999999999991</v>
      </c>
      <c r="O682">
        <f>order_details[[#This Row],[Sales]]-order_details[[#This Row],[Freight]]</f>
        <v>17.600000000000001</v>
      </c>
      <c r="P682" s="8">
        <f>(order_details[[#This Row],[Profit]]/order_details[[#This Row],[Sales]])/100</f>
        <v>6.7979915025106223E-3</v>
      </c>
      <c r="Q682" s="12"/>
    </row>
    <row r="683" spans="1:17" x14ac:dyDescent="0.25">
      <c r="A683">
        <v>10919</v>
      </c>
      <c r="B683">
        <v>16</v>
      </c>
      <c r="C683" t="str">
        <f>_xlfn.XLOOKUP(order_details[[#This Row],[orderID]],orders[orderID],orders[customerID])</f>
        <v>LINOD</v>
      </c>
      <c r="D683" t="str">
        <f>_xlfn.XLOOKUP(order_details[[#This Row],[orderID]],orders[orderID],orders[Employee Name])</f>
        <v>Andrew Fuller</v>
      </c>
      <c r="E683" t="str">
        <f>_xlfn.XLOOKUP(order_details[[#This Row],[Customer ID]],customers[customerID],customers[companyName])</f>
        <v>LINO-Delicateses</v>
      </c>
      <c r="F683" t="str">
        <f>_xlfn.XLOOKUP(order_details[[#This Row],[productID]],products[productID],products[productName])</f>
        <v>Pavlova</v>
      </c>
      <c r="G683" t="str">
        <f>_xlfn.XLOOKUP(order_details[[#This Row],[Product Name]],products[productName],products[Category Name])</f>
        <v>Confections</v>
      </c>
      <c r="H683" s="6">
        <f>_xlfn.XLOOKUP(order_details[[#This Row],[orderID]],orders[orderID],orders[orderDate])</f>
        <v>42065</v>
      </c>
      <c r="I683" s="6" t="e">
        <f>DATEVALUE(order_details[[#This Row],[Order Date]])</f>
        <v>#VALUE!</v>
      </c>
      <c r="J683">
        <v>17.45</v>
      </c>
      <c r="K683">
        <v>24</v>
      </c>
      <c r="L683">
        <v>0</v>
      </c>
      <c r="M683">
        <f>(order_details[[#This Row],[unitPrice]]*order_details[[#This Row],[quantity]]) - (order_details[[#This Row],[unitPrice]]*order_details[[#This Row],[quantity]]*order_details[[#This Row],[discount]])</f>
        <v>418.79999999999995</v>
      </c>
      <c r="N683">
        <f>_xlfn.XLOOKUP(order_details[[#This Row],[orderID]],orders[orderID],orders[freight])</f>
        <v>19.8</v>
      </c>
      <c r="O683">
        <f>order_details[[#This Row],[Sales]]-order_details[[#This Row],[Freight]]</f>
        <v>398.99999999999994</v>
      </c>
      <c r="P683" s="8">
        <f>(order_details[[#This Row],[Profit]]/order_details[[#This Row],[Sales]])/100</f>
        <v>9.5272206303724932E-3</v>
      </c>
      <c r="Q683" s="12"/>
    </row>
    <row r="684" spans="1:17" x14ac:dyDescent="0.25">
      <c r="A684">
        <v>10919</v>
      </c>
      <c r="B684">
        <v>25</v>
      </c>
      <c r="C684" t="str">
        <f>_xlfn.XLOOKUP(order_details[[#This Row],[orderID]],orders[orderID],orders[customerID])</f>
        <v>LINOD</v>
      </c>
      <c r="D684" t="str">
        <f>_xlfn.XLOOKUP(order_details[[#This Row],[orderID]],orders[orderID],orders[Employee Name])</f>
        <v>Andrew Fuller</v>
      </c>
      <c r="E684" t="str">
        <f>_xlfn.XLOOKUP(order_details[[#This Row],[Customer ID]],customers[customerID],customers[companyName])</f>
        <v>LINO-Delicateses</v>
      </c>
      <c r="F684" t="str">
        <f>_xlfn.XLOOKUP(order_details[[#This Row],[productID]],products[productID],products[productName])</f>
        <v>NuNuCa Nuß-Nougat-Creme</v>
      </c>
      <c r="G684" t="str">
        <f>_xlfn.XLOOKUP(order_details[[#This Row],[Product Name]],products[productName],products[Category Name])</f>
        <v>Confections</v>
      </c>
      <c r="H684" s="6">
        <f>_xlfn.XLOOKUP(order_details[[#This Row],[orderID]],orders[orderID],orders[orderDate])</f>
        <v>42065</v>
      </c>
      <c r="I684" s="6" t="e">
        <f>DATEVALUE(order_details[[#This Row],[Order Date]])</f>
        <v>#VALUE!</v>
      </c>
      <c r="J684">
        <v>14</v>
      </c>
      <c r="K684">
        <v>24</v>
      </c>
      <c r="L684">
        <v>0</v>
      </c>
      <c r="M684">
        <f>(order_details[[#This Row],[unitPrice]]*order_details[[#This Row],[quantity]]) - (order_details[[#This Row],[unitPrice]]*order_details[[#This Row],[quantity]]*order_details[[#This Row],[discount]])</f>
        <v>336</v>
      </c>
      <c r="N684">
        <f>_xlfn.XLOOKUP(order_details[[#This Row],[orderID]],orders[orderID],orders[freight])</f>
        <v>19.8</v>
      </c>
      <c r="O684">
        <f>order_details[[#This Row],[Sales]]-order_details[[#This Row],[Freight]]</f>
        <v>316.2</v>
      </c>
      <c r="P684" s="8">
        <f>(order_details[[#This Row],[Profit]]/order_details[[#This Row],[Sales]])/100</f>
        <v>9.4107142857142861E-3</v>
      </c>
      <c r="Q684" s="12"/>
    </row>
    <row r="685" spans="1:17" x14ac:dyDescent="0.25">
      <c r="A685">
        <v>10920</v>
      </c>
      <c r="B685">
        <v>50</v>
      </c>
      <c r="C685" t="str">
        <f>_xlfn.XLOOKUP(order_details[[#This Row],[orderID]],orders[orderID],orders[customerID])</f>
        <v>AROUT</v>
      </c>
      <c r="D685" t="str">
        <f>_xlfn.XLOOKUP(order_details[[#This Row],[orderID]],orders[orderID],orders[Employee Name])</f>
        <v>Margaret Peacock</v>
      </c>
      <c r="E685" t="str">
        <f>_xlfn.XLOOKUP(order_details[[#This Row],[Customer ID]],customers[customerID],customers[companyName])</f>
        <v>Around the Horn</v>
      </c>
      <c r="F685" t="str">
        <f>_xlfn.XLOOKUP(order_details[[#This Row],[productID]],products[productID],products[productName])</f>
        <v>Valkoinen suklaa</v>
      </c>
      <c r="G685" t="str">
        <f>_xlfn.XLOOKUP(order_details[[#This Row],[Product Name]],products[productName],products[Category Name])</f>
        <v>Confections</v>
      </c>
      <c r="H685" s="6">
        <f>_xlfn.XLOOKUP(order_details[[#This Row],[orderID]],orders[orderID],orders[orderDate])</f>
        <v>42066</v>
      </c>
      <c r="I685" s="6" t="e">
        <f>DATEVALUE(order_details[[#This Row],[Order Date]])</f>
        <v>#VALUE!</v>
      </c>
      <c r="J685">
        <v>16.25</v>
      </c>
      <c r="K685">
        <v>24</v>
      </c>
      <c r="L685">
        <v>0</v>
      </c>
      <c r="M685">
        <f>(order_details[[#This Row],[unitPrice]]*order_details[[#This Row],[quantity]]) - (order_details[[#This Row],[unitPrice]]*order_details[[#This Row],[quantity]]*order_details[[#This Row],[discount]])</f>
        <v>390</v>
      </c>
      <c r="N685">
        <f>_xlfn.XLOOKUP(order_details[[#This Row],[orderID]],orders[orderID],orders[freight])</f>
        <v>29.61</v>
      </c>
      <c r="O685">
        <f>order_details[[#This Row],[Sales]]-order_details[[#This Row],[Freight]]</f>
        <v>360.39</v>
      </c>
      <c r="P685" s="8">
        <f>(order_details[[#This Row],[Profit]]/order_details[[#This Row],[Sales]])/100</f>
        <v>9.2407692307692295E-3</v>
      </c>
      <c r="Q685" s="12"/>
    </row>
    <row r="686" spans="1:17" x14ac:dyDescent="0.25">
      <c r="A686">
        <v>10921</v>
      </c>
      <c r="B686">
        <v>63</v>
      </c>
      <c r="C686" t="str">
        <f>_xlfn.XLOOKUP(order_details[[#This Row],[orderID]],orders[orderID],orders[customerID])</f>
        <v>VAFFE</v>
      </c>
      <c r="D686" t="str">
        <f>_xlfn.XLOOKUP(order_details[[#This Row],[orderID]],orders[orderID],orders[Employee Name])</f>
        <v>Nancy Davolio</v>
      </c>
      <c r="E686" t="str">
        <f>_xlfn.XLOOKUP(order_details[[#This Row],[Customer ID]],customers[customerID],customers[companyName])</f>
        <v>Vaffeljernet</v>
      </c>
      <c r="F686" t="str">
        <f>_xlfn.XLOOKUP(order_details[[#This Row],[productID]],products[productID],products[productName])</f>
        <v>Vegie-spread</v>
      </c>
      <c r="G686" t="str">
        <f>_xlfn.XLOOKUP(order_details[[#This Row],[Product Name]],products[productName],products[Category Name])</f>
        <v>Condiments</v>
      </c>
      <c r="H686" s="6">
        <f>_xlfn.XLOOKUP(order_details[[#This Row],[orderID]],orders[orderID],orders[orderDate])</f>
        <v>42066</v>
      </c>
      <c r="I686" s="6" t="e">
        <f>DATEVALUE(order_details[[#This Row],[Order Date]])</f>
        <v>#VALUE!</v>
      </c>
      <c r="J686">
        <v>43.9</v>
      </c>
      <c r="K686">
        <v>40</v>
      </c>
      <c r="L686">
        <v>0</v>
      </c>
      <c r="M686">
        <f>(order_details[[#This Row],[unitPrice]]*order_details[[#This Row],[quantity]]) - (order_details[[#This Row],[unitPrice]]*order_details[[#This Row],[quantity]]*order_details[[#This Row],[discount]])</f>
        <v>1756</v>
      </c>
      <c r="N686">
        <f>_xlfn.XLOOKUP(order_details[[#This Row],[orderID]],orders[orderID],orders[freight])</f>
        <v>176.48</v>
      </c>
      <c r="O686">
        <f>order_details[[#This Row],[Sales]]-order_details[[#This Row],[Freight]]</f>
        <v>1579.52</v>
      </c>
      <c r="P686" s="8">
        <f>(order_details[[#This Row],[Profit]]/order_details[[#This Row],[Sales]])/100</f>
        <v>8.9949886104783595E-3</v>
      </c>
      <c r="Q686" s="12"/>
    </row>
    <row r="687" spans="1:17" x14ac:dyDescent="0.25">
      <c r="A687">
        <v>10922</v>
      </c>
      <c r="B687">
        <v>24</v>
      </c>
      <c r="C687" t="str">
        <f>_xlfn.XLOOKUP(order_details[[#This Row],[orderID]],orders[orderID],orders[customerID])</f>
        <v>HANAR</v>
      </c>
      <c r="D687" t="str">
        <f>_xlfn.XLOOKUP(order_details[[#This Row],[orderID]],orders[orderID],orders[Employee Name])</f>
        <v>Steven Buchanan</v>
      </c>
      <c r="E687" t="str">
        <f>_xlfn.XLOOKUP(order_details[[#This Row],[Customer ID]],customers[customerID],customers[companyName])</f>
        <v>Hanari Carnes</v>
      </c>
      <c r="F687" t="str">
        <f>_xlfn.XLOOKUP(order_details[[#This Row],[productID]],products[productID],products[productName])</f>
        <v>Guarana Fantastica</v>
      </c>
      <c r="G687" t="str">
        <f>_xlfn.XLOOKUP(order_details[[#This Row],[Product Name]],products[productName],products[Category Name])</f>
        <v>Beverages</v>
      </c>
      <c r="H687" s="6">
        <f>_xlfn.XLOOKUP(order_details[[#This Row],[orderID]],orders[orderID],orders[orderDate])</f>
        <v>42066</v>
      </c>
      <c r="I687" s="6" t="e">
        <f>DATEVALUE(order_details[[#This Row],[Order Date]])</f>
        <v>#VALUE!</v>
      </c>
      <c r="J687">
        <v>4.5</v>
      </c>
      <c r="K687">
        <v>35</v>
      </c>
      <c r="L687">
        <v>0</v>
      </c>
      <c r="M687">
        <f>(order_details[[#This Row],[unitPrice]]*order_details[[#This Row],[quantity]]) - (order_details[[#This Row],[unitPrice]]*order_details[[#This Row],[quantity]]*order_details[[#This Row],[discount]])</f>
        <v>157.5</v>
      </c>
      <c r="N687">
        <f>_xlfn.XLOOKUP(order_details[[#This Row],[orderID]],orders[orderID],orders[freight])</f>
        <v>62.74</v>
      </c>
      <c r="O687">
        <f>order_details[[#This Row],[Sales]]-order_details[[#This Row],[Freight]]</f>
        <v>94.759999999999991</v>
      </c>
      <c r="P687" s="8">
        <f>(order_details[[#This Row],[Profit]]/order_details[[#This Row],[Sales]])/100</f>
        <v>6.0165079365079354E-3</v>
      </c>
      <c r="Q687" s="12"/>
    </row>
    <row r="688" spans="1:17" x14ac:dyDescent="0.25">
      <c r="A688">
        <v>10924</v>
      </c>
      <c r="B688">
        <v>75</v>
      </c>
      <c r="C688" t="str">
        <f>_xlfn.XLOOKUP(order_details[[#This Row],[orderID]],orders[orderID],orders[customerID])</f>
        <v>BERGS</v>
      </c>
      <c r="D688" t="str">
        <f>_xlfn.XLOOKUP(order_details[[#This Row],[orderID]],orders[orderID],orders[Employee Name])</f>
        <v>Janet Leverling</v>
      </c>
      <c r="E688" t="str">
        <f>_xlfn.XLOOKUP(order_details[[#This Row],[Customer ID]],customers[customerID],customers[companyName])</f>
        <v>Berglunds snabbköp</v>
      </c>
      <c r="F688" t="str">
        <f>_xlfn.XLOOKUP(order_details[[#This Row],[productID]],products[productID],products[productName])</f>
        <v>Rhönbräu Klosterbier</v>
      </c>
      <c r="G688" t="str">
        <f>_xlfn.XLOOKUP(order_details[[#This Row],[Product Name]],products[productName],products[Category Name])</f>
        <v>Beverages</v>
      </c>
      <c r="H688" s="6">
        <f>_xlfn.XLOOKUP(order_details[[#This Row],[orderID]],orders[orderID],orders[orderDate])</f>
        <v>42067</v>
      </c>
      <c r="I688" s="6" t="e">
        <f>DATEVALUE(order_details[[#This Row],[Order Date]])</f>
        <v>#VALUE!</v>
      </c>
      <c r="J688">
        <v>7.75</v>
      </c>
      <c r="K688">
        <v>6</v>
      </c>
      <c r="L688">
        <v>0</v>
      </c>
      <c r="M688">
        <f>(order_details[[#This Row],[unitPrice]]*order_details[[#This Row],[quantity]]) - (order_details[[#This Row],[unitPrice]]*order_details[[#This Row],[quantity]]*order_details[[#This Row],[discount]])</f>
        <v>46.5</v>
      </c>
      <c r="N688">
        <f>_xlfn.XLOOKUP(order_details[[#This Row],[orderID]],orders[orderID],orders[freight])</f>
        <v>151.52000000000001</v>
      </c>
      <c r="O688">
        <f>order_details[[#This Row],[Sales]]-order_details[[#This Row],[Freight]]</f>
        <v>-105.02000000000001</v>
      </c>
      <c r="P688" s="8">
        <f>(order_details[[#This Row],[Profit]]/order_details[[#This Row],[Sales]])/100</f>
        <v>-2.2584946236559142E-2</v>
      </c>
      <c r="Q688" s="12"/>
    </row>
    <row r="689" spans="1:17" x14ac:dyDescent="0.25">
      <c r="A689">
        <v>10926</v>
      </c>
      <c r="B689">
        <v>11</v>
      </c>
      <c r="C689" t="str">
        <f>_xlfn.XLOOKUP(order_details[[#This Row],[orderID]],orders[orderID],orders[customerID])</f>
        <v>ANATR</v>
      </c>
      <c r="D689" t="str">
        <f>_xlfn.XLOOKUP(order_details[[#This Row],[orderID]],orders[orderID],orders[Employee Name])</f>
        <v>Margaret Peacock</v>
      </c>
      <c r="E689" t="str">
        <f>_xlfn.XLOOKUP(order_details[[#This Row],[Customer ID]],customers[customerID],customers[companyName])</f>
        <v>Ana Trujillo Emparedados y helados</v>
      </c>
      <c r="F689" t="str">
        <f>_xlfn.XLOOKUP(order_details[[#This Row],[productID]],products[productID],products[productName])</f>
        <v>Queso Cabrales</v>
      </c>
      <c r="G689" t="str">
        <f>_xlfn.XLOOKUP(order_details[[#This Row],[Product Name]],products[productName],products[Category Name])</f>
        <v>Dairy Products</v>
      </c>
      <c r="H689" s="6">
        <f>_xlfn.XLOOKUP(order_details[[#This Row],[orderID]],orders[orderID],orders[orderDate])</f>
        <v>42067</v>
      </c>
      <c r="I689" s="6" t="e">
        <f>DATEVALUE(order_details[[#This Row],[Order Date]])</f>
        <v>#VALUE!</v>
      </c>
      <c r="J689">
        <v>21</v>
      </c>
      <c r="K689">
        <v>2</v>
      </c>
      <c r="L689">
        <v>0</v>
      </c>
      <c r="M689">
        <f>(order_details[[#This Row],[unitPrice]]*order_details[[#This Row],[quantity]]) - (order_details[[#This Row],[unitPrice]]*order_details[[#This Row],[quantity]]*order_details[[#This Row],[discount]])</f>
        <v>42</v>
      </c>
      <c r="N689">
        <f>_xlfn.XLOOKUP(order_details[[#This Row],[orderID]],orders[orderID],orders[freight])</f>
        <v>39.92</v>
      </c>
      <c r="O689">
        <f>order_details[[#This Row],[Sales]]-order_details[[#This Row],[Freight]]</f>
        <v>2.0799999999999983</v>
      </c>
      <c r="P689" s="8">
        <f>(order_details[[#This Row],[Profit]]/order_details[[#This Row],[Sales]])/100</f>
        <v>4.9523809523809481E-4</v>
      </c>
      <c r="Q689" s="12"/>
    </row>
    <row r="690" spans="1:17" x14ac:dyDescent="0.25">
      <c r="A690">
        <v>10926</v>
      </c>
      <c r="B690">
        <v>19</v>
      </c>
      <c r="C690" t="str">
        <f>_xlfn.XLOOKUP(order_details[[#This Row],[orderID]],orders[orderID],orders[customerID])</f>
        <v>ANATR</v>
      </c>
      <c r="D690" t="str">
        <f>_xlfn.XLOOKUP(order_details[[#This Row],[orderID]],orders[orderID],orders[Employee Name])</f>
        <v>Margaret Peacock</v>
      </c>
      <c r="E690" t="str">
        <f>_xlfn.XLOOKUP(order_details[[#This Row],[Customer ID]],customers[customerID],customers[companyName])</f>
        <v>Ana Trujillo Emparedados y helados</v>
      </c>
      <c r="F690" t="str">
        <f>_xlfn.XLOOKUP(order_details[[#This Row],[productID]],products[productID],products[productName])</f>
        <v>Teatime Chocolate Biscuits</v>
      </c>
      <c r="G690" t="str">
        <f>_xlfn.XLOOKUP(order_details[[#This Row],[Product Name]],products[productName],products[Category Name])</f>
        <v>Confections</v>
      </c>
      <c r="H690" s="6">
        <f>_xlfn.XLOOKUP(order_details[[#This Row],[orderID]],orders[orderID],orders[orderDate])</f>
        <v>42067</v>
      </c>
      <c r="I690" s="6" t="e">
        <f>DATEVALUE(order_details[[#This Row],[Order Date]])</f>
        <v>#VALUE!</v>
      </c>
      <c r="J690">
        <v>9.1999999999999993</v>
      </c>
      <c r="K690">
        <v>7</v>
      </c>
      <c r="L690">
        <v>0</v>
      </c>
      <c r="M690">
        <f>(order_details[[#This Row],[unitPrice]]*order_details[[#This Row],[quantity]]) - (order_details[[#This Row],[unitPrice]]*order_details[[#This Row],[quantity]]*order_details[[#This Row],[discount]])</f>
        <v>64.399999999999991</v>
      </c>
      <c r="N690">
        <f>_xlfn.XLOOKUP(order_details[[#This Row],[orderID]],orders[orderID],orders[freight])</f>
        <v>39.92</v>
      </c>
      <c r="O690">
        <f>order_details[[#This Row],[Sales]]-order_details[[#This Row],[Freight]]</f>
        <v>24.47999999999999</v>
      </c>
      <c r="P690" s="8">
        <f>(order_details[[#This Row],[Profit]]/order_details[[#This Row],[Sales]])/100</f>
        <v>3.8012422360248436E-3</v>
      </c>
      <c r="Q690" s="12"/>
    </row>
    <row r="691" spans="1:17" x14ac:dyDescent="0.25">
      <c r="A691">
        <v>10927</v>
      </c>
      <c r="B691">
        <v>20</v>
      </c>
      <c r="C691" t="str">
        <f>_xlfn.XLOOKUP(order_details[[#This Row],[orderID]],orders[orderID],orders[customerID])</f>
        <v>LACOR</v>
      </c>
      <c r="D691" t="str">
        <f>_xlfn.XLOOKUP(order_details[[#This Row],[orderID]],orders[orderID],orders[Employee Name])</f>
        <v>Margaret Peacock</v>
      </c>
      <c r="E691" t="str">
        <f>_xlfn.XLOOKUP(order_details[[#This Row],[Customer ID]],customers[customerID],customers[companyName])</f>
        <v>La corne d'abondance</v>
      </c>
      <c r="F691" t="str">
        <f>_xlfn.XLOOKUP(order_details[[#This Row],[productID]],products[productID],products[productName])</f>
        <v>Sir Rodney's Marmalade</v>
      </c>
      <c r="G691" t="str">
        <f>_xlfn.XLOOKUP(order_details[[#This Row],[Product Name]],products[productName],products[Category Name])</f>
        <v>Confections</v>
      </c>
      <c r="H691" s="6">
        <f>_xlfn.XLOOKUP(order_details[[#This Row],[orderID]],orders[orderID],orders[orderDate])</f>
        <v>42068</v>
      </c>
      <c r="I691" s="6" t="e">
        <f>DATEVALUE(order_details[[#This Row],[Order Date]])</f>
        <v>#VALUE!</v>
      </c>
      <c r="J691">
        <v>81</v>
      </c>
      <c r="K691">
        <v>5</v>
      </c>
      <c r="L691">
        <v>0</v>
      </c>
      <c r="M691">
        <f>(order_details[[#This Row],[unitPrice]]*order_details[[#This Row],[quantity]]) - (order_details[[#This Row],[unitPrice]]*order_details[[#This Row],[quantity]]*order_details[[#This Row],[discount]])</f>
        <v>405</v>
      </c>
      <c r="N691">
        <f>_xlfn.XLOOKUP(order_details[[#This Row],[orderID]],orders[orderID],orders[freight])</f>
        <v>19.79</v>
      </c>
      <c r="O691">
        <f>order_details[[#This Row],[Sales]]-order_details[[#This Row],[Freight]]</f>
        <v>385.21</v>
      </c>
      <c r="P691" s="8">
        <f>(order_details[[#This Row],[Profit]]/order_details[[#This Row],[Sales]])/100</f>
        <v>9.5113580246913576E-3</v>
      </c>
      <c r="Q691" s="12"/>
    </row>
    <row r="692" spans="1:17" x14ac:dyDescent="0.25">
      <c r="A692">
        <v>10927</v>
      </c>
      <c r="B692">
        <v>52</v>
      </c>
      <c r="C692" t="str">
        <f>_xlfn.XLOOKUP(order_details[[#This Row],[orderID]],orders[orderID],orders[customerID])</f>
        <v>LACOR</v>
      </c>
      <c r="D692" t="str">
        <f>_xlfn.XLOOKUP(order_details[[#This Row],[orderID]],orders[orderID],orders[Employee Name])</f>
        <v>Margaret Peacock</v>
      </c>
      <c r="E692" t="str">
        <f>_xlfn.XLOOKUP(order_details[[#This Row],[Customer ID]],customers[customerID],customers[companyName])</f>
        <v>La corne d'abondance</v>
      </c>
      <c r="F692" t="str">
        <f>_xlfn.XLOOKUP(order_details[[#This Row],[productID]],products[productID],products[productName])</f>
        <v>Filo Mix</v>
      </c>
      <c r="G692" t="str">
        <f>_xlfn.XLOOKUP(order_details[[#This Row],[Product Name]],products[productName],products[Category Name])</f>
        <v>Grains &amp; Cereals</v>
      </c>
      <c r="H692" s="6">
        <f>_xlfn.XLOOKUP(order_details[[#This Row],[orderID]],orders[orderID],orders[orderDate])</f>
        <v>42068</v>
      </c>
      <c r="I692" s="6" t="e">
        <f>DATEVALUE(order_details[[#This Row],[Order Date]])</f>
        <v>#VALUE!</v>
      </c>
      <c r="J692">
        <v>7</v>
      </c>
      <c r="K692">
        <v>5</v>
      </c>
      <c r="L692">
        <v>0</v>
      </c>
      <c r="M692">
        <f>(order_details[[#This Row],[unitPrice]]*order_details[[#This Row],[quantity]]) - (order_details[[#This Row],[unitPrice]]*order_details[[#This Row],[quantity]]*order_details[[#This Row],[discount]])</f>
        <v>35</v>
      </c>
      <c r="N692">
        <f>_xlfn.XLOOKUP(order_details[[#This Row],[orderID]],orders[orderID],orders[freight])</f>
        <v>19.79</v>
      </c>
      <c r="O692">
        <f>order_details[[#This Row],[Sales]]-order_details[[#This Row],[Freight]]</f>
        <v>15.21</v>
      </c>
      <c r="P692" s="8">
        <f>(order_details[[#This Row],[Profit]]/order_details[[#This Row],[Sales]])/100</f>
        <v>4.3457142857142861E-3</v>
      </c>
      <c r="Q692" s="12"/>
    </row>
    <row r="693" spans="1:17" x14ac:dyDescent="0.25">
      <c r="A693">
        <v>10928</v>
      </c>
      <c r="B693">
        <v>47</v>
      </c>
      <c r="C693" t="str">
        <f>_xlfn.XLOOKUP(order_details[[#This Row],[orderID]],orders[orderID],orders[customerID])</f>
        <v>GALED</v>
      </c>
      <c r="D693" t="str">
        <f>_xlfn.XLOOKUP(order_details[[#This Row],[orderID]],orders[orderID],orders[Employee Name])</f>
        <v>Nancy Davolio</v>
      </c>
      <c r="E693" t="str">
        <f>_xlfn.XLOOKUP(order_details[[#This Row],[Customer ID]],customers[customerID],customers[companyName])</f>
        <v>Galería del gastrónomo</v>
      </c>
      <c r="F693" t="str">
        <f>_xlfn.XLOOKUP(order_details[[#This Row],[productID]],products[productID],products[productName])</f>
        <v>Zaanse koeken</v>
      </c>
      <c r="G693" t="str">
        <f>_xlfn.XLOOKUP(order_details[[#This Row],[Product Name]],products[productName],products[Category Name])</f>
        <v>Confections</v>
      </c>
      <c r="H693" s="6">
        <f>_xlfn.XLOOKUP(order_details[[#This Row],[orderID]],orders[orderID],orders[orderDate])</f>
        <v>42068</v>
      </c>
      <c r="I693" s="6" t="e">
        <f>DATEVALUE(order_details[[#This Row],[Order Date]])</f>
        <v>#VALUE!</v>
      </c>
      <c r="J693">
        <v>9.5</v>
      </c>
      <c r="K693">
        <v>5</v>
      </c>
      <c r="L693">
        <v>0</v>
      </c>
      <c r="M693">
        <f>(order_details[[#This Row],[unitPrice]]*order_details[[#This Row],[quantity]]) - (order_details[[#This Row],[unitPrice]]*order_details[[#This Row],[quantity]]*order_details[[#This Row],[discount]])</f>
        <v>47.5</v>
      </c>
      <c r="N693">
        <f>_xlfn.XLOOKUP(order_details[[#This Row],[orderID]],orders[orderID],orders[freight])</f>
        <v>1.36</v>
      </c>
      <c r="O693">
        <f>order_details[[#This Row],[Sales]]-order_details[[#This Row],[Freight]]</f>
        <v>46.14</v>
      </c>
      <c r="P693" s="8">
        <f>(order_details[[#This Row],[Profit]]/order_details[[#This Row],[Sales]])/100</f>
        <v>9.7136842105263153E-3</v>
      </c>
      <c r="Q693" s="12"/>
    </row>
    <row r="694" spans="1:17" x14ac:dyDescent="0.25">
      <c r="A694">
        <v>10929</v>
      </c>
      <c r="B694">
        <v>21</v>
      </c>
      <c r="C694" t="str">
        <f>_xlfn.XLOOKUP(order_details[[#This Row],[orderID]],orders[orderID],orders[customerID])</f>
        <v>FRANK</v>
      </c>
      <c r="D694" t="str">
        <f>_xlfn.XLOOKUP(order_details[[#This Row],[orderID]],orders[orderID],orders[Employee Name])</f>
        <v>Michael Suyama</v>
      </c>
      <c r="E694" t="str">
        <f>_xlfn.XLOOKUP(order_details[[#This Row],[Customer ID]],customers[customerID],customers[companyName])</f>
        <v>Frankenversand</v>
      </c>
      <c r="F694" t="str">
        <f>_xlfn.XLOOKUP(order_details[[#This Row],[productID]],products[productID],products[productName])</f>
        <v>Sir Rodney's Scones</v>
      </c>
      <c r="G694" t="str">
        <f>_xlfn.XLOOKUP(order_details[[#This Row],[Product Name]],products[productName],products[Category Name])</f>
        <v>Confections</v>
      </c>
      <c r="H694" s="6">
        <f>_xlfn.XLOOKUP(order_details[[#This Row],[orderID]],orders[orderID],orders[orderDate])</f>
        <v>42068</v>
      </c>
      <c r="I694" s="6" t="e">
        <f>DATEVALUE(order_details[[#This Row],[Order Date]])</f>
        <v>#VALUE!</v>
      </c>
      <c r="J694">
        <v>10</v>
      </c>
      <c r="K694">
        <v>60</v>
      </c>
      <c r="L694">
        <v>0</v>
      </c>
      <c r="M694">
        <f>(order_details[[#This Row],[unitPrice]]*order_details[[#This Row],[quantity]]) - (order_details[[#This Row],[unitPrice]]*order_details[[#This Row],[quantity]]*order_details[[#This Row],[discount]])</f>
        <v>600</v>
      </c>
      <c r="N694">
        <f>_xlfn.XLOOKUP(order_details[[#This Row],[orderID]],orders[orderID],orders[freight])</f>
        <v>33.93</v>
      </c>
      <c r="O694">
        <f>order_details[[#This Row],[Sales]]-order_details[[#This Row],[Freight]]</f>
        <v>566.07000000000005</v>
      </c>
      <c r="P694" s="8">
        <f>(order_details[[#This Row],[Profit]]/order_details[[#This Row],[Sales]])/100</f>
        <v>9.4345000000000019E-3</v>
      </c>
      <c r="Q694" s="12"/>
    </row>
    <row r="695" spans="1:17" x14ac:dyDescent="0.25">
      <c r="A695">
        <v>10929</v>
      </c>
      <c r="B695">
        <v>75</v>
      </c>
      <c r="C695" t="str">
        <f>_xlfn.XLOOKUP(order_details[[#This Row],[orderID]],orders[orderID],orders[customerID])</f>
        <v>FRANK</v>
      </c>
      <c r="D695" t="str">
        <f>_xlfn.XLOOKUP(order_details[[#This Row],[orderID]],orders[orderID],orders[Employee Name])</f>
        <v>Michael Suyama</v>
      </c>
      <c r="E695" t="str">
        <f>_xlfn.XLOOKUP(order_details[[#This Row],[Customer ID]],customers[customerID],customers[companyName])</f>
        <v>Frankenversand</v>
      </c>
      <c r="F695" t="str">
        <f>_xlfn.XLOOKUP(order_details[[#This Row],[productID]],products[productID],products[productName])</f>
        <v>Rhönbräu Klosterbier</v>
      </c>
      <c r="G695" t="str">
        <f>_xlfn.XLOOKUP(order_details[[#This Row],[Product Name]],products[productName],products[Category Name])</f>
        <v>Beverages</v>
      </c>
      <c r="H695" s="6">
        <f>_xlfn.XLOOKUP(order_details[[#This Row],[orderID]],orders[orderID],orders[orderDate])</f>
        <v>42068</v>
      </c>
      <c r="I695" s="6" t="e">
        <f>DATEVALUE(order_details[[#This Row],[Order Date]])</f>
        <v>#VALUE!</v>
      </c>
      <c r="J695">
        <v>7.75</v>
      </c>
      <c r="K695">
        <v>49</v>
      </c>
      <c r="L695">
        <v>0</v>
      </c>
      <c r="M695">
        <f>(order_details[[#This Row],[unitPrice]]*order_details[[#This Row],[quantity]]) - (order_details[[#This Row],[unitPrice]]*order_details[[#This Row],[quantity]]*order_details[[#This Row],[discount]])</f>
        <v>379.75</v>
      </c>
      <c r="N695">
        <f>_xlfn.XLOOKUP(order_details[[#This Row],[orderID]],orders[orderID],orders[freight])</f>
        <v>33.93</v>
      </c>
      <c r="O695">
        <f>order_details[[#This Row],[Sales]]-order_details[[#This Row],[Freight]]</f>
        <v>345.82</v>
      </c>
      <c r="P695" s="8">
        <f>(order_details[[#This Row],[Profit]]/order_details[[#This Row],[Sales]])/100</f>
        <v>9.1065174456879533E-3</v>
      </c>
      <c r="Q695" s="12"/>
    </row>
    <row r="696" spans="1:17" x14ac:dyDescent="0.25">
      <c r="A696">
        <v>10930</v>
      </c>
      <c r="B696">
        <v>21</v>
      </c>
      <c r="C696" t="str">
        <f>_xlfn.XLOOKUP(order_details[[#This Row],[orderID]],orders[orderID],orders[customerID])</f>
        <v>SUPRD</v>
      </c>
      <c r="D696" t="str">
        <f>_xlfn.XLOOKUP(order_details[[#This Row],[orderID]],orders[orderID],orders[Employee Name])</f>
        <v>Margaret Peacock</v>
      </c>
      <c r="E696" t="str">
        <f>_xlfn.XLOOKUP(order_details[[#This Row],[Customer ID]],customers[customerID],customers[companyName])</f>
        <v>Suprêmes délices</v>
      </c>
      <c r="F696" t="str">
        <f>_xlfn.XLOOKUP(order_details[[#This Row],[productID]],products[productID],products[productName])</f>
        <v>Sir Rodney's Scones</v>
      </c>
      <c r="G696" t="str">
        <f>_xlfn.XLOOKUP(order_details[[#This Row],[Product Name]],products[productName],products[Category Name])</f>
        <v>Confections</v>
      </c>
      <c r="H696" s="6">
        <f>_xlfn.XLOOKUP(order_details[[#This Row],[orderID]],orders[orderID],orders[orderDate])</f>
        <v>42069</v>
      </c>
      <c r="I696" s="6" t="e">
        <f>DATEVALUE(order_details[[#This Row],[Order Date]])</f>
        <v>#VALUE!</v>
      </c>
      <c r="J696">
        <v>10</v>
      </c>
      <c r="K696">
        <v>36</v>
      </c>
      <c r="L696">
        <v>0</v>
      </c>
      <c r="M696">
        <f>(order_details[[#This Row],[unitPrice]]*order_details[[#This Row],[quantity]]) - (order_details[[#This Row],[unitPrice]]*order_details[[#This Row],[quantity]]*order_details[[#This Row],[discount]])</f>
        <v>360</v>
      </c>
      <c r="N696">
        <f>_xlfn.XLOOKUP(order_details[[#This Row],[orderID]],orders[orderID],orders[freight])</f>
        <v>15.55</v>
      </c>
      <c r="O696">
        <f>order_details[[#This Row],[Sales]]-order_details[[#This Row],[Freight]]</f>
        <v>344.45</v>
      </c>
      <c r="P696" s="8">
        <f>(order_details[[#This Row],[Profit]]/order_details[[#This Row],[Sales]])/100</f>
        <v>9.5680555555555553E-3</v>
      </c>
      <c r="Q696" s="12"/>
    </row>
    <row r="697" spans="1:17" x14ac:dyDescent="0.25">
      <c r="A697">
        <v>10930</v>
      </c>
      <c r="B697">
        <v>27</v>
      </c>
      <c r="C697" t="str">
        <f>_xlfn.XLOOKUP(order_details[[#This Row],[orderID]],orders[orderID],orders[customerID])</f>
        <v>SUPRD</v>
      </c>
      <c r="D697" t="str">
        <f>_xlfn.XLOOKUP(order_details[[#This Row],[orderID]],orders[orderID],orders[Employee Name])</f>
        <v>Margaret Peacock</v>
      </c>
      <c r="E697" t="str">
        <f>_xlfn.XLOOKUP(order_details[[#This Row],[Customer ID]],customers[customerID],customers[companyName])</f>
        <v>Suprêmes délices</v>
      </c>
      <c r="F697" t="str">
        <f>_xlfn.XLOOKUP(order_details[[#This Row],[productID]],products[productID],products[productName])</f>
        <v>Schoggi Schokolade</v>
      </c>
      <c r="G697" t="str">
        <f>_xlfn.XLOOKUP(order_details[[#This Row],[Product Name]],products[productName],products[Category Name])</f>
        <v>Confections</v>
      </c>
      <c r="H697" s="6">
        <f>_xlfn.XLOOKUP(order_details[[#This Row],[orderID]],orders[orderID],orders[orderDate])</f>
        <v>42069</v>
      </c>
      <c r="I697" s="6" t="e">
        <f>DATEVALUE(order_details[[#This Row],[Order Date]])</f>
        <v>#VALUE!</v>
      </c>
      <c r="J697">
        <v>43.9</v>
      </c>
      <c r="K697">
        <v>25</v>
      </c>
      <c r="L697">
        <v>0</v>
      </c>
      <c r="M697">
        <f>(order_details[[#This Row],[unitPrice]]*order_details[[#This Row],[quantity]]) - (order_details[[#This Row],[unitPrice]]*order_details[[#This Row],[quantity]]*order_details[[#This Row],[discount]])</f>
        <v>1097.5</v>
      </c>
      <c r="N697">
        <f>_xlfn.XLOOKUP(order_details[[#This Row],[orderID]],orders[orderID],orders[freight])</f>
        <v>15.55</v>
      </c>
      <c r="O697">
        <f>order_details[[#This Row],[Sales]]-order_details[[#This Row],[Freight]]</f>
        <v>1081.95</v>
      </c>
      <c r="P697" s="8">
        <f>(order_details[[#This Row],[Profit]]/order_details[[#This Row],[Sales]])/100</f>
        <v>9.8583143507972662E-3</v>
      </c>
      <c r="Q697" s="12"/>
    </row>
    <row r="698" spans="1:17" x14ac:dyDescent="0.25">
      <c r="A698">
        <v>10932</v>
      </c>
      <c r="B698">
        <v>72</v>
      </c>
      <c r="C698" t="str">
        <f>_xlfn.XLOOKUP(order_details[[#This Row],[orderID]],orders[orderID],orders[customerID])</f>
        <v>BONAP</v>
      </c>
      <c r="D698" t="str">
        <f>_xlfn.XLOOKUP(order_details[[#This Row],[orderID]],orders[orderID],orders[Employee Name])</f>
        <v>Laura Callahan</v>
      </c>
      <c r="E698" t="str">
        <f>_xlfn.XLOOKUP(order_details[[#This Row],[Customer ID]],customers[customerID],customers[companyName])</f>
        <v>Bon app'</v>
      </c>
      <c r="F698" t="str">
        <f>_xlfn.XLOOKUP(order_details[[#This Row],[productID]],products[productID],products[productName])</f>
        <v>Mozzarella di Giovanni</v>
      </c>
      <c r="G698" t="str">
        <f>_xlfn.XLOOKUP(order_details[[#This Row],[Product Name]],products[productName],products[Category Name])</f>
        <v>Dairy Products</v>
      </c>
      <c r="H698" s="6">
        <f>_xlfn.XLOOKUP(order_details[[#This Row],[orderID]],orders[orderID],orders[orderDate])</f>
        <v>42069</v>
      </c>
      <c r="I698" s="6" t="e">
        <f>DATEVALUE(order_details[[#This Row],[Order Date]])</f>
        <v>#VALUE!</v>
      </c>
      <c r="J698">
        <v>34.799999999999997</v>
      </c>
      <c r="K698">
        <v>16</v>
      </c>
      <c r="L698">
        <v>0</v>
      </c>
      <c r="M698">
        <f>(order_details[[#This Row],[unitPrice]]*order_details[[#This Row],[quantity]]) - (order_details[[#This Row],[unitPrice]]*order_details[[#This Row],[quantity]]*order_details[[#This Row],[discount]])</f>
        <v>556.79999999999995</v>
      </c>
      <c r="N698">
        <f>_xlfn.XLOOKUP(order_details[[#This Row],[orderID]],orders[orderID],orders[freight])</f>
        <v>134.63999999999999</v>
      </c>
      <c r="O698">
        <f>order_details[[#This Row],[Sales]]-order_details[[#This Row],[Freight]]</f>
        <v>422.15999999999997</v>
      </c>
      <c r="P698" s="8">
        <f>(order_details[[#This Row],[Profit]]/order_details[[#This Row],[Sales]])/100</f>
        <v>7.581896551724138E-3</v>
      </c>
      <c r="Q698" s="12"/>
    </row>
    <row r="699" spans="1:17" x14ac:dyDescent="0.25">
      <c r="A699">
        <v>10933</v>
      </c>
      <c r="B699">
        <v>53</v>
      </c>
      <c r="C699" t="str">
        <f>_xlfn.XLOOKUP(order_details[[#This Row],[orderID]],orders[orderID],orders[customerID])</f>
        <v>ISLAT</v>
      </c>
      <c r="D699" t="str">
        <f>_xlfn.XLOOKUP(order_details[[#This Row],[orderID]],orders[orderID],orders[Employee Name])</f>
        <v>Michael Suyama</v>
      </c>
      <c r="E699" t="str">
        <f>_xlfn.XLOOKUP(order_details[[#This Row],[Customer ID]],customers[customerID],customers[companyName])</f>
        <v>Island Trading</v>
      </c>
      <c r="F699" t="str">
        <f>_xlfn.XLOOKUP(order_details[[#This Row],[productID]],products[productID],products[productName])</f>
        <v>Perth Pasties</v>
      </c>
      <c r="G699" t="str">
        <f>_xlfn.XLOOKUP(order_details[[#This Row],[Product Name]],products[productName],products[Category Name])</f>
        <v>Meat &amp; Poultry</v>
      </c>
      <c r="H699" s="6">
        <f>_xlfn.XLOOKUP(order_details[[#This Row],[orderID]],orders[orderID],orders[orderDate])</f>
        <v>42069</v>
      </c>
      <c r="I699" s="6" t="e">
        <f>DATEVALUE(order_details[[#This Row],[Order Date]])</f>
        <v>#VALUE!</v>
      </c>
      <c r="J699">
        <v>32.799999999999997</v>
      </c>
      <c r="K699">
        <v>2</v>
      </c>
      <c r="L699">
        <v>0</v>
      </c>
      <c r="M699">
        <f>(order_details[[#This Row],[unitPrice]]*order_details[[#This Row],[quantity]]) - (order_details[[#This Row],[unitPrice]]*order_details[[#This Row],[quantity]]*order_details[[#This Row],[discount]])</f>
        <v>65.599999999999994</v>
      </c>
      <c r="N699">
        <f>_xlfn.XLOOKUP(order_details[[#This Row],[orderID]],orders[orderID],orders[freight])</f>
        <v>54.15</v>
      </c>
      <c r="O699">
        <f>order_details[[#This Row],[Sales]]-order_details[[#This Row],[Freight]]</f>
        <v>11.449999999999996</v>
      </c>
      <c r="P699" s="8">
        <f>(order_details[[#This Row],[Profit]]/order_details[[#This Row],[Sales]])/100</f>
        <v>1.7454268292682923E-3</v>
      </c>
      <c r="Q699" s="12"/>
    </row>
    <row r="700" spans="1:17" x14ac:dyDescent="0.25">
      <c r="A700">
        <v>10937</v>
      </c>
      <c r="B700">
        <v>28</v>
      </c>
      <c r="C700" t="str">
        <f>_xlfn.XLOOKUP(order_details[[#This Row],[orderID]],orders[orderID],orders[customerID])</f>
        <v>CACTU</v>
      </c>
      <c r="D700" t="str">
        <f>_xlfn.XLOOKUP(order_details[[#This Row],[orderID]],orders[orderID],orders[Employee Name])</f>
        <v>Robert King</v>
      </c>
      <c r="E700" t="str">
        <f>_xlfn.XLOOKUP(order_details[[#This Row],[Customer ID]],customers[customerID],customers[companyName])</f>
        <v>Cactus Comidas para llevar</v>
      </c>
      <c r="F700" t="str">
        <f>_xlfn.XLOOKUP(order_details[[#This Row],[productID]],products[productID],products[productName])</f>
        <v>Rössle Sauerkraut</v>
      </c>
      <c r="G700" t="str">
        <f>_xlfn.XLOOKUP(order_details[[#This Row],[Product Name]],products[productName],products[Category Name])</f>
        <v>Produce</v>
      </c>
      <c r="H700" s="6">
        <f>_xlfn.XLOOKUP(order_details[[#This Row],[orderID]],orders[orderID],orders[orderDate])</f>
        <v>42073</v>
      </c>
      <c r="I700" s="6" t="e">
        <f>DATEVALUE(order_details[[#This Row],[Order Date]])</f>
        <v>#VALUE!</v>
      </c>
      <c r="J700">
        <v>45.6</v>
      </c>
      <c r="K700">
        <v>8</v>
      </c>
      <c r="L700">
        <v>0</v>
      </c>
      <c r="M700">
        <f>(order_details[[#This Row],[unitPrice]]*order_details[[#This Row],[quantity]]) - (order_details[[#This Row],[unitPrice]]*order_details[[#This Row],[quantity]]*order_details[[#This Row],[discount]])</f>
        <v>364.8</v>
      </c>
      <c r="N700">
        <f>_xlfn.XLOOKUP(order_details[[#This Row],[orderID]],orders[orderID],orders[freight])</f>
        <v>31.51</v>
      </c>
      <c r="O700">
        <f>order_details[[#This Row],[Sales]]-order_details[[#This Row],[Freight]]</f>
        <v>333.29</v>
      </c>
      <c r="P700" s="8">
        <f>(order_details[[#This Row],[Profit]]/order_details[[#This Row],[Sales]])/100</f>
        <v>9.13623903508772E-3</v>
      </c>
      <c r="Q700" s="12"/>
    </row>
    <row r="701" spans="1:17" x14ac:dyDescent="0.25">
      <c r="A701">
        <v>10940</v>
      </c>
      <c r="B701">
        <v>7</v>
      </c>
      <c r="C701" t="str">
        <f>_xlfn.XLOOKUP(order_details[[#This Row],[orderID]],orders[orderID],orders[customerID])</f>
        <v>BONAP</v>
      </c>
      <c r="D701" t="str">
        <f>_xlfn.XLOOKUP(order_details[[#This Row],[orderID]],orders[orderID],orders[Employee Name])</f>
        <v>Laura Callahan</v>
      </c>
      <c r="E701" t="str">
        <f>_xlfn.XLOOKUP(order_details[[#This Row],[Customer ID]],customers[customerID],customers[companyName])</f>
        <v>Bon app'</v>
      </c>
      <c r="F701" t="str">
        <f>_xlfn.XLOOKUP(order_details[[#This Row],[productID]],products[productID],products[productName])</f>
        <v>Uncle Bob's Organic Dried Pears</v>
      </c>
      <c r="G701" t="str">
        <f>_xlfn.XLOOKUP(order_details[[#This Row],[Product Name]],products[productName],products[Category Name])</f>
        <v>Produce</v>
      </c>
      <c r="H701" s="6">
        <f>_xlfn.XLOOKUP(order_details[[#This Row],[orderID]],orders[orderID],orders[orderDate])</f>
        <v>42074</v>
      </c>
      <c r="I701" s="6" t="e">
        <f>DATEVALUE(order_details[[#This Row],[Order Date]])</f>
        <v>#VALUE!</v>
      </c>
      <c r="J701">
        <v>30</v>
      </c>
      <c r="K701">
        <v>8</v>
      </c>
      <c r="L701">
        <v>0</v>
      </c>
      <c r="M701">
        <f>(order_details[[#This Row],[unitPrice]]*order_details[[#This Row],[quantity]]) - (order_details[[#This Row],[unitPrice]]*order_details[[#This Row],[quantity]]*order_details[[#This Row],[discount]])</f>
        <v>240</v>
      </c>
      <c r="N701">
        <f>_xlfn.XLOOKUP(order_details[[#This Row],[orderID]],orders[orderID],orders[freight])</f>
        <v>19.77</v>
      </c>
      <c r="O701">
        <f>order_details[[#This Row],[Sales]]-order_details[[#This Row],[Freight]]</f>
        <v>220.23</v>
      </c>
      <c r="P701" s="8">
        <f>(order_details[[#This Row],[Profit]]/order_details[[#This Row],[Sales]])/100</f>
        <v>9.1762499999999986E-3</v>
      </c>
      <c r="Q701" s="12"/>
    </row>
    <row r="702" spans="1:17" x14ac:dyDescent="0.25">
      <c r="A702">
        <v>10941</v>
      </c>
      <c r="B702">
        <v>72</v>
      </c>
      <c r="C702" t="str">
        <f>_xlfn.XLOOKUP(order_details[[#This Row],[orderID]],orders[orderID],orders[customerID])</f>
        <v>SAVEA</v>
      </c>
      <c r="D702" t="str">
        <f>_xlfn.XLOOKUP(order_details[[#This Row],[orderID]],orders[orderID],orders[Employee Name])</f>
        <v>Robert King</v>
      </c>
      <c r="E702" t="str">
        <f>_xlfn.XLOOKUP(order_details[[#This Row],[Customer ID]],customers[customerID],customers[companyName])</f>
        <v>Save-a-lot Markets</v>
      </c>
      <c r="F702" t="str">
        <f>_xlfn.XLOOKUP(order_details[[#This Row],[productID]],products[productID],products[productName])</f>
        <v>Mozzarella di Giovanni</v>
      </c>
      <c r="G702" t="str">
        <f>_xlfn.XLOOKUP(order_details[[#This Row],[Product Name]],products[productName],products[Category Name])</f>
        <v>Dairy Products</v>
      </c>
      <c r="H702" s="6">
        <f>_xlfn.XLOOKUP(order_details[[#This Row],[orderID]],orders[orderID],orders[orderDate])</f>
        <v>42074</v>
      </c>
      <c r="I702" s="6" t="e">
        <f>DATEVALUE(order_details[[#This Row],[Order Date]])</f>
        <v>#VALUE!</v>
      </c>
      <c r="J702">
        <v>34.799999999999997</v>
      </c>
      <c r="K702">
        <v>50</v>
      </c>
      <c r="L702">
        <v>0</v>
      </c>
      <c r="M702">
        <f>(order_details[[#This Row],[unitPrice]]*order_details[[#This Row],[quantity]]) - (order_details[[#This Row],[unitPrice]]*order_details[[#This Row],[quantity]]*order_details[[#This Row],[discount]])</f>
        <v>1739.9999999999998</v>
      </c>
      <c r="N702">
        <f>_xlfn.XLOOKUP(order_details[[#This Row],[orderID]],orders[orderID],orders[freight])</f>
        <v>400.81</v>
      </c>
      <c r="O702">
        <f>order_details[[#This Row],[Sales]]-order_details[[#This Row],[Freight]]</f>
        <v>1339.1899999999998</v>
      </c>
      <c r="P702" s="8">
        <f>(order_details[[#This Row],[Profit]]/order_details[[#This Row],[Sales]])/100</f>
        <v>7.696494252873564E-3</v>
      </c>
      <c r="Q702" s="12"/>
    </row>
    <row r="703" spans="1:17" x14ac:dyDescent="0.25">
      <c r="A703">
        <v>10942</v>
      </c>
      <c r="B703">
        <v>49</v>
      </c>
      <c r="C703" t="str">
        <f>_xlfn.XLOOKUP(order_details[[#This Row],[orderID]],orders[orderID],orders[customerID])</f>
        <v>REGGC</v>
      </c>
      <c r="D703" t="str">
        <f>_xlfn.XLOOKUP(order_details[[#This Row],[orderID]],orders[orderID],orders[Employee Name])</f>
        <v>Anne Dodsworth</v>
      </c>
      <c r="E703" t="str">
        <f>_xlfn.XLOOKUP(order_details[[#This Row],[Customer ID]],customers[customerID],customers[companyName])</f>
        <v>Reggiani Caseifici</v>
      </c>
      <c r="F703" t="str">
        <f>_xlfn.XLOOKUP(order_details[[#This Row],[productID]],products[productID],products[productName])</f>
        <v>Maxilaku</v>
      </c>
      <c r="G703" t="str">
        <f>_xlfn.XLOOKUP(order_details[[#This Row],[Product Name]],products[productName],products[Category Name])</f>
        <v>Confections</v>
      </c>
      <c r="H703" s="6">
        <f>_xlfn.XLOOKUP(order_details[[#This Row],[orderID]],orders[orderID],orders[orderDate])</f>
        <v>42074</v>
      </c>
      <c r="I703" s="6" t="e">
        <f>DATEVALUE(order_details[[#This Row],[Order Date]])</f>
        <v>#VALUE!</v>
      </c>
      <c r="J703">
        <v>20</v>
      </c>
      <c r="K703">
        <v>28</v>
      </c>
      <c r="L703">
        <v>0</v>
      </c>
      <c r="M703">
        <f>(order_details[[#This Row],[unitPrice]]*order_details[[#This Row],[quantity]]) - (order_details[[#This Row],[unitPrice]]*order_details[[#This Row],[quantity]]*order_details[[#This Row],[discount]])</f>
        <v>560</v>
      </c>
      <c r="N703">
        <f>_xlfn.XLOOKUP(order_details[[#This Row],[orderID]],orders[orderID],orders[freight])</f>
        <v>17.95</v>
      </c>
      <c r="O703">
        <f>order_details[[#This Row],[Sales]]-order_details[[#This Row],[Freight]]</f>
        <v>542.04999999999995</v>
      </c>
      <c r="P703" s="8">
        <f>(order_details[[#This Row],[Profit]]/order_details[[#This Row],[Sales]])/100</f>
        <v>9.679464285714286E-3</v>
      </c>
      <c r="Q703" s="12"/>
    </row>
    <row r="704" spans="1:17" x14ac:dyDescent="0.25">
      <c r="A704">
        <v>10943</v>
      </c>
      <c r="B704">
        <v>22</v>
      </c>
      <c r="C704" t="str">
        <f>_xlfn.XLOOKUP(order_details[[#This Row],[orderID]],orders[orderID],orders[customerID])</f>
        <v>BSBEV</v>
      </c>
      <c r="D704" t="str">
        <f>_xlfn.XLOOKUP(order_details[[#This Row],[orderID]],orders[orderID],orders[Employee Name])</f>
        <v>Margaret Peacock</v>
      </c>
      <c r="E704" t="str">
        <f>_xlfn.XLOOKUP(order_details[[#This Row],[Customer ID]],customers[customerID],customers[companyName])</f>
        <v>B's Beverages</v>
      </c>
      <c r="F704" t="str">
        <f>_xlfn.XLOOKUP(order_details[[#This Row],[productID]],products[productID],products[productName])</f>
        <v>Gustaf's Knackebröd</v>
      </c>
      <c r="G704" t="str">
        <f>_xlfn.XLOOKUP(order_details[[#This Row],[Product Name]],products[productName],products[Category Name])</f>
        <v>Grains &amp; Cereals</v>
      </c>
      <c r="H704" s="6">
        <f>_xlfn.XLOOKUP(order_details[[#This Row],[orderID]],orders[orderID],orders[orderDate])</f>
        <v>42074</v>
      </c>
      <c r="I704" s="6" t="e">
        <f>DATEVALUE(order_details[[#This Row],[Order Date]])</f>
        <v>#VALUE!</v>
      </c>
      <c r="J704">
        <v>21</v>
      </c>
      <c r="K704">
        <v>21</v>
      </c>
      <c r="L704">
        <v>0</v>
      </c>
      <c r="M704">
        <f>(order_details[[#This Row],[unitPrice]]*order_details[[#This Row],[quantity]]) - (order_details[[#This Row],[unitPrice]]*order_details[[#This Row],[quantity]]*order_details[[#This Row],[discount]])</f>
        <v>441</v>
      </c>
      <c r="N704">
        <f>_xlfn.XLOOKUP(order_details[[#This Row],[orderID]],orders[orderID],orders[freight])</f>
        <v>2.17</v>
      </c>
      <c r="O704">
        <f>order_details[[#This Row],[Sales]]-order_details[[#This Row],[Freight]]</f>
        <v>438.83</v>
      </c>
      <c r="P704" s="8">
        <f>(order_details[[#This Row],[Profit]]/order_details[[#This Row],[Sales]])/100</f>
        <v>9.9507936507936493E-3</v>
      </c>
      <c r="Q704" s="12"/>
    </row>
    <row r="705" spans="1:17" x14ac:dyDescent="0.25">
      <c r="A705">
        <v>10944</v>
      </c>
      <c r="B705">
        <v>56</v>
      </c>
      <c r="C705" t="str">
        <f>_xlfn.XLOOKUP(order_details[[#This Row],[orderID]],orders[orderID],orders[customerID])</f>
        <v>BOTTM</v>
      </c>
      <c r="D705" t="str">
        <f>_xlfn.XLOOKUP(order_details[[#This Row],[orderID]],orders[orderID],orders[Employee Name])</f>
        <v>Michael Suyama</v>
      </c>
      <c r="E705" t="str">
        <f>_xlfn.XLOOKUP(order_details[[#This Row],[Customer ID]],customers[customerID],customers[companyName])</f>
        <v>Bottom-Dollar Markets</v>
      </c>
      <c r="F705" t="str">
        <f>_xlfn.XLOOKUP(order_details[[#This Row],[productID]],products[productID],products[productName])</f>
        <v>Gnocchi di nonna Alice</v>
      </c>
      <c r="G705" t="str">
        <f>_xlfn.XLOOKUP(order_details[[#This Row],[Product Name]],products[productName],products[Category Name])</f>
        <v>Grains &amp; Cereals</v>
      </c>
      <c r="H705" s="6">
        <f>_xlfn.XLOOKUP(order_details[[#This Row],[orderID]],orders[orderID],orders[orderDate])</f>
        <v>42075</v>
      </c>
      <c r="I705" s="6" t="e">
        <f>DATEVALUE(order_details[[#This Row],[Order Date]])</f>
        <v>#VALUE!</v>
      </c>
      <c r="J705">
        <v>38</v>
      </c>
      <c r="K705">
        <v>18</v>
      </c>
      <c r="L705">
        <v>0</v>
      </c>
      <c r="M705">
        <f>(order_details[[#This Row],[unitPrice]]*order_details[[#This Row],[quantity]]) - (order_details[[#This Row],[unitPrice]]*order_details[[#This Row],[quantity]]*order_details[[#This Row],[discount]])</f>
        <v>684</v>
      </c>
      <c r="N705">
        <f>_xlfn.XLOOKUP(order_details[[#This Row],[orderID]],orders[orderID],orders[freight])</f>
        <v>52.92</v>
      </c>
      <c r="O705">
        <f>order_details[[#This Row],[Sales]]-order_details[[#This Row],[Freight]]</f>
        <v>631.08000000000004</v>
      </c>
      <c r="P705" s="8">
        <f>(order_details[[#This Row],[Profit]]/order_details[[#This Row],[Sales]])/100</f>
        <v>9.2263157894736849E-3</v>
      </c>
      <c r="Q705" s="12"/>
    </row>
    <row r="706" spans="1:17" x14ac:dyDescent="0.25">
      <c r="A706">
        <v>10946</v>
      </c>
      <c r="B706">
        <v>10</v>
      </c>
      <c r="C706" t="str">
        <f>_xlfn.XLOOKUP(order_details[[#This Row],[orderID]],orders[orderID],orders[customerID])</f>
        <v>VAFFE</v>
      </c>
      <c r="D706" t="str">
        <f>_xlfn.XLOOKUP(order_details[[#This Row],[orderID]],orders[orderID],orders[Employee Name])</f>
        <v>Nancy Davolio</v>
      </c>
      <c r="E706" t="str">
        <f>_xlfn.XLOOKUP(order_details[[#This Row],[Customer ID]],customers[customerID],customers[companyName])</f>
        <v>Vaffeljernet</v>
      </c>
      <c r="F706" t="str">
        <f>_xlfn.XLOOKUP(order_details[[#This Row],[productID]],products[productID],products[productName])</f>
        <v>Ikura</v>
      </c>
      <c r="G706" t="str">
        <f>_xlfn.XLOOKUP(order_details[[#This Row],[Product Name]],products[productName],products[Category Name])</f>
        <v>Seafood</v>
      </c>
      <c r="H706" s="6">
        <f>_xlfn.XLOOKUP(order_details[[#This Row],[orderID]],orders[orderID],orders[orderDate])</f>
        <v>42075</v>
      </c>
      <c r="I706" s="6" t="e">
        <f>DATEVALUE(order_details[[#This Row],[Order Date]])</f>
        <v>#VALUE!</v>
      </c>
      <c r="J706">
        <v>31</v>
      </c>
      <c r="K706">
        <v>25</v>
      </c>
      <c r="L706">
        <v>0</v>
      </c>
      <c r="M706">
        <f>(order_details[[#This Row],[unitPrice]]*order_details[[#This Row],[quantity]]) - (order_details[[#This Row],[unitPrice]]*order_details[[#This Row],[quantity]]*order_details[[#This Row],[discount]])</f>
        <v>775</v>
      </c>
      <c r="N706">
        <f>_xlfn.XLOOKUP(order_details[[#This Row],[orderID]],orders[orderID],orders[freight])</f>
        <v>27.2</v>
      </c>
      <c r="O706">
        <f>order_details[[#This Row],[Sales]]-order_details[[#This Row],[Freight]]</f>
        <v>747.8</v>
      </c>
      <c r="P706" s="8">
        <f>(order_details[[#This Row],[Profit]]/order_details[[#This Row],[Sales]])/100</f>
        <v>9.649032258064516E-3</v>
      </c>
      <c r="Q706" s="12"/>
    </row>
    <row r="707" spans="1:17" x14ac:dyDescent="0.25">
      <c r="A707">
        <v>10946</v>
      </c>
      <c r="B707">
        <v>24</v>
      </c>
      <c r="C707" t="str">
        <f>_xlfn.XLOOKUP(order_details[[#This Row],[orderID]],orders[orderID],orders[customerID])</f>
        <v>VAFFE</v>
      </c>
      <c r="D707" t="str">
        <f>_xlfn.XLOOKUP(order_details[[#This Row],[orderID]],orders[orderID],orders[Employee Name])</f>
        <v>Nancy Davolio</v>
      </c>
      <c r="E707" t="str">
        <f>_xlfn.XLOOKUP(order_details[[#This Row],[Customer ID]],customers[customerID],customers[companyName])</f>
        <v>Vaffeljernet</v>
      </c>
      <c r="F707" t="str">
        <f>_xlfn.XLOOKUP(order_details[[#This Row],[productID]],products[productID],products[productName])</f>
        <v>Guarana Fantastica</v>
      </c>
      <c r="G707" t="str">
        <f>_xlfn.XLOOKUP(order_details[[#This Row],[Product Name]],products[productName],products[Category Name])</f>
        <v>Beverages</v>
      </c>
      <c r="H707" s="6">
        <f>_xlfn.XLOOKUP(order_details[[#This Row],[orderID]],orders[orderID],orders[orderDate])</f>
        <v>42075</v>
      </c>
      <c r="I707" s="6" t="e">
        <f>DATEVALUE(order_details[[#This Row],[Order Date]])</f>
        <v>#VALUE!</v>
      </c>
      <c r="J707">
        <v>4.5</v>
      </c>
      <c r="K707">
        <v>25</v>
      </c>
      <c r="L707">
        <v>0</v>
      </c>
      <c r="M707">
        <f>(order_details[[#This Row],[unitPrice]]*order_details[[#This Row],[quantity]]) - (order_details[[#This Row],[unitPrice]]*order_details[[#This Row],[quantity]]*order_details[[#This Row],[discount]])</f>
        <v>112.5</v>
      </c>
      <c r="N707">
        <f>_xlfn.XLOOKUP(order_details[[#This Row],[orderID]],orders[orderID],orders[freight])</f>
        <v>27.2</v>
      </c>
      <c r="O707">
        <f>order_details[[#This Row],[Sales]]-order_details[[#This Row],[Freight]]</f>
        <v>85.3</v>
      </c>
      <c r="P707" s="8">
        <f>(order_details[[#This Row],[Profit]]/order_details[[#This Row],[Sales]])/100</f>
        <v>7.5822222222222228E-3</v>
      </c>
      <c r="Q707" s="12"/>
    </row>
    <row r="708" spans="1:17" x14ac:dyDescent="0.25">
      <c r="A708">
        <v>10946</v>
      </c>
      <c r="B708">
        <v>77</v>
      </c>
      <c r="C708" t="str">
        <f>_xlfn.XLOOKUP(order_details[[#This Row],[orderID]],orders[orderID],orders[customerID])</f>
        <v>VAFFE</v>
      </c>
      <c r="D708" t="str">
        <f>_xlfn.XLOOKUP(order_details[[#This Row],[orderID]],orders[orderID],orders[Employee Name])</f>
        <v>Nancy Davolio</v>
      </c>
      <c r="E708" t="str">
        <f>_xlfn.XLOOKUP(order_details[[#This Row],[Customer ID]],customers[customerID],customers[companyName])</f>
        <v>Vaffeljernet</v>
      </c>
      <c r="F708" t="str">
        <f>_xlfn.XLOOKUP(order_details[[#This Row],[productID]],products[productID],products[productName])</f>
        <v>Original Frankfurter Grüne Soße</v>
      </c>
      <c r="G708" t="str">
        <f>_xlfn.XLOOKUP(order_details[[#This Row],[Product Name]],products[productName],products[Category Name])</f>
        <v>Condiments</v>
      </c>
      <c r="H708" s="6">
        <f>_xlfn.XLOOKUP(order_details[[#This Row],[orderID]],orders[orderID],orders[orderDate])</f>
        <v>42075</v>
      </c>
      <c r="I708" s="6" t="e">
        <f>DATEVALUE(order_details[[#This Row],[Order Date]])</f>
        <v>#VALUE!</v>
      </c>
      <c r="J708">
        <v>13</v>
      </c>
      <c r="K708">
        <v>40</v>
      </c>
      <c r="L708">
        <v>0</v>
      </c>
      <c r="M708">
        <f>(order_details[[#This Row],[unitPrice]]*order_details[[#This Row],[quantity]]) - (order_details[[#This Row],[unitPrice]]*order_details[[#This Row],[quantity]]*order_details[[#This Row],[discount]])</f>
        <v>520</v>
      </c>
      <c r="N708">
        <f>_xlfn.XLOOKUP(order_details[[#This Row],[orderID]],orders[orderID],orders[freight])</f>
        <v>27.2</v>
      </c>
      <c r="O708">
        <f>order_details[[#This Row],[Sales]]-order_details[[#This Row],[Freight]]</f>
        <v>492.8</v>
      </c>
      <c r="P708" s="8">
        <f>(order_details[[#This Row],[Profit]]/order_details[[#This Row],[Sales]])/100</f>
        <v>9.4769230769230772E-3</v>
      </c>
      <c r="Q708" s="12"/>
    </row>
    <row r="709" spans="1:17" x14ac:dyDescent="0.25">
      <c r="A709">
        <v>10947</v>
      </c>
      <c r="B709">
        <v>59</v>
      </c>
      <c r="C709" t="str">
        <f>_xlfn.XLOOKUP(order_details[[#This Row],[orderID]],orders[orderID],orders[customerID])</f>
        <v>BSBEV</v>
      </c>
      <c r="D709" t="str">
        <f>_xlfn.XLOOKUP(order_details[[#This Row],[orderID]],orders[orderID],orders[Employee Name])</f>
        <v>Janet Leverling</v>
      </c>
      <c r="E709" t="str">
        <f>_xlfn.XLOOKUP(order_details[[#This Row],[Customer ID]],customers[customerID],customers[companyName])</f>
        <v>B's Beverages</v>
      </c>
      <c r="F709" t="str">
        <f>_xlfn.XLOOKUP(order_details[[#This Row],[productID]],products[productID],products[productName])</f>
        <v>Raclette Courdavault</v>
      </c>
      <c r="G709" t="str">
        <f>_xlfn.XLOOKUP(order_details[[#This Row],[Product Name]],products[productName],products[Category Name])</f>
        <v>Dairy Products</v>
      </c>
      <c r="H709" s="6">
        <f>_xlfn.XLOOKUP(order_details[[#This Row],[orderID]],orders[orderID],orders[orderDate])</f>
        <v>42076</v>
      </c>
      <c r="I709" s="6" t="e">
        <f>DATEVALUE(order_details[[#This Row],[Order Date]])</f>
        <v>#VALUE!</v>
      </c>
      <c r="J709">
        <v>55</v>
      </c>
      <c r="K709">
        <v>4</v>
      </c>
      <c r="L709">
        <v>0</v>
      </c>
      <c r="M709">
        <f>(order_details[[#This Row],[unitPrice]]*order_details[[#This Row],[quantity]]) - (order_details[[#This Row],[unitPrice]]*order_details[[#This Row],[quantity]]*order_details[[#This Row],[discount]])</f>
        <v>220</v>
      </c>
      <c r="N709">
        <f>_xlfn.XLOOKUP(order_details[[#This Row],[orderID]],orders[orderID],orders[freight])</f>
        <v>3.26</v>
      </c>
      <c r="O709">
        <f>order_details[[#This Row],[Sales]]-order_details[[#This Row],[Freight]]</f>
        <v>216.74</v>
      </c>
      <c r="P709" s="8">
        <f>(order_details[[#This Row],[Profit]]/order_details[[#This Row],[Sales]])/100</f>
        <v>9.8518181818181821E-3</v>
      </c>
      <c r="Q709" s="12"/>
    </row>
    <row r="710" spans="1:17" x14ac:dyDescent="0.25">
      <c r="A710">
        <v>10948</v>
      </c>
      <c r="B710">
        <v>50</v>
      </c>
      <c r="C710" t="str">
        <f>_xlfn.XLOOKUP(order_details[[#This Row],[orderID]],orders[orderID],orders[customerID])</f>
        <v>GODOS</v>
      </c>
      <c r="D710" t="str">
        <f>_xlfn.XLOOKUP(order_details[[#This Row],[orderID]],orders[orderID],orders[Employee Name])</f>
        <v>Janet Leverling</v>
      </c>
      <c r="E710" t="str">
        <f>_xlfn.XLOOKUP(order_details[[#This Row],[Customer ID]],customers[customerID],customers[companyName])</f>
        <v>Godos Cocina Típica</v>
      </c>
      <c r="F710" t="str">
        <f>_xlfn.XLOOKUP(order_details[[#This Row],[productID]],products[productID],products[productName])</f>
        <v>Valkoinen suklaa</v>
      </c>
      <c r="G710" t="str">
        <f>_xlfn.XLOOKUP(order_details[[#This Row],[Product Name]],products[productName],products[Category Name])</f>
        <v>Confections</v>
      </c>
      <c r="H710" s="6">
        <f>_xlfn.XLOOKUP(order_details[[#This Row],[orderID]],orders[orderID],orders[orderDate])</f>
        <v>42076</v>
      </c>
      <c r="I710" s="6" t="e">
        <f>DATEVALUE(order_details[[#This Row],[Order Date]])</f>
        <v>#VALUE!</v>
      </c>
      <c r="J710">
        <v>16.25</v>
      </c>
      <c r="K710">
        <v>9</v>
      </c>
      <c r="L710">
        <v>0</v>
      </c>
      <c r="M710">
        <f>(order_details[[#This Row],[unitPrice]]*order_details[[#This Row],[quantity]]) - (order_details[[#This Row],[unitPrice]]*order_details[[#This Row],[quantity]]*order_details[[#This Row],[discount]])</f>
        <v>146.25</v>
      </c>
      <c r="N710">
        <f>_xlfn.XLOOKUP(order_details[[#This Row],[orderID]],orders[orderID],orders[freight])</f>
        <v>23.39</v>
      </c>
      <c r="O710">
        <f>order_details[[#This Row],[Sales]]-order_details[[#This Row],[Freight]]</f>
        <v>122.86</v>
      </c>
      <c r="P710" s="8">
        <f>(order_details[[#This Row],[Profit]]/order_details[[#This Row],[Sales]])/100</f>
        <v>8.4006837606837598E-3</v>
      </c>
      <c r="Q710" s="12"/>
    </row>
    <row r="711" spans="1:17" x14ac:dyDescent="0.25">
      <c r="A711">
        <v>10948</v>
      </c>
      <c r="B711">
        <v>51</v>
      </c>
      <c r="C711" t="str">
        <f>_xlfn.XLOOKUP(order_details[[#This Row],[orderID]],orders[orderID],orders[customerID])</f>
        <v>GODOS</v>
      </c>
      <c r="D711" t="str">
        <f>_xlfn.XLOOKUP(order_details[[#This Row],[orderID]],orders[orderID],orders[Employee Name])</f>
        <v>Janet Leverling</v>
      </c>
      <c r="E711" t="str">
        <f>_xlfn.XLOOKUP(order_details[[#This Row],[Customer ID]],customers[customerID],customers[companyName])</f>
        <v>Godos Cocina Típica</v>
      </c>
      <c r="F711" t="str">
        <f>_xlfn.XLOOKUP(order_details[[#This Row],[productID]],products[productID],products[productName])</f>
        <v>Manjimup Dried Apples</v>
      </c>
      <c r="G711" t="str">
        <f>_xlfn.XLOOKUP(order_details[[#This Row],[Product Name]],products[productName],products[Category Name])</f>
        <v>Produce</v>
      </c>
      <c r="H711" s="6">
        <f>_xlfn.XLOOKUP(order_details[[#This Row],[orderID]],orders[orderID],orders[orderDate])</f>
        <v>42076</v>
      </c>
      <c r="I711" s="6" t="e">
        <f>DATEVALUE(order_details[[#This Row],[Order Date]])</f>
        <v>#VALUE!</v>
      </c>
      <c r="J711">
        <v>53</v>
      </c>
      <c r="K711">
        <v>40</v>
      </c>
      <c r="L711">
        <v>0</v>
      </c>
      <c r="M711">
        <f>(order_details[[#This Row],[unitPrice]]*order_details[[#This Row],[quantity]]) - (order_details[[#This Row],[unitPrice]]*order_details[[#This Row],[quantity]]*order_details[[#This Row],[discount]])</f>
        <v>2120</v>
      </c>
      <c r="N711">
        <f>_xlfn.XLOOKUP(order_details[[#This Row],[orderID]],orders[orderID],orders[freight])</f>
        <v>23.39</v>
      </c>
      <c r="O711">
        <f>order_details[[#This Row],[Sales]]-order_details[[#This Row],[Freight]]</f>
        <v>2096.61</v>
      </c>
      <c r="P711" s="8">
        <f>(order_details[[#This Row],[Profit]]/order_details[[#This Row],[Sales]])/100</f>
        <v>9.8896698113207556E-3</v>
      </c>
      <c r="Q711" s="12"/>
    </row>
    <row r="712" spans="1:17" x14ac:dyDescent="0.25">
      <c r="A712">
        <v>10948</v>
      </c>
      <c r="B712">
        <v>55</v>
      </c>
      <c r="C712" t="str">
        <f>_xlfn.XLOOKUP(order_details[[#This Row],[orderID]],orders[orderID],orders[customerID])</f>
        <v>GODOS</v>
      </c>
      <c r="D712" t="str">
        <f>_xlfn.XLOOKUP(order_details[[#This Row],[orderID]],orders[orderID],orders[Employee Name])</f>
        <v>Janet Leverling</v>
      </c>
      <c r="E712" t="str">
        <f>_xlfn.XLOOKUP(order_details[[#This Row],[Customer ID]],customers[customerID],customers[companyName])</f>
        <v>Godos Cocina Típica</v>
      </c>
      <c r="F712" t="str">
        <f>_xlfn.XLOOKUP(order_details[[#This Row],[productID]],products[productID],products[productName])</f>
        <v>Pâté chinois</v>
      </c>
      <c r="G712" t="str">
        <f>_xlfn.XLOOKUP(order_details[[#This Row],[Product Name]],products[productName],products[Category Name])</f>
        <v>Meat &amp; Poultry</v>
      </c>
      <c r="H712" s="6">
        <f>_xlfn.XLOOKUP(order_details[[#This Row],[orderID]],orders[orderID],orders[orderDate])</f>
        <v>42076</v>
      </c>
      <c r="I712" s="6" t="e">
        <f>DATEVALUE(order_details[[#This Row],[Order Date]])</f>
        <v>#VALUE!</v>
      </c>
      <c r="J712">
        <v>24</v>
      </c>
      <c r="K712">
        <v>4</v>
      </c>
      <c r="L712">
        <v>0</v>
      </c>
      <c r="M712">
        <f>(order_details[[#This Row],[unitPrice]]*order_details[[#This Row],[quantity]]) - (order_details[[#This Row],[unitPrice]]*order_details[[#This Row],[quantity]]*order_details[[#This Row],[discount]])</f>
        <v>96</v>
      </c>
      <c r="N712">
        <f>_xlfn.XLOOKUP(order_details[[#This Row],[orderID]],orders[orderID],orders[freight])</f>
        <v>23.39</v>
      </c>
      <c r="O712">
        <f>order_details[[#This Row],[Sales]]-order_details[[#This Row],[Freight]]</f>
        <v>72.61</v>
      </c>
      <c r="P712" s="8">
        <f>(order_details[[#This Row],[Profit]]/order_details[[#This Row],[Sales]])/100</f>
        <v>7.5635416666666663E-3</v>
      </c>
      <c r="Q712" s="12"/>
    </row>
    <row r="713" spans="1:17" x14ac:dyDescent="0.25">
      <c r="A713">
        <v>10949</v>
      </c>
      <c r="B713">
        <v>6</v>
      </c>
      <c r="C713" t="str">
        <f>_xlfn.XLOOKUP(order_details[[#This Row],[orderID]],orders[orderID],orders[customerID])</f>
        <v>BOTTM</v>
      </c>
      <c r="D713" t="str">
        <f>_xlfn.XLOOKUP(order_details[[#This Row],[orderID]],orders[orderID],orders[Employee Name])</f>
        <v>Andrew Fuller</v>
      </c>
      <c r="E713" t="str">
        <f>_xlfn.XLOOKUP(order_details[[#This Row],[Customer ID]],customers[customerID],customers[companyName])</f>
        <v>Bottom-Dollar Markets</v>
      </c>
      <c r="F713" t="str">
        <f>_xlfn.XLOOKUP(order_details[[#This Row],[productID]],products[productID],products[productName])</f>
        <v>Grandma's Boysenberry Spread</v>
      </c>
      <c r="G713" t="str">
        <f>_xlfn.XLOOKUP(order_details[[#This Row],[Product Name]],products[productName],products[Category Name])</f>
        <v>Condiments</v>
      </c>
      <c r="H713" s="6">
        <f>_xlfn.XLOOKUP(order_details[[#This Row],[orderID]],orders[orderID],orders[orderDate])</f>
        <v>42076</v>
      </c>
      <c r="I713" s="6" t="e">
        <f>DATEVALUE(order_details[[#This Row],[Order Date]])</f>
        <v>#VALUE!</v>
      </c>
      <c r="J713">
        <v>25</v>
      </c>
      <c r="K713">
        <v>12</v>
      </c>
      <c r="L713">
        <v>0</v>
      </c>
      <c r="M713">
        <f>(order_details[[#This Row],[unitPrice]]*order_details[[#This Row],[quantity]]) - (order_details[[#This Row],[unitPrice]]*order_details[[#This Row],[quantity]]*order_details[[#This Row],[discount]])</f>
        <v>300</v>
      </c>
      <c r="N713">
        <f>_xlfn.XLOOKUP(order_details[[#This Row],[orderID]],orders[orderID],orders[freight])</f>
        <v>74.44</v>
      </c>
      <c r="O713">
        <f>order_details[[#This Row],[Sales]]-order_details[[#This Row],[Freight]]</f>
        <v>225.56</v>
      </c>
      <c r="P713" s="8">
        <f>(order_details[[#This Row],[Profit]]/order_details[[#This Row],[Sales]])/100</f>
        <v>7.5186666666666666E-3</v>
      </c>
      <c r="Q713" s="12"/>
    </row>
    <row r="714" spans="1:17" x14ac:dyDescent="0.25">
      <c r="A714">
        <v>10949</v>
      </c>
      <c r="B714">
        <v>17</v>
      </c>
      <c r="C714" t="str">
        <f>_xlfn.XLOOKUP(order_details[[#This Row],[orderID]],orders[orderID],orders[customerID])</f>
        <v>BOTTM</v>
      </c>
      <c r="D714" t="str">
        <f>_xlfn.XLOOKUP(order_details[[#This Row],[orderID]],orders[orderID],orders[Employee Name])</f>
        <v>Andrew Fuller</v>
      </c>
      <c r="E714" t="str">
        <f>_xlfn.XLOOKUP(order_details[[#This Row],[Customer ID]],customers[customerID],customers[companyName])</f>
        <v>Bottom-Dollar Markets</v>
      </c>
      <c r="F714" t="str">
        <f>_xlfn.XLOOKUP(order_details[[#This Row],[productID]],products[productID],products[productName])</f>
        <v>Alice Mutton</v>
      </c>
      <c r="G714" t="str">
        <f>_xlfn.XLOOKUP(order_details[[#This Row],[Product Name]],products[productName],products[Category Name])</f>
        <v>Meat &amp; Poultry</v>
      </c>
      <c r="H714" s="6">
        <f>_xlfn.XLOOKUP(order_details[[#This Row],[orderID]],orders[orderID],orders[orderDate])</f>
        <v>42076</v>
      </c>
      <c r="I714" s="6" t="e">
        <f>DATEVALUE(order_details[[#This Row],[Order Date]])</f>
        <v>#VALUE!</v>
      </c>
      <c r="J714">
        <v>39</v>
      </c>
      <c r="K714">
        <v>6</v>
      </c>
      <c r="L714">
        <v>0</v>
      </c>
      <c r="M714">
        <f>(order_details[[#This Row],[unitPrice]]*order_details[[#This Row],[quantity]]) - (order_details[[#This Row],[unitPrice]]*order_details[[#This Row],[quantity]]*order_details[[#This Row],[discount]])</f>
        <v>234</v>
      </c>
      <c r="N714">
        <f>_xlfn.XLOOKUP(order_details[[#This Row],[orderID]],orders[orderID],orders[freight])</f>
        <v>74.44</v>
      </c>
      <c r="O714">
        <f>order_details[[#This Row],[Sales]]-order_details[[#This Row],[Freight]]</f>
        <v>159.56</v>
      </c>
      <c r="P714" s="8">
        <f>(order_details[[#This Row],[Profit]]/order_details[[#This Row],[Sales]])/100</f>
        <v>6.8188034188034182E-3</v>
      </c>
      <c r="Q714" s="12"/>
    </row>
    <row r="715" spans="1:17" x14ac:dyDescent="0.25">
      <c r="A715">
        <v>10949</v>
      </c>
      <c r="B715">
        <v>62</v>
      </c>
      <c r="C715" t="str">
        <f>_xlfn.XLOOKUP(order_details[[#This Row],[orderID]],orders[orderID],orders[customerID])</f>
        <v>BOTTM</v>
      </c>
      <c r="D715" t="str">
        <f>_xlfn.XLOOKUP(order_details[[#This Row],[orderID]],orders[orderID],orders[Employee Name])</f>
        <v>Andrew Fuller</v>
      </c>
      <c r="E715" t="str">
        <f>_xlfn.XLOOKUP(order_details[[#This Row],[Customer ID]],customers[customerID],customers[companyName])</f>
        <v>Bottom-Dollar Markets</v>
      </c>
      <c r="F715" t="str">
        <f>_xlfn.XLOOKUP(order_details[[#This Row],[productID]],products[productID],products[productName])</f>
        <v>Tarte au sucre</v>
      </c>
      <c r="G715" t="str">
        <f>_xlfn.XLOOKUP(order_details[[#This Row],[Product Name]],products[productName],products[Category Name])</f>
        <v>Confections</v>
      </c>
      <c r="H715" s="6">
        <f>_xlfn.XLOOKUP(order_details[[#This Row],[orderID]],orders[orderID],orders[orderDate])</f>
        <v>42076</v>
      </c>
      <c r="I715" s="6" t="e">
        <f>DATEVALUE(order_details[[#This Row],[Order Date]])</f>
        <v>#VALUE!</v>
      </c>
      <c r="J715">
        <v>49.3</v>
      </c>
      <c r="K715">
        <v>60</v>
      </c>
      <c r="L715">
        <v>0</v>
      </c>
      <c r="M715">
        <f>(order_details[[#This Row],[unitPrice]]*order_details[[#This Row],[quantity]]) - (order_details[[#This Row],[unitPrice]]*order_details[[#This Row],[quantity]]*order_details[[#This Row],[discount]])</f>
        <v>2958</v>
      </c>
      <c r="N715">
        <f>_xlfn.XLOOKUP(order_details[[#This Row],[orderID]],orders[orderID],orders[freight])</f>
        <v>74.44</v>
      </c>
      <c r="O715">
        <f>order_details[[#This Row],[Sales]]-order_details[[#This Row],[Freight]]</f>
        <v>2883.56</v>
      </c>
      <c r="P715" s="8">
        <f>(order_details[[#This Row],[Profit]]/order_details[[#This Row],[Sales]])/100</f>
        <v>9.7483434753211622E-3</v>
      </c>
      <c r="Q715" s="12"/>
    </row>
    <row r="716" spans="1:17" x14ac:dyDescent="0.25">
      <c r="A716">
        <v>10950</v>
      </c>
      <c r="B716">
        <v>4</v>
      </c>
      <c r="C716" t="str">
        <f>_xlfn.XLOOKUP(order_details[[#This Row],[orderID]],orders[orderID],orders[customerID])</f>
        <v>MAGAA</v>
      </c>
      <c r="D716" t="str">
        <f>_xlfn.XLOOKUP(order_details[[#This Row],[orderID]],orders[orderID],orders[Employee Name])</f>
        <v>Nancy Davolio</v>
      </c>
      <c r="E716" t="str">
        <f>_xlfn.XLOOKUP(order_details[[#This Row],[Customer ID]],customers[customerID],customers[companyName])</f>
        <v>Magazzini Alimentari Riuniti</v>
      </c>
      <c r="F716" t="str">
        <f>_xlfn.XLOOKUP(order_details[[#This Row],[productID]],products[productID],products[productName])</f>
        <v>Chef Anton's Cajun Seasoning</v>
      </c>
      <c r="G716" t="str">
        <f>_xlfn.XLOOKUP(order_details[[#This Row],[Product Name]],products[productName],products[Category Name])</f>
        <v>Condiments</v>
      </c>
      <c r="H716" s="6">
        <f>_xlfn.XLOOKUP(order_details[[#This Row],[orderID]],orders[orderID],orders[orderDate])</f>
        <v>42079</v>
      </c>
      <c r="I716" s="6" t="e">
        <f>DATEVALUE(order_details[[#This Row],[Order Date]])</f>
        <v>#VALUE!</v>
      </c>
      <c r="J716">
        <v>22</v>
      </c>
      <c r="K716">
        <v>5</v>
      </c>
      <c r="L716">
        <v>0</v>
      </c>
      <c r="M716">
        <f>(order_details[[#This Row],[unitPrice]]*order_details[[#This Row],[quantity]]) - (order_details[[#This Row],[unitPrice]]*order_details[[#This Row],[quantity]]*order_details[[#This Row],[discount]])</f>
        <v>110</v>
      </c>
      <c r="N716">
        <f>_xlfn.XLOOKUP(order_details[[#This Row],[orderID]],orders[orderID],orders[freight])</f>
        <v>2.5</v>
      </c>
      <c r="O716">
        <f>order_details[[#This Row],[Sales]]-order_details[[#This Row],[Freight]]</f>
        <v>107.5</v>
      </c>
      <c r="P716" s="8">
        <f>(order_details[[#This Row],[Profit]]/order_details[[#This Row],[Sales]])/100</f>
        <v>9.7727272727272732E-3</v>
      </c>
      <c r="Q716" s="12"/>
    </row>
    <row r="717" spans="1:17" x14ac:dyDescent="0.25">
      <c r="A717">
        <v>10952</v>
      </c>
      <c r="B717">
        <v>28</v>
      </c>
      <c r="C717" t="str">
        <f>_xlfn.XLOOKUP(order_details[[#This Row],[orderID]],orders[orderID],orders[customerID])</f>
        <v>ALFKI</v>
      </c>
      <c r="D717" t="str">
        <f>_xlfn.XLOOKUP(order_details[[#This Row],[orderID]],orders[orderID],orders[Employee Name])</f>
        <v>Nancy Davolio</v>
      </c>
      <c r="E717" t="str">
        <f>_xlfn.XLOOKUP(order_details[[#This Row],[Customer ID]],customers[customerID],customers[companyName])</f>
        <v>Alfreds Futterkiste</v>
      </c>
      <c r="F717" t="str">
        <f>_xlfn.XLOOKUP(order_details[[#This Row],[productID]],products[productID],products[productName])</f>
        <v>Rössle Sauerkraut</v>
      </c>
      <c r="G717" t="str">
        <f>_xlfn.XLOOKUP(order_details[[#This Row],[Product Name]],products[productName],products[Category Name])</f>
        <v>Produce</v>
      </c>
      <c r="H717" s="6">
        <f>_xlfn.XLOOKUP(order_details[[#This Row],[orderID]],orders[orderID],orders[orderDate])</f>
        <v>42079</v>
      </c>
      <c r="I717" s="6" t="e">
        <f>DATEVALUE(order_details[[#This Row],[Order Date]])</f>
        <v>#VALUE!</v>
      </c>
      <c r="J717">
        <v>45.6</v>
      </c>
      <c r="K717">
        <v>2</v>
      </c>
      <c r="L717">
        <v>0</v>
      </c>
      <c r="M717">
        <f>(order_details[[#This Row],[unitPrice]]*order_details[[#This Row],[quantity]]) - (order_details[[#This Row],[unitPrice]]*order_details[[#This Row],[quantity]]*order_details[[#This Row],[discount]])</f>
        <v>91.2</v>
      </c>
      <c r="N717">
        <f>_xlfn.XLOOKUP(order_details[[#This Row],[orderID]],orders[orderID],orders[freight])</f>
        <v>40.42</v>
      </c>
      <c r="O717">
        <f>order_details[[#This Row],[Sales]]-order_details[[#This Row],[Freight]]</f>
        <v>50.78</v>
      </c>
      <c r="P717" s="8">
        <f>(order_details[[#This Row],[Profit]]/order_details[[#This Row],[Sales]])/100</f>
        <v>5.5679824561403512E-3</v>
      </c>
      <c r="Q717" s="12"/>
    </row>
    <row r="718" spans="1:17" x14ac:dyDescent="0.25">
      <c r="A718">
        <v>10956</v>
      </c>
      <c r="B718">
        <v>21</v>
      </c>
      <c r="C718" t="str">
        <f>_xlfn.XLOOKUP(order_details[[#This Row],[orderID]],orders[orderID],orders[customerID])</f>
        <v>BLAUS</v>
      </c>
      <c r="D718" t="str">
        <f>_xlfn.XLOOKUP(order_details[[#This Row],[orderID]],orders[orderID],orders[Employee Name])</f>
        <v>Michael Suyama</v>
      </c>
      <c r="E718" t="str">
        <f>_xlfn.XLOOKUP(order_details[[#This Row],[Customer ID]],customers[customerID],customers[companyName])</f>
        <v>Blauer See Delikatessen</v>
      </c>
      <c r="F718" t="str">
        <f>_xlfn.XLOOKUP(order_details[[#This Row],[productID]],products[productID],products[productName])</f>
        <v>Sir Rodney's Scones</v>
      </c>
      <c r="G718" t="str">
        <f>_xlfn.XLOOKUP(order_details[[#This Row],[Product Name]],products[productName],products[Category Name])</f>
        <v>Confections</v>
      </c>
      <c r="H718" s="6">
        <f>_xlfn.XLOOKUP(order_details[[#This Row],[orderID]],orders[orderID],orders[orderDate])</f>
        <v>42080</v>
      </c>
      <c r="I718" s="6" t="e">
        <f>DATEVALUE(order_details[[#This Row],[Order Date]])</f>
        <v>#VALUE!</v>
      </c>
      <c r="J718">
        <v>10</v>
      </c>
      <c r="K718">
        <v>12</v>
      </c>
      <c r="L718">
        <v>0</v>
      </c>
      <c r="M718">
        <f>(order_details[[#This Row],[unitPrice]]*order_details[[#This Row],[quantity]]) - (order_details[[#This Row],[unitPrice]]*order_details[[#This Row],[quantity]]*order_details[[#This Row],[discount]])</f>
        <v>120</v>
      </c>
      <c r="N718">
        <f>_xlfn.XLOOKUP(order_details[[#This Row],[orderID]],orders[orderID],orders[freight])</f>
        <v>44.65</v>
      </c>
      <c r="O718">
        <f>order_details[[#This Row],[Sales]]-order_details[[#This Row],[Freight]]</f>
        <v>75.349999999999994</v>
      </c>
      <c r="P718" s="8">
        <f>(order_details[[#This Row],[Profit]]/order_details[[#This Row],[Sales]])/100</f>
        <v>6.2791666666666655E-3</v>
      </c>
      <c r="Q718" s="12"/>
    </row>
    <row r="719" spans="1:17" x14ac:dyDescent="0.25">
      <c r="A719">
        <v>10956</v>
      </c>
      <c r="B719">
        <v>47</v>
      </c>
      <c r="C719" t="str">
        <f>_xlfn.XLOOKUP(order_details[[#This Row],[orderID]],orders[orderID],orders[customerID])</f>
        <v>BLAUS</v>
      </c>
      <c r="D719" t="str">
        <f>_xlfn.XLOOKUP(order_details[[#This Row],[orderID]],orders[orderID],orders[Employee Name])</f>
        <v>Michael Suyama</v>
      </c>
      <c r="E719" t="str">
        <f>_xlfn.XLOOKUP(order_details[[#This Row],[Customer ID]],customers[customerID],customers[companyName])</f>
        <v>Blauer See Delikatessen</v>
      </c>
      <c r="F719" t="str">
        <f>_xlfn.XLOOKUP(order_details[[#This Row],[productID]],products[productID],products[productName])</f>
        <v>Zaanse koeken</v>
      </c>
      <c r="G719" t="str">
        <f>_xlfn.XLOOKUP(order_details[[#This Row],[Product Name]],products[productName],products[Category Name])</f>
        <v>Confections</v>
      </c>
      <c r="H719" s="6">
        <f>_xlfn.XLOOKUP(order_details[[#This Row],[orderID]],orders[orderID],orders[orderDate])</f>
        <v>42080</v>
      </c>
      <c r="I719" s="6" t="e">
        <f>DATEVALUE(order_details[[#This Row],[Order Date]])</f>
        <v>#VALUE!</v>
      </c>
      <c r="J719">
        <v>9.5</v>
      </c>
      <c r="K719">
        <v>14</v>
      </c>
      <c r="L719">
        <v>0</v>
      </c>
      <c r="M719">
        <f>(order_details[[#This Row],[unitPrice]]*order_details[[#This Row],[quantity]]) - (order_details[[#This Row],[unitPrice]]*order_details[[#This Row],[quantity]]*order_details[[#This Row],[discount]])</f>
        <v>133</v>
      </c>
      <c r="N719">
        <f>_xlfn.XLOOKUP(order_details[[#This Row],[orderID]],orders[orderID],orders[freight])</f>
        <v>44.65</v>
      </c>
      <c r="O719">
        <f>order_details[[#This Row],[Sales]]-order_details[[#This Row],[Freight]]</f>
        <v>88.35</v>
      </c>
      <c r="P719" s="8">
        <f>(order_details[[#This Row],[Profit]]/order_details[[#This Row],[Sales]])/100</f>
        <v>6.6428571428571422E-3</v>
      </c>
      <c r="Q719" s="12"/>
    </row>
    <row r="720" spans="1:17" x14ac:dyDescent="0.25">
      <c r="A720">
        <v>10956</v>
      </c>
      <c r="B720">
        <v>51</v>
      </c>
      <c r="C720" t="str">
        <f>_xlfn.XLOOKUP(order_details[[#This Row],[orderID]],orders[orderID],orders[customerID])</f>
        <v>BLAUS</v>
      </c>
      <c r="D720" t="str">
        <f>_xlfn.XLOOKUP(order_details[[#This Row],[orderID]],orders[orderID],orders[Employee Name])</f>
        <v>Michael Suyama</v>
      </c>
      <c r="E720" t="str">
        <f>_xlfn.XLOOKUP(order_details[[#This Row],[Customer ID]],customers[customerID],customers[companyName])</f>
        <v>Blauer See Delikatessen</v>
      </c>
      <c r="F720" t="str">
        <f>_xlfn.XLOOKUP(order_details[[#This Row],[productID]],products[productID],products[productName])</f>
        <v>Manjimup Dried Apples</v>
      </c>
      <c r="G720" t="str">
        <f>_xlfn.XLOOKUP(order_details[[#This Row],[Product Name]],products[productName],products[Category Name])</f>
        <v>Produce</v>
      </c>
      <c r="H720" s="6">
        <f>_xlfn.XLOOKUP(order_details[[#This Row],[orderID]],orders[orderID],orders[orderDate])</f>
        <v>42080</v>
      </c>
      <c r="I720" s="6" t="e">
        <f>DATEVALUE(order_details[[#This Row],[Order Date]])</f>
        <v>#VALUE!</v>
      </c>
      <c r="J720">
        <v>53</v>
      </c>
      <c r="K720">
        <v>8</v>
      </c>
      <c r="L720">
        <v>0</v>
      </c>
      <c r="M720">
        <f>(order_details[[#This Row],[unitPrice]]*order_details[[#This Row],[quantity]]) - (order_details[[#This Row],[unitPrice]]*order_details[[#This Row],[quantity]]*order_details[[#This Row],[discount]])</f>
        <v>424</v>
      </c>
      <c r="N720">
        <f>_xlfn.XLOOKUP(order_details[[#This Row],[orderID]],orders[orderID],orders[freight])</f>
        <v>44.65</v>
      </c>
      <c r="O720">
        <f>order_details[[#This Row],[Sales]]-order_details[[#This Row],[Freight]]</f>
        <v>379.35</v>
      </c>
      <c r="P720" s="8">
        <f>(order_details[[#This Row],[Profit]]/order_details[[#This Row],[Sales]])/100</f>
        <v>8.9469339622641527E-3</v>
      </c>
      <c r="Q720" s="12"/>
    </row>
    <row r="721" spans="1:17" x14ac:dyDescent="0.25">
      <c r="A721">
        <v>10957</v>
      </c>
      <c r="B721">
        <v>64</v>
      </c>
      <c r="C721" t="str">
        <f>_xlfn.XLOOKUP(order_details[[#This Row],[orderID]],orders[orderID],orders[customerID])</f>
        <v>HILAA</v>
      </c>
      <c r="D721" t="str">
        <f>_xlfn.XLOOKUP(order_details[[#This Row],[orderID]],orders[orderID],orders[Employee Name])</f>
        <v>Laura Callahan</v>
      </c>
      <c r="E721" t="str">
        <f>_xlfn.XLOOKUP(order_details[[#This Row],[Customer ID]],customers[customerID],customers[companyName])</f>
        <v>HILARION-Abastos</v>
      </c>
      <c r="F721" t="str">
        <f>_xlfn.XLOOKUP(order_details[[#This Row],[productID]],products[productID],products[productName])</f>
        <v>Wimmers gute Semmelknödel</v>
      </c>
      <c r="G721" t="str">
        <f>_xlfn.XLOOKUP(order_details[[#This Row],[Product Name]],products[productName],products[Category Name])</f>
        <v>Grains &amp; Cereals</v>
      </c>
      <c r="H721" s="6">
        <f>_xlfn.XLOOKUP(order_details[[#This Row],[orderID]],orders[orderID],orders[orderDate])</f>
        <v>42081</v>
      </c>
      <c r="I721" s="6" t="e">
        <f>DATEVALUE(order_details[[#This Row],[Order Date]])</f>
        <v>#VALUE!</v>
      </c>
      <c r="J721">
        <v>33.25</v>
      </c>
      <c r="K721">
        <v>8</v>
      </c>
      <c r="L721">
        <v>0</v>
      </c>
      <c r="M721">
        <f>(order_details[[#This Row],[unitPrice]]*order_details[[#This Row],[quantity]]) - (order_details[[#This Row],[unitPrice]]*order_details[[#This Row],[quantity]]*order_details[[#This Row],[discount]])</f>
        <v>266</v>
      </c>
      <c r="N721">
        <f>_xlfn.XLOOKUP(order_details[[#This Row],[orderID]],orders[orderID],orders[freight])</f>
        <v>105.36</v>
      </c>
      <c r="O721">
        <f>order_details[[#This Row],[Sales]]-order_details[[#This Row],[Freight]]</f>
        <v>160.63999999999999</v>
      </c>
      <c r="P721" s="8">
        <f>(order_details[[#This Row],[Profit]]/order_details[[#This Row],[Sales]])/100</f>
        <v>6.0390977443609021E-3</v>
      </c>
      <c r="Q721" s="12"/>
    </row>
    <row r="722" spans="1:17" x14ac:dyDescent="0.25">
      <c r="A722">
        <v>10958</v>
      </c>
      <c r="B722">
        <v>7</v>
      </c>
      <c r="C722" t="str">
        <f>_xlfn.XLOOKUP(order_details[[#This Row],[orderID]],orders[orderID],orders[customerID])</f>
        <v>OCEAN</v>
      </c>
      <c r="D722" t="str">
        <f>_xlfn.XLOOKUP(order_details[[#This Row],[orderID]],orders[orderID],orders[Employee Name])</f>
        <v>Robert King</v>
      </c>
      <c r="E722" t="str">
        <f>_xlfn.XLOOKUP(order_details[[#This Row],[Customer ID]],customers[customerID],customers[companyName])</f>
        <v>Océano Atlántico Ltda.</v>
      </c>
      <c r="F722" t="str">
        <f>_xlfn.XLOOKUP(order_details[[#This Row],[productID]],products[productID],products[productName])</f>
        <v>Uncle Bob's Organic Dried Pears</v>
      </c>
      <c r="G722" t="str">
        <f>_xlfn.XLOOKUP(order_details[[#This Row],[Product Name]],products[productName],products[Category Name])</f>
        <v>Produce</v>
      </c>
      <c r="H722" s="6">
        <f>_xlfn.XLOOKUP(order_details[[#This Row],[orderID]],orders[orderID],orders[orderDate])</f>
        <v>42081</v>
      </c>
      <c r="I722" s="6" t="e">
        <f>DATEVALUE(order_details[[#This Row],[Order Date]])</f>
        <v>#VALUE!</v>
      </c>
      <c r="J722">
        <v>30</v>
      </c>
      <c r="K722">
        <v>6</v>
      </c>
      <c r="L722">
        <v>0</v>
      </c>
      <c r="M722">
        <f>(order_details[[#This Row],[unitPrice]]*order_details[[#This Row],[quantity]]) - (order_details[[#This Row],[unitPrice]]*order_details[[#This Row],[quantity]]*order_details[[#This Row],[discount]])</f>
        <v>180</v>
      </c>
      <c r="N722">
        <f>_xlfn.XLOOKUP(order_details[[#This Row],[orderID]],orders[orderID],orders[freight])</f>
        <v>49.56</v>
      </c>
      <c r="O722">
        <f>order_details[[#This Row],[Sales]]-order_details[[#This Row],[Freight]]</f>
        <v>130.44</v>
      </c>
      <c r="P722" s="8">
        <f>(order_details[[#This Row],[Profit]]/order_details[[#This Row],[Sales]])/100</f>
        <v>7.2466666666666669E-3</v>
      </c>
      <c r="Q722" s="12"/>
    </row>
    <row r="723" spans="1:17" x14ac:dyDescent="0.25">
      <c r="A723">
        <v>10958</v>
      </c>
      <c r="B723">
        <v>72</v>
      </c>
      <c r="C723" t="str">
        <f>_xlfn.XLOOKUP(order_details[[#This Row],[orderID]],orders[orderID],orders[customerID])</f>
        <v>OCEAN</v>
      </c>
      <c r="D723" t="str">
        <f>_xlfn.XLOOKUP(order_details[[#This Row],[orderID]],orders[orderID],orders[Employee Name])</f>
        <v>Robert King</v>
      </c>
      <c r="E723" t="str">
        <f>_xlfn.XLOOKUP(order_details[[#This Row],[Customer ID]],customers[customerID],customers[companyName])</f>
        <v>Océano Atlántico Ltda.</v>
      </c>
      <c r="F723" t="str">
        <f>_xlfn.XLOOKUP(order_details[[#This Row],[productID]],products[productID],products[productName])</f>
        <v>Mozzarella di Giovanni</v>
      </c>
      <c r="G723" t="str">
        <f>_xlfn.XLOOKUP(order_details[[#This Row],[Product Name]],products[productName],products[Category Name])</f>
        <v>Dairy Products</v>
      </c>
      <c r="H723" s="6">
        <f>_xlfn.XLOOKUP(order_details[[#This Row],[orderID]],orders[orderID],orders[orderDate])</f>
        <v>42081</v>
      </c>
      <c r="I723" s="6" t="e">
        <f>DATEVALUE(order_details[[#This Row],[Order Date]])</f>
        <v>#VALUE!</v>
      </c>
      <c r="J723">
        <v>34.799999999999997</v>
      </c>
      <c r="K723">
        <v>5</v>
      </c>
      <c r="L723">
        <v>0</v>
      </c>
      <c r="M723">
        <f>(order_details[[#This Row],[unitPrice]]*order_details[[#This Row],[quantity]]) - (order_details[[#This Row],[unitPrice]]*order_details[[#This Row],[quantity]]*order_details[[#This Row],[discount]])</f>
        <v>174</v>
      </c>
      <c r="N723">
        <f>_xlfn.XLOOKUP(order_details[[#This Row],[orderID]],orders[orderID],orders[freight])</f>
        <v>49.56</v>
      </c>
      <c r="O723">
        <f>order_details[[#This Row],[Sales]]-order_details[[#This Row],[Freight]]</f>
        <v>124.44</v>
      </c>
      <c r="P723" s="8">
        <f>(order_details[[#This Row],[Profit]]/order_details[[#This Row],[Sales]])/100</f>
        <v>7.1517241379310346E-3</v>
      </c>
      <c r="Q723" s="12"/>
    </row>
    <row r="724" spans="1:17" x14ac:dyDescent="0.25">
      <c r="A724">
        <v>10960</v>
      </c>
      <c r="B724">
        <v>41</v>
      </c>
      <c r="C724" t="str">
        <f>_xlfn.XLOOKUP(order_details[[#This Row],[orderID]],orders[orderID],orders[customerID])</f>
        <v>HILAA</v>
      </c>
      <c r="D724" t="str">
        <f>_xlfn.XLOOKUP(order_details[[#This Row],[orderID]],orders[orderID],orders[Employee Name])</f>
        <v>Janet Leverling</v>
      </c>
      <c r="E724" t="str">
        <f>_xlfn.XLOOKUP(order_details[[#This Row],[Customer ID]],customers[customerID],customers[companyName])</f>
        <v>HILARION-Abastos</v>
      </c>
      <c r="F724" t="str">
        <f>_xlfn.XLOOKUP(order_details[[#This Row],[productID]],products[productID],products[productName])</f>
        <v>Jack's New England Clam Chowder</v>
      </c>
      <c r="G724" t="str">
        <f>_xlfn.XLOOKUP(order_details[[#This Row],[Product Name]],products[productName],products[Category Name])</f>
        <v>Seafood</v>
      </c>
      <c r="H724" s="6">
        <f>_xlfn.XLOOKUP(order_details[[#This Row],[orderID]],orders[orderID],orders[orderDate])</f>
        <v>42082</v>
      </c>
      <c r="I724" s="6" t="e">
        <f>DATEVALUE(order_details[[#This Row],[Order Date]])</f>
        <v>#VALUE!</v>
      </c>
      <c r="J724">
        <v>9.65</v>
      </c>
      <c r="K724">
        <v>24</v>
      </c>
      <c r="L724">
        <v>0</v>
      </c>
      <c r="M724">
        <f>(order_details[[#This Row],[unitPrice]]*order_details[[#This Row],[quantity]]) - (order_details[[#This Row],[unitPrice]]*order_details[[#This Row],[quantity]]*order_details[[#This Row],[discount]])</f>
        <v>231.60000000000002</v>
      </c>
      <c r="N724">
        <f>_xlfn.XLOOKUP(order_details[[#This Row],[orderID]],orders[orderID],orders[freight])</f>
        <v>2.08</v>
      </c>
      <c r="O724">
        <f>order_details[[#This Row],[Sales]]-order_details[[#This Row],[Freight]]</f>
        <v>229.52</v>
      </c>
      <c r="P724" s="8">
        <f>(order_details[[#This Row],[Profit]]/order_details[[#This Row],[Sales]])/100</f>
        <v>9.9101899827288426E-3</v>
      </c>
      <c r="Q724" s="12"/>
    </row>
    <row r="725" spans="1:17" x14ac:dyDescent="0.25">
      <c r="A725">
        <v>10962</v>
      </c>
      <c r="B725">
        <v>7</v>
      </c>
      <c r="C725" t="str">
        <f>_xlfn.XLOOKUP(order_details[[#This Row],[orderID]],orders[orderID],orders[customerID])</f>
        <v>QUICK</v>
      </c>
      <c r="D725" t="str">
        <f>_xlfn.XLOOKUP(order_details[[#This Row],[orderID]],orders[orderID],orders[Employee Name])</f>
        <v>Laura Callahan</v>
      </c>
      <c r="E725" t="str">
        <f>_xlfn.XLOOKUP(order_details[[#This Row],[Customer ID]],customers[customerID],customers[companyName])</f>
        <v>QUICK-Stop</v>
      </c>
      <c r="F725" t="str">
        <f>_xlfn.XLOOKUP(order_details[[#This Row],[productID]],products[productID],products[productName])</f>
        <v>Uncle Bob's Organic Dried Pears</v>
      </c>
      <c r="G725" t="str">
        <f>_xlfn.XLOOKUP(order_details[[#This Row],[Product Name]],products[productName],products[Category Name])</f>
        <v>Produce</v>
      </c>
      <c r="H725" s="6">
        <f>_xlfn.XLOOKUP(order_details[[#This Row],[orderID]],orders[orderID],orders[orderDate])</f>
        <v>42082</v>
      </c>
      <c r="I725" s="6" t="e">
        <f>DATEVALUE(order_details[[#This Row],[Order Date]])</f>
        <v>#VALUE!</v>
      </c>
      <c r="J725">
        <v>30</v>
      </c>
      <c r="K725">
        <v>45</v>
      </c>
      <c r="L725">
        <v>0</v>
      </c>
      <c r="M725">
        <f>(order_details[[#This Row],[unitPrice]]*order_details[[#This Row],[quantity]]) - (order_details[[#This Row],[unitPrice]]*order_details[[#This Row],[quantity]]*order_details[[#This Row],[discount]])</f>
        <v>1350</v>
      </c>
      <c r="N725">
        <f>_xlfn.XLOOKUP(order_details[[#This Row],[orderID]],orders[orderID],orders[freight])</f>
        <v>275.79000000000002</v>
      </c>
      <c r="O725">
        <f>order_details[[#This Row],[Sales]]-order_details[[#This Row],[Freight]]</f>
        <v>1074.21</v>
      </c>
      <c r="P725" s="8">
        <f>(order_details[[#This Row],[Profit]]/order_details[[#This Row],[Sales]])/100</f>
        <v>7.957111111111111E-3</v>
      </c>
      <c r="Q725" s="12"/>
    </row>
    <row r="726" spans="1:17" x14ac:dyDescent="0.25">
      <c r="A726">
        <v>10962</v>
      </c>
      <c r="B726">
        <v>13</v>
      </c>
      <c r="C726" t="str">
        <f>_xlfn.XLOOKUP(order_details[[#This Row],[orderID]],orders[orderID],orders[customerID])</f>
        <v>QUICK</v>
      </c>
      <c r="D726" t="str">
        <f>_xlfn.XLOOKUP(order_details[[#This Row],[orderID]],orders[orderID],orders[Employee Name])</f>
        <v>Laura Callahan</v>
      </c>
      <c r="E726" t="str">
        <f>_xlfn.XLOOKUP(order_details[[#This Row],[Customer ID]],customers[customerID],customers[companyName])</f>
        <v>QUICK-Stop</v>
      </c>
      <c r="F726" t="str">
        <f>_xlfn.XLOOKUP(order_details[[#This Row],[productID]],products[productID],products[productName])</f>
        <v>Konbu</v>
      </c>
      <c r="G726" t="str">
        <f>_xlfn.XLOOKUP(order_details[[#This Row],[Product Name]],products[productName],products[Category Name])</f>
        <v>Seafood</v>
      </c>
      <c r="H726" s="6">
        <f>_xlfn.XLOOKUP(order_details[[#This Row],[orderID]],orders[orderID],orders[orderDate])</f>
        <v>42082</v>
      </c>
      <c r="I726" s="6" t="e">
        <f>DATEVALUE(order_details[[#This Row],[Order Date]])</f>
        <v>#VALUE!</v>
      </c>
      <c r="J726">
        <v>6</v>
      </c>
      <c r="K726">
        <v>77</v>
      </c>
      <c r="L726">
        <v>0</v>
      </c>
      <c r="M726">
        <f>(order_details[[#This Row],[unitPrice]]*order_details[[#This Row],[quantity]]) - (order_details[[#This Row],[unitPrice]]*order_details[[#This Row],[quantity]]*order_details[[#This Row],[discount]])</f>
        <v>462</v>
      </c>
      <c r="N726">
        <f>_xlfn.XLOOKUP(order_details[[#This Row],[orderID]],orders[orderID],orders[freight])</f>
        <v>275.79000000000002</v>
      </c>
      <c r="O726">
        <f>order_details[[#This Row],[Sales]]-order_details[[#This Row],[Freight]]</f>
        <v>186.20999999999998</v>
      </c>
      <c r="P726" s="8">
        <f>(order_details[[#This Row],[Profit]]/order_details[[#This Row],[Sales]])/100</f>
        <v>4.0305194805194799E-3</v>
      </c>
      <c r="Q726" s="12"/>
    </row>
    <row r="727" spans="1:17" x14ac:dyDescent="0.25">
      <c r="A727">
        <v>10962</v>
      </c>
      <c r="B727">
        <v>69</v>
      </c>
      <c r="C727" t="str">
        <f>_xlfn.XLOOKUP(order_details[[#This Row],[orderID]],orders[orderID],orders[customerID])</f>
        <v>QUICK</v>
      </c>
      <c r="D727" t="str">
        <f>_xlfn.XLOOKUP(order_details[[#This Row],[orderID]],orders[orderID],orders[Employee Name])</f>
        <v>Laura Callahan</v>
      </c>
      <c r="E727" t="str">
        <f>_xlfn.XLOOKUP(order_details[[#This Row],[Customer ID]],customers[customerID],customers[companyName])</f>
        <v>QUICK-Stop</v>
      </c>
      <c r="F727" t="str">
        <f>_xlfn.XLOOKUP(order_details[[#This Row],[productID]],products[productID],products[productName])</f>
        <v>Gudbrandsdalsost</v>
      </c>
      <c r="G727" t="str">
        <f>_xlfn.XLOOKUP(order_details[[#This Row],[Product Name]],products[productName],products[Category Name])</f>
        <v>Dairy Products</v>
      </c>
      <c r="H727" s="6">
        <f>_xlfn.XLOOKUP(order_details[[#This Row],[orderID]],orders[orderID],orders[orderDate])</f>
        <v>42082</v>
      </c>
      <c r="I727" s="6" t="e">
        <f>DATEVALUE(order_details[[#This Row],[Order Date]])</f>
        <v>#VALUE!</v>
      </c>
      <c r="J727">
        <v>36</v>
      </c>
      <c r="K727">
        <v>9</v>
      </c>
      <c r="L727">
        <v>0</v>
      </c>
      <c r="M727">
        <f>(order_details[[#This Row],[unitPrice]]*order_details[[#This Row],[quantity]]) - (order_details[[#This Row],[unitPrice]]*order_details[[#This Row],[quantity]]*order_details[[#This Row],[discount]])</f>
        <v>324</v>
      </c>
      <c r="N727">
        <f>_xlfn.XLOOKUP(order_details[[#This Row],[orderID]],orders[orderID],orders[freight])</f>
        <v>275.79000000000002</v>
      </c>
      <c r="O727">
        <f>order_details[[#This Row],[Sales]]-order_details[[#This Row],[Freight]]</f>
        <v>48.20999999999998</v>
      </c>
      <c r="P727" s="8">
        <f>(order_details[[#This Row],[Profit]]/order_details[[#This Row],[Sales]])/100</f>
        <v>1.4879629629629624E-3</v>
      </c>
      <c r="Q727" s="12"/>
    </row>
    <row r="728" spans="1:17" x14ac:dyDescent="0.25">
      <c r="A728">
        <v>10964</v>
      </c>
      <c r="B728">
        <v>18</v>
      </c>
      <c r="C728" t="str">
        <f>_xlfn.XLOOKUP(order_details[[#This Row],[orderID]],orders[orderID],orders[customerID])</f>
        <v>SPECD</v>
      </c>
      <c r="D728" t="str">
        <f>_xlfn.XLOOKUP(order_details[[#This Row],[orderID]],orders[orderID],orders[Employee Name])</f>
        <v>Janet Leverling</v>
      </c>
      <c r="E728" t="str">
        <f>_xlfn.XLOOKUP(order_details[[#This Row],[Customer ID]],customers[customerID],customers[companyName])</f>
        <v>Spécialités du monde</v>
      </c>
      <c r="F728" t="str">
        <f>_xlfn.XLOOKUP(order_details[[#This Row],[productID]],products[productID],products[productName])</f>
        <v>Carnarvon Tigers</v>
      </c>
      <c r="G728" t="str">
        <f>_xlfn.XLOOKUP(order_details[[#This Row],[Product Name]],products[productName],products[Category Name])</f>
        <v>Seafood</v>
      </c>
      <c r="H728" s="6">
        <f>_xlfn.XLOOKUP(order_details[[#This Row],[orderID]],orders[orderID],orders[orderDate])</f>
        <v>42083</v>
      </c>
      <c r="I728" s="6" t="e">
        <f>DATEVALUE(order_details[[#This Row],[Order Date]])</f>
        <v>#VALUE!</v>
      </c>
      <c r="J728">
        <v>62.5</v>
      </c>
      <c r="K728">
        <v>6</v>
      </c>
      <c r="L728">
        <v>0</v>
      </c>
      <c r="M728">
        <f>(order_details[[#This Row],[unitPrice]]*order_details[[#This Row],[quantity]]) - (order_details[[#This Row],[unitPrice]]*order_details[[#This Row],[quantity]]*order_details[[#This Row],[discount]])</f>
        <v>375</v>
      </c>
      <c r="N728">
        <f>_xlfn.XLOOKUP(order_details[[#This Row],[orderID]],orders[orderID],orders[freight])</f>
        <v>87.38</v>
      </c>
      <c r="O728">
        <f>order_details[[#This Row],[Sales]]-order_details[[#This Row],[Freight]]</f>
        <v>287.62</v>
      </c>
      <c r="P728" s="8">
        <f>(order_details[[#This Row],[Profit]]/order_details[[#This Row],[Sales]])/100</f>
        <v>7.6698666666666672E-3</v>
      </c>
      <c r="Q728" s="12"/>
    </row>
    <row r="729" spans="1:17" x14ac:dyDescent="0.25">
      <c r="A729">
        <v>10964</v>
      </c>
      <c r="B729">
        <v>38</v>
      </c>
      <c r="C729" t="str">
        <f>_xlfn.XLOOKUP(order_details[[#This Row],[orderID]],orders[orderID],orders[customerID])</f>
        <v>SPECD</v>
      </c>
      <c r="D729" t="str">
        <f>_xlfn.XLOOKUP(order_details[[#This Row],[orderID]],orders[orderID],orders[Employee Name])</f>
        <v>Janet Leverling</v>
      </c>
      <c r="E729" t="str">
        <f>_xlfn.XLOOKUP(order_details[[#This Row],[Customer ID]],customers[customerID],customers[companyName])</f>
        <v>Spécialités du monde</v>
      </c>
      <c r="F729" t="str">
        <f>_xlfn.XLOOKUP(order_details[[#This Row],[productID]],products[productID],products[productName])</f>
        <v>Côte de Blaye</v>
      </c>
      <c r="G729" t="str">
        <f>_xlfn.XLOOKUP(order_details[[#This Row],[Product Name]],products[productName],products[Category Name])</f>
        <v>Beverages</v>
      </c>
      <c r="H729" s="6">
        <f>_xlfn.XLOOKUP(order_details[[#This Row],[orderID]],orders[orderID],orders[orderDate])</f>
        <v>42083</v>
      </c>
      <c r="I729" s="6" t="e">
        <f>DATEVALUE(order_details[[#This Row],[Order Date]])</f>
        <v>#VALUE!</v>
      </c>
      <c r="J729">
        <v>263.5</v>
      </c>
      <c r="K729">
        <v>5</v>
      </c>
      <c r="L729">
        <v>0</v>
      </c>
      <c r="M729">
        <f>(order_details[[#This Row],[unitPrice]]*order_details[[#This Row],[quantity]]) - (order_details[[#This Row],[unitPrice]]*order_details[[#This Row],[quantity]]*order_details[[#This Row],[discount]])</f>
        <v>1317.5</v>
      </c>
      <c r="N729">
        <f>_xlfn.XLOOKUP(order_details[[#This Row],[orderID]],orders[orderID],orders[freight])</f>
        <v>87.38</v>
      </c>
      <c r="O729">
        <f>order_details[[#This Row],[Sales]]-order_details[[#This Row],[Freight]]</f>
        <v>1230.1199999999999</v>
      </c>
      <c r="P729" s="8">
        <f>(order_details[[#This Row],[Profit]]/order_details[[#This Row],[Sales]])/100</f>
        <v>9.3367741935483865E-3</v>
      </c>
      <c r="Q729" s="12"/>
    </row>
    <row r="730" spans="1:17" x14ac:dyDescent="0.25">
      <c r="A730">
        <v>10965</v>
      </c>
      <c r="B730">
        <v>51</v>
      </c>
      <c r="C730" t="str">
        <f>_xlfn.XLOOKUP(order_details[[#This Row],[orderID]],orders[orderID],orders[customerID])</f>
        <v>OLDWO</v>
      </c>
      <c r="D730" t="str">
        <f>_xlfn.XLOOKUP(order_details[[#This Row],[orderID]],orders[orderID],orders[Employee Name])</f>
        <v>Michael Suyama</v>
      </c>
      <c r="E730" t="str">
        <f>_xlfn.XLOOKUP(order_details[[#This Row],[Customer ID]],customers[customerID],customers[companyName])</f>
        <v>Old World Delicatessen</v>
      </c>
      <c r="F730" t="str">
        <f>_xlfn.XLOOKUP(order_details[[#This Row],[productID]],products[productID],products[productName])</f>
        <v>Manjimup Dried Apples</v>
      </c>
      <c r="G730" t="str">
        <f>_xlfn.XLOOKUP(order_details[[#This Row],[Product Name]],products[productName],products[Category Name])</f>
        <v>Produce</v>
      </c>
      <c r="H730" s="6">
        <f>_xlfn.XLOOKUP(order_details[[#This Row],[orderID]],orders[orderID],orders[orderDate])</f>
        <v>42083</v>
      </c>
      <c r="I730" s="6" t="e">
        <f>DATEVALUE(order_details[[#This Row],[Order Date]])</f>
        <v>#VALUE!</v>
      </c>
      <c r="J730">
        <v>53</v>
      </c>
      <c r="K730">
        <v>16</v>
      </c>
      <c r="L730">
        <v>0</v>
      </c>
      <c r="M730">
        <f>(order_details[[#This Row],[unitPrice]]*order_details[[#This Row],[quantity]]) - (order_details[[#This Row],[unitPrice]]*order_details[[#This Row],[quantity]]*order_details[[#This Row],[discount]])</f>
        <v>848</v>
      </c>
      <c r="N730">
        <f>_xlfn.XLOOKUP(order_details[[#This Row],[orderID]],orders[orderID],orders[freight])</f>
        <v>144.38</v>
      </c>
      <c r="O730">
        <f>order_details[[#This Row],[Sales]]-order_details[[#This Row],[Freight]]</f>
        <v>703.62</v>
      </c>
      <c r="P730" s="8">
        <f>(order_details[[#This Row],[Profit]]/order_details[[#This Row],[Sales]])/100</f>
        <v>8.2974056603773577E-3</v>
      </c>
      <c r="Q730" s="12"/>
    </row>
    <row r="731" spans="1:17" x14ac:dyDescent="0.25">
      <c r="A731">
        <v>10966</v>
      </c>
      <c r="B731">
        <v>37</v>
      </c>
      <c r="C731" t="str">
        <f>_xlfn.XLOOKUP(order_details[[#This Row],[orderID]],orders[orderID],orders[customerID])</f>
        <v>CHOPS</v>
      </c>
      <c r="D731" t="str">
        <f>_xlfn.XLOOKUP(order_details[[#This Row],[orderID]],orders[orderID],orders[Employee Name])</f>
        <v>Margaret Peacock</v>
      </c>
      <c r="E731" t="str">
        <f>_xlfn.XLOOKUP(order_details[[#This Row],[Customer ID]],customers[customerID],customers[companyName])</f>
        <v>Chop-suey Chinese</v>
      </c>
      <c r="F731" t="str">
        <f>_xlfn.XLOOKUP(order_details[[#This Row],[productID]],products[productID],products[productName])</f>
        <v>Gravad lax</v>
      </c>
      <c r="G731" t="str">
        <f>_xlfn.XLOOKUP(order_details[[#This Row],[Product Name]],products[productName],products[Category Name])</f>
        <v>Seafood</v>
      </c>
      <c r="H731" s="6">
        <f>_xlfn.XLOOKUP(order_details[[#This Row],[orderID]],orders[orderID],orders[orderDate])</f>
        <v>42083</v>
      </c>
      <c r="I731" s="6" t="e">
        <f>DATEVALUE(order_details[[#This Row],[Order Date]])</f>
        <v>#VALUE!</v>
      </c>
      <c r="J731">
        <v>26</v>
      </c>
      <c r="K731">
        <v>8</v>
      </c>
      <c r="L731">
        <v>0</v>
      </c>
      <c r="M731">
        <f>(order_details[[#This Row],[unitPrice]]*order_details[[#This Row],[quantity]]) - (order_details[[#This Row],[unitPrice]]*order_details[[#This Row],[quantity]]*order_details[[#This Row],[discount]])</f>
        <v>208</v>
      </c>
      <c r="N731">
        <f>_xlfn.XLOOKUP(order_details[[#This Row],[orderID]],orders[orderID],orders[freight])</f>
        <v>27.19</v>
      </c>
      <c r="O731">
        <f>order_details[[#This Row],[Sales]]-order_details[[#This Row],[Freight]]</f>
        <v>180.81</v>
      </c>
      <c r="P731" s="8">
        <f>(order_details[[#This Row],[Profit]]/order_details[[#This Row],[Sales]])/100</f>
        <v>8.6927884615384619E-3</v>
      </c>
      <c r="Q731" s="12"/>
    </row>
    <row r="732" spans="1:17" x14ac:dyDescent="0.25">
      <c r="A732">
        <v>10967</v>
      </c>
      <c r="B732">
        <v>19</v>
      </c>
      <c r="C732" t="str">
        <f>_xlfn.XLOOKUP(order_details[[#This Row],[orderID]],orders[orderID],orders[customerID])</f>
        <v>TOMSP</v>
      </c>
      <c r="D732" t="str">
        <f>_xlfn.XLOOKUP(order_details[[#This Row],[orderID]],orders[orderID],orders[Employee Name])</f>
        <v>Andrew Fuller</v>
      </c>
      <c r="E732" t="str">
        <f>_xlfn.XLOOKUP(order_details[[#This Row],[Customer ID]],customers[customerID],customers[companyName])</f>
        <v>Toms Spezialitäten</v>
      </c>
      <c r="F732" t="str">
        <f>_xlfn.XLOOKUP(order_details[[#This Row],[productID]],products[productID],products[productName])</f>
        <v>Teatime Chocolate Biscuits</v>
      </c>
      <c r="G732" t="str">
        <f>_xlfn.XLOOKUP(order_details[[#This Row],[Product Name]],products[productName],products[Category Name])</f>
        <v>Confections</v>
      </c>
      <c r="H732" s="6">
        <f>_xlfn.XLOOKUP(order_details[[#This Row],[orderID]],orders[orderID],orders[orderDate])</f>
        <v>42086</v>
      </c>
      <c r="I732" s="6" t="e">
        <f>DATEVALUE(order_details[[#This Row],[Order Date]])</f>
        <v>#VALUE!</v>
      </c>
      <c r="J732">
        <v>9.1999999999999993</v>
      </c>
      <c r="K732">
        <v>12</v>
      </c>
      <c r="L732">
        <v>0</v>
      </c>
      <c r="M732">
        <f>(order_details[[#This Row],[unitPrice]]*order_details[[#This Row],[quantity]]) - (order_details[[#This Row],[unitPrice]]*order_details[[#This Row],[quantity]]*order_details[[#This Row],[discount]])</f>
        <v>110.39999999999999</v>
      </c>
      <c r="N732">
        <f>_xlfn.XLOOKUP(order_details[[#This Row],[orderID]],orders[orderID],orders[freight])</f>
        <v>62.22</v>
      </c>
      <c r="O732">
        <f>order_details[[#This Row],[Sales]]-order_details[[#This Row],[Freight]]</f>
        <v>48.179999999999993</v>
      </c>
      <c r="P732" s="8">
        <f>(order_details[[#This Row],[Profit]]/order_details[[#This Row],[Sales]])/100</f>
        <v>4.3641304347826083E-3</v>
      </c>
      <c r="Q732" s="12"/>
    </row>
    <row r="733" spans="1:17" x14ac:dyDescent="0.25">
      <c r="A733">
        <v>10967</v>
      </c>
      <c r="B733">
        <v>49</v>
      </c>
      <c r="C733" t="str">
        <f>_xlfn.XLOOKUP(order_details[[#This Row],[orderID]],orders[orderID],orders[customerID])</f>
        <v>TOMSP</v>
      </c>
      <c r="D733" t="str">
        <f>_xlfn.XLOOKUP(order_details[[#This Row],[orderID]],orders[orderID],orders[Employee Name])</f>
        <v>Andrew Fuller</v>
      </c>
      <c r="E733" t="str">
        <f>_xlfn.XLOOKUP(order_details[[#This Row],[Customer ID]],customers[customerID],customers[companyName])</f>
        <v>Toms Spezialitäten</v>
      </c>
      <c r="F733" t="str">
        <f>_xlfn.XLOOKUP(order_details[[#This Row],[productID]],products[productID],products[productName])</f>
        <v>Maxilaku</v>
      </c>
      <c r="G733" t="str">
        <f>_xlfn.XLOOKUP(order_details[[#This Row],[Product Name]],products[productName],products[Category Name])</f>
        <v>Confections</v>
      </c>
      <c r="H733" s="6">
        <f>_xlfn.XLOOKUP(order_details[[#This Row],[orderID]],orders[orderID],orders[orderDate])</f>
        <v>42086</v>
      </c>
      <c r="I733" s="6" t="e">
        <f>DATEVALUE(order_details[[#This Row],[Order Date]])</f>
        <v>#VALUE!</v>
      </c>
      <c r="J733">
        <v>20</v>
      </c>
      <c r="K733">
        <v>40</v>
      </c>
      <c r="L733">
        <v>0</v>
      </c>
      <c r="M733">
        <f>(order_details[[#This Row],[unitPrice]]*order_details[[#This Row],[quantity]]) - (order_details[[#This Row],[unitPrice]]*order_details[[#This Row],[quantity]]*order_details[[#This Row],[discount]])</f>
        <v>800</v>
      </c>
      <c r="N733">
        <f>_xlfn.XLOOKUP(order_details[[#This Row],[orderID]],orders[orderID],orders[freight])</f>
        <v>62.22</v>
      </c>
      <c r="O733">
        <f>order_details[[#This Row],[Sales]]-order_details[[#This Row],[Freight]]</f>
        <v>737.78</v>
      </c>
      <c r="P733" s="8">
        <f>(order_details[[#This Row],[Profit]]/order_details[[#This Row],[Sales]])/100</f>
        <v>9.2222499999999995E-3</v>
      </c>
      <c r="Q733" s="12"/>
    </row>
    <row r="734" spans="1:17" x14ac:dyDescent="0.25">
      <c r="A734">
        <v>10968</v>
      </c>
      <c r="B734">
        <v>64</v>
      </c>
      <c r="C734" t="str">
        <f>_xlfn.XLOOKUP(order_details[[#This Row],[orderID]],orders[orderID],orders[customerID])</f>
        <v>ERNSH</v>
      </c>
      <c r="D734" t="str">
        <f>_xlfn.XLOOKUP(order_details[[#This Row],[orderID]],orders[orderID],orders[Employee Name])</f>
        <v>Nancy Davolio</v>
      </c>
      <c r="E734" t="str">
        <f>_xlfn.XLOOKUP(order_details[[#This Row],[Customer ID]],customers[customerID],customers[companyName])</f>
        <v>Ernst Handel</v>
      </c>
      <c r="F734" t="str">
        <f>_xlfn.XLOOKUP(order_details[[#This Row],[productID]],products[productID],products[productName])</f>
        <v>Wimmers gute Semmelknödel</v>
      </c>
      <c r="G734" t="str">
        <f>_xlfn.XLOOKUP(order_details[[#This Row],[Product Name]],products[productName],products[Category Name])</f>
        <v>Grains &amp; Cereals</v>
      </c>
      <c r="H734" s="6">
        <f>_xlfn.XLOOKUP(order_details[[#This Row],[orderID]],orders[orderID],orders[orderDate])</f>
        <v>42086</v>
      </c>
      <c r="I734" s="6" t="e">
        <f>DATEVALUE(order_details[[#This Row],[Order Date]])</f>
        <v>#VALUE!</v>
      </c>
      <c r="J734">
        <v>33.25</v>
      </c>
      <c r="K734">
        <v>4</v>
      </c>
      <c r="L734">
        <v>0</v>
      </c>
      <c r="M734">
        <f>(order_details[[#This Row],[unitPrice]]*order_details[[#This Row],[quantity]]) - (order_details[[#This Row],[unitPrice]]*order_details[[#This Row],[quantity]]*order_details[[#This Row],[discount]])</f>
        <v>133</v>
      </c>
      <c r="N734">
        <f>_xlfn.XLOOKUP(order_details[[#This Row],[orderID]],orders[orderID],orders[freight])</f>
        <v>74.599999999999994</v>
      </c>
      <c r="O734">
        <f>order_details[[#This Row],[Sales]]-order_details[[#This Row],[Freight]]</f>
        <v>58.400000000000006</v>
      </c>
      <c r="P734" s="8">
        <f>(order_details[[#This Row],[Profit]]/order_details[[#This Row],[Sales]])/100</f>
        <v>4.3909774436090235E-3</v>
      </c>
      <c r="Q734" s="12"/>
    </row>
    <row r="735" spans="1:17" x14ac:dyDescent="0.25">
      <c r="A735">
        <v>10969</v>
      </c>
      <c r="B735">
        <v>46</v>
      </c>
      <c r="C735" t="str">
        <f>_xlfn.XLOOKUP(order_details[[#This Row],[orderID]],orders[orderID],orders[customerID])</f>
        <v>COMMI</v>
      </c>
      <c r="D735" t="str">
        <f>_xlfn.XLOOKUP(order_details[[#This Row],[orderID]],orders[orderID],orders[Employee Name])</f>
        <v>Nancy Davolio</v>
      </c>
      <c r="E735" t="str">
        <f>_xlfn.XLOOKUP(order_details[[#This Row],[Customer ID]],customers[customerID],customers[companyName])</f>
        <v>Comércio Mineiro</v>
      </c>
      <c r="F735" t="str">
        <f>_xlfn.XLOOKUP(order_details[[#This Row],[productID]],products[productID],products[productName])</f>
        <v>Spegesild</v>
      </c>
      <c r="G735" t="str">
        <f>_xlfn.XLOOKUP(order_details[[#This Row],[Product Name]],products[productName],products[Category Name])</f>
        <v>Seafood</v>
      </c>
      <c r="H735" s="6">
        <f>_xlfn.XLOOKUP(order_details[[#This Row],[orderID]],orders[orderID],orders[orderDate])</f>
        <v>42086</v>
      </c>
      <c r="I735" s="6" t="e">
        <f>DATEVALUE(order_details[[#This Row],[Order Date]])</f>
        <v>#VALUE!</v>
      </c>
      <c r="J735">
        <v>12</v>
      </c>
      <c r="K735">
        <v>9</v>
      </c>
      <c r="L735">
        <v>0</v>
      </c>
      <c r="M735">
        <f>(order_details[[#This Row],[unitPrice]]*order_details[[#This Row],[quantity]]) - (order_details[[#This Row],[unitPrice]]*order_details[[#This Row],[quantity]]*order_details[[#This Row],[discount]])</f>
        <v>108</v>
      </c>
      <c r="N735">
        <f>_xlfn.XLOOKUP(order_details[[#This Row],[orderID]],orders[orderID],orders[freight])</f>
        <v>0.21</v>
      </c>
      <c r="O735">
        <f>order_details[[#This Row],[Sales]]-order_details[[#This Row],[Freight]]</f>
        <v>107.79</v>
      </c>
      <c r="P735" s="8">
        <f>(order_details[[#This Row],[Profit]]/order_details[[#This Row],[Sales]])/100</f>
        <v>9.980555555555555E-3</v>
      </c>
      <c r="Q735" s="12"/>
    </row>
    <row r="736" spans="1:17" x14ac:dyDescent="0.25">
      <c r="A736">
        <v>10971</v>
      </c>
      <c r="B736">
        <v>29</v>
      </c>
      <c r="C736" t="str">
        <f>_xlfn.XLOOKUP(order_details[[#This Row],[orderID]],orders[orderID],orders[customerID])</f>
        <v>FRANR</v>
      </c>
      <c r="D736" t="str">
        <f>_xlfn.XLOOKUP(order_details[[#This Row],[orderID]],orders[orderID],orders[Employee Name])</f>
        <v>Andrew Fuller</v>
      </c>
      <c r="E736" t="str">
        <f>_xlfn.XLOOKUP(order_details[[#This Row],[Customer ID]],customers[customerID],customers[companyName])</f>
        <v>France restauration</v>
      </c>
      <c r="F736" t="str">
        <f>_xlfn.XLOOKUP(order_details[[#This Row],[productID]],products[productID],products[productName])</f>
        <v>Thüringer Rostbratwurst</v>
      </c>
      <c r="G736" t="str">
        <f>_xlfn.XLOOKUP(order_details[[#This Row],[Product Name]],products[productName],products[Category Name])</f>
        <v>Meat &amp; Poultry</v>
      </c>
      <c r="H736" s="6">
        <f>_xlfn.XLOOKUP(order_details[[#This Row],[orderID]],orders[orderID],orders[orderDate])</f>
        <v>42087</v>
      </c>
      <c r="I736" s="6" t="e">
        <f>DATEVALUE(order_details[[#This Row],[Order Date]])</f>
        <v>#VALUE!</v>
      </c>
      <c r="J736">
        <v>123.79</v>
      </c>
      <c r="K736">
        <v>14</v>
      </c>
      <c r="L736">
        <v>0</v>
      </c>
      <c r="M736">
        <f>(order_details[[#This Row],[unitPrice]]*order_details[[#This Row],[quantity]]) - (order_details[[#This Row],[unitPrice]]*order_details[[#This Row],[quantity]]*order_details[[#This Row],[discount]])</f>
        <v>1733.0600000000002</v>
      </c>
      <c r="N736">
        <f>_xlfn.XLOOKUP(order_details[[#This Row],[orderID]],orders[orderID],orders[freight])</f>
        <v>121.82</v>
      </c>
      <c r="O736">
        <f>order_details[[#This Row],[Sales]]-order_details[[#This Row],[Freight]]</f>
        <v>1611.2400000000002</v>
      </c>
      <c r="P736" s="8">
        <f>(order_details[[#This Row],[Profit]]/order_details[[#This Row],[Sales]])/100</f>
        <v>9.297081462846064E-3</v>
      </c>
      <c r="Q736" s="12"/>
    </row>
    <row r="737" spans="1:17" x14ac:dyDescent="0.25">
      <c r="A737">
        <v>10972</v>
      </c>
      <c r="B737">
        <v>17</v>
      </c>
      <c r="C737" t="str">
        <f>_xlfn.XLOOKUP(order_details[[#This Row],[orderID]],orders[orderID],orders[customerID])</f>
        <v>LACOR</v>
      </c>
      <c r="D737" t="str">
        <f>_xlfn.XLOOKUP(order_details[[#This Row],[orderID]],orders[orderID],orders[Employee Name])</f>
        <v>Margaret Peacock</v>
      </c>
      <c r="E737" t="str">
        <f>_xlfn.XLOOKUP(order_details[[#This Row],[Customer ID]],customers[customerID],customers[companyName])</f>
        <v>La corne d'abondance</v>
      </c>
      <c r="F737" t="str">
        <f>_xlfn.XLOOKUP(order_details[[#This Row],[productID]],products[productID],products[productName])</f>
        <v>Alice Mutton</v>
      </c>
      <c r="G737" t="str">
        <f>_xlfn.XLOOKUP(order_details[[#This Row],[Product Name]],products[productName],products[Category Name])</f>
        <v>Meat &amp; Poultry</v>
      </c>
      <c r="H737" s="6">
        <f>_xlfn.XLOOKUP(order_details[[#This Row],[orderID]],orders[orderID],orders[orderDate])</f>
        <v>42087</v>
      </c>
      <c r="I737" s="6" t="e">
        <f>DATEVALUE(order_details[[#This Row],[Order Date]])</f>
        <v>#VALUE!</v>
      </c>
      <c r="J737">
        <v>39</v>
      </c>
      <c r="K737">
        <v>6</v>
      </c>
      <c r="L737">
        <v>0</v>
      </c>
      <c r="M737">
        <f>(order_details[[#This Row],[unitPrice]]*order_details[[#This Row],[quantity]]) - (order_details[[#This Row],[unitPrice]]*order_details[[#This Row],[quantity]]*order_details[[#This Row],[discount]])</f>
        <v>234</v>
      </c>
      <c r="N737">
        <f>_xlfn.XLOOKUP(order_details[[#This Row],[orderID]],orders[orderID],orders[freight])</f>
        <v>0.02</v>
      </c>
      <c r="O737">
        <f>order_details[[#This Row],[Sales]]-order_details[[#This Row],[Freight]]</f>
        <v>233.98</v>
      </c>
      <c r="P737" s="8">
        <f>(order_details[[#This Row],[Profit]]/order_details[[#This Row],[Sales]])/100</f>
        <v>9.9991452991452998E-3</v>
      </c>
      <c r="Q737" s="12"/>
    </row>
    <row r="738" spans="1:17" x14ac:dyDescent="0.25">
      <c r="A738">
        <v>10972</v>
      </c>
      <c r="B738">
        <v>33</v>
      </c>
      <c r="C738" t="str">
        <f>_xlfn.XLOOKUP(order_details[[#This Row],[orderID]],orders[orderID],orders[customerID])</f>
        <v>LACOR</v>
      </c>
      <c r="D738" t="str">
        <f>_xlfn.XLOOKUP(order_details[[#This Row],[orderID]],orders[orderID],orders[Employee Name])</f>
        <v>Margaret Peacock</v>
      </c>
      <c r="E738" t="str">
        <f>_xlfn.XLOOKUP(order_details[[#This Row],[Customer ID]],customers[customerID],customers[companyName])</f>
        <v>La corne d'abondance</v>
      </c>
      <c r="F738" t="str">
        <f>_xlfn.XLOOKUP(order_details[[#This Row],[productID]],products[productID],products[productName])</f>
        <v>Geitost</v>
      </c>
      <c r="G738" t="str">
        <f>_xlfn.XLOOKUP(order_details[[#This Row],[Product Name]],products[productName],products[Category Name])</f>
        <v>Dairy Products</v>
      </c>
      <c r="H738" s="6">
        <f>_xlfn.XLOOKUP(order_details[[#This Row],[orderID]],orders[orderID],orders[orderDate])</f>
        <v>42087</v>
      </c>
      <c r="I738" s="6" t="e">
        <f>DATEVALUE(order_details[[#This Row],[Order Date]])</f>
        <v>#VALUE!</v>
      </c>
      <c r="J738">
        <v>2.5</v>
      </c>
      <c r="K738">
        <v>7</v>
      </c>
      <c r="L738">
        <v>0</v>
      </c>
      <c r="M738">
        <f>(order_details[[#This Row],[unitPrice]]*order_details[[#This Row],[quantity]]) - (order_details[[#This Row],[unitPrice]]*order_details[[#This Row],[quantity]]*order_details[[#This Row],[discount]])</f>
        <v>17.5</v>
      </c>
      <c r="N738">
        <f>_xlfn.XLOOKUP(order_details[[#This Row],[orderID]],orders[orderID],orders[freight])</f>
        <v>0.02</v>
      </c>
      <c r="O738">
        <f>order_details[[#This Row],[Sales]]-order_details[[#This Row],[Freight]]</f>
        <v>17.48</v>
      </c>
      <c r="P738" s="8">
        <f>(order_details[[#This Row],[Profit]]/order_details[[#This Row],[Sales]])/100</f>
        <v>9.9885714285714283E-3</v>
      </c>
      <c r="Q738" s="12"/>
    </row>
    <row r="739" spans="1:17" x14ac:dyDescent="0.25">
      <c r="A739">
        <v>10973</v>
      </c>
      <c r="B739">
        <v>26</v>
      </c>
      <c r="C739" t="str">
        <f>_xlfn.XLOOKUP(order_details[[#This Row],[orderID]],orders[orderID],orders[customerID])</f>
        <v>LACOR</v>
      </c>
      <c r="D739" t="str">
        <f>_xlfn.XLOOKUP(order_details[[#This Row],[orderID]],orders[orderID],orders[Employee Name])</f>
        <v>Michael Suyama</v>
      </c>
      <c r="E739" t="str">
        <f>_xlfn.XLOOKUP(order_details[[#This Row],[Customer ID]],customers[customerID],customers[companyName])</f>
        <v>La corne d'abondance</v>
      </c>
      <c r="F739" t="str">
        <f>_xlfn.XLOOKUP(order_details[[#This Row],[productID]],products[productID],products[productName])</f>
        <v>Gumbär Gummibärchen</v>
      </c>
      <c r="G739" t="str">
        <f>_xlfn.XLOOKUP(order_details[[#This Row],[Product Name]],products[productName],products[Category Name])</f>
        <v>Confections</v>
      </c>
      <c r="H739" s="6">
        <f>_xlfn.XLOOKUP(order_details[[#This Row],[orderID]],orders[orderID],orders[orderDate])</f>
        <v>42087</v>
      </c>
      <c r="I739" s="6" t="e">
        <f>DATEVALUE(order_details[[#This Row],[Order Date]])</f>
        <v>#VALUE!</v>
      </c>
      <c r="J739">
        <v>31.23</v>
      </c>
      <c r="K739">
        <v>5</v>
      </c>
      <c r="L739">
        <v>0</v>
      </c>
      <c r="M739">
        <f>(order_details[[#This Row],[unitPrice]]*order_details[[#This Row],[quantity]]) - (order_details[[#This Row],[unitPrice]]*order_details[[#This Row],[quantity]]*order_details[[#This Row],[discount]])</f>
        <v>156.15</v>
      </c>
      <c r="N739">
        <f>_xlfn.XLOOKUP(order_details[[#This Row],[orderID]],orders[orderID],orders[freight])</f>
        <v>15.17</v>
      </c>
      <c r="O739">
        <f>order_details[[#This Row],[Sales]]-order_details[[#This Row],[Freight]]</f>
        <v>140.98000000000002</v>
      </c>
      <c r="P739" s="8">
        <f>(order_details[[#This Row],[Profit]]/order_details[[#This Row],[Sales]])/100</f>
        <v>9.0284982388728792E-3</v>
      </c>
      <c r="Q739" s="12"/>
    </row>
    <row r="740" spans="1:17" x14ac:dyDescent="0.25">
      <c r="A740">
        <v>10973</v>
      </c>
      <c r="B740">
        <v>41</v>
      </c>
      <c r="C740" t="str">
        <f>_xlfn.XLOOKUP(order_details[[#This Row],[orderID]],orders[orderID],orders[customerID])</f>
        <v>LACOR</v>
      </c>
      <c r="D740" t="str">
        <f>_xlfn.XLOOKUP(order_details[[#This Row],[orderID]],orders[orderID],orders[Employee Name])</f>
        <v>Michael Suyama</v>
      </c>
      <c r="E740" t="str">
        <f>_xlfn.XLOOKUP(order_details[[#This Row],[Customer ID]],customers[customerID],customers[companyName])</f>
        <v>La corne d'abondance</v>
      </c>
      <c r="F740" t="str">
        <f>_xlfn.XLOOKUP(order_details[[#This Row],[productID]],products[productID],products[productName])</f>
        <v>Jack's New England Clam Chowder</v>
      </c>
      <c r="G740" t="str">
        <f>_xlfn.XLOOKUP(order_details[[#This Row],[Product Name]],products[productName],products[Category Name])</f>
        <v>Seafood</v>
      </c>
      <c r="H740" s="6">
        <f>_xlfn.XLOOKUP(order_details[[#This Row],[orderID]],orders[orderID],orders[orderDate])</f>
        <v>42087</v>
      </c>
      <c r="I740" s="6" t="e">
        <f>DATEVALUE(order_details[[#This Row],[Order Date]])</f>
        <v>#VALUE!</v>
      </c>
      <c r="J740">
        <v>9.65</v>
      </c>
      <c r="K740">
        <v>6</v>
      </c>
      <c r="L740">
        <v>0</v>
      </c>
      <c r="M740">
        <f>(order_details[[#This Row],[unitPrice]]*order_details[[#This Row],[quantity]]) - (order_details[[#This Row],[unitPrice]]*order_details[[#This Row],[quantity]]*order_details[[#This Row],[discount]])</f>
        <v>57.900000000000006</v>
      </c>
      <c r="N740">
        <f>_xlfn.XLOOKUP(order_details[[#This Row],[orderID]],orders[orderID],orders[freight])</f>
        <v>15.17</v>
      </c>
      <c r="O740">
        <f>order_details[[#This Row],[Sales]]-order_details[[#This Row],[Freight]]</f>
        <v>42.730000000000004</v>
      </c>
      <c r="P740" s="8">
        <f>(order_details[[#This Row],[Profit]]/order_details[[#This Row],[Sales]])/100</f>
        <v>7.3799654576856642E-3</v>
      </c>
      <c r="Q740" s="12"/>
    </row>
    <row r="741" spans="1:17" x14ac:dyDescent="0.25">
      <c r="A741">
        <v>10975</v>
      </c>
      <c r="B741">
        <v>8</v>
      </c>
      <c r="C741" t="str">
        <f>_xlfn.XLOOKUP(order_details[[#This Row],[orderID]],orders[orderID],orders[customerID])</f>
        <v>BOTTM</v>
      </c>
      <c r="D741" t="str">
        <f>_xlfn.XLOOKUP(order_details[[#This Row],[orderID]],orders[orderID],orders[Employee Name])</f>
        <v>Nancy Davolio</v>
      </c>
      <c r="E741" t="str">
        <f>_xlfn.XLOOKUP(order_details[[#This Row],[Customer ID]],customers[customerID],customers[companyName])</f>
        <v>Bottom-Dollar Markets</v>
      </c>
      <c r="F741" t="str">
        <f>_xlfn.XLOOKUP(order_details[[#This Row],[productID]],products[productID],products[productName])</f>
        <v>Northwoods Cranberry Sauce</v>
      </c>
      <c r="G741" t="str">
        <f>_xlfn.XLOOKUP(order_details[[#This Row],[Product Name]],products[productName],products[Category Name])</f>
        <v>Condiments</v>
      </c>
      <c r="H741" s="6">
        <f>_xlfn.XLOOKUP(order_details[[#This Row],[orderID]],orders[orderID],orders[orderDate])</f>
        <v>42088</v>
      </c>
      <c r="I741" s="6" t="e">
        <f>DATEVALUE(order_details[[#This Row],[Order Date]])</f>
        <v>#VALUE!</v>
      </c>
      <c r="J741">
        <v>40</v>
      </c>
      <c r="K741">
        <v>16</v>
      </c>
      <c r="L741">
        <v>0</v>
      </c>
      <c r="M741">
        <f>(order_details[[#This Row],[unitPrice]]*order_details[[#This Row],[quantity]]) - (order_details[[#This Row],[unitPrice]]*order_details[[#This Row],[quantity]]*order_details[[#This Row],[discount]])</f>
        <v>640</v>
      </c>
      <c r="N741">
        <f>_xlfn.XLOOKUP(order_details[[#This Row],[orderID]],orders[orderID],orders[freight])</f>
        <v>32.270000000000003</v>
      </c>
      <c r="O741">
        <f>order_details[[#This Row],[Sales]]-order_details[[#This Row],[Freight]]</f>
        <v>607.73</v>
      </c>
      <c r="P741" s="8">
        <f>(order_details[[#This Row],[Profit]]/order_details[[#This Row],[Sales]])/100</f>
        <v>9.4957812499999999E-3</v>
      </c>
      <c r="Q741" s="12"/>
    </row>
    <row r="742" spans="1:17" x14ac:dyDescent="0.25">
      <c r="A742">
        <v>10979</v>
      </c>
      <c r="B742">
        <v>7</v>
      </c>
      <c r="C742" t="str">
        <f>_xlfn.XLOOKUP(order_details[[#This Row],[orderID]],orders[orderID],orders[customerID])</f>
        <v>ERNSH</v>
      </c>
      <c r="D742" t="str">
        <f>_xlfn.XLOOKUP(order_details[[#This Row],[orderID]],orders[orderID],orders[Employee Name])</f>
        <v>Laura Callahan</v>
      </c>
      <c r="E742" t="str">
        <f>_xlfn.XLOOKUP(order_details[[#This Row],[Customer ID]],customers[customerID],customers[companyName])</f>
        <v>Ernst Handel</v>
      </c>
      <c r="F742" t="str">
        <f>_xlfn.XLOOKUP(order_details[[#This Row],[productID]],products[productID],products[productName])</f>
        <v>Uncle Bob's Organic Dried Pears</v>
      </c>
      <c r="G742" t="str">
        <f>_xlfn.XLOOKUP(order_details[[#This Row],[Product Name]],products[productName],products[Category Name])</f>
        <v>Produce</v>
      </c>
      <c r="H742" s="6">
        <f>_xlfn.XLOOKUP(order_details[[#This Row],[orderID]],orders[orderID],orders[orderDate])</f>
        <v>42089</v>
      </c>
      <c r="I742" s="6" t="e">
        <f>DATEVALUE(order_details[[#This Row],[Order Date]])</f>
        <v>#VALUE!</v>
      </c>
      <c r="J742">
        <v>30</v>
      </c>
      <c r="K742">
        <v>18</v>
      </c>
      <c r="L742">
        <v>0</v>
      </c>
      <c r="M742">
        <f>(order_details[[#This Row],[unitPrice]]*order_details[[#This Row],[quantity]]) - (order_details[[#This Row],[unitPrice]]*order_details[[#This Row],[quantity]]*order_details[[#This Row],[discount]])</f>
        <v>540</v>
      </c>
      <c r="N742">
        <f>_xlfn.XLOOKUP(order_details[[#This Row],[orderID]],orders[orderID],orders[freight])</f>
        <v>353.07</v>
      </c>
      <c r="O742">
        <f>order_details[[#This Row],[Sales]]-order_details[[#This Row],[Freight]]</f>
        <v>186.93</v>
      </c>
      <c r="P742" s="8">
        <f>(order_details[[#This Row],[Profit]]/order_details[[#This Row],[Sales]])/100</f>
        <v>3.4616666666666667E-3</v>
      </c>
      <c r="Q742" s="12"/>
    </row>
    <row r="743" spans="1:17" x14ac:dyDescent="0.25">
      <c r="A743">
        <v>10979</v>
      </c>
      <c r="B743">
        <v>24</v>
      </c>
      <c r="C743" t="str">
        <f>_xlfn.XLOOKUP(order_details[[#This Row],[orderID]],orders[orderID],orders[customerID])</f>
        <v>ERNSH</v>
      </c>
      <c r="D743" t="str">
        <f>_xlfn.XLOOKUP(order_details[[#This Row],[orderID]],orders[orderID],orders[Employee Name])</f>
        <v>Laura Callahan</v>
      </c>
      <c r="E743" t="str">
        <f>_xlfn.XLOOKUP(order_details[[#This Row],[Customer ID]],customers[customerID],customers[companyName])</f>
        <v>Ernst Handel</v>
      </c>
      <c r="F743" t="str">
        <f>_xlfn.XLOOKUP(order_details[[#This Row],[productID]],products[productID],products[productName])</f>
        <v>Guarana Fantastica</v>
      </c>
      <c r="G743" t="str">
        <f>_xlfn.XLOOKUP(order_details[[#This Row],[Product Name]],products[productName],products[Category Name])</f>
        <v>Beverages</v>
      </c>
      <c r="H743" s="6">
        <f>_xlfn.XLOOKUP(order_details[[#This Row],[orderID]],orders[orderID],orders[orderDate])</f>
        <v>42089</v>
      </c>
      <c r="I743" s="6" t="e">
        <f>DATEVALUE(order_details[[#This Row],[Order Date]])</f>
        <v>#VALUE!</v>
      </c>
      <c r="J743">
        <v>4.5</v>
      </c>
      <c r="K743">
        <v>80</v>
      </c>
      <c r="L743">
        <v>0</v>
      </c>
      <c r="M743">
        <f>(order_details[[#This Row],[unitPrice]]*order_details[[#This Row],[quantity]]) - (order_details[[#This Row],[unitPrice]]*order_details[[#This Row],[quantity]]*order_details[[#This Row],[discount]])</f>
        <v>360</v>
      </c>
      <c r="N743">
        <f>_xlfn.XLOOKUP(order_details[[#This Row],[orderID]],orders[orderID],orders[freight])</f>
        <v>353.07</v>
      </c>
      <c r="O743">
        <f>order_details[[#This Row],[Sales]]-order_details[[#This Row],[Freight]]</f>
        <v>6.9300000000000068</v>
      </c>
      <c r="P743" s="8">
        <f>(order_details[[#This Row],[Profit]]/order_details[[#This Row],[Sales]])/100</f>
        <v>1.9250000000000021E-4</v>
      </c>
      <c r="Q743" s="12"/>
    </row>
    <row r="744" spans="1:17" x14ac:dyDescent="0.25">
      <c r="A744">
        <v>10979</v>
      </c>
      <c r="B744">
        <v>31</v>
      </c>
      <c r="C744" t="str">
        <f>_xlfn.XLOOKUP(order_details[[#This Row],[orderID]],orders[orderID],orders[customerID])</f>
        <v>ERNSH</v>
      </c>
      <c r="D744" t="str">
        <f>_xlfn.XLOOKUP(order_details[[#This Row],[orderID]],orders[orderID],orders[Employee Name])</f>
        <v>Laura Callahan</v>
      </c>
      <c r="E744" t="str">
        <f>_xlfn.XLOOKUP(order_details[[#This Row],[Customer ID]],customers[customerID],customers[companyName])</f>
        <v>Ernst Handel</v>
      </c>
      <c r="F744" t="str">
        <f>_xlfn.XLOOKUP(order_details[[#This Row],[productID]],products[productID],products[productName])</f>
        <v>Gorgonzola Telino</v>
      </c>
      <c r="G744" t="str">
        <f>_xlfn.XLOOKUP(order_details[[#This Row],[Product Name]],products[productName],products[Category Name])</f>
        <v>Dairy Products</v>
      </c>
      <c r="H744" s="6">
        <f>_xlfn.XLOOKUP(order_details[[#This Row],[orderID]],orders[orderID],orders[orderDate])</f>
        <v>42089</v>
      </c>
      <c r="I744" s="6" t="e">
        <f>DATEVALUE(order_details[[#This Row],[Order Date]])</f>
        <v>#VALUE!</v>
      </c>
      <c r="J744">
        <v>12.5</v>
      </c>
      <c r="K744">
        <v>24</v>
      </c>
      <c r="L744">
        <v>0</v>
      </c>
      <c r="M744">
        <f>(order_details[[#This Row],[unitPrice]]*order_details[[#This Row],[quantity]]) - (order_details[[#This Row],[unitPrice]]*order_details[[#This Row],[quantity]]*order_details[[#This Row],[discount]])</f>
        <v>300</v>
      </c>
      <c r="N744">
        <f>_xlfn.XLOOKUP(order_details[[#This Row],[orderID]],orders[orderID],orders[freight])</f>
        <v>353.07</v>
      </c>
      <c r="O744">
        <f>order_details[[#This Row],[Sales]]-order_details[[#This Row],[Freight]]</f>
        <v>-53.069999999999993</v>
      </c>
      <c r="P744" s="8">
        <f>(order_details[[#This Row],[Profit]]/order_details[[#This Row],[Sales]])/100</f>
        <v>-1.7689999999999997E-3</v>
      </c>
      <c r="Q744" s="12"/>
    </row>
    <row r="745" spans="1:17" x14ac:dyDescent="0.25">
      <c r="A745">
        <v>10979</v>
      </c>
      <c r="B745">
        <v>63</v>
      </c>
      <c r="C745" t="str">
        <f>_xlfn.XLOOKUP(order_details[[#This Row],[orderID]],orders[orderID],orders[customerID])</f>
        <v>ERNSH</v>
      </c>
      <c r="D745" t="str">
        <f>_xlfn.XLOOKUP(order_details[[#This Row],[orderID]],orders[orderID],orders[Employee Name])</f>
        <v>Laura Callahan</v>
      </c>
      <c r="E745" t="str">
        <f>_xlfn.XLOOKUP(order_details[[#This Row],[Customer ID]],customers[customerID],customers[companyName])</f>
        <v>Ernst Handel</v>
      </c>
      <c r="F745" t="str">
        <f>_xlfn.XLOOKUP(order_details[[#This Row],[productID]],products[productID],products[productName])</f>
        <v>Vegie-spread</v>
      </c>
      <c r="G745" t="str">
        <f>_xlfn.XLOOKUP(order_details[[#This Row],[Product Name]],products[productName],products[Category Name])</f>
        <v>Condiments</v>
      </c>
      <c r="H745" s="6">
        <f>_xlfn.XLOOKUP(order_details[[#This Row],[orderID]],orders[orderID],orders[orderDate])</f>
        <v>42089</v>
      </c>
      <c r="I745" s="6" t="e">
        <f>DATEVALUE(order_details[[#This Row],[Order Date]])</f>
        <v>#VALUE!</v>
      </c>
      <c r="J745">
        <v>43.9</v>
      </c>
      <c r="K745">
        <v>35</v>
      </c>
      <c r="L745">
        <v>0</v>
      </c>
      <c r="M745">
        <f>(order_details[[#This Row],[unitPrice]]*order_details[[#This Row],[quantity]]) - (order_details[[#This Row],[unitPrice]]*order_details[[#This Row],[quantity]]*order_details[[#This Row],[discount]])</f>
        <v>1536.5</v>
      </c>
      <c r="N745">
        <f>_xlfn.XLOOKUP(order_details[[#This Row],[orderID]],orders[orderID],orders[freight])</f>
        <v>353.07</v>
      </c>
      <c r="O745">
        <f>order_details[[#This Row],[Sales]]-order_details[[#This Row],[Freight]]</f>
        <v>1183.43</v>
      </c>
      <c r="P745" s="8">
        <f>(order_details[[#This Row],[Profit]]/order_details[[#This Row],[Sales]])/100</f>
        <v>7.7021151968760171E-3</v>
      </c>
      <c r="Q745" s="12"/>
    </row>
    <row r="746" spans="1:17" x14ac:dyDescent="0.25">
      <c r="A746">
        <v>10981</v>
      </c>
      <c r="B746">
        <v>38</v>
      </c>
      <c r="C746" t="str">
        <f>_xlfn.XLOOKUP(order_details[[#This Row],[orderID]],orders[orderID],orders[customerID])</f>
        <v>HANAR</v>
      </c>
      <c r="D746" t="str">
        <f>_xlfn.XLOOKUP(order_details[[#This Row],[orderID]],orders[orderID],orders[Employee Name])</f>
        <v>Nancy Davolio</v>
      </c>
      <c r="E746" t="str">
        <f>_xlfn.XLOOKUP(order_details[[#This Row],[Customer ID]],customers[customerID],customers[companyName])</f>
        <v>Hanari Carnes</v>
      </c>
      <c r="F746" t="str">
        <f>_xlfn.XLOOKUP(order_details[[#This Row],[productID]],products[productID],products[productName])</f>
        <v>Côte de Blaye</v>
      </c>
      <c r="G746" t="str">
        <f>_xlfn.XLOOKUP(order_details[[#This Row],[Product Name]],products[productName],products[Category Name])</f>
        <v>Beverages</v>
      </c>
      <c r="H746" s="6">
        <f>_xlfn.XLOOKUP(order_details[[#This Row],[orderID]],orders[orderID],orders[orderDate])</f>
        <v>42090</v>
      </c>
      <c r="I746" s="6" t="e">
        <f>DATEVALUE(order_details[[#This Row],[Order Date]])</f>
        <v>#VALUE!</v>
      </c>
      <c r="J746">
        <v>263.5</v>
      </c>
      <c r="K746">
        <v>60</v>
      </c>
      <c r="L746">
        <v>0</v>
      </c>
      <c r="M746">
        <f>(order_details[[#This Row],[unitPrice]]*order_details[[#This Row],[quantity]]) - (order_details[[#This Row],[unitPrice]]*order_details[[#This Row],[quantity]]*order_details[[#This Row],[discount]])</f>
        <v>15810</v>
      </c>
      <c r="N746">
        <f>_xlfn.XLOOKUP(order_details[[#This Row],[orderID]],orders[orderID],orders[freight])</f>
        <v>193.37</v>
      </c>
      <c r="O746">
        <f>order_details[[#This Row],[Sales]]-order_details[[#This Row],[Freight]]</f>
        <v>15616.63</v>
      </c>
      <c r="P746" s="8">
        <f>(order_details[[#This Row],[Profit]]/order_details[[#This Row],[Sales]])/100</f>
        <v>9.8776913345983552E-3</v>
      </c>
      <c r="Q746" s="12"/>
    </row>
    <row r="747" spans="1:17" x14ac:dyDescent="0.25">
      <c r="A747">
        <v>10982</v>
      </c>
      <c r="B747">
        <v>43</v>
      </c>
      <c r="C747" t="str">
        <f>_xlfn.XLOOKUP(order_details[[#This Row],[orderID]],orders[orderID],orders[customerID])</f>
        <v>BOTTM</v>
      </c>
      <c r="D747" t="str">
        <f>_xlfn.XLOOKUP(order_details[[#This Row],[orderID]],orders[orderID],orders[Employee Name])</f>
        <v>Andrew Fuller</v>
      </c>
      <c r="E747" t="str">
        <f>_xlfn.XLOOKUP(order_details[[#This Row],[Customer ID]],customers[customerID],customers[companyName])</f>
        <v>Bottom-Dollar Markets</v>
      </c>
      <c r="F747" t="str">
        <f>_xlfn.XLOOKUP(order_details[[#This Row],[productID]],products[productID],products[productName])</f>
        <v>Ipoh Coffee</v>
      </c>
      <c r="G747" t="str">
        <f>_xlfn.XLOOKUP(order_details[[#This Row],[Product Name]],products[productName],products[Category Name])</f>
        <v>Beverages</v>
      </c>
      <c r="H747" s="6">
        <f>_xlfn.XLOOKUP(order_details[[#This Row],[orderID]],orders[orderID],orders[orderDate])</f>
        <v>42090</v>
      </c>
      <c r="I747" s="6" t="e">
        <f>DATEVALUE(order_details[[#This Row],[Order Date]])</f>
        <v>#VALUE!</v>
      </c>
      <c r="J747">
        <v>46</v>
      </c>
      <c r="K747">
        <v>9</v>
      </c>
      <c r="L747">
        <v>0</v>
      </c>
      <c r="M747">
        <f>(order_details[[#This Row],[unitPrice]]*order_details[[#This Row],[quantity]]) - (order_details[[#This Row],[unitPrice]]*order_details[[#This Row],[quantity]]*order_details[[#This Row],[discount]])</f>
        <v>414</v>
      </c>
      <c r="N747">
        <f>_xlfn.XLOOKUP(order_details[[#This Row],[orderID]],orders[orderID],orders[freight])</f>
        <v>14.01</v>
      </c>
      <c r="O747">
        <f>order_details[[#This Row],[Sales]]-order_details[[#This Row],[Freight]]</f>
        <v>399.99</v>
      </c>
      <c r="P747" s="8">
        <f>(order_details[[#This Row],[Profit]]/order_details[[#This Row],[Sales]])/100</f>
        <v>9.6615942028985512E-3</v>
      </c>
      <c r="Q747" s="12"/>
    </row>
    <row r="748" spans="1:17" x14ac:dyDescent="0.25">
      <c r="A748">
        <v>10984</v>
      </c>
      <c r="B748">
        <v>16</v>
      </c>
      <c r="C748" t="str">
        <f>_xlfn.XLOOKUP(order_details[[#This Row],[orderID]],orders[orderID],orders[customerID])</f>
        <v>SAVEA</v>
      </c>
      <c r="D748" t="str">
        <f>_xlfn.XLOOKUP(order_details[[#This Row],[orderID]],orders[orderID],orders[Employee Name])</f>
        <v>Nancy Davolio</v>
      </c>
      <c r="E748" t="str">
        <f>_xlfn.XLOOKUP(order_details[[#This Row],[Customer ID]],customers[customerID],customers[companyName])</f>
        <v>Save-a-lot Markets</v>
      </c>
      <c r="F748" t="str">
        <f>_xlfn.XLOOKUP(order_details[[#This Row],[productID]],products[productID],products[productName])</f>
        <v>Pavlova</v>
      </c>
      <c r="G748" t="str">
        <f>_xlfn.XLOOKUP(order_details[[#This Row],[Product Name]],products[productName],products[Category Name])</f>
        <v>Confections</v>
      </c>
      <c r="H748" s="6">
        <f>_xlfn.XLOOKUP(order_details[[#This Row],[orderID]],orders[orderID],orders[orderDate])</f>
        <v>42093</v>
      </c>
      <c r="I748" s="6" t="e">
        <f>DATEVALUE(order_details[[#This Row],[Order Date]])</f>
        <v>#VALUE!</v>
      </c>
      <c r="J748">
        <v>17.45</v>
      </c>
      <c r="K748">
        <v>55</v>
      </c>
      <c r="L748">
        <v>0</v>
      </c>
      <c r="M748">
        <f>(order_details[[#This Row],[unitPrice]]*order_details[[#This Row],[quantity]]) - (order_details[[#This Row],[unitPrice]]*order_details[[#This Row],[quantity]]*order_details[[#This Row],[discount]])</f>
        <v>959.75</v>
      </c>
      <c r="N748">
        <f>_xlfn.XLOOKUP(order_details[[#This Row],[orderID]],orders[orderID],orders[freight])</f>
        <v>211.22</v>
      </c>
      <c r="O748">
        <f>order_details[[#This Row],[Sales]]-order_details[[#This Row],[Freight]]</f>
        <v>748.53</v>
      </c>
      <c r="P748" s="8">
        <f>(order_details[[#This Row],[Profit]]/order_details[[#This Row],[Sales]])/100</f>
        <v>7.7992185464964836E-3</v>
      </c>
      <c r="Q748" s="12"/>
    </row>
    <row r="749" spans="1:17" x14ac:dyDescent="0.25">
      <c r="A749">
        <v>10984</v>
      </c>
      <c r="B749">
        <v>36</v>
      </c>
      <c r="C749" t="str">
        <f>_xlfn.XLOOKUP(order_details[[#This Row],[orderID]],orders[orderID],orders[customerID])</f>
        <v>SAVEA</v>
      </c>
      <c r="D749" t="str">
        <f>_xlfn.XLOOKUP(order_details[[#This Row],[orderID]],orders[orderID],orders[Employee Name])</f>
        <v>Nancy Davolio</v>
      </c>
      <c r="E749" t="str">
        <f>_xlfn.XLOOKUP(order_details[[#This Row],[Customer ID]],customers[customerID],customers[companyName])</f>
        <v>Save-a-lot Markets</v>
      </c>
      <c r="F749" t="str">
        <f>_xlfn.XLOOKUP(order_details[[#This Row],[productID]],products[productID],products[productName])</f>
        <v>Inlagd Sill</v>
      </c>
      <c r="G749" t="str">
        <f>_xlfn.XLOOKUP(order_details[[#This Row],[Product Name]],products[productName],products[Category Name])</f>
        <v>Seafood</v>
      </c>
      <c r="H749" s="6">
        <f>_xlfn.XLOOKUP(order_details[[#This Row],[orderID]],orders[orderID],orders[orderDate])</f>
        <v>42093</v>
      </c>
      <c r="I749" s="6" t="e">
        <f>DATEVALUE(order_details[[#This Row],[Order Date]])</f>
        <v>#VALUE!</v>
      </c>
      <c r="J749">
        <v>19</v>
      </c>
      <c r="K749">
        <v>40</v>
      </c>
      <c r="L749">
        <v>0</v>
      </c>
      <c r="M749">
        <f>(order_details[[#This Row],[unitPrice]]*order_details[[#This Row],[quantity]]) - (order_details[[#This Row],[unitPrice]]*order_details[[#This Row],[quantity]]*order_details[[#This Row],[discount]])</f>
        <v>760</v>
      </c>
      <c r="N749">
        <f>_xlfn.XLOOKUP(order_details[[#This Row],[orderID]],orders[orderID],orders[freight])</f>
        <v>211.22</v>
      </c>
      <c r="O749">
        <f>order_details[[#This Row],[Sales]]-order_details[[#This Row],[Freight]]</f>
        <v>548.78</v>
      </c>
      <c r="P749" s="8">
        <f>(order_details[[#This Row],[Profit]]/order_details[[#This Row],[Sales]])/100</f>
        <v>7.2207894736842108E-3</v>
      </c>
      <c r="Q749" s="12"/>
    </row>
    <row r="750" spans="1:17" x14ac:dyDescent="0.25">
      <c r="A750">
        <v>10987</v>
      </c>
      <c r="B750">
        <v>7</v>
      </c>
      <c r="C750" t="str">
        <f>_xlfn.XLOOKUP(order_details[[#This Row],[orderID]],orders[orderID],orders[customerID])</f>
        <v>EASTC</v>
      </c>
      <c r="D750" t="str">
        <f>_xlfn.XLOOKUP(order_details[[#This Row],[orderID]],orders[orderID],orders[Employee Name])</f>
        <v>Laura Callahan</v>
      </c>
      <c r="E750" t="str">
        <f>_xlfn.XLOOKUP(order_details[[#This Row],[Customer ID]],customers[customerID],customers[companyName])</f>
        <v>Eastern Connection</v>
      </c>
      <c r="F750" t="str">
        <f>_xlfn.XLOOKUP(order_details[[#This Row],[productID]],products[productID],products[productName])</f>
        <v>Uncle Bob's Organic Dried Pears</v>
      </c>
      <c r="G750" t="str">
        <f>_xlfn.XLOOKUP(order_details[[#This Row],[Product Name]],products[productName],products[Category Name])</f>
        <v>Produce</v>
      </c>
      <c r="H750" s="6">
        <f>_xlfn.XLOOKUP(order_details[[#This Row],[orderID]],orders[orderID],orders[orderDate])</f>
        <v>42094</v>
      </c>
      <c r="I750" s="6" t="e">
        <f>DATEVALUE(order_details[[#This Row],[Order Date]])</f>
        <v>#VALUE!</v>
      </c>
      <c r="J750">
        <v>30</v>
      </c>
      <c r="K750">
        <v>60</v>
      </c>
      <c r="L750">
        <v>0</v>
      </c>
      <c r="M750">
        <f>(order_details[[#This Row],[unitPrice]]*order_details[[#This Row],[quantity]]) - (order_details[[#This Row],[unitPrice]]*order_details[[#This Row],[quantity]]*order_details[[#This Row],[discount]])</f>
        <v>1800</v>
      </c>
      <c r="N750">
        <f>_xlfn.XLOOKUP(order_details[[#This Row],[orderID]],orders[orderID],orders[freight])</f>
        <v>185.48</v>
      </c>
      <c r="O750">
        <f>order_details[[#This Row],[Sales]]-order_details[[#This Row],[Freight]]</f>
        <v>1614.52</v>
      </c>
      <c r="P750" s="8">
        <f>(order_details[[#This Row],[Profit]]/order_details[[#This Row],[Sales]])/100</f>
        <v>8.9695555555555553E-3</v>
      </c>
      <c r="Q750" s="12"/>
    </row>
    <row r="751" spans="1:17" x14ac:dyDescent="0.25">
      <c r="A751">
        <v>10987</v>
      </c>
      <c r="B751">
        <v>43</v>
      </c>
      <c r="C751" t="str">
        <f>_xlfn.XLOOKUP(order_details[[#This Row],[orderID]],orders[orderID],orders[customerID])</f>
        <v>EASTC</v>
      </c>
      <c r="D751" t="str">
        <f>_xlfn.XLOOKUP(order_details[[#This Row],[orderID]],orders[orderID],orders[Employee Name])</f>
        <v>Laura Callahan</v>
      </c>
      <c r="E751" t="str">
        <f>_xlfn.XLOOKUP(order_details[[#This Row],[Customer ID]],customers[customerID],customers[companyName])</f>
        <v>Eastern Connection</v>
      </c>
      <c r="F751" t="str">
        <f>_xlfn.XLOOKUP(order_details[[#This Row],[productID]],products[productID],products[productName])</f>
        <v>Ipoh Coffee</v>
      </c>
      <c r="G751" t="str">
        <f>_xlfn.XLOOKUP(order_details[[#This Row],[Product Name]],products[productName],products[Category Name])</f>
        <v>Beverages</v>
      </c>
      <c r="H751" s="6">
        <f>_xlfn.XLOOKUP(order_details[[#This Row],[orderID]],orders[orderID],orders[orderDate])</f>
        <v>42094</v>
      </c>
      <c r="I751" s="6" t="e">
        <f>DATEVALUE(order_details[[#This Row],[Order Date]])</f>
        <v>#VALUE!</v>
      </c>
      <c r="J751">
        <v>46</v>
      </c>
      <c r="K751">
        <v>6</v>
      </c>
      <c r="L751">
        <v>0</v>
      </c>
      <c r="M751">
        <f>(order_details[[#This Row],[unitPrice]]*order_details[[#This Row],[quantity]]) - (order_details[[#This Row],[unitPrice]]*order_details[[#This Row],[quantity]]*order_details[[#This Row],[discount]])</f>
        <v>276</v>
      </c>
      <c r="N751">
        <f>_xlfn.XLOOKUP(order_details[[#This Row],[orderID]],orders[orderID],orders[freight])</f>
        <v>185.48</v>
      </c>
      <c r="O751">
        <f>order_details[[#This Row],[Sales]]-order_details[[#This Row],[Freight]]</f>
        <v>90.52000000000001</v>
      </c>
      <c r="P751" s="8">
        <f>(order_details[[#This Row],[Profit]]/order_details[[#This Row],[Sales]])/100</f>
        <v>3.2797101449275369E-3</v>
      </c>
      <c r="Q751" s="12"/>
    </row>
    <row r="752" spans="1:17" x14ac:dyDescent="0.25">
      <c r="A752">
        <v>10988</v>
      </c>
      <c r="B752">
        <v>7</v>
      </c>
      <c r="C752" t="str">
        <f>_xlfn.XLOOKUP(order_details[[#This Row],[orderID]],orders[orderID],orders[customerID])</f>
        <v>RATTC</v>
      </c>
      <c r="D752" t="str">
        <f>_xlfn.XLOOKUP(order_details[[#This Row],[orderID]],orders[orderID],orders[Employee Name])</f>
        <v>Janet Leverling</v>
      </c>
      <c r="E752" t="str">
        <f>_xlfn.XLOOKUP(order_details[[#This Row],[Customer ID]],customers[customerID],customers[companyName])</f>
        <v>Rattlesnake Canyon Grocery</v>
      </c>
      <c r="F752" t="str">
        <f>_xlfn.XLOOKUP(order_details[[#This Row],[productID]],products[productID],products[productName])</f>
        <v>Uncle Bob's Organic Dried Pears</v>
      </c>
      <c r="G752" t="str">
        <f>_xlfn.XLOOKUP(order_details[[#This Row],[Product Name]],products[productName],products[Category Name])</f>
        <v>Produce</v>
      </c>
      <c r="H752" s="6">
        <f>_xlfn.XLOOKUP(order_details[[#This Row],[orderID]],orders[orderID],orders[orderDate])</f>
        <v>42094</v>
      </c>
      <c r="I752" s="6" t="e">
        <f>DATEVALUE(order_details[[#This Row],[Order Date]])</f>
        <v>#VALUE!</v>
      </c>
      <c r="J752">
        <v>30</v>
      </c>
      <c r="K752">
        <v>60</v>
      </c>
      <c r="L752">
        <v>0</v>
      </c>
      <c r="M752">
        <f>(order_details[[#This Row],[unitPrice]]*order_details[[#This Row],[quantity]]) - (order_details[[#This Row],[unitPrice]]*order_details[[#This Row],[quantity]]*order_details[[#This Row],[discount]])</f>
        <v>1800</v>
      </c>
      <c r="N752">
        <f>_xlfn.XLOOKUP(order_details[[#This Row],[orderID]],orders[orderID],orders[freight])</f>
        <v>61.14</v>
      </c>
      <c r="O752">
        <f>order_details[[#This Row],[Sales]]-order_details[[#This Row],[Freight]]</f>
        <v>1738.86</v>
      </c>
      <c r="P752" s="8">
        <f>(order_details[[#This Row],[Profit]]/order_details[[#This Row],[Sales]])/100</f>
        <v>9.6603333333333333E-3</v>
      </c>
      <c r="Q752" s="12"/>
    </row>
    <row r="753" spans="1:17" x14ac:dyDescent="0.25">
      <c r="A753">
        <v>10989</v>
      </c>
      <c r="B753">
        <v>6</v>
      </c>
      <c r="C753" t="str">
        <f>_xlfn.XLOOKUP(order_details[[#This Row],[orderID]],orders[orderID],orders[customerID])</f>
        <v>QUEDE</v>
      </c>
      <c r="D753" t="str">
        <f>_xlfn.XLOOKUP(order_details[[#This Row],[orderID]],orders[orderID],orders[Employee Name])</f>
        <v>Andrew Fuller</v>
      </c>
      <c r="E753" t="str">
        <f>_xlfn.XLOOKUP(order_details[[#This Row],[Customer ID]],customers[customerID],customers[companyName])</f>
        <v>Que Delícia</v>
      </c>
      <c r="F753" t="str">
        <f>_xlfn.XLOOKUP(order_details[[#This Row],[productID]],products[productID],products[productName])</f>
        <v>Grandma's Boysenberry Spread</v>
      </c>
      <c r="G753" t="str">
        <f>_xlfn.XLOOKUP(order_details[[#This Row],[Product Name]],products[productName],products[Category Name])</f>
        <v>Condiments</v>
      </c>
      <c r="H753" s="6">
        <f>_xlfn.XLOOKUP(order_details[[#This Row],[orderID]],orders[orderID],orders[orderDate])</f>
        <v>42094</v>
      </c>
      <c r="I753" s="6" t="e">
        <f>DATEVALUE(order_details[[#This Row],[Order Date]])</f>
        <v>#VALUE!</v>
      </c>
      <c r="J753">
        <v>25</v>
      </c>
      <c r="K753">
        <v>40</v>
      </c>
      <c r="L753">
        <v>0</v>
      </c>
      <c r="M753">
        <f>(order_details[[#This Row],[unitPrice]]*order_details[[#This Row],[quantity]]) - (order_details[[#This Row],[unitPrice]]*order_details[[#This Row],[quantity]]*order_details[[#This Row],[discount]])</f>
        <v>1000</v>
      </c>
      <c r="N753">
        <f>_xlfn.XLOOKUP(order_details[[#This Row],[orderID]],orders[orderID],orders[freight])</f>
        <v>34.76</v>
      </c>
      <c r="O753">
        <f>order_details[[#This Row],[Sales]]-order_details[[#This Row],[Freight]]</f>
        <v>965.24</v>
      </c>
      <c r="P753" s="8">
        <f>(order_details[[#This Row],[Profit]]/order_details[[#This Row],[Sales]])/100</f>
        <v>9.6524000000000002E-3</v>
      </c>
      <c r="Q753" s="12"/>
    </row>
    <row r="754" spans="1:17" x14ac:dyDescent="0.25">
      <c r="A754">
        <v>10989</v>
      </c>
      <c r="B754">
        <v>41</v>
      </c>
      <c r="C754" t="str">
        <f>_xlfn.XLOOKUP(order_details[[#This Row],[orderID]],orders[orderID],orders[customerID])</f>
        <v>QUEDE</v>
      </c>
      <c r="D754" t="str">
        <f>_xlfn.XLOOKUP(order_details[[#This Row],[orderID]],orders[orderID],orders[Employee Name])</f>
        <v>Andrew Fuller</v>
      </c>
      <c r="E754" t="str">
        <f>_xlfn.XLOOKUP(order_details[[#This Row],[Customer ID]],customers[customerID],customers[companyName])</f>
        <v>Que Delícia</v>
      </c>
      <c r="F754" t="str">
        <f>_xlfn.XLOOKUP(order_details[[#This Row],[productID]],products[productID],products[productName])</f>
        <v>Jack's New England Clam Chowder</v>
      </c>
      <c r="G754" t="str">
        <f>_xlfn.XLOOKUP(order_details[[#This Row],[Product Name]],products[productName],products[Category Name])</f>
        <v>Seafood</v>
      </c>
      <c r="H754" s="6">
        <f>_xlfn.XLOOKUP(order_details[[#This Row],[orderID]],orders[orderID],orders[orderDate])</f>
        <v>42094</v>
      </c>
      <c r="I754" s="6" t="e">
        <f>DATEVALUE(order_details[[#This Row],[Order Date]])</f>
        <v>#VALUE!</v>
      </c>
      <c r="J754">
        <v>9.65</v>
      </c>
      <c r="K754">
        <v>4</v>
      </c>
      <c r="L754">
        <v>0</v>
      </c>
      <c r="M754">
        <f>(order_details[[#This Row],[unitPrice]]*order_details[[#This Row],[quantity]]) - (order_details[[#This Row],[unitPrice]]*order_details[[#This Row],[quantity]]*order_details[[#This Row],[discount]])</f>
        <v>38.6</v>
      </c>
      <c r="N754">
        <f>_xlfn.XLOOKUP(order_details[[#This Row],[orderID]],orders[orderID],orders[freight])</f>
        <v>34.76</v>
      </c>
      <c r="O754">
        <f>order_details[[#This Row],[Sales]]-order_details[[#This Row],[Freight]]</f>
        <v>3.8400000000000034</v>
      </c>
      <c r="P754" s="8">
        <f>(order_details[[#This Row],[Profit]]/order_details[[#This Row],[Sales]])/100</f>
        <v>9.9481865284974168E-4</v>
      </c>
      <c r="Q754" s="12"/>
    </row>
    <row r="755" spans="1:17" x14ac:dyDescent="0.25">
      <c r="A755">
        <v>10990</v>
      </c>
      <c r="B755">
        <v>21</v>
      </c>
      <c r="C755" t="str">
        <f>_xlfn.XLOOKUP(order_details[[#This Row],[orderID]],orders[orderID],orders[customerID])</f>
        <v>ERNSH</v>
      </c>
      <c r="D755" t="str">
        <f>_xlfn.XLOOKUP(order_details[[#This Row],[orderID]],orders[orderID],orders[Employee Name])</f>
        <v>Andrew Fuller</v>
      </c>
      <c r="E755" t="str">
        <f>_xlfn.XLOOKUP(order_details[[#This Row],[Customer ID]],customers[customerID],customers[companyName])</f>
        <v>Ernst Handel</v>
      </c>
      <c r="F755" t="str">
        <f>_xlfn.XLOOKUP(order_details[[#This Row],[productID]],products[productID],products[productName])</f>
        <v>Sir Rodney's Scones</v>
      </c>
      <c r="G755" t="str">
        <f>_xlfn.XLOOKUP(order_details[[#This Row],[Product Name]],products[productName],products[Category Name])</f>
        <v>Confections</v>
      </c>
      <c r="H755" s="6">
        <f>_xlfn.XLOOKUP(order_details[[#This Row],[orderID]],orders[orderID],orders[orderDate])</f>
        <v>42095</v>
      </c>
      <c r="I755" s="6" t="e">
        <f>DATEVALUE(order_details[[#This Row],[Order Date]])</f>
        <v>#VALUE!</v>
      </c>
      <c r="J755">
        <v>10</v>
      </c>
      <c r="K755">
        <v>65</v>
      </c>
      <c r="L755">
        <v>0</v>
      </c>
      <c r="M755">
        <f>(order_details[[#This Row],[unitPrice]]*order_details[[#This Row],[quantity]]) - (order_details[[#This Row],[unitPrice]]*order_details[[#This Row],[quantity]]*order_details[[#This Row],[discount]])</f>
        <v>650</v>
      </c>
      <c r="N755">
        <f>_xlfn.XLOOKUP(order_details[[#This Row],[orderID]],orders[orderID],orders[freight])</f>
        <v>117.61</v>
      </c>
      <c r="O755">
        <f>order_details[[#This Row],[Sales]]-order_details[[#This Row],[Freight]]</f>
        <v>532.39</v>
      </c>
      <c r="P755" s="8">
        <f>(order_details[[#This Row],[Profit]]/order_details[[#This Row],[Sales]])/100</f>
        <v>8.1906153846153847E-3</v>
      </c>
      <c r="Q755" s="12"/>
    </row>
    <row r="756" spans="1:17" x14ac:dyDescent="0.25">
      <c r="A756">
        <v>10992</v>
      </c>
      <c r="B756">
        <v>72</v>
      </c>
      <c r="C756" t="str">
        <f>_xlfn.XLOOKUP(order_details[[#This Row],[orderID]],orders[orderID],orders[customerID])</f>
        <v>THEBI</v>
      </c>
      <c r="D756" t="str">
        <f>_xlfn.XLOOKUP(order_details[[#This Row],[orderID]],orders[orderID],orders[Employee Name])</f>
        <v>Nancy Davolio</v>
      </c>
      <c r="E756" t="str">
        <f>_xlfn.XLOOKUP(order_details[[#This Row],[Customer ID]],customers[customerID],customers[companyName])</f>
        <v>The Big Cheese</v>
      </c>
      <c r="F756" t="str">
        <f>_xlfn.XLOOKUP(order_details[[#This Row],[productID]],products[productID],products[productName])</f>
        <v>Mozzarella di Giovanni</v>
      </c>
      <c r="G756" t="str">
        <f>_xlfn.XLOOKUP(order_details[[#This Row],[Product Name]],products[productName],products[Category Name])</f>
        <v>Dairy Products</v>
      </c>
      <c r="H756" s="6">
        <f>_xlfn.XLOOKUP(order_details[[#This Row],[orderID]],orders[orderID],orders[orderDate])</f>
        <v>42095</v>
      </c>
      <c r="I756" s="6" t="e">
        <f>DATEVALUE(order_details[[#This Row],[Order Date]])</f>
        <v>#VALUE!</v>
      </c>
      <c r="J756">
        <v>34.799999999999997</v>
      </c>
      <c r="K756">
        <v>2</v>
      </c>
      <c r="L756">
        <v>0</v>
      </c>
      <c r="M756">
        <f>(order_details[[#This Row],[unitPrice]]*order_details[[#This Row],[quantity]]) - (order_details[[#This Row],[unitPrice]]*order_details[[#This Row],[quantity]]*order_details[[#This Row],[discount]])</f>
        <v>69.599999999999994</v>
      </c>
      <c r="N756">
        <f>_xlfn.XLOOKUP(order_details[[#This Row],[orderID]],orders[orderID],orders[freight])</f>
        <v>4.2699999999999996</v>
      </c>
      <c r="O756">
        <f>order_details[[#This Row],[Sales]]-order_details[[#This Row],[Freight]]</f>
        <v>65.33</v>
      </c>
      <c r="P756" s="8">
        <f>(order_details[[#This Row],[Profit]]/order_details[[#This Row],[Sales]])/100</f>
        <v>9.3864942528735645E-3</v>
      </c>
      <c r="Q756" s="12"/>
    </row>
    <row r="757" spans="1:17" x14ac:dyDescent="0.25">
      <c r="A757">
        <v>10995</v>
      </c>
      <c r="B757">
        <v>60</v>
      </c>
      <c r="C757" t="str">
        <f>_xlfn.XLOOKUP(order_details[[#This Row],[orderID]],orders[orderID],orders[customerID])</f>
        <v>PERIC</v>
      </c>
      <c r="D757" t="str">
        <f>_xlfn.XLOOKUP(order_details[[#This Row],[orderID]],orders[orderID],orders[Employee Name])</f>
        <v>Nancy Davolio</v>
      </c>
      <c r="E757" t="str">
        <f>_xlfn.XLOOKUP(order_details[[#This Row],[Customer ID]],customers[customerID],customers[companyName])</f>
        <v>Pericles Comidas clásicas</v>
      </c>
      <c r="F757" t="str">
        <f>_xlfn.XLOOKUP(order_details[[#This Row],[productID]],products[productID],products[productName])</f>
        <v>Camembert Pierrot</v>
      </c>
      <c r="G757" t="str">
        <f>_xlfn.XLOOKUP(order_details[[#This Row],[Product Name]],products[productName],products[Category Name])</f>
        <v>Dairy Products</v>
      </c>
      <c r="H757" s="6">
        <f>_xlfn.XLOOKUP(order_details[[#This Row],[orderID]],orders[orderID],orders[orderDate])</f>
        <v>42096</v>
      </c>
      <c r="I757" s="6" t="e">
        <f>DATEVALUE(order_details[[#This Row],[Order Date]])</f>
        <v>#VALUE!</v>
      </c>
      <c r="J757">
        <v>34</v>
      </c>
      <c r="K757">
        <v>4</v>
      </c>
      <c r="L757">
        <v>0</v>
      </c>
      <c r="M757">
        <f>(order_details[[#This Row],[unitPrice]]*order_details[[#This Row],[quantity]]) - (order_details[[#This Row],[unitPrice]]*order_details[[#This Row],[quantity]]*order_details[[#This Row],[discount]])</f>
        <v>136</v>
      </c>
      <c r="N757">
        <f>_xlfn.XLOOKUP(order_details[[#This Row],[orderID]],orders[orderID],orders[freight])</f>
        <v>46</v>
      </c>
      <c r="O757">
        <f>order_details[[#This Row],[Sales]]-order_details[[#This Row],[Freight]]</f>
        <v>90</v>
      </c>
      <c r="P757" s="8">
        <f>(order_details[[#This Row],[Profit]]/order_details[[#This Row],[Sales]])/100</f>
        <v>6.6176470588235293E-3</v>
      </c>
      <c r="Q757" s="12"/>
    </row>
    <row r="758" spans="1:17" x14ac:dyDescent="0.25">
      <c r="A758">
        <v>10996</v>
      </c>
      <c r="B758">
        <v>42</v>
      </c>
      <c r="C758" t="str">
        <f>_xlfn.XLOOKUP(order_details[[#This Row],[orderID]],orders[orderID],orders[customerID])</f>
        <v>QUICK</v>
      </c>
      <c r="D758" t="str">
        <f>_xlfn.XLOOKUP(order_details[[#This Row],[orderID]],orders[orderID],orders[Employee Name])</f>
        <v>Margaret Peacock</v>
      </c>
      <c r="E758" t="str">
        <f>_xlfn.XLOOKUP(order_details[[#This Row],[Customer ID]],customers[customerID],customers[companyName])</f>
        <v>QUICK-Stop</v>
      </c>
      <c r="F758" t="str">
        <f>_xlfn.XLOOKUP(order_details[[#This Row],[productID]],products[productID],products[productName])</f>
        <v>Singaporean Hokkien Fried Mee</v>
      </c>
      <c r="G758" t="str">
        <f>_xlfn.XLOOKUP(order_details[[#This Row],[Product Name]],products[productName],products[Category Name])</f>
        <v>Grains &amp; Cereals</v>
      </c>
      <c r="H758" s="6">
        <f>_xlfn.XLOOKUP(order_details[[#This Row],[orderID]],orders[orderID],orders[orderDate])</f>
        <v>42096</v>
      </c>
      <c r="I758" s="6" t="e">
        <f>DATEVALUE(order_details[[#This Row],[Order Date]])</f>
        <v>#VALUE!</v>
      </c>
      <c r="J758">
        <v>14</v>
      </c>
      <c r="K758">
        <v>40</v>
      </c>
      <c r="L758">
        <v>0</v>
      </c>
      <c r="M758">
        <f>(order_details[[#This Row],[unitPrice]]*order_details[[#This Row],[quantity]]) - (order_details[[#This Row],[unitPrice]]*order_details[[#This Row],[quantity]]*order_details[[#This Row],[discount]])</f>
        <v>560</v>
      </c>
      <c r="N758">
        <f>_xlfn.XLOOKUP(order_details[[#This Row],[orderID]],orders[orderID],orders[freight])</f>
        <v>1.1200000000000001</v>
      </c>
      <c r="O758">
        <f>order_details[[#This Row],[Sales]]-order_details[[#This Row],[Freight]]</f>
        <v>558.88</v>
      </c>
      <c r="P758" s="8">
        <f>(order_details[[#This Row],[Profit]]/order_details[[#This Row],[Sales]])/100</f>
        <v>9.9799999999999993E-3</v>
      </c>
      <c r="Q758" s="12"/>
    </row>
    <row r="759" spans="1:17" x14ac:dyDescent="0.25">
      <c r="A759">
        <v>10997</v>
      </c>
      <c r="B759">
        <v>32</v>
      </c>
      <c r="C759" t="str">
        <f>_xlfn.XLOOKUP(order_details[[#This Row],[orderID]],orders[orderID],orders[customerID])</f>
        <v>LILAS</v>
      </c>
      <c r="D759" t="str">
        <f>_xlfn.XLOOKUP(order_details[[#This Row],[orderID]],orders[orderID],orders[Employee Name])</f>
        <v>Laura Callahan</v>
      </c>
      <c r="E759" t="str">
        <f>_xlfn.XLOOKUP(order_details[[#This Row],[Customer ID]],customers[customerID],customers[companyName])</f>
        <v>LILA-Supermercado</v>
      </c>
      <c r="F759" t="str">
        <f>_xlfn.XLOOKUP(order_details[[#This Row],[productID]],products[productID],products[productName])</f>
        <v>Mascarpone Fabioli</v>
      </c>
      <c r="G759" t="str">
        <f>_xlfn.XLOOKUP(order_details[[#This Row],[Product Name]],products[productName],products[Category Name])</f>
        <v>Dairy Products</v>
      </c>
      <c r="H759" s="6">
        <f>_xlfn.XLOOKUP(order_details[[#This Row],[orderID]],orders[orderID],orders[orderDate])</f>
        <v>42097</v>
      </c>
      <c r="I759" s="6" t="e">
        <f>DATEVALUE(order_details[[#This Row],[Order Date]])</f>
        <v>#VALUE!</v>
      </c>
      <c r="J759">
        <v>32</v>
      </c>
      <c r="K759">
        <v>50</v>
      </c>
      <c r="L759">
        <v>0</v>
      </c>
      <c r="M759">
        <f>(order_details[[#This Row],[unitPrice]]*order_details[[#This Row],[quantity]]) - (order_details[[#This Row],[unitPrice]]*order_details[[#This Row],[quantity]]*order_details[[#This Row],[discount]])</f>
        <v>1600</v>
      </c>
      <c r="N759">
        <f>_xlfn.XLOOKUP(order_details[[#This Row],[orderID]],orders[orderID],orders[freight])</f>
        <v>73.91</v>
      </c>
      <c r="O759">
        <f>order_details[[#This Row],[Sales]]-order_details[[#This Row],[Freight]]</f>
        <v>1526.09</v>
      </c>
      <c r="P759" s="8">
        <f>(order_details[[#This Row],[Profit]]/order_details[[#This Row],[Sales]])/100</f>
        <v>9.5380624999999997E-3</v>
      </c>
      <c r="Q759" s="12"/>
    </row>
    <row r="760" spans="1:17" x14ac:dyDescent="0.25">
      <c r="A760">
        <v>10998</v>
      </c>
      <c r="B760">
        <v>24</v>
      </c>
      <c r="C760" t="str">
        <f>_xlfn.XLOOKUP(order_details[[#This Row],[orderID]],orders[orderID],orders[customerID])</f>
        <v>WOLZA</v>
      </c>
      <c r="D760" t="str">
        <f>_xlfn.XLOOKUP(order_details[[#This Row],[orderID]],orders[orderID],orders[Employee Name])</f>
        <v>Laura Callahan</v>
      </c>
      <c r="E760" t="str">
        <f>_xlfn.XLOOKUP(order_details[[#This Row],[Customer ID]],customers[customerID],customers[companyName])</f>
        <v>Wolski  Zajazd</v>
      </c>
      <c r="F760" t="str">
        <f>_xlfn.XLOOKUP(order_details[[#This Row],[productID]],products[productID],products[productName])</f>
        <v>Guarana Fantastica</v>
      </c>
      <c r="G760" t="str">
        <f>_xlfn.XLOOKUP(order_details[[#This Row],[Product Name]],products[productName],products[Category Name])</f>
        <v>Beverages</v>
      </c>
      <c r="H760" s="6">
        <f>_xlfn.XLOOKUP(order_details[[#This Row],[orderID]],orders[orderID],orders[orderDate])</f>
        <v>42097</v>
      </c>
      <c r="I760" s="6" t="e">
        <f>DATEVALUE(order_details[[#This Row],[Order Date]])</f>
        <v>#VALUE!</v>
      </c>
      <c r="J760">
        <v>4.5</v>
      </c>
      <c r="K760">
        <v>12</v>
      </c>
      <c r="L760">
        <v>0</v>
      </c>
      <c r="M760">
        <f>(order_details[[#This Row],[unitPrice]]*order_details[[#This Row],[quantity]]) - (order_details[[#This Row],[unitPrice]]*order_details[[#This Row],[quantity]]*order_details[[#This Row],[discount]])</f>
        <v>54</v>
      </c>
      <c r="N760">
        <f>_xlfn.XLOOKUP(order_details[[#This Row],[orderID]],orders[orderID],orders[freight])</f>
        <v>20.309999999999999</v>
      </c>
      <c r="O760">
        <f>order_details[[#This Row],[Sales]]-order_details[[#This Row],[Freight]]</f>
        <v>33.69</v>
      </c>
      <c r="P760" s="8">
        <f>(order_details[[#This Row],[Profit]]/order_details[[#This Row],[Sales]])/100</f>
        <v>6.2388888888888884E-3</v>
      </c>
      <c r="Q760" s="12"/>
    </row>
    <row r="761" spans="1:17" x14ac:dyDescent="0.25">
      <c r="A761">
        <v>10998</v>
      </c>
      <c r="B761">
        <v>61</v>
      </c>
      <c r="C761" t="str">
        <f>_xlfn.XLOOKUP(order_details[[#This Row],[orderID]],orders[orderID],orders[customerID])</f>
        <v>WOLZA</v>
      </c>
      <c r="D761" t="str">
        <f>_xlfn.XLOOKUP(order_details[[#This Row],[orderID]],orders[orderID],orders[Employee Name])</f>
        <v>Laura Callahan</v>
      </c>
      <c r="E761" t="str">
        <f>_xlfn.XLOOKUP(order_details[[#This Row],[Customer ID]],customers[customerID],customers[companyName])</f>
        <v>Wolski  Zajazd</v>
      </c>
      <c r="F761" t="str">
        <f>_xlfn.XLOOKUP(order_details[[#This Row],[productID]],products[productID],products[productName])</f>
        <v>Sirop d'érable</v>
      </c>
      <c r="G761" t="str">
        <f>_xlfn.XLOOKUP(order_details[[#This Row],[Product Name]],products[productName],products[Category Name])</f>
        <v>Condiments</v>
      </c>
      <c r="H761" s="6">
        <f>_xlfn.XLOOKUP(order_details[[#This Row],[orderID]],orders[orderID],orders[orderDate])</f>
        <v>42097</v>
      </c>
      <c r="I761" s="6" t="e">
        <f>DATEVALUE(order_details[[#This Row],[Order Date]])</f>
        <v>#VALUE!</v>
      </c>
      <c r="J761">
        <v>28.5</v>
      </c>
      <c r="K761">
        <v>7</v>
      </c>
      <c r="L761">
        <v>0</v>
      </c>
      <c r="M761">
        <f>(order_details[[#This Row],[unitPrice]]*order_details[[#This Row],[quantity]]) - (order_details[[#This Row],[unitPrice]]*order_details[[#This Row],[quantity]]*order_details[[#This Row],[discount]])</f>
        <v>199.5</v>
      </c>
      <c r="N761">
        <f>_xlfn.XLOOKUP(order_details[[#This Row],[orderID]],orders[orderID],orders[freight])</f>
        <v>20.309999999999999</v>
      </c>
      <c r="O761">
        <f>order_details[[#This Row],[Sales]]-order_details[[#This Row],[Freight]]</f>
        <v>179.19</v>
      </c>
      <c r="P761" s="8">
        <f>(order_details[[#This Row],[Profit]]/order_details[[#This Row],[Sales]])/100</f>
        <v>8.9819548872180459E-3</v>
      </c>
      <c r="Q761" s="12"/>
    </row>
    <row r="762" spans="1:17" x14ac:dyDescent="0.25">
      <c r="A762">
        <v>11001</v>
      </c>
      <c r="B762">
        <v>7</v>
      </c>
      <c r="C762" t="str">
        <f>_xlfn.XLOOKUP(order_details[[#This Row],[orderID]],orders[orderID],orders[customerID])</f>
        <v>FOLKO</v>
      </c>
      <c r="D762" t="str">
        <f>_xlfn.XLOOKUP(order_details[[#This Row],[orderID]],orders[orderID],orders[Employee Name])</f>
        <v>Andrew Fuller</v>
      </c>
      <c r="E762" t="str">
        <f>_xlfn.XLOOKUP(order_details[[#This Row],[Customer ID]],customers[customerID],customers[companyName])</f>
        <v>Folk och fä HB</v>
      </c>
      <c r="F762" t="str">
        <f>_xlfn.XLOOKUP(order_details[[#This Row],[productID]],products[productID],products[productName])</f>
        <v>Uncle Bob's Organic Dried Pears</v>
      </c>
      <c r="G762" t="str">
        <f>_xlfn.XLOOKUP(order_details[[#This Row],[Product Name]],products[productName],products[Category Name])</f>
        <v>Produce</v>
      </c>
      <c r="H762" s="6">
        <f>_xlfn.XLOOKUP(order_details[[#This Row],[orderID]],orders[orderID],orders[orderDate])</f>
        <v>42100</v>
      </c>
      <c r="I762" s="6" t="e">
        <f>DATEVALUE(order_details[[#This Row],[Order Date]])</f>
        <v>#VALUE!</v>
      </c>
      <c r="J762">
        <v>30</v>
      </c>
      <c r="K762">
        <v>60</v>
      </c>
      <c r="L762">
        <v>0</v>
      </c>
      <c r="M762">
        <f>(order_details[[#This Row],[unitPrice]]*order_details[[#This Row],[quantity]]) - (order_details[[#This Row],[unitPrice]]*order_details[[#This Row],[quantity]]*order_details[[#This Row],[discount]])</f>
        <v>1800</v>
      </c>
      <c r="N762">
        <f>_xlfn.XLOOKUP(order_details[[#This Row],[orderID]],orders[orderID],orders[freight])</f>
        <v>197.3</v>
      </c>
      <c r="O762">
        <f>order_details[[#This Row],[Sales]]-order_details[[#This Row],[Freight]]</f>
        <v>1602.7</v>
      </c>
      <c r="P762" s="8">
        <f>(order_details[[#This Row],[Profit]]/order_details[[#This Row],[Sales]])/100</f>
        <v>8.9038888888888883E-3</v>
      </c>
      <c r="Q762" s="12"/>
    </row>
    <row r="763" spans="1:17" x14ac:dyDescent="0.25">
      <c r="A763">
        <v>11001</v>
      </c>
      <c r="B763">
        <v>22</v>
      </c>
      <c r="C763" t="str">
        <f>_xlfn.XLOOKUP(order_details[[#This Row],[orderID]],orders[orderID],orders[customerID])</f>
        <v>FOLKO</v>
      </c>
      <c r="D763" t="str">
        <f>_xlfn.XLOOKUP(order_details[[#This Row],[orderID]],orders[orderID],orders[Employee Name])</f>
        <v>Andrew Fuller</v>
      </c>
      <c r="E763" t="str">
        <f>_xlfn.XLOOKUP(order_details[[#This Row],[Customer ID]],customers[customerID],customers[companyName])</f>
        <v>Folk och fä HB</v>
      </c>
      <c r="F763" t="str">
        <f>_xlfn.XLOOKUP(order_details[[#This Row],[productID]],products[productID],products[productName])</f>
        <v>Gustaf's Knackebröd</v>
      </c>
      <c r="G763" t="str">
        <f>_xlfn.XLOOKUP(order_details[[#This Row],[Product Name]],products[productName],products[Category Name])</f>
        <v>Grains &amp; Cereals</v>
      </c>
      <c r="H763" s="6">
        <f>_xlfn.XLOOKUP(order_details[[#This Row],[orderID]],orders[orderID],orders[orderDate])</f>
        <v>42100</v>
      </c>
      <c r="I763" s="6" t="e">
        <f>DATEVALUE(order_details[[#This Row],[Order Date]])</f>
        <v>#VALUE!</v>
      </c>
      <c r="J763">
        <v>21</v>
      </c>
      <c r="K763">
        <v>25</v>
      </c>
      <c r="L763">
        <v>0</v>
      </c>
      <c r="M763">
        <f>(order_details[[#This Row],[unitPrice]]*order_details[[#This Row],[quantity]]) - (order_details[[#This Row],[unitPrice]]*order_details[[#This Row],[quantity]]*order_details[[#This Row],[discount]])</f>
        <v>525</v>
      </c>
      <c r="N763">
        <f>_xlfn.XLOOKUP(order_details[[#This Row],[orderID]],orders[orderID],orders[freight])</f>
        <v>197.3</v>
      </c>
      <c r="O763">
        <f>order_details[[#This Row],[Sales]]-order_details[[#This Row],[Freight]]</f>
        <v>327.7</v>
      </c>
      <c r="P763" s="8">
        <f>(order_details[[#This Row],[Profit]]/order_details[[#This Row],[Sales]])/100</f>
        <v>6.2419047619047619E-3</v>
      </c>
      <c r="Q763" s="12"/>
    </row>
    <row r="764" spans="1:17" x14ac:dyDescent="0.25">
      <c r="A764">
        <v>11001</v>
      </c>
      <c r="B764">
        <v>46</v>
      </c>
      <c r="C764" t="str">
        <f>_xlfn.XLOOKUP(order_details[[#This Row],[orderID]],orders[orderID],orders[customerID])</f>
        <v>FOLKO</v>
      </c>
      <c r="D764" t="str">
        <f>_xlfn.XLOOKUP(order_details[[#This Row],[orderID]],orders[orderID],orders[Employee Name])</f>
        <v>Andrew Fuller</v>
      </c>
      <c r="E764" t="str">
        <f>_xlfn.XLOOKUP(order_details[[#This Row],[Customer ID]],customers[customerID],customers[companyName])</f>
        <v>Folk och fä HB</v>
      </c>
      <c r="F764" t="str">
        <f>_xlfn.XLOOKUP(order_details[[#This Row],[productID]],products[productID],products[productName])</f>
        <v>Spegesild</v>
      </c>
      <c r="G764" t="str">
        <f>_xlfn.XLOOKUP(order_details[[#This Row],[Product Name]],products[productName],products[Category Name])</f>
        <v>Seafood</v>
      </c>
      <c r="H764" s="6">
        <f>_xlfn.XLOOKUP(order_details[[#This Row],[orderID]],orders[orderID],orders[orderDate])</f>
        <v>42100</v>
      </c>
      <c r="I764" s="6" t="e">
        <f>DATEVALUE(order_details[[#This Row],[Order Date]])</f>
        <v>#VALUE!</v>
      </c>
      <c r="J764">
        <v>12</v>
      </c>
      <c r="K764">
        <v>25</v>
      </c>
      <c r="L764">
        <v>0</v>
      </c>
      <c r="M764">
        <f>(order_details[[#This Row],[unitPrice]]*order_details[[#This Row],[quantity]]) - (order_details[[#This Row],[unitPrice]]*order_details[[#This Row],[quantity]]*order_details[[#This Row],[discount]])</f>
        <v>300</v>
      </c>
      <c r="N764">
        <f>_xlfn.XLOOKUP(order_details[[#This Row],[orderID]],orders[orderID],orders[freight])</f>
        <v>197.3</v>
      </c>
      <c r="O764">
        <f>order_details[[#This Row],[Sales]]-order_details[[#This Row],[Freight]]</f>
        <v>102.69999999999999</v>
      </c>
      <c r="P764" s="8">
        <f>(order_details[[#This Row],[Profit]]/order_details[[#This Row],[Sales]])/100</f>
        <v>3.4233333333333333E-3</v>
      </c>
      <c r="Q764" s="12"/>
    </row>
    <row r="765" spans="1:17" x14ac:dyDescent="0.25">
      <c r="A765">
        <v>11001</v>
      </c>
      <c r="B765">
        <v>55</v>
      </c>
      <c r="C765" t="str">
        <f>_xlfn.XLOOKUP(order_details[[#This Row],[orderID]],orders[orderID],orders[customerID])</f>
        <v>FOLKO</v>
      </c>
      <c r="D765" t="str">
        <f>_xlfn.XLOOKUP(order_details[[#This Row],[orderID]],orders[orderID],orders[Employee Name])</f>
        <v>Andrew Fuller</v>
      </c>
      <c r="E765" t="str">
        <f>_xlfn.XLOOKUP(order_details[[#This Row],[Customer ID]],customers[customerID],customers[companyName])</f>
        <v>Folk och fä HB</v>
      </c>
      <c r="F765" t="str">
        <f>_xlfn.XLOOKUP(order_details[[#This Row],[productID]],products[productID],products[productName])</f>
        <v>Pâté chinois</v>
      </c>
      <c r="G765" t="str">
        <f>_xlfn.XLOOKUP(order_details[[#This Row],[Product Name]],products[productName],products[Category Name])</f>
        <v>Meat &amp; Poultry</v>
      </c>
      <c r="H765" s="6">
        <f>_xlfn.XLOOKUP(order_details[[#This Row],[orderID]],orders[orderID],orders[orderDate])</f>
        <v>42100</v>
      </c>
      <c r="I765" s="6" t="e">
        <f>DATEVALUE(order_details[[#This Row],[Order Date]])</f>
        <v>#VALUE!</v>
      </c>
      <c r="J765">
        <v>24</v>
      </c>
      <c r="K765">
        <v>6</v>
      </c>
      <c r="L765">
        <v>0</v>
      </c>
      <c r="M765">
        <f>(order_details[[#This Row],[unitPrice]]*order_details[[#This Row],[quantity]]) - (order_details[[#This Row],[unitPrice]]*order_details[[#This Row],[quantity]]*order_details[[#This Row],[discount]])</f>
        <v>144</v>
      </c>
      <c r="N765">
        <f>_xlfn.XLOOKUP(order_details[[#This Row],[orderID]],orders[orderID],orders[freight])</f>
        <v>197.3</v>
      </c>
      <c r="O765">
        <f>order_details[[#This Row],[Sales]]-order_details[[#This Row],[Freight]]</f>
        <v>-53.300000000000011</v>
      </c>
      <c r="P765" s="8">
        <f>(order_details[[#This Row],[Profit]]/order_details[[#This Row],[Sales]])/100</f>
        <v>-3.7013888888888895E-3</v>
      </c>
      <c r="Q765" s="12"/>
    </row>
    <row r="766" spans="1:17" x14ac:dyDescent="0.25">
      <c r="A766">
        <v>11002</v>
      </c>
      <c r="B766">
        <v>13</v>
      </c>
      <c r="C766" t="str">
        <f>_xlfn.XLOOKUP(order_details[[#This Row],[orderID]],orders[orderID],orders[customerID])</f>
        <v>SAVEA</v>
      </c>
      <c r="D766" t="str">
        <f>_xlfn.XLOOKUP(order_details[[#This Row],[orderID]],orders[orderID],orders[Employee Name])</f>
        <v>Margaret Peacock</v>
      </c>
      <c r="E766" t="str">
        <f>_xlfn.XLOOKUP(order_details[[#This Row],[Customer ID]],customers[customerID],customers[companyName])</f>
        <v>Save-a-lot Markets</v>
      </c>
      <c r="F766" t="str">
        <f>_xlfn.XLOOKUP(order_details[[#This Row],[productID]],products[productID],products[productName])</f>
        <v>Konbu</v>
      </c>
      <c r="G766" t="str">
        <f>_xlfn.XLOOKUP(order_details[[#This Row],[Product Name]],products[productName],products[Category Name])</f>
        <v>Seafood</v>
      </c>
      <c r="H766" s="6">
        <f>_xlfn.XLOOKUP(order_details[[#This Row],[orderID]],orders[orderID],orders[orderDate])</f>
        <v>42100</v>
      </c>
      <c r="I766" s="6" t="e">
        <f>DATEVALUE(order_details[[#This Row],[Order Date]])</f>
        <v>#VALUE!</v>
      </c>
      <c r="J766">
        <v>6</v>
      </c>
      <c r="K766">
        <v>56</v>
      </c>
      <c r="L766">
        <v>0</v>
      </c>
      <c r="M766">
        <f>(order_details[[#This Row],[unitPrice]]*order_details[[#This Row],[quantity]]) - (order_details[[#This Row],[unitPrice]]*order_details[[#This Row],[quantity]]*order_details[[#This Row],[discount]])</f>
        <v>336</v>
      </c>
      <c r="N766">
        <f>_xlfn.XLOOKUP(order_details[[#This Row],[orderID]],orders[orderID],orders[freight])</f>
        <v>141.16</v>
      </c>
      <c r="O766">
        <f>order_details[[#This Row],[Sales]]-order_details[[#This Row],[Freight]]</f>
        <v>194.84</v>
      </c>
      <c r="P766" s="8">
        <f>(order_details[[#This Row],[Profit]]/order_details[[#This Row],[Sales]])/100</f>
        <v>5.7988095238095238E-3</v>
      </c>
      <c r="Q766" s="12"/>
    </row>
    <row r="767" spans="1:17" x14ac:dyDescent="0.25">
      <c r="A767">
        <v>11002</v>
      </c>
      <c r="B767">
        <v>55</v>
      </c>
      <c r="C767" t="str">
        <f>_xlfn.XLOOKUP(order_details[[#This Row],[orderID]],orders[orderID],orders[customerID])</f>
        <v>SAVEA</v>
      </c>
      <c r="D767" t="str">
        <f>_xlfn.XLOOKUP(order_details[[#This Row],[orderID]],orders[orderID],orders[Employee Name])</f>
        <v>Margaret Peacock</v>
      </c>
      <c r="E767" t="str">
        <f>_xlfn.XLOOKUP(order_details[[#This Row],[Customer ID]],customers[customerID],customers[companyName])</f>
        <v>Save-a-lot Markets</v>
      </c>
      <c r="F767" t="str">
        <f>_xlfn.XLOOKUP(order_details[[#This Row],[productID]],products[productID],products[productName])</f>
        <v>Pâté chinois</v>
      </c>
      <c r="G767" t="str">
        <f>_xlfn.XLOOKUP(order_details[[#This Row],[Product Name]],products[productName],products[Category Name])</f>
        <v>Meat &amp; Poultry</v>
      </c>
      <c r="H767" s="6">
        <f>_xlfn.XLOOKUP(order_details[[#This Row],[orderID]],orders[orderID],orders[orderDate])</f>
        <v>42100</v>
      </c>
      <c r="I767" s="6" t="e">
        <f>DATEVALUE(order_details[[#This Row],[Order Date]])</f>
        <v>#VALUE!</v>
      </c>
      <c r="J767">
        <v>24</v>
      </c>
      <c r="K767">
        <v>40</v>
      </c>
      <c r="L767">
        <v>0</v>
      </c>
      <c r="M767">
        <f>(order_details[[#This Row],[unitPrice]]*order_details[[#This Row],[quantity]]) - (order_details[[#This Row],[unitPrice]]*order_details[[#This Row],[quantity]]*order_details[[#This Row],[discount]])</f>
        <v>960</v>
      </c>
      <c r="N767">
        <f>_xlfn.XLOOKUP(order_details[[#This Row],[orderID]],orders[orderID],orders[freight])</f>
        <v>141.16</v>
      </c>
      <c r="O767">
        <f>order_details[[#This Row],[Sales]]-order_details[[#This Row],[Freight]]</f>
        <v>818.84</v>
      </c>
      <c r="P767" s="8">
        <f>(order_details[[#This Row],[Profit]]/order_details[[#This Row],[Sales]])/100</f>
        <v>8.5295833333333335E-3</v>
      </c>
      <c r="Q767" s="12"/>
    </row>
    <row r="768" spans="1:17" x14ac:dyDescent="0.25">
      <c r="A768">
        <v>11004</v>
      </c>
      <c r="B768">
        <v>26</v>
      </c>
      <c r="C768" t="str">
        <f>_xlfn.XLOOKUP(order_details[[#This Row],[orderID]],orders[orderID],orders[customerID])</f>
        <v>MAISD</v>
      </c>
      <c r="D768" t="str">
        <f>_xlfn.XLOOKUP(order_details[[#This Row],[orderID]],orders[orderID],orders[Employee Name])</f>
        <v>Janet Leverling</v>
      </c>
      <c r="E768" t="str">
        <f>_xlfn.XLOOKUP(order_details[[#This Row],[Customer ID]],customers[customerID],customers[companyName])</f>
        <v>Maison Dewey</v>
      </c>
      <c r="F768" t="str">
        <f>_xlfn.XLOOKUP(order_details[[#This Row],[productID]],products[productID],products[productName])</f>
        <v>Gumbär Gummibärchen</v>
      </c>
      <c r="G768" t="str">
        <f>_xlfn.XLOOKUP(order_details[[#This Row],[Product Name]],products[productName],products[Category Name])</f>
        <v>Confections</v>
      </c>
      <c r="H768" s="6">
        <f>_xlfn.XLOOKUP(order_details[[#This Row],[orderID]],orders[orderID],orders[orderDate])</f>
        <v>42101</v>
      </c>
      <c r="I768" s="6" t="e">
        <f>DATEVALUE(order_details[[#This Row],[Order Date]])</f>
        <v>#VALUE!</v>
      </c>
      <c r="J768">
        <v>31.23</v>
      </c>
      <c r="K768">
        <v>6</v>
      </c>
      <c r="L768">
        <v>0</v>
      </c>
      <c r="M768">
        <f>(order_details[[#This Row],[unitPrice]]*order_details[[#This Row],[quantity]]) - (order_details[[#This Row],[unitPrice]]*order_details[[#This Row],[quantity]]*order_details[[#This Row],[discount]])</f>
        <v>187.38</v>
      </c>
      <c r="N768">
        <f>_xlfn.XLOOKUP(order_details[[#This Row],[orderID]],orders[orderID],orders[freight])</f>
        <v>44.84</v>
      </c>
      <c r="O768">
        <f>order_details[[#This Row],[Sales]]-order_details[[#This Row],[Freight]]</f>
        <v>142.54</v>
      </c>
      <c r="P768" s="8">
        <f>(order_details[[#This Row],[Profit]]/order_details[[#This Row],[Sales]])/100</f>
        <v>7.6070018144946093E-3</v>
      </c>
      <c r="Q768" s="12"/>
    </row>
    <row r="769" spans="1:17" x14ac:dyDescent="0.25">
      <c r="A769">
        <v>11007</v>
      </c>
      <c r="B769">
        <v>42</v>
      </c>
      <c r="C769" t="str">
        <f>_xlfn.XLOOKUP(order_details[[#This Row],[orderID]],orders[orderID],orders[customerID])</f>
        <v>PRINI</v>
      </c>
      <c r="D769" t="str">
        <f>_xlfn.XLOOKUP(order_details[[#This Row],[orderID]],orders[orderID],orders[Employee Name])</f>
        <v>Laura Callahan</v>
      </c>
      <c r="E769" t="str">
        <f>_xlfn.XLOOKUP(order_details[[#This Row],[Customer ID]],customers[customerID],customers[companyName])</f>
        <v>Princesa Isabel Vinhos</v>
      </c>
      <c r="F769" t="str">
        <f>_xlfn.XLOOKUP(order_details[[#This Row],[productID]],products[productID],products[productName])</f>
        <v>Singaporean Hokkien Fried Mee</v>
      </c>
      <c r="G769" t="str">
        <f>_xlfn.XLOOKUP(order_details[[#This Row],[Product Name]],products[productName],products[Category Name])</f>
        <v>Grains &amp; Cereals</v>
      </c>
      <c r="H769" s="6">
        <f>_xlfn.XLOOKUP(order_details[[#This Row],[orderID]],orders[orderID],orders[orderDate])</f>
        <v>42102</v>
      </c>
      <c r="I769" s="6" t="e">
        <f>DATEVALUE(order_details[[#This Row],[Order Date]])</f>
        <v>#VALUE!</v>
      </c>
      <c r="J769">
        <v>14</v>
      </c>
      <c r="K769">
        <v>14</v>
      </c>
      <c r="L769">
        <v>0</v>
      </c>
      <c r="M769">
        <f>(order_details[[#This Row],[unitPrice]]*order_details[[#This Row],[quantity]]) - (order_details[[#This Row],[unitPrice]]*order_details[[#This Row],[quantity]]*order_details[[#This Row],[discount]])</f>
        <v>196</v>
      </c>
      <c r="N769">
        <f>_xlfn.XLOOKUP(order_details[[#This Row],[orderID]],orders[orderID],orders[freight])</f>
        <v>202.24</v>
      </c>
      <c r="O769">
        <f>order_details[[#This Row],[Sales]]-order_details[[#This Row],[Freight]]</f>
        <v>-6.2400000000000091</v>
      </c>
      <c r="P769" s="8">
        <f>(order_details[[#This Row],[Profit]]/order_details[[#This Row],[Sales]])/100</f>
        <v>-3.18367346938776E-4</v>
      </c>
      <c r="Q769" s="12"/>
    </row>
    <row r="770" spans="1:17" x14ac:dyDescent="0.25">
      <c r="A770">
        <v>11008</v>
      </c>
      <c r="B770">
        <v>71</v>
      </c>
      <c r="C770" t="str">
        <f>_xlfn.XLOOKUP(order_details[[#This Row],[orderID]],orders[orderID],orders[customerID])</f>
        <v>ERNSH</v>
      </c>
      <c r="D770" t="str">
        <f>_xlfn.XLOOKUP(order_details[[#This Row],[orderID]],orders[orderID],orders[Employee Name])</f>
        <v>Robert King</v>
      </c>
      <c r="E770" t="str">
        <f>_xlfn.XLOOKUP(order_details[[#This Row],[Customer ID]],customers[customerID],customers[companyName])</f>
        <v>Ernst Handel</v>
      </c>
      <c r="F770" t="str">
        <f>_xlfn.XLOOKUP(order_details[[#This Row],[productID]],products[productID],products[productName])</f>
        <v>Flotemysost</v>
      </c>
      <c r="G770" t="str">
        <f>_xlfn.XLOOKUP(order_details[[#This Row],[Product Name]],products[productName],products[Category Name])</f>
        <v>Dairy Products</v>
      </c>
      <c r="H770" s="6">
        <f>_xlfn.XLOOKUP(order_details[[#This Row],[orderID]],orders[orderID],orders[orderDate])</f>
        <v>42102</v>
      </c>
      <c r="I770" s="6" t="e">
        <f>DATEVALUE(order_details[[#This Row],[Order Date]])</f>
        <v>#VALUE!</v>
      </c>
      <c r="J770">
        <v>21.5</v>
      </c>
      <c r="K770">
        <v>21</v>
      </c>
      <c r="L770">
        <v>0</v>
      </c>
      <c r="M770">
        <f>(order_details[[#This Row],[unitPrice]]*order_details[[#This Row],[quantity]]) - (order_details[[#This Row],[unitPrice]]*order_details[[#This Row],[quantity]]*order_details[[#This Row],[discount]])</f>
        <v>451.5</v>
      </c>
      <c r="N770">
        <f>_xlfn.XLOOKUP(order_details[[#This Row],[orderID]],orders[orderID],orders[freight])</f>
        <v>79.459999999999994</v>
      </c>
      <c r="O770">
        <f>order_details[[#This Row],[Sales]]-order_details[[#This Row],[Freight]]</f>
        <v>372.04</v>
      </c>
      <c r="P770" s="8">
        <f>(order_details[[#This Row],[Profit]]/order_details[[#This Row],[Sales]])/100</f>
        <v>8.2400885935769667E-3</v>
      </c>
      <c r="Q770" s="12"/>
    </row>
    <row r="771" spans="1:17" x14ac:dyDescent="0.25">
      <c r="A771">
        <v>11009</v>
      </c>
      <c r="B771">
        <v>24</v>
      </c>
      <c r="C771" t="str">
        <f>_xlfn.XLOOKUP(order_details[[#This Row],[orderID]],orders[orderID],orders[customerID])</f>
        <v>GODOS</v>
      </c>
      <c r="D771" t="str">
        <f>_xlfn.XLOOKUP(order_details[[#This Row],[orderID]],orders[orderID],orders[Employee Name])</f>
        <v>Andrew Fuller</v>
      </c>
      <c r="E771" t="str">
        <f>_xlfn.XLOOKUP(order_details[[#This Row],[Customer ID]],customers[customerID],customers[companyName])</f>
        <v>Godos Cocina Típica</v>
      </c>
      <c r="F771" t="str">
        <f>_xlfn.XLOOKUP(order_details[[#This Row],[productID]],products[productID],products[productName])</f>
        <v>Guarana Fantastica</v>
      </c>
      <c r="G771" t="str">
        <f>_xlfn.XLOOKUP(order_details[[#This Row],[Product Name]],products[productName],products[Category Name])</f>
        <v>Beverages</v>
      </c>
      <c r="H771" s="6">
        <f>_xlfn.XLOOKUP(order_details[[#This Row],[orderID]],orders[orderID],orders[orderDate])</f>
        <v>42102</v>
      </c>
      <c r="I771" s="6" t="e">
        <f>DATEVALUE(order_details[[#This Row],[Order Date]])</f>
        <v>#VALUE!</v>
      </c>
      <c r="J771">
        <v>4.5</v>
      </c>
      <c r="K771">
        <v>12</v>
      </c>
      <c r="L771">
        <v>0</v>
      </c>
      <c r="M771">
        <f>(order_details[[#This Row],[unitPrice]]*order_details[[#This Row],[quantity]]) - (order_details[[#This Row],[unitPrice]]*order_details[[#This Row],[quantity]]*order_details[[#This Row],[discount]])</f>
        <v>54</v>
      </c>
      <c r="N771">
        <f>_xlfn.XLOOKUP(order_details[[#This Row],[orderID]],orders[orderID],orders[freight])</f>
        <v>59.11</v>
      </c>
      <c r="O771">
        <f>order_details[[#This Row],[Sales]]-order_details[[#This Row],[Freight]]</f>
        <v>-5.1099999999999994</v>
      </c>
      <c r="P771" s="8">
        <f>(order_details[[#This Row],[Profit]]/order_details[[#This Row],[Sales]])/100</f>
        <v>-9.4629629629629621E-4</v>
      </c>
      <c r="Q771" s="12"/>
    </row>
    <row r="772" spans="1:17" x14ac:dyDescent="0.25">
      <c r="A772">
        <v>11009</v>
      </c>
      <c r="B772">
        <v>60</v>
      </c>
      <c r="C772" t="str">
        <f>_xlfn.XLOOKUP(order_details[[#This Row],[orderID]],orders[orderID],orders[customerID])</f>
        <v>GODOS</v>
      </c>
      <c r="D772" t="str">
        <f>_xlfn.XLOOKUP(order_details[[#This Row],[orderID]],orders[orderID],orders[Employee Name])</f>
        <v>Andrew Fuller</v>
      </c>
      <c r="E772" t="str">
        <f>_xlfn.XLOOKUP(order_details[[#This Row],[Customer ID]],customers[customerID],customers[companyName])</f>
        <v>Godos Cocina Típica</v>
      </c>
      <c r="F772" t="str">
        <f>_xlfn.XLOOKUP(order_details[[#This Row],[productID]],products[productID],products[productName])</f>
        <v>Camembert Pierrot</v>
      </c>
      <c r="G772" t="str">
        <f>_xlfn.XLOOKUP(order_details[[#This Row],[Product Name]],products[productName],products[Category Name])</f>
        <v>Dairy Products</v>
      </c>
      <c r="H772" s="6">
        <f>_xlfn.XLOOKUP(order_details[[#This Row],[orderID]],orders[orderID],orders[orderDate])</f>
        <v>42102</v>
      </c>
      <c r="I772" s="6" t="e">
        <f>DATEVALUE(order_details[[#This Row],[Order Date]])</f>
        <v>#VALUE!</v>
      </c>
      <c r="J772">
        <v>34</v>
      </c>
      <c r="K772">
        <v>9</v>
      </c>
      <c r="L772">
        <v>0</v>
      </c>
      <c r="M772">
        <f>(order_details[[#This Row],[unitPrice]]*order_details[[#This Row],[quantity]]) - (order_details[[#This Row],[unitPrice]]*order_details[[#This Row],[quantity]]*order_details[[#This Row],[discount]])</f>
        <v>306</v>
      </c>
      <c r="N772">
        <f>_xlfn.XLOOKUP(order_details[[#This Row],[orderID]],orders[orderID],orders[freight])</f>
        <v>59.11</v>
      </c>
      <c r="O772">
        <f>order_details[[#This Row],[Sales]]-order_details[[#This Row],[Freight]]</f>
        <v>246.89</v>
      </c>
      <c r="P772" s="8">
        <f>(order_details[[#This Row],[Profit]]/order_details[[#This Row],[Sales]])/100</f>
        <v>8.0683006535947708E-3</v>
      </c>
      <c r="Q772" s="12"/>
    </row>
    <row r="773" spans="1:17" x14ac:dyDescent="0.25">
      <c r="A773">
        <v>11013</v>
      </c>
      <c r="B773">
        <v>42</v>
      </c>
      <c r="C773" t="str">
        <f>_xlfn.XLOOKUP(order_details[[#This Row],[orderID]],orders[orderID],orders[customerID])</f>
        <v>ROMEY</v>
      </c>
      <c r="D773" t="str">
        <f>_xlfn.XLOOKUP(order_details[[#This Row],[orderID]],orders[orderID],orders[Employee Name])</f>
        <v>Andrew Fuller</v>
      </c>
      <c r="E773" t="str">
        <f>_xlfn.XLOOKUP(order_details[[#This Row],[Customer ID]],customers[customerID],customers[companyName])</f>
        <v>Romero y tomillo</v>
      </c>
      <c r="F773" t="str">
        <f>_xlfn.XLOOKUP(order_details[[#This Row],[productID]],products[productID],products[productName])</f>
        <v>Singaporean Hokkien Fried Mee</v>
      </c>
      <c r="G773" t="str">
        <f>_xlfn.XLOOKUP(order_details[[#This Row],[Product Name]],products[productName],products[Category Name])</f>
        <v>Grains &amp; Cereals</v>
      </c>
      <c r="H773" s="6">
        <f>_xlfn.XLOOKUP(order_details[[#This Row],[orderID]],orders[orderID],orders[orderDate])</f>
        <v>42103</v>
      </c>
      <c r="I773" s="6" t="e">
        <f>DATEVALUE(order_details[[#This Row],[Order Date]])</f>
        <v>#VALUE!</v>
      </c>
      <c r="J773">
        <v>14</v>
      </c>
      <c r="K773">
        <v>4</v>
      </c>
      <c r="L773">
        <v>0</v>
      </c>
      <c r="M773">
        <f>(order_details[[#This Row],[unitPrice]]*order_details[[#This Row],[quantity]]) - (order_details[[#This Row],[unitPrice]]*order_details[[#This Row],[quantity]]*order_details[[#This Row],[discount]])</f>
        <v>56</v>
      </c>
      <c r="N773">
        <f>_xlfn.XLOOKUP(order_details[[#This Row],[orderID]],orders[orderID],orders[freight])</f>
        <v>32.99</v>
      </c>
      <c r="O773">
        <f>order_details[[#This Row],[Sales]]-order_details[[#This Row],[Freight]]</f>
        <v>23.009999999999998</v>
      </c>
      <c r="P773" s="8">
        <f>(order_details[[#This Row],[Profit]]/order_details[[#This Row],[Sales]])/100</f>
        <v>4.1089285714285715E-3</v>
      </c>
      <c r="Q773" s="12"/>
    </row>
    <row r="774" spans="1:17" x14ac:dyDescent="0.25">
      <c r="A774">
        <v>11013</v>
      </c>
      <c r="B774">
        <v>68</v>
      </c>
      <c r="C774" t="str">
        <f>_xlfn.XLOOKUP(order_details[[#This Row],[orderID]],orders[orderID],orders[customerID])</f>
        <v>ROMEY</v>
      </c>
      <c r="D774" t="str">
        <f>_xlfn.XLOOKUP(order_details[[#This Row],[orderID]],orders[orderID],orders[Employee Name])</f>
        <v>Andrew Fuller</v>
      </c>
      <c r="E774" t="str">
        <f>_xlfn.XLOOKUP(order_details[[#This Row],[Customer ID]],customers[customerID],customers[companyName])</f>
        <v>Romero y tomillo</v>
      </c>
      <c r="F774" t="str">
        <f>_xlfn.XLOOKUP(order_details[[#This Row],[productID]],products[productID],products[productName])</f>
        <v>Scottish Longbreads</v>
      </c>
      <c r="G774" t="str">
        <f>_xlfn.XLOOKUP(order_details[[#This Row],[Product Name]],products[productName],products[Category Name])</f>
        <v>Confections</v>
      </c>
      <c r="H774" s="6">
        <f>_xlfn.XLOOKUP(order_details[[#This Row],[orderID]],orders[orderID],orders[orderDate])</f>
        <v>42103</v>
      </c>
      <c r="I774" s="6" t="e">
        <f>DATEVALUE(order_details[[#This Row],[Order Date]])</f>
        <v>#VALUE!</v>
      </c>
      <c r="J774">
        <v>12.5</v>
      </c>
      <c r="K774">
        <v>2</v>
      </c>
      <c r="L774">
        <v>0</v>
      </c>
      <c r="M774">
        <f>(order_details[[#This Row],[unitPrice]]*order_details[[#This Row],[quantity]]) - (order_details[[#This Row],[unitPrice]]*order_details[[#This Row],[quantity]]*order_details[[#This Row],[discount]])</f>
        <v>25</v>
      </c>
      <c r="N774">
        <f>_xlfn.XLOOKUP(order_details[[#This Row],[orderID]],orders[orderID],orders[freight])</f>
        <v>32.99</v>
      </c>
      <c r="O774">
        <f>order_details[[#This Row],[Sales]]-order_details[[#This Row],[Freight]]</f>
        <v>-7.990000000000002</v>
      </c>
      <c r="P774" s="8">
        <f>(order_details[[#This Row],[Profit]]/order_details[[#This Row],[Sales]])/100</f>
        <v>-3.1960000000000009E-3</v>
      </c>
      <c r="Q774" s="12"/>
    </row>
    <row r="775" spans="1:17" x14ac:dyDescent="0.25">
      <c r="A775">
        <v>11015</v>
      </c>
      <c r="B775">
        <v>77</v>
      </c>
      <c r="C775" t="str">
        <f>_xlfn.XLOOKUP(order_details[[#This Row],[orderID]],orders[orderID],orders[customerID])</f>
        <v>SANTG</v>
      </c>
      <c r="D775" t="str">
        <f>_xlfn.XLOOKUP(order_details[[#This Row],[orderID]],orders[orderID],orders[Employee Name])</f>
        <v>Andrew Fuller</v>
      </c>
      <c r="E775" t="str">
        <f>_xlfn.XLOOKUP(order_details[[#This Row],[Customer ID]],customers[customerID],customers[companyName])</f>
        <v>Santé Gourmet</v>
      </c>
      <c r="F775" t="str">
        <f>_xlfn.XLOOKUP(order_details[[#This Row],[productID]],products[productID],products[productName])</f>
        <v>Original Frankfurter Grüne Soße</v>
      </c>
      <c r="G775" t="str">
        <f>_xlfn.XLOOKUP(order_details[[#This Row],[Product Name]],products[productName],products[Category Name])</f>
        <v>Condiments</v>
      </c>
      <c r="H775" s="6">
        <f>_xlfn.XLOOKUP(order_details[[#This Row],[orderID]],orders[orderID],orders[orderDate])</f>
        <v>42104</v>
      </c>
      <c r="I775" s="6" t="e">
        <f>DATEVALUE(order_details[[#This Row],[Order Date]])</f>
        <v>#VALUE!</v>
      </c>
      <c r="J775">
        <v>13</v>
      </c>
      <c r="K775">
        <v>18</v>
      </c>
      <c r="L775">
        <v>0</v>
      </c>
      <c r="M775">
        <f>(order_details[[#This Row],[unitPrice]]*order_details[[#This Row],[quantity]]) - (order_details[[#This Row],[unitPrice]]*order_details[[#This Row],[quantity]]*order_details[[#This Row],[discount]])</f>
        <v>234</v>
      </c>
      <c r="N775">
        <f>_xlfn.XLOOKUP(order_details[[#This Row],[orderID]],orders[orderID],orders[freight])</f>
        <v>4.62</v>
      </c>
      <c r="O775">
        <f>order_details[[#This Row],[Sales]]-order_details[[#This Row],[Freight]]</f>
        <v>229.38</v>
      </c>
      <c r="P775" s="8">
        <f>(order_details[[#This Row],[Profit]]/order_details[[#This Row],[Sales]])/100</f>
        <v>9.8025641025641028E-3</v>
      </c>
      <c r="Q775" s="12"/>
    </row>
    <row r="776" spans="1:17" x14ac:dyDescent="0.25">
      <c r="A776">
        <v>11016</v>
      </c>
      <c r="B776">
        <v>36</v>
      </c>
      <c r="C776" t="str">
        <f>_xlfn.XLOOKUP(order_details[[#This Row],[orderID]],orders[orderID],orders[customerID])</f>
        <v>AROUT</v>
      </c>
      <c r="D776" t="str">
        <f>_xlfn.XLOOKUP(order_details[[#This Row],[orderID]],orders[orderID],orders[Employee Name])</f>
        <v>Anne Dodsworth</v>
      </c>
      <c r="E776" t="str">
        <f>_xlfn.XLOOKUP(order_details[[#This Row],[Customer ID]],customers[customerID],customers[companyName])</f>
        <v>Around the Horn</v>
      </c>
      <c r="F776" t="str">
        <f>_xlfn.XLOOKUP(order_details[[#This Row],[productID]],products[productID],products[productName])</f>
        <v>Inlagd Sill</v>
      </c>
      <c r="G776" t="str">
        <f>_xlfn.XLOOKUP(order_details[[#This Row],[Product Name]],products[productName],products[Category Name])</f>
        <v>Seafood</v>
      </c>
      <c r="H776" s="6">
        <f>_xlfn.XLOOKUP(order_details[[#This Row],[orderID]],orders[orderID],orders[orderDate])</f>
        <v>42104</v>
      </c>
      <c r="I776" s="6" t="e">
        <f>DATEVALUE(order_details[[#This Row],[Order Date]])</f>
        <v>#VALUE!</v>
      </c>
      <c r="J776">
        <v>19</v>
      </c>
      <c r="K776">
        <v>16</v>
      </c>
      <c r="L776">
        <v>0</v>
      </c>
      <c r="M776">
        <f>(order_details[[#This Row],[unitPrice]]*order_details[[#This Row],[quantity]]) - (order_details[[#This Row],[unitPrice]]*order_details[[#This Row],[quantity]]*order_details[[#This Row],[discount]])</f>
        <v>304</v>
      </c>
      <c r="N776">
        <f>_xlfn.XLOOKUP(order_details[[#This Row],[orderID]],orders[orderID],orders[freight])</f>
        <v>33.799999999999997</v>
      </c>
      <c r="O776">
        <f>order_details[[#This Row],[Sales]]-order_details[[#This Row],[Freight]]</f>
        <v>270.2</v>
      </c>
      <c r="P776" s="8">
        <f>(order_details[[#This Row],[Profit]]/order_details[[#This Row],[Sales]])/100</f>
        <v>8.8881578947368426E-3</v>
      </c>
      <c r="Q776" s="12"/>
    </row>
    <row r="777" spans="1:17" x14ac:dyDescent="0.25">
      <c r="A777">
        <v>11017</v>
      </c>
      <c r="B777">
        <v>3</v>
      </c>
      <c r="C777" t="str">
        <f>_xlfn.XLOOKUP(order_details[[#This Row],[orderID]],orders[orderID],orders[customerID])</f>
        <v>ERNSH</v>
      </c>
      <c r="D777" t="str">
        <f>_xlfn.XLOOKUP(order_details[[#This Row],[orderID]],orders[orderID],orders[Employee Name])</f>
        <v>Anne Dodsworth</v>
      </c>
      <c r="E777" t="str">
        <f>_xlfn.XLOOKUP(order_details[[#This Row],[Customer ID]],customers[customerID],customers[companyName])</f>
        <v>Ernst Handel</v>
      </c>
      <c r="F777" t="str">
        <f>_xlfn.XLOOKUP(order_details[[#This Row],[productID]],products[productID],products[productName])</f>
        <v>Aniseed Syrup</v>
      </c>
      <c r="G777" t="str">
        <f>_xlfn.XLOOKUP(order_details[[#This Row],[Product Name]],products[productName],products[Category Name])</f>
        <v>Condiments</v>
      </c>
      <c r="H777" s="6">
        <f>_xlfn.XLOOKUP(order_details[[#This Row],[orderID]],orders[orderID],orders[orderDate])</f>
        <v>42107</v>
      </c>
      <c r="I777" s="6" t="e">
        <f>DATEVALUE(order_details[[#This Row],[Order Date]])</f>
        <v>#VALUE!</v>
      </c>
      <c r="J777">
        <v>10</v>
      </c>
      <c r="K777">
        <v>25</v>
      </c>
      <c r="L777">
        <v>0</v>
      </c>
      <c r="M777">
        <f>(order_details[[#This Row],[unitPrice]]*order_details[[#This Row],[quantity]]) - (order_details[[#This Row],[unitPrice]]*order_details[[#This Row],[quantity]]*order_details[[#This Row],[discount]])</f>
        <v>250</v>
      </c>
      <c r="N777">
        <f>_xlfn.XLOOKUP(order_details[[#This Row],[orderID]],orders[orderID],orders[freight])</f>
        <v>754.26</v>
      </c>
      <c r="O777">
        <f>order_details[[#This Row],[Sales]]-order_details[[#This Row],[Freight]]</f>
        <v>-504.26</v>
      </c>
      <c r="P777" s="8">
        <f>(order_details[[#This Row],[Profit]]/order_details[[#This Row],[Sales]])/100</f>
        <v>-2.0170400000000002E-2</v>
      </c>
      <c r="Q777" s="12"/>
    </row>
    <row r="778" spans="1:17" x14ac:dyDescent="0.25">
      <c r="A778">
        <v>11017</v>
      </c>
      <c r="B778">
        <v>59</v>
      </c>
      <c r="C778" t="str">
        <f>_xlfn.XLOOKUP(order_details[[#This Row],[orderID]],orders[orderID],orders[customerID])</f>
        <v>ERNSH</v>
      </c>
      <c r="D778" t="str">
        <f>_xlfn.XLOOKUP(order_details[[#This Row],[orderID]],orders[orderID],orders[Employee Name])</f>
        <v>Anne Dodsworth</v>
      </c>
      <c r="E778" t="str">
        <f>_xlfn.XLOOKUP(order_details[[#This Row],[Customer ID]],customers[customerID],customers[companyName])</f>
        <v>Ernst Handel</v>
      </c>
      <c r="F778" t="str">
        <f>_xlfn.XLOOKUP(order_details[[#This Row],[productID]],products[productID],products[productName])</f>
        <v>Raclette Courdavault</v>
      </c>
      <c r="G778" t="str">
        <f>_xlfn.XLOOKUP(order_details[[#This Row],[Product Name]],products[productName],products[Category Name])</f>
        <v>Dairy Products</v>
      </c>
      <c r="H778" s="6">
        <f>_xlfn.XLOOKUP(order_details[[#This Row],[orderID]],orders[orderID],orders[orderDate])</f>
        <v>42107</v>
      </c>
      <c r="I778" s="6" t="e">
        <f>DATEVALUE(order_details[[#This Row],[Order Date]])</f>
        <v>#VALUE!</v>
      </c>
      <c r="J778">
        <v>55</v>
      </c>
      <c r="K778">
        <v>110</v>
      </c>
      <c r="L778">
        <v>0</v>
      </c>
      <c r="M778">
        <f>(order_details[[#This Row],[unitPrice]]*order_details[[#This Row],[quantity]]) - (order_details[[#This Row],[unitPrice]]*order_details[[#This Row],[quantity]]*order_details[[#This Row],[discount]])</f>
        <v>6050</v>
      </c>
      <c r="N778">
        <f>_xlfn.XLOOKUP(order_details[[#This Row],[orderID]],orders[orderID],orders[freight])</f>
        <v>754.26</v>
      </c>
      <c r="O778">
        <f>order_details[[#This Row],[Sales]]-order_details[[#This Row],[Freight]]</f>
        <v>5295.74</v>
      </c>
      <c r="P778" s="8">
        <f>(order_details[[#This Row],[Profit]]/order_details[[#This Row],[Sales]])/100</f>
        <v>8.7532892561983464E-3</v>
      </c>
      <c r="Q778" s="12"/>
    </row>
    <row r="779" spans="1:17" x14ac:dyDescent="0.25">
      <c r="A779">
        <v>11018</v>
      </c>
      <c r="B779">
        <v>56</v>
      </c>
      <c r="C779" t="str">
        <f>_xlfn.XLOOKUP(order_details[[#This Row],[orderID]],orders[orderID],orders[customerID])</f>
        <v>LONEP</v>
      </c>
      <c r="D779" t="str">
        <f>_xlfn.XLOOKUP(order_details[[#This Row],[orderID]],orders[orderID],orders[Employee Name])</f>
        <v>Margaret Peacock</v>
      </c>
      <c r="E779" t="str">
        <f>_xlfn.XLOOKUP(order_details[[#This Row],[Customer ID]],customers[customerID],customers[companyName])</f>
        <v>Lonesome Pine Restaurant</v>
      </c>
      <c r="F779" t="str">
        <f>_xlfn.XLOOKUP(order_details[[#This Row],[productID]],products[productID],products[productName])</f>
        <v>Gnocchi di nonna Alice</v>
      </c>
      <c r="G779" t="str">
        <f>_xlfn.XLOOKUP(order_details[[#This Row],[Product Name]],products[productName],products[Category Name])</f>
        <v>Grains &amp; Cereals</v>
      </c>
      <c r="H779" s="6">
        <f>_xlfn.XLOOKUP(order_details[[#This Row],[orderID]],orders[orderID],orders[orderDate])</f>
        <v>42107</v>
      </c>
      <c r="I779" s="6" t="e">
        <f>DATEVALUE(order_details[[#This Row],[Order Date]])</f>
        <v>#VALUE!</v>
      </c>
      <c r="J779">
        <v>38</v>
      </c>
      <c r="K779">
        <v>5</v>
      </c>
      <c r="L779">
        <v>0</v>
      </c>
      <c r="M779">
        <f>(order_details[[#This Row],[unitPrice]]*order_details[[#This Row],[quantity]]) - (order_details[[#This Row],[unitPrice]]*order_details[[#This Row],[quantity]]*order_details[[#This Row],[discount]])</f>
        <v>190</v>
      </c>
      <c r="N779">
        <f>_xlfn.XLOOKUP(order_details[[#This Row],[orderID]],orders[orderID],orders[freight])</f>
        <v>11.65</v>
      </c>
      <c r="O779">
        <f>order_details[[#This Row],[Sales]]-order_details[[#This Row],[Freight]]</f>
        <v>178.35</v>
      </c>
      <c r="P779" s="8">
        <f>(order_details[[#This Row],[Profit]]/order_details[[#This Row],[Sales]])/100</f>
        <v>9.3868421052631587E-3</v>
      </c>
      <c r="Q779" s="12"/>
    </row>
    <row r="780" spans="1:17" x14ac:dyDescent="0.25">
      <c r="A780">
        <v>11019</v>
      </c>
      <c r="B780">
        <v>46</v>
      </c>
      <c r="C780" t="str">
        <f>_xlfn.XLOOKUP(order_details[[#This Row],[orderID]],orders[orderID],orders[customerID])</f>
        <v>RANCH</v>
      </c>
      <c r="D780" t="str">
        <f>_xlfn.XLOOKUP(order_details[[#This Row],[orderID]],orders[orderID],orders[Employee Name])</f>
        <v>Michael Suyama</v>
      </c>
      <c r="E780" t="str">
        <f>_xlfn.XLOOKUP(order_details[[#This Row],[Customer ID]],customers[customerID],customers[companyName])</f>
        <v>Rancho grande</v>
      </c>
      <c r="F780" t="str">
        <f>_xlfn.XLOOKUP(order_details[[#This Row],[productID]],products[productID],products[productName])</f>
        <v>Spegesild</v>
      </c>
      <c r="G780" t="str">
        <f>_xlfn.XLOOKUP(order_details[[#This Row],[Product Name]],products[productName],products[Category Name])</f>
        <v>Seafood</v>
      </c>
      <c r="H780" s="6">
        <f>_xlfn.XLOOKUP(order_details[[#This Row],[orderID]],orders[orderID],orders[orderDate])</f>
        <v>42107</v>
      </c>
      <c r="I780" s="6" t="e">
        <f>DATEVALUE(order_details[[#This Row],[Order Date]])</f>
        <v>#VALUE!</v>
      </c>
      <c r="J780">
        <v>12</v>
      </c>
      <c r="K780">
        <v>3</v>
      </c>
      <c r="L780">
        <v>0</v>
      </c>
      <c r="M780">
        <f>(order_details[[#This Row],[unitPrice]]*order_details[[#This Row],[quantity]]) - (order_details[[#This Row],[unitPrice]]*order_details[[#This Row],[quantity]]*order_details[[#This Row],[discount]])</f>
        <v>36</v>
      </c>
      <c r="N780">
        <f>_xlfn.XLOOKUP(order_details[[#This Row],[orderID]],orders[orderID],orders[freight])</f>
        <v>3.17</v>
      </c>
      <c r="O780">
        <f>order_details[[#This Row],[Sales]]-order_details[[#This Row],[Freight]]</f>
        <v>32.83</v>
      </c>
      <c r="P780" s="8">
        <f>(order_details[[#This Row],[Profit]]/order_details[[#This Row],[Sales]])/100</f>
        <v>9.1194444444444439E-3</v>
      </c>
      <c r="Q780" s="12"/>
    </row>
    <row r="781" spans="1:17" x14ac:dyDescent="0.25">
      <c r="A781">
        <v>11019</v>
      </c>
      <c r="B781">
        <v>49</v>
      </c>
      <c r="C781" t="str">
        <f>_xlfn.XLOOKUP(order_details[[#This Row],[orderID]],orders[orderID],orders[customerID])</f>
        <v>RANCH</v>
      </c>
      <c r="D781" t="str">
        <f>_xlfn.XLOOKUP(order_details[[#This Row],[orderID]],orders[orderID],orders[Employee Name])</f>
        <v>Michael Suyama</v>
      </c>
      <c r="E781" t="str">
        <f>_xlfn.XLOOKUP(order_details[[#This Row],[Customer ID]],customers[customerID],customers[companyName])</f>
        <v>Rancho grande</v>
      </c>
      <c r="F781" t="str">
        <f>_xlfn.XLOOKUP(order_details[[#This Row],[productID]],products[productID],products[productName])</f>
        <v>Maxilaku</v>
      </c>
      <c r="G781" t="str">
        <f>_xlfn.XLOOKUP(order_details[[#This Row],[Product Name]],products[productName],products[Category Name])</f>
        <v>Confections</v>
      </c>
      <c r="H781" s="6">
        <f>_xlfn.XLOOKUP(order_details[[#This Row],[orderID]],orders[orderID],orders[orderDate])</f>
        <v>42107</v>
      </c>
      <c r="I781" s="6" t="e">
        <f>DATEVALUE(order_details[[#This Row],[Order Date]])</f>
        <v>#VALUE!</v>
      </c>
      <c r="J781">
        <v>20</v>
      </c>
      <c r="K781">
        <v>2</v>
      </c>
      <c r="L781">
        <v>0</v>
      </c>
      <c r="M781">
        <f>(order_details[[#This Row],[unitPrice]]*order_details[[#This Row],[quantity]]) - (order_details[[#This Row],[unitPrice]]*order_details[[#This Row],[quantity]]*order_details[[#This Row],[discount]])</f>
        <v>40</v>
      </c>
      <c r="N781">
        <f>_xlfn.XLOOKUP(order_details[[#This Row],[orderID]],orders[orderID],orders[freight])</f>
        <v>3.17</v>
      </c>
      <c r="O781">
        <f>order_details[[#This Row],[Sales]]-order_details[[#This Row],[Freight]]</f>
        <v>36.83</v>
      </c>
      <c r="P781" s="8">
        <f>(order_details[[#This Row],[Profit]]/order_details[[#This Row],[Sales]])/100</f>
        <v>9.2075000000000004E-3</v>
      </c>
      <c r="Q781" s="12"/>
    </row>
    <row r="782" spans="1:17" x14ac:dyDescent="0.25">
      <c r="A782">
        <v>11021</v>
      </c>
      <c r="B782">
        <v>26</v>
      </c>
      <c r="C782" t="str">
        <f>_xlfn.XLOOKUP(order_details[[#This Row],[orderID]],orders[orderID],orders[customerID])</f>
        <v>QUICK</v>
      </c>
      <c r="D782" t="str">
        <f>_xlfn.XLOOKUP(order_details[[#This Row],[orderID]],orders[orderID],orders[Employee Name])</f>
        <v>Janet Leverling</v>
      </c>
      <c r="E782" t="str">
        <f>_xlfn.XLOOKUP(order_details[[#This Row],[Customer ID]],customers[customerID],customers[companyName])</f>
        <v>QUICK-Stop</v>
      </c>
      <c r="F782" t="str">
        <f>_xlfn.XLOOKUP(order_details[[#This Row],[productID]],products[productID],products[productName])</f>
        <v>Gumbär Gummibärchen</v>
      </c>
      <c r="G782" t="str">
        <f>_xlfn.XLOOKUP(order_details[[#This Row],[Product Name]],products[productName],products[Category Name])</f>
        <v>Confections</v>
      </c>
      <c r="H782" s="6">
        <f>_xlfn.XLOOKUP(order_details[[#This Row],[orderID]],orders[orderID],orders[orderDate])</f>
        <v>42108</v>
      </c>
      <c r="I782" s="6" t="e">
        <f>DATEVALUE(order_details[[#This Row],[Order Date]])</f>
        <v>#VALUE!</v>
      </c>
      <c r="J782">
        <v>31.23</v>
      </c>
      <c r="K782">
        <v>63</v>
      </c>
      <c r="L782">
        <v>0</v>
      </c>
      <c r="M782">
        <f>(order_details[[#This Row],[unitPrice]]*order_details[[#This Row],[quantity]]) - (order_details[[#This Row],[unitPrice]]*order_details[[#This Row],[quantity]]*order_details[[#This Row],[discount]])</f>
        <v>1967.49</v>
      </c>
      <c r="N782">
        <f>_xlfn.XLOOKUP(order_details[[#This Row],[orderID]],orders[orderID],orders[freight])</f>
        <v>297.18</v>
      </c>
      <c r="O782">
        <f>order_details[[#This Row],[Sales]]-order_details[[#This Row],[Freight]]</f>
        <v>1670.31</v>
      </c>
      <c r="P782" s="8">
        <f>(order_details[[#This Row],[Profit]]/order_details[[#This Row],[Sales]])/100</f>
        <v>8.4895475961758379E-3</v>
      </c>
      <c r="Q782" s="12"/>
    </row>
    <row r="783" spans="1:17" x14ac:dyDescent="0.25">
      <c r="A783">
        <v>11021</v>
      </c>
      <c r="B783">
        <v>72</v>
      </c>
      <c r="C783" t="str">
        <f>_xlfn.XLOOKUP(order_details[[#This Row],[orderID]],orders[orderID],orders[customerID])</f>
        <v>QUICK</v>
      </c>
      <c r="D783" t="str">
        <f>_xlfn.XLOOKUP(order_details[[#This Row],[orderID]],orders[orderID],orders[Employee Name])</f>
        <v>Janet Leverling</v>
      </c>
      <c r="E783" t="str">
        <f>_xlfn.XLOOKUP(order_details[[#This Row],[Customer ID]],customers[customerID],customers[companyName])</f>
        <v>QUICK-Stop</v>
      </c>
      <c r="F783" t="str">
        <f>_xlfn.XLOOKUP(order_details[[#This Row],[productID]],products[productID],products[productName])</f>
        <v>Mozzarella di Giovanni</v>
      </c>
      <c r="G783" t="str">
        <f>_xlfn.XLOOKUP(order_details[[#This Row],[Product Name]],products[productName],products[Category Name])</f>
        <v>Dairy Products</v>
      </c>
      <c r="H783" s="6">
        <f>_xlfn.XLOOKUP(order_details[[#This Row],[orderID]],orders[orderID],orders[orderDate])</f>
        <v>42108</v>
      </c>
      <c r="I783" s="6" t="e">
        <f>DATEVALUE(order_details[[#This Row],[Order Date]])</f>
        <v>#VALUE!</v>
      </c>
      <c r="J783">
        <v>34.799999999999997</v>
      </c>
      <c r="K783">
        <v>35</v>
      </c>
      <c r="L783">
        <v>0</v>
      </c>
      <c r="M783">
        <f>(order_details[[#This Row],[unitPrice]]*order_details[[#This Row],[quantity]]) - (order_details[[#This Row],[unitPrice]]*order_details[[#This Row],[quantity]]*order_details[[#This Row],[discount]])</f>
        <v>1218</v>
      </c>
      <c r="N783">
        <f>_xlfn.XLOOKUP(order_details[[#This Row],[orderID]],orders[orderID],orders[freight])</f>
        <v>297.18</v>
      </c>
      <c r="O783">
        <f>order_details[[#This Row],[Sales]]-order_details[[#This Row],[Freight]]</f>
        <v>920.81999999999994</v>
      </c>
      <c r="P783" s="8">
        <f>(order_details[[#This Row],[Profit]]/order_details[[#This Row],[Sales]])/100</f>
        <v>7.5600985221674875E-3</v>
      </c>
      <c r="Q783" s="12"/>
    </row>
    <row r="784" spans="1:17" x14ac:dyDescent="0.25">
      <c r="A784">
        <v>11022</v>
      </c>
      <c r="B784">
        <v>19</v>
      </c>
      <c r="C784" t="str">
        <f>_xlfn.XLOOKUP(order_details[[#This Row],[orderID]],orders[orderID],orders[customerID])</f>
        <v>HANAR</v>
      </c>
      <c r="D784" t="str">
        <f>_xlfn.XLOOKUP(order_details[[#This Row],[orderID]],orders[orderID],orders[Employee Name])</f>
        <v>Anne Dodsworth</v>
      </c>
      <c r="E784" t="str">
        <f>_xlfn.XLOOKUP(order_details[[#This Row],[Customer ID]],customers[customerID],customers[companyName])</f>
        <v>Hanari Carnes</v>
      </c>
      <c r="F784" t="str">
        <f>_xlfn.XLOOKUP(order_details[[#This Row],[productID]],products[productID],products[productName])</f>
        <v>Teatime Chocolate Biscuits</v>
      </c>
      <c r="G784" t="str">
        <f>_xlfn.XLOOKUP(order_details[[#This Row],[Product Name]],products[productName],products[Category Name])</f>
        <v>Confections</v>
      </c>
      <c r="H784" s="6">
        <f>_xlfn.XLOOKUP(order_details[[#This Row],[orderID]],orders[orderID],orders[orderDate])</f>
        <v>42108</v>
      </c>
      <c r="I784" s="6" t="e">
        <f>DATEVALUE(order_details[[#This Row],[Order Date]])</f>
        <v>#VALUE!</v>
      </c>
      <c r="J784">
        <v>9.1999999999999993</v>
      </c>
      <c r="K784">
        <v>35</v>
      </c>
      <c r="L784">
        <v>0</v>
      </c>
      <c r="M784">
        <f>(order_details[[#This Row],[unitPrice]]*order_details[[#This Row],[quantity]]) - (order_details[[#This Row],[unitPrice]]*order_details[[#This Row],[quantity]]*order_details[[#This Row],[discount]])</f>
        <v>322</v>
      </c>
      <c r="N784">
        <f>_xlfn.XLOOKUP(order_details[[#This Row],[orderID]],orders[orderID],orders[freight])</f>
        <v>6.27</v>
      </c>
      <c r="O784">
        <f>order_details[[#This Row],[Sales]]-order_details[[#This Row],[Freight]]</f>
        <v>315.73</v>
      </c>
      <c r="P784" s="8">
        <f>(order_details[[#This Row],[Profit]]/order_details[[#This Row],[Sales]])/100</f>
        <v>9.8052795031055903E-3</v>
      </c>
      <c r="Q784" s="12"/>
    </row>
    <row r="785" spans="1:17" x14ac:dyDescent="0.25">
      <c r="A785">
        <v>11023</v>
      </c>
      <c r="B785">
        <v>7</v>
      </c>
      <c r="C785" t="str">
        <f>_xlfn.XLOOKUP(order_details[[#This Row],[orderID]],orders[orderID],orders[customerID])</f>
        <v>BSBEV</v>
      </c>
      <c r="D785" t="str">
        <f>_xlfn.XLOOKUP(order_details[[#This Row],[orderID]],orders[orderID],orders[Employee Name])</f>
        <v>Nancy Davolio</v>
      </c>
      <c r="E785" t="str">
        <f>_xlfn.XLOOKUP(order_details[[#This Row],[Customer ID]],customers[customerID],customers[companyName])</f>
        <v>B's Beverages</v>
      </c>
      <c r="F785" t="str">
        <f>_xlfn.XLOOKUP(order_details[[#This Row],[productID]],products[productID],products[productName])</f>
        <v>Uncle Bob's Organic Dried Pears</v>
      </c>
      <c r="G785" t="str">
        <f>_xlfn.XLOOKUP(order_details[[#This Row],[Product Name]],products[productName],products[Category Name])</f>
        <v>Produce</v>
      </c>
      <c r="H785" s="6">
        <f>_xlfn.XLOOKUP(order_details[[#This Row],[orderID]],orders[orderID],orders[orderDate])</f>
        <v>42108</v>
      </c>
      <c r="I785" s="6" t="e">
        <f>DATEVALUE(order_details[[#This Row],[Order Date]])</f>
        <v>#VALUE!</v>
      </c>
      <c r="J785">
        <v>30</v>
      </c>
      <c r="K785">
        <v>4</v>
      </c>
      <c r="L785">
        <v>0</v>
      </c>
      <c r="M785">
        <f>(order_details[[#This Row],[unitPrice]]*order_details[[#This Row],[quantity]]) - (order_details[[#This Row],[unitPrice]]*order_details[[#This Row],[quantity]]*order_details[[#This Row],[discount]])</f>
        <v>120</v>
      </c>
      <c r="N785">
        <f>_xlfn.XLOOKUP(order_details[[#This Row],[orderID]],orders[orderID],orders[freight])</f>
        <v>123.83</v>
      </c>
      <c r="O785">
        <f>order_details[[#This Row],[Sales]]-order_details[[#This Row],[Freight]]</f>
        <v>-3.8299999999999983</v>
      </c>
      <c r="P785" s="8">
        <f>(order_details[[#This Row],[Profit]]/order_details[[#This Row],[Sales]])/100</f>
        <v>-3.1916666666666655E-4</v>
      </c>
      <c r="Q785" s="12"/>
    </row>
    <row r="786" spans="1:17" x14ac:dyDescent="0.25">
      <c r="A786">
        <v>11024</v>
      </c>
      <c r="B786">
        <v>26</v>
      </c>
      <c r="C786" t="str">
        <f>_xlfn.XLOOKUP(order_details[[#This Row],[orderID]],orders[orderID],orders[customerID])</f>
        <v>EASTC</v>
      </c>
      <c r="D786" t="str">
        <f>_xlfn.XLOOKUP(order_details[[#This Row],[orderID]],orders[orderID],orders[Employee Name])</f>
        <v>Margaret Peacock</v>
      </c>
      <c r="E786" t="str">
        <f>_xlfn.XLOOKUP(order_details[[#This Row],[Customer ID]],customers[customerID],customers[companyName])</f>
        <v>Eastern Connection</v>
      </c>
      <c r="F786" t="str">
        <f>_xlfn.XLOOKUP(order_details[[#This Row],[productID]],products[productID],products[productName])</f>
        <v>Gumbär Gummibärchen</v>
      </c>
      <c r="G786" t="str">
        <f>_xlfn.XLOOKUP(order_details[[#This Row],[Product Name]],products[productName],products[Category Name])</f>
        <v>Confections</v>
      </c>
      <c r="H786" s="6">
        <f>_xlfn.XLOOKUP(order_details[[#This Row],[orderID]],orders[orderID],orders[orderDate])</f>
        <v>42109</v>
      </c>
      <c r="I786" s="6" t="e">
        <f>DATEVALUE(order_details[[#This Row],[Order Date]])</f>
        <v>#VALUE!</v>
      </c>
      <c r="J786">
        <v>31.23</v>
      </c>
      <c r="K786">
        <v>12</v>
      </c>
      <c r="L786">
        <v>0</v>
      </c>
      <c r="M786">
        <f>(order_details[[#This Row],[unitPrice]]*order_details[[#This Row],[quantity]]) - (order_details[[#This Row],[unitPrice]]*order_details[[#This Row],[quantity]]*order_details[[#This Row],[discount]])</f>
        <v>374.76</v>
      </c>
      <c r="N786">
        <f>_xlfn.XLOOKUP(order_details[[#This Row],[orderID]],orders[orderID],orders[freight])</f>
        <v>74.36</v>
      </c>
      <c r="O786">
        <f>order_details[[#This Row],[Sales]]-order_details[[#This Row],[Freight]]</f>
        <v>300.39999999999998</v>
      </c>
      <c r="P786" s="8">
        <f>(order_details[[#This Row],[Profit]]/order_details[[#This Row],[Sales]])/100</f>
        <v>8.0157967766036932E-3</v>
      </c>
      <c r="Q786" s="12"/>
    </row>
    <row r="787" spans="1:17" x14ac:dyDescent="0.25">
      <c r="A787">
        <v>11024</v>
      </c>
      <c r="B787">
        <v>65</v>
      </c>
      <c r="C787" t="str">
        <f>_xlfn.XLOOKUP(order_details[[#This Row],[orderID]],orders[orderID],orders[customerID])</f>
        <v>EASTC</v>
      </c>
      <c r="D787" t="str">
        <f>_xlfn.XLOOKUP(order_details[[#This Row],[orderID]],orders[orderID],orders[Employee Name])</f>
        <v>Margaret Peacock</v>
      </c>
      <c r="E787" t="str">
        <f>_xlfn.XLOOKUP(order_details[[#This Row],[Customer ID]],customers[customerID],customers[companyName])</f>
        <v>Eastern Connection</v>
      </c>
      <c r="F787" t="str">
        <f>_xlfn.XLOOKUP(order_details[[#This Row],[productID]],products[productID],products[productName])</f>
        <v>Louisiana Fiery Hot Pepper Sauce</v>
      </c>
      <c r="G787" t="str">
        <f>_xlfn.XLOOKUP(order_details[[#This Row],[Product Name]],products[productName],products[Category Name])</f>
        <v>Condiments</v>
      </c>
      <c r="H787" s="6">
        <f>_xlfn.XLOOKUP(order_details[[#This Row],[orderID]],orders[orderID],orders[orderDate])</f>
        <v>42109</v>
      </c>
      <c r="I787" s="6" t="e">
        <f>DATEVALUE(order_details[[#This Row],[Order Date]])</f>
        <v>#VALUE!</v>
      </c>
      <c r="J787">
        <v>21.05</v>
      </c>
      <c r="K787">
        <v>21</v>
      </c>
      <c r="L787">
        <v>0</v>
      </c>
      <c r="M787">
        <f>(order_details[[#This Row],[unitPrice]]*order_details[[#This Row],[quantity]]) - (order_details[[#This Row],[unitPrice]]*order_details[[#This Row],[quantity]]*order_details[[#This Row],[discount]])</f>
        <v>442.05</v>
      </c>
      <c r="N787">
        <f>_xlfn.XLOOKUP(order_details[[#This Row],[orderID]],orders[orderID],orders[freight])</f>
        <v>74.36</v>
      </c>
      <c r="O787">
        <f>order_details[[#This Row],[Sales]]-order_details[[#This Row],[Freight]]</f>
        <v>367.69</v>
      </c>
      <c r="P787" s="8">
        <f>(order_details[[#This Row],[Profit]]/order_details[[#This Row],[Sales]])/100</f>
        <v>8.3178373487162085E-3</v>
      </c>
      <c r="Q787" s="12"/>
    </row>
    <row r="788" spans="1:17" x14ac:dyDescent="0.25">
      <c r="A788">
        <v>11024</v>
      </c>
      <c r="B788">
        <v>71</v>
      </c>
      <c r="C788" t="str">
        <f>_xlfn.XLOOKUP(order_details[[#This Row],[orderID]],orders[orderID],orders[customerID])</f>
        <v>EASTC</v>
      </c>
      <c r="D788" t="str">
        <f>_xlfn.XLOOKUP(order_details[[#This Row],[orderID]],orders[orderID],orders[Employee Name])</f>
        <v>Margaret Peacock</v>
      </c>
      <c r="E788" t="str">
        <f>_xlfn.XLOOKUP(order_details[[#This Row],[Customer ID]],customers[customerID],customers[companyName])</f>
        <v>Eastern Connection</v>
      </c>
      <c r="F788" t="str">
        <f>_xlfn.XLOOKUP(order_details[[#This Row],[productID]],products[productID],products[productName])</f>
        <v>Flotemysost</v>
      </c>
      <c r="G788" t="str">
        <f>_xlfn.XLOOKUP(order_details[[#This Row],[Product Name]],products[productName],products[Category Name])</f>
        <v>Dairy Products</v>
      </c>
      <c r="H788" s="6">
        <f>_xlfn.XLOOKUP(order_details[[#This Row],[orderID]],orders[orderID],orders[orderDate])</f>
        <v>42109</v>
      </c>
      <c r="I788" s="6" t="e">
        <f>DATEVALUE(order_details[[#This Row],[Order Date]])</f>
        <v>#VALUE!</v>
      </c>
      <c r="J788">
        <v>21.5</v>
      </c>
      <c r="K788">
        <v>50</v>
      </c>
      <c r="L788">
        <v>0</v>
      </c>
      <c r="M788">
        <f>(order_details[[#This Row],[unitPrice]]*order_details[[#This Row],[quantity]]) - (order_details[[#This Row],[unitPrice]]*order_details[[#This Row],[quantity]]*order_details[[#This Row],[discount]])</f>
        <v>1075</v>
      </c>
      <c r="N788">
        <f>_xlfn.XLOOKUP(order_details[[#This Row],[orderID]],orders[orderID],orders[freight])</f>
        <v>74.36</v>
      </c>
      <c r="O788">
        <f>order_details[[#This Row],[Sales]]-order_details[[#This Row],[Freight]]</f>
        <v>1000.64</v>
      </c>
      <c r="P788" s="8">
        <f>(order_details[[#This Row],[Profit]]/order_details[[#This Row],[Sales]])/100</f>
        <v>9.3082790697674427E-3</v>
      </c>
      <c r="Q788" s="12"/>
    </row>
    <row r="789" spans="1:17" x14ac:dyDescent="0.25">
      <c r="A789">
        <v>11026</v>
      </c>
      <c r="B789">
        <v>18</v>
      </c>
      <c r="C789" t="str">
        <f>_xlfn.XLOOKUP(order_details[[#This Row],[orderID]],orders[orderID],orders[customerID])</f>
        <v>FRANS</v>
      </c>
      <c r="D789" t="str">
        <f>_xlfn.XLOOKUP(order_details[[#This Row],[orderID]],orders[orderID],orders[Employee Name])</f>
        <v>Margaret Peacock</v>
      </c>
      <c r="E789" t="str">
        <f>_xlfn.XLOOKUP(order_details[[#This Row],[Customer ID]],customers[customerID],customers[companyName])</f>
        <v>Franchi S.p.A.</v>
      </c>
      <c r="F789" t="str">
        <f>_xlfn.XLOOKUP(order_details[[#This Row],[productID]],products[productID],products[productName])</f>
        <v>Carnarvon Tigers</v>
      </c>
      <c r="G789" t="str">
        <f>_xlfn.XLOOKUP(order_details[[#This Row],[Product Name]],products[productName],products[Category Name])</f>
        <v>Seafood</v>
      </c>
      <c r="H789" s="6">
        <f>_xlfn.XLOOKUP(order_details[[#This Row],[orderID]],orders[orderID],orders[orderDate])</f>
        <v>42109</v>
      </c>
      <c r="I789" s="6" t="e">
        <f>DATEVALUE(order_details[[#This Row],[Order Date]])</f>
        <v>#VALUE!</v>
      </c>
      <c r="J789">
        <v>62.5</v>
      </c>
      <c r="K789">
        <v>8</v>
      </c>
      <c r="L789">
        <v>0</v>
      </c>
      <c r="M789">
        <f>(order_details[[#This Row],[unitPrice]]*order_details[[#This Row],[quantity]]) - (order_details[[#This Row],[unitPrice]]*order_details[[#This Row],[quantity]]*order_details[[#This Row],[discount]])</f>
        <v>500</v>
      </c>
      <c r="N789">
        <f>_xlfn.XLOOKUP(order_details[[#This Row],[orderID]],orders[orderID],orders[freight])</f>
        <v>47.09</v>
      </c>
      <c r="O789">
        <f>order_details[[#This Row],[Sales]]-order_details[[#This Row],[Freight]]</f>
        <v>452.90999999999997</v>
      </c>
      <c r="P789" s="8">
        <f>(order_details[[#This Row],[Profit]]/order_details[[#This Row],[Sales]])/100</f>
        <v>9.0581999999999989E-3</v>
      </c>
      <c r="Q789" s="12"/>
    </row>
    <row r="790" spans="1:17" x14ac:dyDescent="0.25">
      <c r="A790">
        <v>11028</v>
      </c>
      <c r="B790">
        <v>55</v>
      </c>
      <c r="C790" t="str">
        <f>_xlfn.XLOOKUP(order_details[[#This Row],[orderID]],orders[orderID],orders[customerID])</f>
        <v>KOENE</v>
      </c>
      <c r="D790" t="str">
        <f>_xlfn.XLOOKUP(order_details[[#This Row],[orderID]],orders[orderID],orders[Employee Name])</f>
        <v>Andrew Fuller</v>
      </c>
      <c r="E790" t="str">
        <f>_xlfn.XLOOKUP(order_details[[#This Row],[Customer ID]],customers[customerID],customers[companyName])</f>
        <v>Königlich Essen</v>
      </c>
      <c r="F790" t="str">
        <f>_xlfn.XLOOKUP(order_details[[#This Row],[productID]],products[productID],products[productName])</f>
        <v>Pâté chinois</v>
      </c>
      <c r="G790" t="str">
        <f>_xlfn.XLOOKUP(order_details[[#This Row],[Product Name]],products[productName],products[Category Name])</f>
        <v>Meat &amp; Poultry</v>
      </c>
      <c r="H790" s="6">
        <f>_xlfn.XLOOKUP(order_details[[#This Row],[orderID]],orders[orderID],orders[orderDate])</f>
        <v>42110</v>
      </c>
      <c r="I790" s="6" t="e">
        <f>DATEVALUE(order_details[[#This Row],[Order Date]])</f>
        <v>#VALUE!</v>
      </c>
      <c r="J790">
        <v>24</v>
      </c>
      <c r="K790">
        <v>35</v>
      </c>
      <c r="L790">
        <v>0</v>
      </c>
      <c r="M790">
        <f>(order_details[[#This Row],[unitPrice]]*order_details[[#This Row],[quantity]]) - (order_details[[#This Row],[unitPrice]]*order_details[[#This Row],[quantity]]*order_details[[#This Row],[discount]])</f>
        <v>840</v>
      </c>
      <c r="N790">
        <f>_xlfn.XLOOKUP(order_details[[#This Row],[orderID]],orders[orderID],orders[freight])</f>
        <v>29.59</v>
      </c>
      <c r="O790">
        <f>order_details[[#This Row],[Sales]]-order_details[[#This Row],[Freight]]</f>
        <v>810.41</v>
      </c>
      <c r="P790" s="8">
        <f>(order_details[[#This Row],[Profit]]/order_details[[#This Row],[Sales]])/100</f>
        <v>9.6477380952380946E-3</v>
      </c>
      <c r="Q790" s="12"/>
    </row>
    <row r="791" spans="1:17" x14ac:dyDescent="0.25">
      <c r="A791">
        <v>11028</v>
      </c>
      <c r="B791">
        <v>59</v>
      </c>
      <c r="C791" t="str">
        <f>_xlfn.XLOOKUP(order_details[[#This Row],[orderID]],orders[orderID],orders[customerID])</f>
        <v>KOENE</v>
      </c>
      <c r="D791" t="str">
        <f>_xlfn.XLOOKUP(order_details[[#This Row],[orderID]],orders[orderID],orders[Employee Name])</f>
        <v>Andrew Fuller</v>
      </c>
      <c r="E791" t="str">
        <f>_xlfn.XLOOKUP(order_details[[#This Row],[Customer ID]],customers[customerID],customers[companyName])</f>
        <v>Königlich Essen</v>
      </c>
      <c r="F791" t="str">
        <f>_xlfn.XLOOKUP(order_details[[#This Row],[productID]],products[productID],products[productName])</f>
        <v>Raclette Courdavault</v>
      </c>
      <c r="G791" t="str">
        <f>_xlfn.XLOOKUP(order_details[[#This Row],[Product Name]],products[productName],products[Category Name])</f>
        <v>Dairy Products</v>
      </c>
      <c r="H791" s="6">
        <f>_xlfn.XLOOKUP(order_details[[#This Row],[orderID]],orders[orderID],orders[orderDate])</f>
        <v>42110</v>
      </c>
      <c r="I791" s="6" t="e">
        <f>DATEVALUE(order_details[[#This Row],[Order Date]])</f>
        <v>#VALUE!</v>
      </c>
      <c r="J791">
        <v>55</v>
      </c>
      <c r="K791">
        <v>24</v>
      </c>
      <c r="L791">
        <v>0</v>
      </c>
      <c r="M791">
        <f>(order_details[[#This Row],[unitPrice]]*order_details[[#This Row],[quantity]]) - (order_details[[#This Row],[unitPrice]]*order_details[[#This Row],[quantity]]*order_details[[#This Row],[discount]])</f>
        <v>1320</v>
      </c>
      <c r="N791">
        <f>_xlfn.XLOOKUP(order_details[[#This Row],[orderID]],orders[orderID],orders[freight])</f>
        <v>29.59</v>
      </c>
      <c r="O791">
        <f>order_details[[#This Row],[Sales]]-order_details[[#This Row],[Freight]]</f>
        <v>1290.4100000000001</v>
      </c>
      <c r="P791" s="8">
        <f>(order_details[[#This Row],[Profit]]/order_details[[#This Row],[Sales]])/100</f>
        <v>9.7758333333333343E-3</v>
      </c>
      <c r="Q791" s="12"/>
    </row>
    <row r="792" spans="1:17" x14ac:dyDescent="0.25">
      <c r="A792">
        <v>11029</v>
      </c>
      <c r="B792">
        <v>63</v>
      </c>
      <c r="C792" t="str">
        <f>_xlfn.XLOOKUP(order_details[[#This Row],[orderID]],orders[orderID],orders[customerID])</f>
        <v>CHOPS</v>
      </c>
      <c r="D792" t="str">
        <f>_xlfn.XLOOKUP(order_details[[#This Row],[orderID]],orders[orderID],orders[Employee Name])</f>
        <v>Margaret Peacock</v>
      </c>
      <c r="E792" t="str">
        <f>_xlfn.XLOOKUP(order_details[[#This Row],[Customer ID]],customers[customerID],customers[companyName])</f>
        <v>Chop-suey Chinese</v>
      </c>
      <c r="F792" t="str">
        <f>_xlfn.XLOOKUP(order_details[[#This Row],[productID]],products[productID],products[productName])</f>
        <v>Vegie-spread</v>
      </c>
      <c r="G792" t="str">
        <f>_xlfn.XLOOKUP(order_details[[#This Row],[Product Name]],products[productName],products[Category Name])</f>
        <v>Condiments</v>
      </c>
      <c r="H792" s="6">
        <f>_xlfn.XLOOKUP(order_details[[#This Row],[orderID]],orders[orderID],orders[orderDate])</f>
        <v>42110</v>
      </c>
      <c r="I792" s="6" t="e">
        <f>DATEVALUE(order_details[[#This Row],[Order Date]])</f>
        <v>#VALUE!</v>
      </c>
      <c r="J792">
        <v>43.9</v>
      </c>
      <c r="K792">
        <v>12</v>
      </c>
      <c r="L792">
        <v>0</v>
      </c>
      <c r="M792">
        <f>(order_details[[#This Row],[unitPrice]]*order_details[[#This Row],[quantity]]) - (order_details[[#This Row],[unitPrice]]*order_details[[#This Row],[quantity]]*order_details[[#This Row],[discount]])</f>
        <v>526.79999999999995</v>
      </c>
      <c r="N792">
        <f>_xlfn.XLOOKUP(order_details[[#This Row],[orderID]],orders[orderID],orders[freight])</f>
        <v>47.84</v>
      </c>
      <c r="O792">
        <f>order_details[[#This Row],[Sales]]-order_details[[#This Row],[Freight]]</f>
        <v>478.95999999999992</v>
      </c>
      <c r="P792" s="8">
        <f>(order_details[[#This Row],[Profit]]/order_details[[#This Row],[Sales]])/100</f>
        <v>9.0918754745634017E-3</v>
      </c>
      <c r="Q792" s="12"/>
    </row>
    <row r="793" spans="1:17" x14ac:dyDescent="0.25">
      <c r="A793">
        <v>11030</v>
      </c>
      <c r="B793">
        <v>5</v>
      </c>
      <c r="C793" t="str">
        <f>_xlfn.XLOOKUP(order_details[[#This Row],[orderID]],orders[orderID],orders[customerID])</f>
        <v>SAVEA</v>
      </c>
      <c r="D793" t="str">
        <f>_xlfn.XLOOKUP(order_details[[#This Row],[orderID]],orders[orderID],orders[Employee Name])</f>
        <v>Robert King</v>
      </c>
      <c r="E793" t="str">
        <f>_xlfn.XLOOKUP(order_details[[#This Row],[Customer ID]],customers[customerID],customers[companyName])</f>
        <v>Save-a-lot Markets</v>
      </c>
      <c r="F793" t="str">
        <f>_xlfn.XLOOKUP(order_details[[#This Row],[productID]],products[productID],products[productName])</f>
        <v>Chef Anton's Gumbo Mix</v>
      </c>
      <c r="G793" t="str">
        <f>_xlfn.XLOOKUP(order_details[[#This Row],[Product Name]],products[productName],products[Category Name])</f>
        <v>Condiments</v>
      </c>
      <c r="H793" s="6">
        <f>_xlfn.XLOOKUP(order_details[[#This Row],[orderID]],orders[orderID],orders[orderDate])</f>
        <v>42111</v>
      </c>
      <c r="I793" s="6" t="e">
        <f>DATEVALUE(order_details[[#This Row],[Order Date]])</f>
        <v>#VALUE!</v>
      </c>
      <c r="J793">
        <v>21.35</v>
      </c>
      <c r="K793">
        <v>70</v>
      </c>
      <c r="L793">
        <v>0</v>
      </c>
      <c r="M793">
        <f>(order_details[[#This Row],[unitPrice]]*order_details[[#This Row],[quantity]]) - (order_details[[#This Row],[unitPrice]]*order_details[[#This Row],[quantity]]*order_details[[#This Row],[discount]])</f>
        <v>1494.5</v>
      </c>
      <c r="N793">
        <f>_xlfn.XLOOKUP(order_details[[#This Row],[orderID]],orders[orderID],orders[freight])</f>
        <v>830.75</v>
      </c>
      <c r="O793">
        <f>order_details[[#This Row],[Sales]]-order_details[[#This Row],[Freight]]</f>
        <v>663.75</v>
      </c>
      <c r="P793" s="8">
        <f>(order_details[[#This Row],[Profit]]/order_details[[#This Row],[Sales]])/100</f>
        <v>4.4412847106055538E-3</v>
      </c>
      <c r="Q793" s="12"/>
    </row>
    <row r="794" spans="1:17" x14ac:dyDescent="0.25">
      <c r="A794">
        <v>11031</v>
      </c>
      <c r="B794">
        <v>13</v>
      </c>
      <c r="C794" t="str">
        <f>_xlfn.XLOOKUP(order_details[[#This Row],[orderID]],orders[orderID],orders[customerID])</f>
        <v>SAVEA</v>
      </c>
      <c r="D794" t="str">
        <f>_xlfn.XLOOKUP(order_details[[#This Row],[orderID]],orders[orderID],orders[Employee Name])</f>
        <v>Michael Suyama</v>
      </c>
      <c r="E794" t="str">
        <f>_xlfn.XLOOKUP(order_details[[#This Row],[Customer ID]],customers[customerID],customers[companyName])</f>
        <v>Save-a-lot Markets</v>
      </c>
      <c r="F794" t="str">
        <f>_xlfn.XLOOKUP(order_details[[#This Row],[productID]],products[productID],products[productName])</f>
        <v>Konbu</v>
      </c>
      <c r="G794" t="str">
        <f>_xlfn.XLOOKUP(order_details[[#This Row],[Product Name]],products[productName],products[Category Name])</f>
        <v>Seafood</v>
      </c>
      <c r="H794" s="6">
        <f>_xlfn.XLOOKUP(order_details[[#This Row],[orderID]],orders[orderID],orders[orderDate])</f>
        <v>42111</v>
      </c>
      <c r="I794" s="6" t="e">
        <f>DATEVALUE(order_details[[#This Row],[Order Date]])</f>
        <v>#VALUE!</v>
      </c>
      <c r="J794">
        <v>6</v>
      </c>
      <c r="K794">
        <v>80</v>
      </c>
      <c r="L794">
        <v>0</v>
      </c>
      <c r="M794">
        <f>(order_details[[#This Row],[unitPrice]]*order_details[[#This Row],[quantity]]) - (order_details[[#This Row],[unitPrice]]*order_details[[#This Row],[quantity]]*order_details[[#This Row],[discount]])</f>
        <v>480</v>
      </c>
      <c r="N794">
        <f>_xlfn.XLOOKUP(order_details[[#This Row],[orderID]],orders[orderID],orders[freight])</f>
        <v>227.22</v>
      </c>
      <c r="O794">
        <f>order_details[[#This Row],[Sales]]-order_details[[#This Row],[Freight]]</f>
        <v>252.78</v>
      </c>
      <c r="P794" s="8">
        <f>(order_details[[#This Row],[Profit]]/order_details[[#This Row],[Sales]])/100</f>
        <v>5.2662500000000001E-3</v>
      </c>
      <c r="Q794" s="12"/>
    </row>
    <row r="795" spans="1:17" x14ac:dyDescent="0.25">
      <c r="A795">
        <v>11031</v>
      </c>
      <c r="B795">
        <v>24</v>
      </c>
      <c r="C795" t="str">
        <f>_xlfn.XLOOKUP(order_details[[#This Row],[orderID]],orders[orderID],orders[customerID])</f>
        <v>SAVEA</v>
      </c>
      <c r="D795" t="str">
        <f>_xlfn.XLOOKUP(order_details[[#This Row],[orderID]],orders[orderID],orders[Employee Name])</f>
        <v>Michael Suyama</v>
      </c>
      <c r="E795" t="str">
        <f>_xlfn.XLOOKUP(order_details[[#This Row],[Customer ID]],customers[customerID],customers[companyName])</f>
        <v>Save-a-lot Markets</v>
      </c>
      <c r="F795" t="str">
        <f>_xlfn.XLOOKUP(order_details[[#This Row],[productID]],products[productID],products[productName])</f>
        <v>Guarana Fantastica</v>
      </c>
      <c r="G795" t="str">
        <f>_xlfn.XLOOKUP(order_details[[#This Row],[Product Name]],products[productName],products[Category Name])</f>
        <v>Beverages</v>
      </c>
      <c r="H795" s="6">
        <f>_xlfn.XLOOKUP(order_details[[#This Row],[orderID]],orders[orderID],orders[orderDate])</f>
        <v>42111</v>
      </c>
      <c r="I795" s="6" t="e">
        <f>DATEVALUE(order_details[[#This Row],[Order Date]])</f>
        <v>#VALUE!</v>
      </c>
      <c r="J795">
        <v>4.5</v>
      </c>
      <c r="K795">
        <v>21</v>
      </c>
      <c r="L795">
        <v>0</v>
      </c>
      <c r="M795">
        <f>(order_details[[#This Row],[unitPrice]]*order_details[[#This Row],[quantity]]) - (order_details[[#This Row],[unitPrice]]*order_details[[#This Row],[quantity]]*order_details[[#This Row],[discount]])</f>
        <v>94.5</v>
      </c>
      <c r="N795">
        <f>_xlfn.XLOOKUP(order_details[[#This Row],[orderID]],orders[orderID],orders[freight])</f>
        <v>227.22</v>
      </c>
      <c r="O795">
        <f>order_details[[#This Row],[Sales]]-order_details[[#This Row],[Freight]]</f>
        <v>-132.72</v>
      </c>
      <c r="P795" s="8">
        <f>(order_details[[#This Row],[Profit]]/order_details[[#This Row],[Sales]])/100</f>
        <v>-1.4044444444444444E-2</v>
      </c>
      <c r="Q795" s="12"/>
    </row>
    <row r="796" spans="1:17" x14ac:dyDescent="0.25">
      <c r="A796">
        <v>11031</v>
      </c>
      <c r="B796">
        <v>71</v>
      </c>
      <c r="C796" t="str">
        <f>_xlfn.XLOOKUP(order_details[[#This Row],[orderID]],orders[orderID],orders[customerID])</f>
        <v>SAVEA</v>
      </c>
      <c r="D796" t="str">
        <f>_xlfn.XLOOKUP(order_details[[#This Row],[orderID]],orders[orderID],orders[Employee Name])</f>
        <v>Michael Suyama</v>
      </c>
      <c r="E796" t="str">
        <f>_xlfn.XLOOKUP(order_details[[#This Row],[Customer ID]],customers[customerID],customers[companyName])</f>
        <v>Save-a-lot Markets</v>
      </c>
      <c r="F796" t="str">
        <f>_xlfn.XLOOKUP(order_details[[#This Row],[productID]],products[productID],products[productName])</f>
        <v>Flotemysost</v>
      </c>
      <c r="G796" t="str">
        <f>_xlfn.XLOOKUP(order_details[[#This Row],[Product Name]],products[productName],products[Category Name])</f>
        <v>Dairy Products</v>
      </c>
      <c r="H796" s="6">
        <f>_xlfn.XLOOKUP(order_details[[#This Row],[orderID]],orders[orderID],orders[orderDate])</f>
        <v>42111</v>
      </c>
      <c r="I796" s="6" t="e">
        <f>DATEVALUE(order_details[[#This Row],[Order Date]])</f>
        <v>#VALUE!</v>
      </c>
      <c r="J796">
        <v>21.5</v>
      </c>
      <c r="K796">
        <v>16</v>
      </c>
      <c r="L796">
        <v>0</v>
      </c>
      <c r="M796">
        <f>(order_details[[#This Row],[unitPrice]]*order_details[[#This Row],[quantity]]) - (order_details[[#This Row],[unitPrice]]*order_details[[#This Row],[quantity]]*order_details[[#This Row],[discount]])</f>
        <v>344</v>
      </c>
      <c r="N796">
        <f>_xlfn.XLOOKUP(order_details[[#This Row],[orderID]],orders[orderID],orders[freight])</f>
        <v>227.22</v>
      </c>
      <c r="O796">
        <f>order_details[[#This Row],[Sales]]-order_details[[#This Row],[Freight]]</f>
        <v>116.78</v>
      </c>
      <c r="P796" s="8">
        <f>(order_details[[#This Row],[Profit]]/order_details[[#This Row],[Sales]])/100</f>
        <v>3.3947674418604652E-3</v>
      </c>
      <c r="Q796" s="12"/>
    </row>
    <row r="797" spans="1:17" x14ac:dyDescent="0.25">
      <c r="A797">
        <v>11032</v>
      </c>
      <c r="B797">
        <v>36</v>
      </c>
      <c r="C797" t="str">
        <f>_xlfn.XLOOKUP(order_details[[#This Row],[orderID]],orders[orderID],orders[customerID])</f>
        <v>WHITC</v>
      </c>
      <c r="D797" t="str">
        <f>_xlfn.XLOOKUP(order_details[[#This Row],[orderID]],orders[orderID],orders[Employee Name])</f>
        <v>Andrew Fuller</v>
      </c>
      <c r="E797" t="str">
        <f>_xlfn.XLOOKUP(order_details[[#This Row],[Customer ID]],customers[customerID],customers[companyName])</f>
        <v>White Clover Markets</v>
      </c>
      <c r="F797" t="str">
        <f>_xlfn.XLOOKUP(order_details[[#This Row],[productID]],products[productID],products[productName])</f>
        <v>Inlagd Sill</v>
      </c>
      <c r="G797" t="str">
        <f>_xlfn.XLOOKUP(order_details[[#This Row],[Product Name]],products[productName],products[Category Name])</f>
        <v>Seafood</v>
      </c>
      <c r="H797" s="6">
        <f>_xlfn.XLOOKUP(order_details[[#This Row],[orderID]],orders[orderID],orders[orderDate])</f>
        <v>42111</v>
      </c>
      <c r="I797" s="6" t="e">
        <f>DATEVALUE(order_details[[#This Row],[Order Date]])</f>
        <v>#VALUE!</v>
      </c>
      <c r="J797">
        <v>19</v>
      </c>
      <c r="K797">
        <v>35</v>
      </c>
      <c r="L797">
        <v>0</v>
      </c>
      <c r="M797">
        <f>(order_details[[#This Row],[unitPrice]]*order_details[[#This Row],[quantity]]) - (order_details[[#This Row],[unitPrice]]*order_details[[#This Row],[quantity]]*order_details[[#This Row],[discount]])</f>
        <v>665</v>
      </c>
      <c r="N797">
        <f>_xlfn.XLOOKUP(order_details[[#This Row],[orderID]],orders[orderID],orders[freight])</f>
        <v>606.19000000000005</v>
      </c>
      <c r="O797">
        <f>order_details[[#This Row],[Sales]]-order_details[[#This Row],[Freight]]</f>
        <v>58.809999999999945</v>
      </c>
      <c r="P797" s="8">
        <f>(order_details[[#This Row],[Profit]]/order_details[[#This Row],[Sales]])/100</f>
        <v>8.8436090225563831E-4</v>
      </c>
      <c r="Q797" s="12"/>
    </row>
    <row r="798" spans="1:17" x14ac:dyDescent="0.25">
      <c r="A798">
        <v>11032</v>
      </c>
      <c r="B798">
        <v>38</v>
      </c>
      <c r="C798" t="str">
        <f>_xlfn.XLOOKUP(order_details[[#This Row],[orderID]],orders[orderID],orders[customerID])</f>
        <v>WHITC</v>
      </c>
      <c r="D798" t="str">
        <f>_xlfn.XLOOKUP(order_details[[#This Row],[orderID]],orders[orderID],orders[Employee Name])</f>
        <v>Andrew Fuller</v>
      </c>
      <c r="E798" t="str">
        <f>_xlfn.XLOOKUP(order_details[[#This Row],[Customer ID]],customers[customerID],customers[companyName])</f>
        <v>White Clover Markets</v>
      </c>
      <c r="F798" t="str">
        <f>_xlfn.XLOOKUP(order_details[[#This Row],[productID]],products[productID],products[productName])</f>
        <v>Côte de Blaye</v>
      </c>
      <c r="G798" t="str">
        <f>_xlfn.XLOOKUP(order_details[[#This Row],[Product Name]],products[productName],products[Category Name])</f>
        <v>Beverages</v>
      </c>
      <c r="H798" s="6">
        <f>_xlfn.XLOOKUP(order_details[[#This Row],[orderID]],orders[orderID],orders[orderDate])</f>
        <v>42111</v>
      </c>
      <c r="I798" s="6" t="e">
        <f>DATEVALUE(order_details[[#This Row],[Order Date]])</f>
        <v>#VALUE!</v>
      </c>
      <c r="J798">
        <v>263.5</v>
      </c>
      <c r="K798">
        <v>25</v>
      </c>
      <c r="L798">
        <v>0</v>
      </c>
      <c r="M798">
        <f>(order_details[[#This Row],[unitPrice]]*order_details[[#This Row],[quantity]]) - (order_details[[#This Row],[unitPrice]]*order_details[[#This Row],[quantity]]*order_details[[#This Row],[discount]])</f>
        <v>6587.5</v>
      </c>
      <c r="N798">
        <f>_xlfn.XLOOKUP(order_details[[#This Row],[orderID]],orders[orderID],orders[freight])</f>
        <v>606.19000000000005</v>
      </c>
      <c r="O798">
        <f>order_details[[#This Row],[Sales]]-order_details[[#This Row],[Freight]]</f>
        <v>5981.3099999999995</v>
      </c>
      <c r="P798" s="8">
        <f>(order_details[[#This Row],[Profit]]/order_details[[#This Row],[Sales]])/100</f>
        <v>9.0797874762808331E-3</v>
      </c>
      <c r="Q798" s="12"/>
    </row>
    <row r="799" spans="1:17" x14ac:dyDescent="0.25">
      <c r="A799">
        <v>11034</v>
      </c>
      <c r="B799">
        <v>44</v>
      </c>
      <c r="C799" t="str">
        <f>_xlfn.XLOOKUP(order_details[[#This Row],[orderID]],orders[orderID],orders[customerID])</f>
        <v>OLDWO</v>
      </c>
      <c r="D799" t="str">
        <f>_xlfn.XLOOKUP(order_details[[#This Row],[orderID]],orders[orderID],orders[Employee Name])</f>
        <v>Laura Callahan</v>
      </c>
      <c r="E799" t="str">
        <f>_xlfn.XLOOKUP(order_details[[#This Row],[Customer ID]],customers[customerID],customers[companyName])</f>
        <v>Old World Delicatessen</v>
      </c>
      <c r="F799" t="str">
        <f>_xlfn.XLOOKUP(order_details[[#This Row],[productID]],products[productID],products[productName])</f>
        <v>Gula Malacca</v>
      </c>
      <c r="G799" t="str">
        <f>_xlfn.XLOOKUP(order_details[[#This Row],[Product Name]],products[productName],products[Category Name])</f>
        <v>Condiments</v>
      </c>
      <c r="H799" s="6">
        <f>_xlfn.XLOOKUP(order_details[[#This Row],[orderID]],orders[orderID],orders[orderDate])</f>
        <v>42114</v>
      </c>
      <c r="I799" s="6" t="e">
        <f>DATEVALUE(order_details[[#This Row],[Order Date]])</f>
        <v>#VALUE!</v>
      </c>
      <c r="J799">
        <v>19.45</v>
      </c>
      <c r="K799">
        <v>12</v>
      </c>
      <c r="L799">
        <v>0</v>
      </c>
      <c r="M799">
        <f>(order_details[[#This Row],[unitPrice]]*order_details[[#This Row],[quantity]]) - (order_details[[#This Row],[unitPrice]]*order_details[[#This Row],[quantity]]*order_details[[#This Row],[discount]])</f>
        <v>233.39999999999998</v>
      </c>
      <c r="N799">
        <f>_xlfn.XLOOKUP(order_details[[#This Row],[orderID]],orders[orderID],orders[freight])</f>
        <v>40.32</v>
      </c>
      <c r="O799">
        <f>order_details[[#This Row],[Sales]]-order_details[[#This Row],[Freight]]</f>
        <v>193.07999999999998</v>
      </c>
      <c r="P799" s="8">
        <f>(order_details[[#This Row],[Profit]]/order_details[[#This Row],[Sales]])/100</f>
        <v>8.2724935732647817E-3</v>
      </c>
      <c r="Q799" s="12"/>
    </row>
    <row r="800" spans="1:17" x14ac:dyDescent="0.25">
      <c r="A800">
        <v>11034</v>
      </c>
      <c r="B800">
        <v>61</v>
      </c>
      <c r="C800" t="str">
        <f>_xlfn.XLOOKUP(order_details[[#This Row],[orderID]],orders[orderID],orders[customerID])</f>
        <v>OLDWO</v>
      </c>
      <c r="D800" t="str">
        <f>_xlfn.XLOOKUP(order_details[[#This Row],[orderID]],orders[orderID],orders[Employee Name])</f>
        <v>Laura Callahan</v>
      </c>
      <c r="E800" t="str">
        <f>_xlfn.XLOOKUP(order_details[[#This Row],[Customer ID]],customers[customerID],customers[companyName])</f>
        <v>Old World Delicatessen</v>
      </c>
      <c r="F800" t="str">
        <f>_xlfn.XLOOKUP(order_details[[#This Row],[productID]],products[productID],products[productName])</f>
        <v>Sirop d'érable</v>
      </c>
      <c r="G800" t="str">
        <f>_xlfn.XLOOKUP(order_details[[#This Row],[Product Name]],products[productName],products[Category Name])</f>
        <v>Condiments</v>
      </c>
      <c r="H800" s="6">
        <f>_xlfn.XLOOKUP(order_details[[#This Row],[orderID]],orders[orderID],orders[orderDate])</f>
        <v>42114</v>
      </c>
      <c r="I800" s="6" t="e">
        <f>DATEVALUE(order_details[[#This Row],[Order Date]])</f>
        <v>#VALUE!</v>
      </c>
      <c r="J800">
        <v>28.5</v>
      </c>
      <c r="K800">
        <v>6</v>
      </c>
      <c r="L800">
        <v>0</v>
      </c>
      <c r="M800">
        <f>(order_details[[#This Row],[unitPrice]]*order_details[[#This Row],[quantity]]) - (order_details[[#This Row],[unitPrice]]*order_details[[#This Row],[quantity]]*order_details[[#This Row],[discount]])</f>
        <v>171</v>
      </c>
      <c r="N800">
        <f>_xlfn.XLOOKUP(order_details[[#This Row],[orderID]],orders[orderID],orders[freight])</f>
        <v>40.32</v>
      </c>
      <c r="O800">
        <f>order_details[[#This Row],[Sales]]-order_details[[#This Row],[Freight]]</f>
        <v>130.68</v>
      </c>
      <c r="P800" s="8">
        <f>(order_details[[#This Row],[Profit]]/order_details[[#This Row],[Sales]])/100</f>
        <v>7.6421052631578954E-3</v>
      </c>
      <c r="Q800" s="12"/>
    </row>
    <row r="801" spans="1:17" x14ac:dyDescent="0.25">
      <c r="A801">
        <v>11036</v>
      </c>
      <c r="B801">
        <v>13</v>
      </c>
      <c r="C801" t="str">
        <f>_xlfn.XLOOKUP(order_details[[#This Row],[orderID]],orders[orderID],orders[customerID])</f>
        <v>DRACD</v>
      </c>
      <c r="D801" t="str">
        <f>_xlfn.XLOOKUP(order_details[[#This Row],[orderID]],orders[orderID],orders[Employee Name])</f>
        <v>Laura Callahan</v>
      </c>
      <c r="E801" t="str">
        <f>_xlfn.XLOOKUP(order_details[[#This Row],[Customer ID]],customers[customerID],customers[companyName])</f>
        <v>Drachenblut Delikatessen</v>
      </c>
      <c r="F801" t="str">
        <f>_xlfn.XLOOKUP(order_details[[#This Row],[productID]],products[productID],products[productName])</f>
        <v>Konbu</v>
      </c>
      <c r="G801" t="str">
        <f>_xlfn.XLOOKUP(order_details[[#This Row],[Product Name]],products[productName],products[Category Name])</f>
        <v>Seafood</v>
      </c>
      <c r="H801" s="6">
        <f>_xlfn.XLOOKUP(order_details[[#This Row],[orderID]],orders[orderID],orders[orderDate])</f>
        <v>42114</v>
      </c>
      <c r="I801" s="6" t="e">
        <f>DATEVALUE(order_details[[#This Row],[Order Date]])</f>
        <v>#VALUE!</v>
      </c>
      <c r="J801">
        <v>6</v>
      </c>
      <c r="K801">
        <v>7</v>
      </c>
      <c r="L801">
        <v>0</v>
      </c>
      <c r="M801">
        <f>(order_details[[#This Row],[unitPrice]]*order_details[[#This Row],[quantity]]) - (order_details[[#This Row],[unitPrice]]*order_details[[#This Row],[quantity]]*order_details[[#This Row],[discount]])</f>
        <v>42</v>
      </c>
      <c r="N801">
        <f>_xlfn.XLOOKUP(order_details[[#This Row],[orderID]],orders[orderID],orders[freight])</f>
        <v>149.47</v>
      </c>
      <c r="O801">
        <f>order_details[[#This Row],[Sales]]-order_details[[#This Row],[Freight]]</f>
        <v>-107.47</v>
      </c>
      <c r="P801" s="8">
        <f>(order_details[[#This Row],[Profit]]/order_details[[#This Row],[Sales]])/100</f>
        <v>-2.558809523809524E-2</v>
      </c>
      <c r="Q801" s="12"/>
    </row>
    <row r="802" spans="1:17" x14ac:dyDescent="0.25">
      <c r="A802">
        <v>11037</v>
      </c>
      <c r="B802">
        <v>70</v>
      </c>
      <c r="C802" t="str">
        <f>_xlfn.XLOOKUP(order_details[[#This Row],[orderID]],orders[orderID],orders[customerID])</f>
        <v>GODOS</v>
      </c>
      <c r="D802" t="str">
        <f>_xlfn.XLOOKUP(order_details[[#This Row],[orderID]],orders[orderID],orders[Employee Name])</f>
        <v>Robert King</v>
      </c>
      <c r="E802" t="str">
        <f>_xlfn.XLOOKUP(order_details[[#This Row],[Customer ID]],customers[customerID],customers[companyName])</f>
        <v>Godos Cocina Típica</v>
      </c>
      <c r="F802" t="str">
        <f>_xlfn.XLOOKUP(order_details[[#This Row],[productID]],products[productID],products[productName])</f>
        <v>Outback Lager</v>
      </c>
      <c r="G802" t="str">
        <f>_xlfn.XLOOKUP(order_details[[#This Row],[Product Name]],products[productName],products[Category Name])</f>
        <v>Beverages</v>
      </c>
      <c r="H802" s="6">
        <f>_xlfn.XLOOKUP(order_details[[#This Row],[orderID]],orders[orderID],orders[orderDate])</f>
        <v>42115</v>
      </c>
      <c r="I802" s="6" t="e">
        <f>DATEVALUE(order_details[[#This Row],[Order Date]])</f>
        <v>#VALUE!</v>
      </c>
      <c r="J802">
        <v>15</v>
      </c>
      <c r="K802">
        <v>4</v>
      </c>
      <c r="L802">
        <v>0</v>
      </c>
      <c r="M802">
        <f>(order_details[[#This Row],[unitPrice]]*order_details[[#This Row],[quantity]]) - (order_details[[#This Row],[unitPrice]]*order_details[[#This Row],[quantity]]*order_details[[#This Row],[discount]])</f>
        <v>60</v>
      </c>
      <c r="N802">
        <f>_xlfn.XLOOKUP(order_details[[#This Row],[orderID]],orders[orderID],orders[freight])</f>
        <v>3.2</v>
      </c>
      <c r="O802">
        <f>order_details[[#This Row],[Sales]]-order_details[[#This Row],[Freight]]</f>
        <v>56.8</v>
      </c>
      <c r="P802" s="8">
        <f>(order_details[[#This Row],[Profit]]/order_details[[#This Row],[Sales]])/100</f>
        <v>9.4666666666666666E-3</v>
      </c>
      <c r="Q802" s="12"/>
    </row>
    <row r="803" spans="1:17" x14ac:dyDescent="0.25">
      <c r="A803">
        <v>11038</v>
      </c>
      <c r="B803">
        <v>52</v>
      </c>
      <c r="C803" t="str">
        <f>_xlfn.XLOOKUP(order_details[[#This Row],[orderID]],orders[orderID],orders[customerID])</f>
        <v>SUPRD</v>
      </c>
      <c r="D803" t="str">
        <f>_xlfn.XLOOKUP(order_details[[#This Row],[orderID]],orders[orderID],orders[Employee Name])</f>
        <v>Nancy Davolio</v>
      </c>
      <c r="E803" t="str">
        <f>_xlfn.XLOOKUP(order_details[[#This Row],[Customer ID]],customers[customerID],customers[companyName])</f>
        <v>Suprêmes délices</v>
      </c>
      <c r="F803" t="str">
        <f>_xlfn.XLOOKUP(order_details[[#This Row],[productID]],products[productID],products[productName])</f>
        <v>Filo Mix</v>
      </c>
      <c r="G803" t="str">
        <f>_xlfn.XLOOKUP(order_details[[#This Row],[Product Name]],products[productName],products[Category Name])</f>
        <v>Grains &amp; Cereals</v>
      </c>
      <c r="H803" s="6">
        <f>_xlfn.XLOOKUP(order_details[[#This Row],[orderID]],orders[orderID],orders[orderDate])</f>
        <v>42115</v>
      </c>
      <c r="I803" s="6" t="e">
        <f>DATEVALUE(order_details[[#This Row],[Order Date]])</f>
        <v>#VALUE!</v>
      </c>
      <c r="J803">
        <v>7</v>
      </c>
      <c r="K803">
        <v>2</v>
      </c>
      <c r="L803">
        <v>0</v>
      </c>
      <c r="M803">
        <f>(order_details[[#This Row],[unitPrice]]*order_details[[#This Row],[quantity]]) - (order_details[[#This Row],[unitPrice]]*order_details[[#This Row],[quantity]]*order_details[[#This Row],[discount]])</f>
        <v>14</v>
      </c>
      <c r="N803">
        <f>_xlfn.XLOOKUP(order_details[[#This Row],[orderID]],orders[orderID],orders[freight])</f>
        <v>29.59</v>
      </c>
      <c r="O803">
        <f>order_details[[#This Row],[Sales]]-order_details[[#This Row],[Freight]]</f>
        <v>-15.59</v>
      </c>
      <c r="P803" s="8">
        <f>(order_details[[#This Row],[Profit]]/order_details[[#This Row],[Sales]])/100</f>
        <v>-1.1135714285714287E-2</v>
      </c>
      <c r="Q803" s="12"/>
    </row>
    <row r="804" spans="1:17" x14ac:dyDescent="0.25">
      <c r="A804">
        <v>11039</v>
      </c>
      <c r="B804">
        <v>49</v>
      </c>
      <c r="C804" t="str">
        <f>_xlfn.XLOOKUP(order_details[[#This Row],[orderID]],orders[orderID],orders[customerID])</f>
        <v>LINOD</v>
      </c>
      <c r="D804" t="str">
        <f>_xlfn.XLOOKUP(order_details[[#This Row],[orderID]],orders[orderID],orders[Employee Name])</f>
        <v>Nancy Davolio</v>
      </c>
      <c r="E804" t="str">
        <f>_xlfn.XLOOKUP(order_details[[#This Row],[Customer ID]],customers[customerID],customers[companyName])</f>
        <v>LINO-Delicateses</v>
      </c>
      <c r="F804" t="str">
        <f>_xlfn.XLOOKUP(order_details[[#This Row],[productID]],products[productID],products[productName])</f>
        <v>Maxilaku</v>
      </c>
      <c r="G804" t="str">
        <f>_xlfn.XLOOKUP(order_details[[#This Row],[Product Name]],products[productName],products[Category Name])</f>
        <v>Confections</v>
      </c>
      <c r="H804" s="6">
        <f>_xlfn.XLOOKUP(order_details[[#This Row],[orderID]],orders[orderID],orders[orderDate])</f>
        <v>42115</v>
      </c>
      <c r="I804" s="6" t="e">
        <f>DATEVALUE(order_details[[#This Row],[Order Date]])</f>
        <v>#VALUE!</v>
      </c>
      <c r="J804">
        <v>20</v>
      </c>
      <c r="K804">
        <v>60</v>
      </c>
      <c r="L804">
        <v>0</v>
      </c>
      <c r="M804">
        <f>(order_details[[#This Row],[unitPrice]]*order_details[[#This Row],[quantity]]) - (order_details[[#This Row],[unitPrice]]*order_details[[#This Row],[quantity]]*order_details[[#This Row],[discount]])</f>
        <v>1200</v>
      </c>
      <c r="N804">
        <f>_xlfn.XLOOKUP(order_details[[#This Row],[orderID]],orders[orderID],orders[freight])</f>
        <v>65</v>
      </c>
      <c r="O804">
        <f>order_details[[#This Row],[Sales]]-order_details[[#This Row],[Freight]]</f>
        <v>1135</v>
      </c>
      <c r="P804" s="8">
        <f>(order_details[[#This Row],[Profit]]/order_details[[#This Row],[Sales]])/100</f>
        <v>9.4583333333333325E-3</v>
      </c>
      <c r="Q804" s="12"/>
    </row>
    <row r="805" spans="1:17" x14ac:dyDescent="0.25">
      <c r="A805">
        <v>11039</v>
      </c>
      <c r="B805">
        <v>57</v>
      </c>
      <c r="C805" t="str">
        <f>_xlfn.XLOOKUP(order_details[[#This Row],[orderID]],orders[orderID],orders[customerID])</f>
        <v>LINOD</v>
      </c>
      <c r="D805" t="str">
        <f>_xlfn.XLOOKUP(order_details[[#This Row],[orderID]],orders[orderID],orders[Employee Name])</f>
        <v>Nancy Davolio</v>
      </c>
      <c r="E805" t="str">
        <f>_xlfn.XLOOKUP(order_details[[#This Row],[Customer ID]],customers[customerID],customers[companyName])</f>
        <v>LINO-Delicateses</v>
      </c>
      <c r="F805" t="str">
        <f>_xlfn.XLOOKUP(order_details[[#This Row],[productID]],products[productID],products[productName])</f>
        <v>Ravioli Angelo</v>
      </c>
      <c r="G805" t="str">
        <f>_xlfn.XLOOKUP(order_details[[#This Row],[Product Name]],products[productName],products[Category Name])</f>
        <v>Grains &amp; Cereals</v>
      </c>
      <c r="H805" s="6">
        <f>_xlfn.XLOOKUP(order_details[[#This Row],[orderID]],orders[orderID],orders[orderDate])</f>
        <v>42115</v>
      </c>
      <c r="I805" s="6" t="e">
        <f>DATEVALUE(order_details[[#This Row],[Order Date]])</f>
        <v>#VALUE!</v>
      </c>
      <c r="J805">
        <v>19.5</v>
      </c>
      <c r="K805">
        <v>28</v>
      </c>
      <c r="L805">
        <v>0</v>
      </c>
      <c r="M805">
        <f>(order_details[[#This Row],[unitPrice]]*order_details[[#This Row],[quantity]]) - (order_details[[#This Row],[unitPrice]]*order_details[[#This Row],[quantity]]*order_details[[#This Row],[discount]])</f>
        <v>546</v>
      </c>
      <c r="N805">
        <f>_xlfn.XLOOKUP(order_details[[#This Row],[orderID]],orders[orderID],orders[freight])</f>
        <v>65</v>
      </c>
      <c r="O805">
        <f>order_details[[#This Row],[Sales]]-order_details[[#This Row],[Freight]]</f>
        <v>481</v>
      </c>
      <c r="P805" s="8">
        <f>(order_details[[#This Row],[Profit]]/order_details[[#This Row],[Sales]])/100</f>
        <v>8.8095238095238088E-3</v>
      </c>
      <c r="Q805" s="12"/>
    </row>
    <row r="806" spans="1:17" x14ac:dyDescent="0.25">
      <c r="A806">
        <v>11042</v>
      </c>
      <c r="B806">
        <v>61</v>
      </c>
      <c r="C806" t="str">
        <f>_xlfn.XLOOKUP(order_details[[#This Row],[orderID]],orders[orderID],orders[customerID])</f>
        <v>COMMI</v>
      </c>
      <c r="D806" t="str">
        <f>_xlfn.XLOOKUP(order_details[[#This Row],[orderID]],orders[orderID],orders[Employee Name])</f>
        <v>Andrew Fuller</v>
      </c>
      <c r="E806" t="str">
        <f>_xlfn.XLOOKUP(order_details[[#This Row],[Customer ID]],customers[customerID],customers[companyName])</f>
        <v>Comércio Mineiro</v>
      </c>
      <c r="F806" t="str">
        <f>_xlfn.XLOOKUP(order_details[[#This Row],[productID]],products[productID],products[productName])</f>
        <v>Sirop d'érable</v>
      </c>
      <c r="G806" t="str">
        <f>_xlfn.XLOOKUP(order_details[[#This Row],[Product Name]],products[productName],products[Category Name])</f>
        <v>Condiments</v>
      </c>
      <c r="H806" s="6">
        <f>_xlfn.XLOOKUP(order_details[[#This Row],[orderID]],orders[orderID],orders[orderDate])</f>
        <v>42116</v>
      </c>
      <c r="I806" s="6" t="e">
        <f>DATEVALUE(order_details[[#This Row],[Order Date]])</f>
        <v>#VALUE!</v>
      </c>
      <c r="J806">
        <v>28.5</v>
      </c>
      <c r="K806">
        <v>4</v>
      </c>
      <c r="L806">
        <v>0</v>
      </c>
      <c r="M806">
        <f>(order_details[[#This Row],[unitPrice]]*order_details[[#This Row],[quantity]]) - (order_details[[#This Row],[unitPrice]]*order_details[[#This Row],[quantity]]*order_details[[#This Row],[discount]])</f>
        <v>114</v>
      </c>
      <c r="N806">
        <f>_xlfn.XLOOKUP(order_details[[#This Row],[orderID]],orders[orderID],orders[freight])</f>
        <v>29.99</v>
      </c>
      <c r="O806">
        <f>order_details[[#This Row],[Sales]]-order_details[[#This Row],[Freight]]</f>
        <v>84.01</v>
      </c>
      <c r="P806" s="8">
        <f>(order_details[[#This Row],[Profit]]/order_details[[#This Row],[Sales]])/100</f>
        <v>7.3692982456140359E-3</v>
      </c>
      <c r="Q806" s="12"/>
    </row>
    <row r="807" spans="1:17" x14ac:dyDescent="0.25">
      <c r="A807">
        <v>11044</v>
      </c>
      <c r="B807">
        <v>62</v>
      </c>
      <c r="C807" t="str">
        <f>_xlfn.XLOOKUP(order_details[[#This Row],[orderID]],orders[orderID],orders[customerID])</f>
        <v>WOLZA</v>
      </c>
      <c r="D807" t="str">
        <f>_xlfn.XLOOKUP(order_details[[#This Row],[orderID]],orders[orderID],orders[Employee Name])</f>
        <v>Margaret Peacock</v>
      </c>
      <c r="E807" t="str">
        <f>_xlfn.XLOOKUP(order_details[[#This Row],[Customer ID]],customers[customerID],customers[companyName])</f>
        <v>Wolski  Zajazd</v>
      </c>
      <c r="F807" t="str">
        <f>_xlfn.XLOOKUP(order_details[[#This Row],[productID]],products[productID],products[productName])</f>
        <v>Tarte au sucre</v>
      </c>
      <c r="G807" t="str">
        <f>_xlfn.XLOOKUP(order_details[[#This Row],[Product Name]],products[productName],products[Category Name])</f>
        <v>Confections</v>
      </c>
      <c r="H807" s="6">
        <f>_xlfn.XLOOKUP(order_details[[#This Row],[orderID]],orders[orderID],orders[orderDate])</f>
        <v>42117</v>
      </c>
      <c r="I807" s="6" t="e">
        <f>DATEVALUE(order_details[[#This Row],[Order Date]])</f>
        <v>#VALUE!</v>
      </c>
      <c r="J807">
        <v>49.3</v>
      </c>
      <c r="K807">
        <v>12</v>
      </c>
      <c r="L807">
        <v>0</v>
      </c>
      <c r="M807">
        <f>(order_details[[#This Row],[unitPrice]]*order_details[[#This Row],[quantity]]) - (order_details[[#This Row],[unitPrice]]*order_details[[#This Row],[quantity]]*order_details[[#This Row],[discount]])</f>
        <v>591.59999999999991</v>
      </c>
      <c r="N807">
        <f>_xlfn.XLOOKUP(order_details[[#This Row],[orderID]],orders[orderID],orders[freight])</f>
        <v>8.7200000000000006</v>
      </c>
      <c r="O807">
        <f>order_details[[#This Row],[Sales]]-order_details[[#This Row],[Freight]]</f>
        <v>582.87999999999988</v>
      </c>
      <c r="P807" s="8">
        <f>(order_details[[#This Row],[Profit]]/order_details[[#This Row],[Sales]])/100</f>
        <v>9.8526031102095998E-3</v>
      </c>
      <c r="Q807" s="12"/>
    </row>
    <row r="808" spans="1:17" x14ac:dyDescent="0.25">
      <c r="A808">
        <v>11045</v>
      </c>
      <c r="B808">
        <v>51</v>
      </c>
      <c r="C808" t="str">
        <f>_xlfn.XLOOKUP(order_details[[#This Row],[orderID]],orders[orderID],orders[customerID])</f>
        <v>BOTTM</v>
      </c>
      <c r="D808" t="str">
        <f>_xlfn.XLOOKUP(order_details[[#This Row],[orderID]],orders[orderID],orders[Employee Name])</f>
        <v>Michael Suyama</v>
      </c>
      <c r="E808" t="str">
        <f>_xlfn.XLOOKUP(order_details[[#This Row],[Customer ID]],customers[customerID],customers[companyName])</f>
        <v>Bottom-Dollar Markets</v>
      </c>
      <c r="F808" t="str">
        <f>_xlfn.XLOOKUP(order_details[[#This Row],[productID]],products[productID],products[productName])</f>
        <v>Manjimup Dried Apples</v>
      </c>
      <c r="G808" t="str">
        <f>_xlfn.XLOOKUP(order_details[[#This Row],[Product Name]],products[productName],products[Category Name])</f>
        <v>Produce</v>
      </c>
      <c r="H808" s="6">
        <f>_xlfn.XLOOKUP(order_details[[#This Row],[orderID]],orders[orderID],orders[orderDate])</f>
        <v>42117</v>
      </c>
      <c r="I808" s="6" t="e">
        <f>DATEVALUE(order_details[[#This Row],[Order Date]])</f>
        <v>#VALUE!</v>
      </c>
      <c r="J808">
        <v>53</v>
      </c>
      <c r="K808">
        <v>24</v>
      </c>
      <c r="L808">
        <v>0</v>
      </c>
      <c r="M808">
        <f>(order_details[[#This Row],[unitPrice]]*order_details[[#This Row],[quantity]]) - (order_details[[#This Row],[unitPrice]]*order_details[[#This Row],[quantity]]*order_details[[#This Row],[discount]])</f>
        <v>1272</v>
      </c>
      <c r="N808">
        <f>_xlfn.XLOOKUP(order_details[[#This Row],[orderID]],orders[orderID],orders[freight])</f>
        <v>70.58</v>
      </c>
      <c r="O808">
        <f>order_details[[#This Row],[Sales]]-order_details[[#This Row],[Freight]]</f>
        <v>1201.42</v>
      </c>
      <c r="P808" s="8">
        <f>(order_details[[#This Row],[Profit]]/order_details[[#This Row],[Sales]])/100</f>
        <v>9.4451257861635236E-3</v>
      </c>
      <c r="Q808" s="12"/>
    </row>
    <row r="809" spans="1:17" x14ac:dyDescent="0.25">
      <c r="A809">
        <v>11048</v>
      </c>
      <c r="B809">
        <v>68</v>
      </c>
      <c r="C809" t="str">
        <f>_xlfn.XLOOKUP(order_details[[#This Row],[orderID]],orders[orderID],orders[customerID])</f>
        <v>BOTTM</v>
      </c>
      <c r="D809" t="str">
        <f>_xlfn.XLOOKUP(order_details[[#This Row],[orderID]],orders[orderID],orders[Employee Name])</f>
        <v>Robert King</v>
      </c>
      <c r="E809" t="str">
        <f>_xlfn.XLOOKUP(order_details[[#This Row],[Customer ID]],customers[customerID],customers[companyName])</f>
        <v>Bottom-Dollar Markets</v>
      </c>
      <c r="F809" t="str">
        <f>_xlfn.XLOOKUP(order_details[[#This Row],[productID]],products[productID],products[productName])</f>
        <v>Scottish Longbreads</v>
      </c>
      <c r="G809" t="str">
        <f>_xlfn.XLOOKUP(order_details[[#This Row],[Product Name]],products[productName],products[Category Name])</f>
        <v>Confections</v>
      </c>
      <c r="H809" s="6">
        <f>_xlfn.XLOOKUP(order_details[[#This Row],[orderID]],orders[orderID],orders[orderDate])</f>
        <v>42118</v>
      </c>
      <c r="I809" s="6" t="e">
        <f>DATEVALUE(order_details[[#This Row],[Order Date]])</f>
        <v>#VALUE!</v>
      </c>
      <c r="J809">
        <v>12.5</v>
      </c>
      <c r="K809">
        <v>42</v>
      </c>
      <c r="L809">
        <v>0</v>
      </c>
      <c r="M809">
        <f>(order_details[[#This Row],[unitPrice]]*order_details[[#This Row],[quantity]]) - (order_details[[#This Row],[unitPrice]]*order_details[[#This Row],[quantity]]*order_details[[#This Row],[discount]])</f>
        <v>525</v>
      </c>
      <c r="N809">
        <f>_xlfn.XLOOKUP(order_details[[#This Row],[orderID]],orders[orderID],orders[freight])</f>
        <v>24.12</v>
      </c>
      <c r="O809">
        <f>order_details[[#This Row],[Sales]]-order_details[[#This Row],[Freight]]</f>
        <v>500.88</v>
      </c>
      <c r="P809" s="8">
        <f>(order_details[[#This Row],[Profit]]/order_details[[#This Row],[Sales]])/100</f>
        <v>9.5405714285714278E-3</v>
      </c>
      <c r="Q809" s="12"/>
    </row>
    <row r="810" spans="1:17" x14ac:dyDescent="0.25">
      <c r="A810">
        <v>11056</v>
      </c>
      <c r="B810">
        <v>7</v>
      </c>
      <c r="C810" t="str">
        <f>_xlfn.XLOOKUP(order_details[[#This Row],[orderID]],orders[orderID],orders[customerID])</f>
        <v>EASTC</v>
      </c>
      <c r="D810" t="str">
        <f>_xlfn.XLOOKUP(order_details[[#This Row],[orderID]],orders[orderID],orders[Employee Name])</f>
        <v>Laura Callahan</v>
      </c>
      <c r="E810" t="str">
        <f>_xlfn.XLOOKUP(order_details[[#This Row],[Customer ID]],customers[customerID],customers[companyName])</f>
        <v>Eastern Connection</v>
      </c>
      <c r="F810" t="str">
        <f>_xlfn.XLOOKUP(order_details[[#This Row],[productID]],products[productID],products[productName])</f>
        <v>Uncle Bob's Organic Dried Pears</v>
      </c>
      <c r="G810" t="str">
        <f>_xlfn.XLOOKUP(order_details[[#This Row],[Product Name]],products[productName],products[Category Name])</f>
        <v>Produce</v>
      </c>
      <c r="H810" s="6">
        <f>_xlfn.XLOOKUP(order_details[[#This Row],[orderID]],orders[orderID],orders[orderDate])</f>
        <v>42122</v>
      </c>
      <c r="I810" s="6" t="e">
        <f>DATEVALUE(order_details[[#This Row],[Order Date]])</f>
        <v>#VALUE!</v>
      </c>
      <c r="J810">
        <v>30</v>
      </c>
      <c r="K810">
        <v>40</v>
      </c>
      <c r="L810">
        <v>0</v>
      </c>
      <c r="M810">
        <f>(order_details[[#This Row],[unitPrice]]*order_details[[#This Row],[quantity]]) - (order_details[[#This Row],[unitPrice]]*order_details[[#This Row],[quantity]]*order_details[[#This Row],[discount]])</f>
        <v>1200</v>
      </c>
      <c r="N810">
        <f>_xlfn.XLOOKUP(order_details[[#This Row],[orderID]],orders[orderID],orders[freight])</f>
        <v>278.95999999999998</v>
      </c>
      <c r="O810">
        <f>order_details[[#This Row],[Sales]]-order_details[[#This Row],[Freight]]</f>
        <v>921.04</v>
      </c>
      <c r="P810" s="8">
        <f>(order_details[[#This Row],[Profit]]/order_details[[#This Row],[Sales]])/100</f>
        <v>7.6753333333333326E-3</v>
      </c>
      <c r="Q810" s="12"/>
    </row>
    <row r="811" spans="1:17" x14ac:dyDescent="0.25">
      <c r="A811">
        <v>11056</v>
      </c>
      <c r="B811">
        <v>55</v>
      </c>
      <c r="C811" t="str">
        <f>_xlfn.XLOOKUP(order_details[[#This Row],[orderID]],orders[orderID],orders[customerID])</f>
        <v>EASTC</v>
      </c>
      <c r="D811" t="str">
        <f>_xlfn.XLOOKUP(order_details[[#This Row],[orderID]],orders[orderID],orders[Employee Name])</f>
        <v>Laura Callahan</v>
      </c>
      <c r="E811" t="str">
        <f>_xlfn.XLOOKUP(order_details[[#This Row],[Customer ID]],customers[customerID],customers[companyName])</f>
        <v>Eastern Connection</v>
      </c>
      <c r="F811" t="str">
        <f>_xlfn.XLOOKUP(order_details[[#This Row],[productID]],products[productID],products[productName])</f>
        <v>Pâté chinois</v>
      </c>
      <c r="G811" t="str">
        <f>_xlfn.XLOOKUP(order_details[[#This Row],[Product Name]],products[productName],products[Category Name])</f>
        <v>Meat &amp; Poultry</v>
      </c>
      <c r="H811" s="6">
        <f>_xlfn.XLOOKUP(order_details[[#This Row],[orderID]],orders[orderID],orders[orderDate])</f>
        <v>42122</v>
      </c>
      <c r="I811" s="6" t="e">
        <f>DATEVALUE(order_details[[#This Row],[Order Date]])</f>
        <v>#VALUE!</v>
      </c>
      <c r="J811">
        <v>24</v>
      </c>
      <c r="K811">
        <v>35</v>
      </c>
      <c r="L811">
        <v>0</v>
      </c>
      <c r="M811">
        <f>(order_details[[#This Row],[unitPrice]]*order_details[[#This Row],[quantity]]) - (order_details[[#This Row],[unitPrice]]*order_details[[#This Row],[quantity]]*order_details[[#This Row],[discount]])</f>
        <v>840</v>
      </c>
      <c r="N811">
        <f>_xlfn.XLOOKUP(order_details[[#This Row],[orderID]],orders[orderID],orders[freight])</f>
        <v>278.95999999999998</v>
      </c>
      <c r="O811">
        <f>order_details[[#This Row],[Sales]]-order_details[[#This Row],[Freight]]</f>
        <v>561.04</v>
      </c>
      <c r="P811" s="8">
        <f>(order_details[[#This Row],[Profit]]/order_details[[#This Row],[Sales]])/100</f>
        <v>6.6790476190476192E-3</v>
      </c>
      <c r="Q811" s="12"/>
    </row>
    <row r="812" spans="1:17" x14ac:dyDescent="0.25">
      <c r="A812">
        <v>11056</v>
      </c>
      <c r="B812">
        <v>60</v>
      </c>
      <c r="C812" t="str">
        <f>_xlfn.XLOOKUP(order_details[[#This Row],[orderID]],orders[orderID],orders[customerID])</f>
        <v>EASTC</v>
      </c>
      <c r="D812" t="str">
        <f>_xlfn.XLOOKUP(order_details[[#This Row],[orderID]],orders[orderID],orders[Employee Name])</f>
        <v>Laura Callahan</v>
      </c>
      <c r="E812" t="str">
        <f>_xlfn.XLOOKUP(order_details[[#This Row],[Customer ID]],customers[customerID],customers[companyName])</f>
        <v>Eastern Connection</v>
      </c>
      <c r="F812" t="str">
        <f>_xlfn.XLOOKUP(order_details[[#This Row],[productID]],products[productID],products[productName])</f>
        <v>Camembert Pierrot</v>
      </c>
      <c r="G812" t="str">
        <f>_xlfn.XLOOKUP(order_details[[#This Row],[Product Name]],products[productName],products[Category Name])</f>
        <v>Dairy Products</v>
      </c>
      <c r="H812" s="6">
        <f>_xlfn.XLOOKUP(order_details[[#This Row],[orderID]],orders[orderID],orders[orderDate])</f>
        <v>42122</v>
      </c>
      <c r="I812" s="6" t="e">
        <f>DATEVALUE(order_details[[#This Row],[Order Date]])</f>
        <v>#VALUE!</v>
      </c>
      <c r="J812">
        <v>34</v>
      </c>
      <c r="K812">
        <v>50</v>
      </c>
      <c r="L812">
        <v>0</v>
      </c>
      <c r="M812">
        <f>(order_details[[#This Row],[unitPrice]]*order_details[[#This Row],[quantity]]) - (order_details[[#This Row],[unitPrice]]*order_details[[#This Row],[quantity]]*order_details[[#This Row],[discount]])</f>
        <v>1700</v>
      </c>
      <c r="N812">
        <f>_xlfn.XLOOKUP(order_details[[#This Row],[orderID]],orders[orderID],orders[freight])</f>
        <v>278.95999999999998</v>
      </c>
      <c r="O812">
        <f>order_details[[#This Row],[Sales]]-order_details[[#This Row],[Freight]]</f>
        <v>1421.04</v>
      </c>
      <c r="P812" s="8">
        <f>(order_details[[#This Row],[Profit]]/order_details[[#This Row],[Sales]])/100</f>
        <v>8.3590588235294121E-3</v>
      </c>
      <c r="Q812" s="12"/>
    </row>
    <row r="813" spans="1:17" x14ac:dyDescent="0.25">
      <c r="A813">
        <v>11057</v>
      </c>
      <c r="B813">
        <v>70</v>
      </c>
      <c r="C813" t="str">
        <f>_xlfn.XLOOKUP(order_details[[#This Row],[orderID]],orders[orderID],orders[customerID])</f>
        <v>NORTS</v>
      </c>
      <c r="D813" t="str">
        <f>_xlfn.XLOOKUP(order_details[[#This Row],[orderID]],orders[orderID],orders[Employee Name])</f>
        <v>Janet Leverling</v>
      </c>
      <c r="E813" t="str">
        <f>_xlfn.XLOOKUP(order_details[[#This Row],[Customer ID]],customers[customerID],customers[companyName])</f>
        <v>North/South</v>
      </c>
      <c r="F813" t="str">
        <f>_xlfn.XLOOKUP(order_details[[#This Row],[productID]],products[productID],products[productName])</f>
        <v>Outback Lager</v>
      </c>
      <c r="G813" t="str">
        <f>_xlfn.XLOOKUP(order_details[[#This Row],[Product Name]],products[productName],products[Category Name])</f>
        <v>Beverages</v>
      </c>
      <c r="H813" s="6">
        <f>_xlfn.XLOOKUP(order_details[[#This Row],[orderID]],orders[orderID],orders[orderDate])</f>
        <v>42123</v>
      </c>
      <c r="I813" s="6" t="e">
        <f>DATEVALUE(order_details[[#This Row],[Order Date]])</f>
        <v>#VALUE!</v>
      </c>
      <c r="J813">
        <v>15</v>
      </c>
      <c r="K813">
        <v>3</v>
      </c>
      <c r="L813">
        <v>0</v>
      </c>
      <c r="M813">
        <f>(order_details[[#This Row],[unitPrice]]*order_details[[#This Row],[quantity]]) - (order_details[[#This Row],[unitPrice]]*order_details[[#This Row],[quantity]]*order_details[[#This Row],[discount]])</f>
        <v>45</v>
      </c>
      <c r="N813">
        <f>_xlfn.XLOOKUP(order_details[[#This Row],[orderID]],orders[orderID],orders[freight])</f>
        <v>4.13</v>
      </c>
      <c r="O813">
        <f>order_details[[#This Row],[Sales]]-order_details[[#This Row],[Freight]]</f>
        <v>40.869999999999997</v>
      </c>
      <c r="P813" s="8">
        <f>(order_details[[#This Row],[Profit]]/order_details[[#This Row],[Sales]])/100</f>
        <v>9.0822222222222207E-3</v>
      </c>
      <c r="Q813" s="12"/>
    </row>
    <row r="814" spans="1:17" x14ac:dyDescent="0.25">
      <c r="A814">
        <v>11058</v>
      </c>
      <c r="B814">
        <v>21</v>
      </c>
      <c r="C814" t="str">
        <f>_xlfn.XLOOKUP(order_details[[#This Row],[orderID]],orders[orderID],orders[customerID])</f>
        <v>BLAUS</v>
      </c>
      <c r="D814" t="str">
        <f>_xlfn.XLOOKUP(order_details[[#This Row],[orderID]],orders[orderID],orders[Employee Name])</f>
        <v>Anne Dodsworth</v>
      </c>
      <c r="E814" t="str">
        <f>_xlfn.XLOOKUP(order_details[[#This Row],[Customer ID]],customers[customerID],customers[companyName])</f>
        <v>Blauer See Delikatessen</v>
      </c>
      <c r="F814" t="str">
        <f>_xlfn.XLOOKUP(order_details[[#This Row],[productID]],products[productID],products[productName])</f>
        <v>Sir Rodney's Scones</v>
      </c>
      <c r="G814" t="str">
        <f>_xlfn.XLOOKUP(order_details[[#This Row],[Product Name]],products[productName],products[Category Name])</f>
        <v>Confections</v>
      </c>
      <c r="H814" s="6">
        <f>_xlfn.XLOOKUP(order_details[[#This Row],[orderID]],orders[orderID],orders[orderDate])</f>
        <v>42123</v>
      </c>
      <c r="I814" s="6" t="e">
        <f>DATEVALUE(order_details[[#This Row],[Order Date]])</f>
        <v>#VALUE!</v>
      </c>
      <c r="J814">
        <v>10</v>
      </c>
      <c r="K814">
        <v>3</v>
      </c>
      <c r="L814">
        <v>0</v>
      </c>
      <c r="M814">
        <f>(order_details[[#This Row],[unitPrice]]*order_details[[#This Row],[quantity]]) - (order_details[[#This Row],[unitPrice]]*order_details[[#This Row],[quantity]]*order_details[[#This Row],[discount]])</f>
        <v>30</v>
      </c>
      <c r="N814">
        <f>_xlfn.XLOOKUP(order_details[[#This Row],[orderID]],orders[orderID],orders[freight])</f>
        <v>31.14</v>
      </c>
      <c r="O814">
        <f>order_details[[#This Row],[Sales]]-order_details[[#This Row],[Freight]]</f>
        <v>-1.1400000000000006</v>
      </c>
      <c r="P814" s="8">
        <f>(order_details[[#This Row],[Profit]]/order_details[[#This Row],[Sales]])/100</f>
        <v>-3.8000000000000018E-4</v>
      </c>
      <c r="Q814" s="12"/>
    </row>
    <row r="815" spans="1:17" x14ac:dyDescent="0.25">
      <c r="A815">
        <v>11058</v>
      </c>
      <c r="B815">
        <v>60</v>
      </c>
      <c r="C815" t="str">
        <f>_xlfn.XLOOKUP(order_details[[#This Row],[orderID]],orders[orderID],orders[customerID])</f>
        <v>BLAUS</v>
      </c>
      <c r="D815" t="str">
        <f>_xlfn.XLOOKUP(order_details[[#This Row],[orderID]],orders[orderID],orders[Employee Name])</f>
        <v>Anne Dodsworth</v>
      </c>
      <c r="E815" t="str">
        <f>_xlfn.XLOOKUP(order_details[[#This Row],[Customer ID]],customers[customerID],customers[companyName])</f>
        <v>Blauer See Delikatessen</v>
      </c>
      <c r="F815" t="str">
        <f>_xlfn.XLOOKUP(order_details[[#This Row],[productID]],products[productID],products[productName])</f>
        <v>Camembert Pierrot</v>
      </c>
      <c r="G815" t="str">
        <f>_xlfn.XLOOKUP(order_details[[#This Row],[Product Name]],products[productName],products[Category Name])</f>
        <v>Dairy Products</v>
      </c>
      <c r="H815" s="6">
        <f>_xlfn.XLOOKUP(order_details[[#This Row],[orderID]],orders[orderID],orders[orderDate])</f>
        <v>42123</v>
      </c>
      <c r="I815" s="6" t="e">
        <f>DATEVALUE(order_details[[#This Row],[Order Date]])</f>
        <v>#VALUE!</v>
      </c>
      <c r="J815">
        <v>34</v>
      </c>
      <c r="K815">
        <v>21</v>
      </c>
      <c r="L815">
        <v>0</v>
      </c>
      <c r="M815">
        <f>(order_details[[#This Row],[unitPrice]]*order_details[[#This Row],[quantity]]) - (order_details[[#This Row],[unitPrice]]*order_details[[#This Row],[quantity]]*order_details[[#This Row],[discount]])</f>
        <v>714</v>
      </c>
      <c r="N815">
        <f>_xlfn.XLOOKUP(order_details[[#This Row],[orderID]],orders[orderID],orders[freight])</f>
        <v>31.14</v>
      </c>
      <c r="O815">
        <f>order_details[[#This Row],[Sales]]-order_details[[#This Row],[Freight]]</f>
        <v>682.86</v>
      </c>
      <c r="P815" s="8">
        <f>(order_details[[#This Row],[Profit]]/order_details[[#This Row],[Sales]])/100</f>
        <v>9.5638655462184866E-3</v>
      </c>
      <c r="Q815" s="12"/>
    </row>
    <row r="816" spans="1:17" x14ac:dyDescent="0.25">
      <c r="A816">
        <v>11058</v>
      </c>
      <c r="B816">
        <v>61</v>
      </c>
      <c r="C816" t="str">
        <f>_xlfn.XLOOKUP(order_details[[#This Row],[orderID]],orders[orderID],orders[customerID])</f>
        <v>BLAUS</v>
      </c>
      <c r="D816" t="str">
        <f>_xlfn.XLOOKUP(order_details[[#This Row],[orderID]],orders[orderID],orders[Employee Name])</f>
        <v>Anne Dodsworth</v>
      </c>
      <c r="E816" t="str">
        <f>_xlfn.XLOOKUP(order_details[[#This Row],[Customer ID]],customers[customerID],customers[companyName])</f>
        <v>Blauer See Delikatessen</v>
      </c>
      <c r="F816" t="str">
        <f>_xlfn.XLOOKUP(order_details[[#This Row],[productID]],products[productID],products[productName])</f>
        <v>Sirop d'érable</v>
      </c>
      <c r="G816" t="str">
        <f>_xlfn.XLOOKUP(order_details[[#This Row],[Product Name]],products[productName],products[Category Name])</f>
        <v>Condiments</v>
      </c>
      <c r="H816" s="6">
        <f>_xlfn.XLOOKUP(order_details[[#This Row],[orderID]],orders[orderID],orders[orderDate])</f>
        <v>42123</v>
      </c>
      <c r="I816" s="6" t="e">
        <f>DATEVALUE(order_details[[#This Row],[Order Date]])</f>
        <v>#VALUE!</v>
      </c>
      <c r="J816">
        <v>28.5</v>
      </c>
      <c r="K816">
        <v>4</v>
      </c>
      <c r="L816">
        <v>0</v>
      </c>
      <c r="M816">
        <f>(order_details[[#This Row],[unitPrice]]*order_details[[#This Row],[quantity]]) - (order_details[[#This Row],[unitPrice]]*order_details[[#This Row],[quantity]]*order_details[[#This Row],[discount]])</f>
        <v>114</v>
      </c>
      <c r="N816">
        <f>_xlfn.XLOOKUP(order_details[[#This Row],[orderID]],orders[orderID],orders[freight])</f>
        <v>31.14</v>
      </c>
      <c r="O816">
        <f>order_details[[#This Row],[Sales]]-order_details[[#This Row],[Freight]]</f>
        <v>82.86</v>
      </c>
      <c r="P816" s="8">
        <f>(order_details[[#This Row],[Profit]]/order_details[[#This Row],[Sales]])/100</f>
        <v>7.2684210526315785E-3</v>
      </c>
      <c r="Q816" s="12"/>
    </row>
    <row r="817" spans="1:17" x14ac:dyDescent="0.25">
      <c r="A817">
        <v>11059</v>
      </c>
      <c r="B817">
        <v>17</v>
      </c>
      <c r="C817" t="str">
        <f>_xlfn.XLOOKUP(order_details[[#This Row],[orderID]],orders[orderID],orders[customerID])</f>
        <v>RICAR</v>
      </c>
      <c r="D817" t="str">
        <f>_xlfn.XLOOKUP(order_details[[#This Row],[orderID]],orders[orderID],orders[Employee Name])</f>
        <v>Andrew Fuller</v>
      </c>
      <c r="E817" t="str">
        <f>_xlfn.XLOOKUP(order_details[[#This Row],[Customer ID]],customers[customerID],customers[companyName])</f>
        <v>Ricardo Adocicados</v>
      </c>
      <c r="F817" t="str">
        <f>_xlfn.XLOOKUP(order_details[[#This Row],[productID]],products[productID],products[productName])</f>
        <v>Alice Mutton</v>
      </c>
      <c r="G817" t="str">
        <f>_xlfn.XLOOKUP(order_details[[#This Row],[Product Name]],products[productName],products[Category Name])</f>
        <v>Meat &amp; Poultry</v>
      </c>
      <c r="H817" s="6">
        <f>_xlfn.XLOOKUP(order_details[[#This Row],[orderID]],orders[orderID],orders[orderDate])</f>
        <v>42123</v>
      </c>
      <c r="I817" s="6" t="e">
        <f>DATEVALUE(order_details[[#This Row],[Order Date]])</f>
        <v>#VALUE!</v>
      </c>
      <c r="J817">
        <v>39</v>
      </c>
      <c r="K817">
        <v>12</v>
      </c>
      <c r="L817">
        <v>0</v>
      </c>
      <c r="M817">
        <f>(order_details[[#This Row],[unitPrice]]*order_details[[#This Row],[quantity]]) - (order_details[[#This Row],[unitPrice]]*order_details[[#This Row],[quantity]]*order_details[[#This Row],[discount]])</f>
        <v>468</v>
      </c>
      <c r="N817">
        <f>_xlfn.XLOOKUP(order_details[[#This Row],[orderID]],orders[orderID],orders[freight])</f>
        <v>85.8</v>
      </c>
      <c r="O817">
        <f>order_details[[#This Row],[Sales]]-order_details[[#This Row],[Freight]]</f>
        <v>382.2</v>
      </c>
      <c r="P817" s="8">
        <f>(order_details[[#This Row],[Profit]]/order_details[[#This Row],[Sales]])/100</f>
        <v>8.1666666666666658E-3</v>
      </c>
      <c r="Q817" s="12"/>
    </row>
    <row r="818" spans="1:17" x14ac:dyDescent="0.25">
      <c r="A818">
        <v>11059</v>
      </c>
      <c r="B818">
        <v>60</v>
      </c>
      <c r="C818" t="str">
        <f>_xlfn.XLOOKUP(order_details[[#This Row],[orderID]],orders[orderID],orders[customerID])</f>
        <v>RICAR</v>
      </c>
      <c r="D818" t="str">
        <f>_xlfn.XLOOKUP(order_details[[#This Row],[orderID]],orders[orderID],orders[Employee Name])</f>
        <v>Andrew Fuller</v>
      </c>
      <c r="E818" t="str">
        <f>_xlfn.XLOOKUP(order_details[[#This Row],[Customer ID]],customers[customerID],customers[companyName])</f>
        <v>Ricardo Adocicados</v>
      </c>
      <c r="F818" t="str">
        <f>_xlfn.XLOOKUP(order_details[[#This Row],[productID]],products[productID],products[productName])</f>
        <v>Camembert Pierrot</v>
      </c>
      <c r="G818" t="str">
        <f>_xlfn.XLOOKUP(order_details[[#This Row],[Product Name]],products[productName],products[Category Name])</f>
        <v>Dairy Products</v>
      </c>
      <c r="H818" s="6">
        <f>_xlfn.XLOOKUP(order_details[[#This Row],[orderID]],orders[orderID],orders[orderDate])</f>
        <v>42123</v>
      </c>
      <c r="I818" s="6" t="e">
        <f>DATEVALUE(order_details[[#This Row],[Order Date]])</f>
        <v>#VALUE!</v>
      </c>
      <c r="J818">
        <v>34</v>
      </c>
      <c r="K818">
        <v>35</v>
      </c>
      <c r="L818">
        <v>0</v>
      </c>
      <c r="M818">
        <f>(order_details[[#This Row],[unitPrice]]*order_details[[#This Row],[quantity]]) - (order_details[[#This Row],[unitPrice]]*order_details[[#This Row],[quantity]]*order_details[[#This Row],[discount]])</f>
        <v>1190</v>
      </c>
      <c r="N818">
        <f>_xlfn.XLOOKUP(order_details[[#This Row],[orderID]],orders[orderID],orders[freight])</f>
        <v>85.8</v>
      </c>
      <c r="O818">
        <f>order_details[[#This Row],[Sales]]-order_details[[#This Row],[Freight]]</f>
        <v>1104.2</v>
      </c>
      <c r="P818" s="8">
        <f>(order_details[[#This Row],[Profit]]/order_details[[#This Row],[Sales]])/100</f>
        <v>9.2789915966386555E-3</v>
      </c>
      <c r="Q818" s="12"/>
    </row>
    <row r="819" spans="1:17" x14ac:dyDescent="0.25">
      <c r="A819">
        <v>11060</v>
      </c>
      <c r="B819">
        <v>60</v>
      </c>
      <c r="C819" t="str">
        <f>_xlfn.XLOOKUP(order_details[[#This Row],[orderID]],orders[orderID],orders[customerID])</f>
        <v>FRANS</v>
      </c>
      <c r="D819" t="str">
        <f>_xlfn.XLOOKUP(order_details[[#This Row],[orderID]],orders[orderID],orders[Employee Name])</f>
        <v>Andrew Fuller</v>
      </c>
      <c r="E819" t="str">
        <f>_xlfn.XLOOKUP(order_details[[#This Row],[Customer ID]],customers[customerID],customers[companyName])</f>
        <v>Franchi S.p.A.</v>
      </c>
      <c r="F819" t="str">
        <f>_xlfn.XLOOKUP(order_details[[#This Row],[productID]],products[productID],products[productName])</f>
        <v>Camembert Pierrot</v>
      </c>
      <c r="G819" t="str">
        <f>_xlfn.XLOOKUP(order_details[[#This Row],[Product Name]],products[productName],products[Category Name])</f>
        <v>Dairy Products</v>
      </c>
      <c r="H819" s="6">
        <f>_xlfn.XLOOKUP(order_details[[#This Row],[orderID]],orders[orderID],orders[orderDate])</f>
        <v>42124</v>
      </c>
      <c r="I819" s="6" t="e">
        <f>DATEVALUE(order_details[[#This Row],[Order Date]])</f>
        <v>#VALUE!</v>
      </c>
      <c r="J819">
        <v>34</v>
      </c>
      <c r="K819">
        <v>4</v>
      </c>
      <c r="L819">
        <v>0</v>
      </c>
      <c r="M819">
        <f>(order_details[[#This Row],[unitPrice]]*order_details[[#This Row],[quantity]]) - (order_details[[#This Row],[unitPrice]]*order_details[[#This Row],[quantity]]*order_details[[#This Row],[discount]])</f>
        <v>136</v>
      </c>
      <c r="N819">
        <f>_xlfn.XLOOKUP(order_details[[#This Row],[orderID]],orders[orderID],orders[freight])</f>
        <v>10.98</v>
      </c>
      <c r="O819">
        <f>order_details[[#This Row],[Sales]]-order_details[[#This Row],[Freight]]</f>
        <v>125.02</v>
      </c>
      <c r="P819" s="8">
        <f>(order_details[[#This Row],[Profit]]/order_details[[#This Row],[Sales]])/100</f>
        <v>9.1926470588235294E-3</v>
      </c>
      <c r="Q819" s="12"/>
    </row>
    <row r="820" spans="1:17" x14ac:dyDescent="0.25">
      <c r="A820">
        <v>11064</v>
      </c>
      <c r="B820">
        <v>41</v>
      </c>
      <c r="C820" t="str">
        <f>_xlfn.XLOOKUP(order_details[[#This Row],[orderID]],orders[orderID],orders[customerID])</f>
        <v>SAVEA</v>
      </c>
      <c r="D820" t="str">
        <f>_xlfn.XLOOKUP(order_details[[#This Row],[orderID]],orders[orderID],orders[Employee Name])</f>
        <v>Nancy Davolio</v>
      </c>
      <c r="E820" t="str">
        <f>_xlfn.XLOOKUP(order_details[[#This Row],[Customer ID]],customers[customerID],customers[companyName])</f>
        <v>Save-a-lot Markets</v>
      </c>
      <c r="F820" t="str">
        <f>_xlfn.XLOOKUP(order_details[[#This Row],[productID]],products[productID],products[productName])</f>
        <v>Jack's New England Clam Chowder</v>
      </c>
      <c r="G820" t="str">
        <f>_xlfn.XLOOKUP(order_details[[#This Row],[Product Name]],products[productName],products[Category Name])</f>
        <v>Seafood</v>
      </c>
      <c r="H820" s="6">
        <f>_xlfn.XLOOKUP(order_details[[#This Row],[orderID]],orders[orderID],orders[orderDate])</f>
        <v>42125</v>
      </c>
      <c r="I820" s="6" t="e">
        <f>DATEVALUE(order_details[[#This Row],[Order Date]])</f>
        <v>#VALUE!</v>
      </c>
      <c r="J820">
        <v>9.65</v>
      </c>
      <c r="K820">
        <v>12</v>
      </c>
      <c r="L820">
        <v>0</v>
      </c>
      <c r="M820">
        <f>(order_details[[#This Row],[unitPrice]]*order_details[[#This Row],[quantity]]) - (order_details[[#This Row],[unitPrice]]*order_details[[#This Row],[quantity]]*order_details[[#This Row],[discount]])</f>
        <v>115.80000000000001</v>
      </c>
      <c r="N820">
        <f>_xlfn.XLOOKUP(order_details[[#This Row],[orderID]],orders[orderID],orders[freight])</f>
        <v>30.09</v>
      </c>
      <c r="O820">
        <f>order_details[[#This Row],[Sales]]-order_details[[#This Row],[Freight]]</f>
        <v>85.710000000000008</v>
      </c>
      <c r="P820" s="8">
        <f>(order_details[[#This Row],[Profit]]/order_details[[#This Row],[Sales]])/100</f>
        <v>7.4015544041450779E-3</v>
      </c>
      <c r="Q820" s="12"/>
    </row>
    <row r="821" spans="1:17" x14ac:dyDescent="0.25">
      <c r="A821">
        <v>11064</v>
      </c>
      <c r="B821">
        <v>68</v>
      </c>
      <c r="C821" t="str">
        <f>_xlfn.XLOOKUP(order_details[[#This Row],[orderID]],orders[orderID],orders[customerID])</f>
        <v>SAVEA</v>
      </c>
      <c r="D821" t="str">
        <f>_xlfn.XLOOKUP(order_details[[#This Row],[orderID]],orders[orderID],orders[Employee Name])</f>
        <v>Nancy Davolio</v>
      </c>
      <c r="E821" t="str">
        <f>_xlfn.XLOOKUP(order_details[[#This Row],[Customer ID]],customers[customerID],customers[companyName])</f>
        <v>Save-a-lot Markets</v>
      </c>
      <c r="F821" t="str">
        <f>_xlfn.XLOOKUP(order_details[[#This Row],[productID]],products[productID],products[productName])</f>
        <v>Scottish Longbreads</v>
      </c>
      <c r="G821" t="str">
        <f>_xlfn.XLOOKUP(order_details[[#This Row],[Product Name]],products[productName],products[Category Name])</f>
        <v>Confections</v>
      </c>
      <c r="H821" s="6">
        <f>_xlfn.XLOOKUP(order_details[[#This Row],[orderID]],orders[orderID],orders[orderDate])</f>
        <v>42125</v>
      </c>
      <c r="I821" s="6" t="e">
        <f>DATEVALUE(order_details[[#This Row],[Order Date]])</f>
        <v>#VALUE!</v>
      </c>
      <c r="J821">
        <v>12.5</v>
      </c>
      <c r="K821">
        <v>55</v>
      </c>
      <c r="L821">
        <v>0</v>
      </c>
      <c r="M821">
        <f>(order_details[[#This Row],[unitPrice]]*order_details[[#This Row],[quantity]]) - (order_details[[#This Row],[unitPrice]]*order_details[[#This Row],[quantity]]*order_details[[#This Row],[discount]])</f>
        <v>687.5</v>
      </c>
      <c r="N821">
        <f>_xlfn.XLOOKUP(order_details[[#This Row],[orderID]],orders[orderID],orders[freight])</f>
        <v>30.09</v>
      </c>
      <c r="O821">
        <f>order_details[[#This Row],[Sales]]-order_details[[#This Row],[Freight]]</f>
        <v>657.41</v>
      </c>
      <c r="P821" s="8">
        <f>(order_details[[#This Row],[Profit]]/order_details[[#This Row],[Sales]])/100</f>
        <v>9.562327272727272E-3</v>
      </c>
      <c r="Q821" s="12"/>
    </row>
    <row r="822" spans="1:17" x14ac:dyDescent="0.25">
      <c r="A822">
        <v>11066</v>
      </c>
      <c r="B822">
        <v>16</v>
      </c>
      <c r="C822" t="str">
        <f>_xlfn.XLOOKUP(order_details[[#This Row],[orderID]],orders[orderID],orders[customerID])</f>
        <v>WHITC</v>
      </c>
      <c r="D822" t="str">
        <f>_xlfn.XLOOKUP(order_details[[#This Row],[orderID]],orders[orderID],orders[Employee Name])</f>
        <v>Robert King</v>
      </c>
      <c r="E822" t="str">
        <f>_xlfn.XLOOKUP(order_details[[#This Row],[Customer ID]],customers[customerID],customers[companyName])</f>
        <v>White Clover Markets</v>
      </c>
      <c r="F822" t="str">
        <f>_xlfn.XLOOKUP(order_details[[#This Row],[productID]],products[productID],products[productName])</f>
        <v>Pavlova</v>
      </c>
      <c r="G822" t="str">
        <f>_xlfn.XLOOKUP(order_details[[#This Row],[Product Name]],products[productName],products[Category Name])</f>
        <v>Confections</v>
      </c>
      <c r="H822" s="6">
        <f>_xlfn.XLOOKUP(order_details[[#This Row],[orderID]],orders[orderID],orders[orderDate])</f>
        <v>42125</v>
      </c>
      <c r="I822" s="6" t="e">
        <f>DATEVALUE(order_details[[#This Row],[Order Date]])</f>
        <v>#VALUE!</v>
      </c>
      <c r="J822">
        <v>17.45</v>
      </c>
      <c r="K822">
        <v>3</v>
      </c>
      <c r="L822">
        <v>0</v>
      </c>
      <c r="M822">
        <f>(order_details[[#This Row],[unitPrice]]*order_details[[#This Row],[quantity]]) - (order_details[[#This Row],[unitPrice]]*order_details[[#This Row],[quantity]]*order_details[[#This Row],[discount]])</f>
        <v>52.349999999999994</v>
      </c>
      <c r="N822">
        <f>_xlfn.XLOOKUP(order_details[[#This Row],[orderID]],orders[orderID],orders[freight])</f>
        <v>44.72</v>
      </c>
      <c r="O822">
        <f>order_details[[#This Row],[Sales]]-order_details[[#This Row],[Freight]]</f>
        <v>7.6299999999999955</v>
      </c>
      <c r="P822" s="8">
        <f>(order_details[[#This Row],[Profit]]/order_details[[#This Row],[Sales]])/100</f>
        <v>1.4574976122254052E-3</v>
      </c>
      <c r="Q822" s="12"/>
    </row>
    <row r="823" spans="1:17" x14ac:dyDescent="0.25">
      <c r="A823">
        <v>11066</v>
      </c>
      <c r="B823">
        <v>19</v>
      </c>
      <c r="C823" t="str">
        <f>_xlfn.XLOOKUP(order_details[[#This Row],[orderID]],orders[orderID],orders[customerID])</f>
        <v>WHITC</v>
      </c>
      <c r="D823" t="str">
        <f>_xlfn.XLOOKUP(order_details[[#This Row],[orderID]],orders[orderID],orders[Employee Name])</f>
        <v>Robert King</v>
      </c>
      <c r="E823" t="str">
        <f>_xlfn.XLOOKUP(order_details[[#This Row],[Customer ID]],customers[customerID],customers[companyName])</f>
        <v>White Clover Markets</v>
      </c>
      <c r="F823" t="str">
        <f>_xlfn.XLOOKUP(order_details[[#This Row],[productID]],products[productID],products[productName])</f>
        <v>Teatime Chocolate Biscuits</v>
      </c>
      <c r="G823" t="str">
        <f>_xlfn.XLOOKUP(order_details[[#This Row],[Product Name]],products[productName],products[Category Name])</f>
        <v>Confections</v>
      </c>
      <c r="H823" s="6">
        <f>_xlfn.XLOOKUP(order_details[[#This Row],[orderID]],orders[orderID],orders[orderDate])</f>
        <v>42125</v>
      </c>
      <c r="I823" s="6" t="e">
        <f>DATEVALUE(order_details[[#This Row],[Order Date]])</f>
        <v>#VALUE!</v>
      </c>
      <c r="J823">
        <v>9.1999999999999993</v>
      </c>
      <c r="K823">
        <v>42</v>
      </c>
      <c r="L823">
        <v>0</v>
      </c>
      <c r="M823">
        <f>(order_details[[#This Row],[unitPrice]]*order_details[[#This Row],[quantity]]) - (order_details[[#This Row],[unitPrice]]*order_details[[#This Row],[quantity]]*order_details[[#This Row],[discount]])</f>
        <v>386.4</v>
      </c>
      <c r="N823">
        <f>_xlfn.XLOOKUP(order_details[[#This Row],[orderID]],orders[orderID],orders[freight])</f>
        <v>44.72</v>
      </c>
      <c r="O823">
        <f>order_details[[#This Row],[Sales]]-order_details[[#This Row],[Freight]]</f>
        <v>341.67999999999995</v>
      </c>
      <c r="P823" s="8">
        <f>(order_details[[#This Row],[Profit]]/order_details[[#This Row],[Sales]])/100</f>
        <v>8.8426501035196673E-3</v>
      </c>
      <c r="Q823" s="12"/>
    </row>
    <row r="824" spans="1:17" x14ac:dyDescent="0.25">
      <c r="A824">
        <v>11066</v>
      </c>
      <c r="B824">
        <v>34</v>
      </c>
      <c r="C824" t="str">
        <f>_xlfn.XLOOKUP(order_details[[#This Row],[orderID]],orders[orderID],orders[customerID])</f>
        <v>WHITC</v>
      </c>
      <c r="D824" t="str">
        <f>_xlfn.XLOOKUP(order_details[[#This Row],[orderID]],orders[orderID],orders[Employee Name])</f>
        <v>Robert King</v>
      </c>
      <c r="E824" t="str">
        <f>_xlfn.XLOOKUP(order_details[[#This Row],[Customer ID]],customers[customerID],customers[companyName])</f>
        <v>White Clover Markets</v>
      </c>
      <c r="F824" t="str">
        <f>_xlfn.XLOOKUP(order_details[[#This Row],[productID]],products[productID],products[productName])</f>
        <v>Sasquatch Ale</v>
      </c>
      <c r="G824" t="str">
        <f>_xlfn.XLOOKUP(order_details[[#This Row],[Product Name]],products[productName],products[Category Name])</f>
        <v>Beverages</v>
      </c>
      <c r="H824" s="6">
        <f>_xlfn.XLOOKUP(order_details[[#This Row],[orderID]],orders[orderID],orders[orderDate])</f>
        <v>42125</v>
      </c>
      <c r="I824" s="6" t="e">
        <f>DATEVALUE(order_details[[#This Row],[Order Date]])</f>
        <v>#VALUE!</v>
      </c>
      <c r="J824">
        <v>14</v>
      </c>
      <c r="K824">
        <v>35</v>
      </c>
      <c r="L824">
        <v>0</v>
      </c>
      <c r="M824">
        <f>(order_details[[#This Row],[unitPrice]]*order_details[[#This Row],[quantity]]) - (order_details[[#This Row],[unitPrice]]*order_details[[#This Row],[quantity]]*order_details[[#This Row],[discount]])</f>
        <v>490</v>
      </c>
      <c r="N824">
        <f>_xlfn.XLOOKUP(order_details[[#This Row],[orderID]],orders[orderID],orders[freight])</f>
        <v>44.72</v>
      </c>
      <c r="O824">
        <f>order_details[[#This Row],[Sales]]-order_details[[#This Row],[Freight]]</f>
        <v>445.28</v>
      </c>
      <c r="P824" s="8">
        <f>(order_details[[#This Row],[Profit]]/order_details[[#This Row],[Sales]])/100</f>
        <v>9.0873469387755101E-3</v>
      </c>
      <c r="Q824" s="12"/>
    </row>
    <row r="825" spans="1:17" x14ac:dyDescent="0.25">
      <c r="A825">
        <v>11067</v>
      </c>
      <c r="B825">
        <v>41</v>
      </c>
      <c r="C825" t="str">
        <f>_xlfn.XLOOKUP(order_details[[#This Row],[orderID]],orders[orderID],orders[customerID])</f>
        <v>DRACD</v>
      </c>
      <c r="D825" t="str">
        <f>_xlfn.XLOOKUP(order_details[[#This Row],[orderID]],orders[orderID],orders[Employee Name])</f>
        <v>Nancy Davolio</v>
      </c>
      <c r="E825" t="str">
        <f>_xlfn.XLOOKUP(order_details[[#This Row],[Customer ID]],customers[customerID],customers[companyName])</f>
        <v>Drachenblut Delikatessen</v>
      </c>
      <c r="F825" t="str">
        <f>_xlfn.XLOOKUP(order_details[[#This Row],[productID]],products[productID],products[productName])</f>
        <v>Jack's New England Clam Chowder</v>
      </c>
      <c r="G825" t="str">
        <f>_xlfn.XLOOKUP(order_details[[#This Row],[Product Name]],products[productName],products[Category Name])</f>
        <v>Seafood</v>
      </c>
      <c r="H825" s="6">
        <f>_xlfn.XLOOKUP(order_details[[#This Row],[orderID]],orders[orderID],orders[orderDate])</f>
        <v>42128</v>
      </c>
      <c r="I825" s="6" t="e">
        <f>DATEVALUE(order_details[[#This Row],[Order Date]])</f>
        <v>#VALUE!</v>
      </c>
      <c r="J825">
        <v>9.65</v>
      </c>
      <c r="K825">
        <v>9</v>
      </c>
      <c r="L825">
        <v>0</v>
      </c>
      <c r="M825">
        <f>(order_details[[#This Row],[unitPrice]]*order_details[[#This Row],[quantity]]) - (order_details[[#This Row],[unitPrice]]*order_details[[#This Row],[quantity]]*order_details[[#This Row],[discount]])</f>
        <v>86.850000000000009</v>
      </c>
      <c r="N825">
        <f>_xlfn.XLOOKUP(order_details[[#This Row],[orderID]],orders[orderID],orders[freight])</f>
        <v>7.98</v>
      </c>
      <c r="O825">
        <f>order_details[[#This Row],[Sales]]-order_details[[#This Row],[Freight]]</f>
        <v>78.87</v>
      </c>
      <c r="P825" s="8">
        <f>(order_details[[#This Row],[Profit]]/order_details[[#This Row],[Sales]])/100</f>
        <v>9.0811744386873911E-3</v>
      </c>
      <c r="Q825" s="12"/>
    </row>
    <row r="826" spans="1:17" x14ac:dyDescent="0.25">
      <c r="A826">
        <v>11072</v>
      </c>
      <c r="B826">
        <v>2</v>
      </c>
      <c r="C826" t="str">
        <f>_xlfn.XLOOKUP(order_details[[#This Row],[orderID]],orders[orderID],orders[customerID])</f>
        <v>ERNSH</v>
      </c>
      <c r="D826" t="str">
        <f>_xlfn.XLOOKUP(order_details[[#This Row],[orderID]],orders[orderID],orders[Employee Name])</f>
        <v>Margaret Peacock</v>
      </c>
      <c r="E826" t="str">
        <f>_xlfn.XLOOKUP(order_details[[#This Row],[Customer ID]],customers[customerID],customers[companyName])</f>
        <v>Ernst Handel</v>
      </c>
      <c r="F826" t="str">
        <f>_xlfn.XLOOKUP(order_details[[#This Row],[productID]],products[productID],products[productName])</f>
        <v>Chang</v>
      </c>
      <c r="G826" t="str">
        <f>_xlfn.XLOOKUP(order_details[[#This Row],[Product Name]],products[productName],products[Category Name])</f>
        <v>Beverages</v>
      </c>
      <c r="H826" s="6">
        <f>_xlfn.XLOOKUP(order_details[[#This Row],[orderID]],orders[orderID],orders[orderDate])</f>
        <v>42129</v>
      </c>
      <c r="I826" s="6" t="e">
        <f>DATEVALUE(order_details[[#This Row],[Order Date]])</f>
        <v>#VALUE!</v>
      </c>
      <c r="J826">
        <v>19</v>
      </c>
      <c r="K826">
        <v>8</v>
      </c>
      <c r="L826">
        <v>0</v>
      </c>
      <c r="M826">
        <f>(order_details[[#This Row],[unitPrice]]*order_details[[#This Row],[quantity]]) - (order_details[[#This Row],[unitPrice]]*order_details[[#This Row],[quantity]]*order_details[[#This Row],[discount]])</f>
        <v>152</v>
      </c>
      <c r="N826">
        <f>_xlfn.XLOOKUP(order_details[[#This Row],[orderID]],orders[orderID],orders[freight])</f>
        <v>258.64</v>
      </c>
      <c r="O826">
        <f>order_details[[#This Row],[Sales]]-order_details[[#This Row],[Freight]]</f>
        <v>-106.63999999999999</v>
      </c>
      <c r="P826" s="8">
        <f>(order_details[[#This Row],[Profit]]/order_details[[#This Row],[Sales]])/100</f>
        <v>-7.0157894736842096E-3</v>
      </c>
      <c r="Q826" s="12"/>
    </row>
    <row r="827" spans="1:17" x14ac:dyDescent="0.25">
      <c r="A827">
        <v>11072</v>
      </c>
      <c r="B827">
        <v>41</v>
      </c>
      <c r="C827" t="str">
        <f>_xlfn.XLOOKUP(order_details[[#This Row],[orderID]],orders[orderID],orders[customerID])</f>
        <v>ERNSH</v>
      </c>
      <c r="D827" t="str">
        <f>_xlfn.XLOOKUP(order_details[[#This Row],[orderID]],orders[orderID],orders[Employee Name])</f>
        <v>Margaret Peacock</v>
      </c>
      <c r="E827" t="str">
        <f>_xlfn.XLOOKUP(order_details[[#This Row],[Customer ID]],customers[customerID],customers[companyName])</f>
        <v>Ernst Handel</v>
      </c>
      <c r="F827" t="str">
        <f>_xlfn.XLOOKUP(order_details[[#This Row],[productID]],products[productID],products[productName])</f>
        <v>Jack's New England Clam Chowder</v>
      </c>
      <c r="G827" t="str">
        <f>_xlfn.XLOOKUP(order_details[[#This Row],[Product Name]],products[productName],products[Category Name])</f>
        <v>Seafood</v>
      </c>
      <c r="H827" s="6">
        <f>_xlfn.XLOOKUP(order_details[[#This Row],[orderID]],orders[orderID],orders[orderDate])</f>
        <v>42129</v>
      </c>
      <c r="I827" s="6" t="e">
        <f>DATEVALUE(order_details[[#This Row],[Order Date]])</f>
        <v>#VALUE!</v>
      </c>
      <c r="J827">
        <v>9.65</v>
      </c>
      <c r="K827">
        <v>40</v>
      </c>
      <c r="L827">
        <v>0</v>
      </c>
      <c r="M827">
        <f>(order_details[[#This Row],[unitPrice]]*order_details[[#This Row],[quantity]]) - (order_details[[#This Row],[unitPrice]]*order_details[[#This Row],[quantity]]*order_details[[#This Row],[discount]])</f>
        <v>386</v>
      </c>
      <c r="N827">
        <f>_xlfn.XLOOKUP(order_details[[#This Row],[orderID]],orders[orderID],orders[freight])</f>
        <v>258.64</v>
      </c>
      <c r="O827">
        <f>order_details[[#This Row],[Sales]]-order_details[[#This Row],[Freight]]</f>
        <v>127.36000000000001</v>
      </c>
      <c r="P827" s="8">
        <f>(order_details[[#This Row],[Profit]]/order_details[[#This Row],[Sales]])/100</f>
        <v>3.2994818652849743E-3</v>
      </c>
      <c r="Q827" s="12"/>
    </row>
    <row r="828" spans="1:17" x14ac:dyDescent="0.25">
      <c r="A828">
        <v>11072</v>
      </c>
      <c r="B828">
        <v>50</v>
      </c>
      <c r="C828" t="str">
        <f>_xlfn.XLOOKUP(order_details[[#This Row],[orderID]],orders[orderID],orders[customerID])</f>
        <v>ERNSH</v>
      </c>
      <c r="D828" t="str">
        <f>_xlfn.XLOOKUP(order_details[[#This Row],[orderID]],orders[orderID],orders[Employee Name])</f>
        <v>Margaret Peacock</v>
      </c>
      <c r="E828" t="str">
        <f>_xlfn.XLOOKUP(order_details[[#This Row],[Customer ID]],customers[customerID],customers[companyName])</f>
        <v>Ernst Handel</v>
      </c>
      <c r="F828" t="str">
        <f>_xlfn.XLOOKUP(order_details[[#This Row],[productID]],products[productID],products[productName])</f>
        <v>Valkoinen suklaa</v>
      </c>
      <c r="G828" t="str">
        <f>_xlfn.XLOOKUP(order_details[[#This Row],[Product Name]],products[productName],products[Category Name])</f>
        <v>Confections</v>
      </c>
      <c r="H828" s="6">
        <f>_xlfn.XLOOKUP(order_details[[#This Row],[orderID]],orders[orderID],orders[orderDate])</f>
        <v>42129</v>
      </c>
      <c r="I828" s="6" t="e">
        <f>DATEVALUE(order_details[[#This Row],[Order Date]])</f>
        <v>#VALUE!</v>
      </c>
      <c r="J828">
        <v>16.25</v>
      </c>
      <c r="K828">
        <v>22</v>
      </c>
      <c r="L828">
        <v>0</v>
      </c>
      <c r="M828">
        <f>(order_details[[#This Row],[unitPrice]]*order_details[[#This Row],[quantity]]) - (order_details[[#This Row],[unitPrice]]*order_details[[#This Row],[quantity]]*order_details[[#This Row],[discount]])</f>
        <v>357.5</v>
      </c>
      <c r="N828">
        <f>_xlfn.XLOOKUP(order_details[[#This Row],[orderID]],orders[orderID],orders[freight])</f>
        <v>258.64</v>
      </c>
      <c r="O828">
        <f>order_details[[#This Row],[Sales]]-order_details[[#This Row],[Freight]]</f>
        <v>98.860000000000014</v>
      </c>
      <c r="P828" s="8">
        <f>(order_details[[#This Row],[Profit]]/order_details[[#This Row],[Sales]])/100</f>
        <v>2.7653146853146861E-3</v>
      </c>
      <c r="Q828" s="12"/>
    </row>
    <row r="829" spans="1:17" x14ac:dyDescent="0.25">
      <c r="A829">
        <v>11072</v>
      </c>
      <c r="B829">
        <v>64</v>
      </c>
      <c r="C829" t="str">
        <f>_xlfn.XLOOKUP(order_details[[#This Row],[orderID]],orders[orderID],orders[customerID])</f>
        <v>ERNSH</v>
      </c>
      <c r="D829" t="str">
        <f>_xlfn.XLOOKUP(order_details[[#This Row],[orderID]],orders[orderID],orders[Employee Name])</f>
        <v>Margaret Peacock</v>
      </c>
      <c r="E829" t="str">
        <f>_xlfn.XLOOKUP(order_details[[#This Row],[Customer ID]],customers[customerID],customers[companyName])</f>
        <v>Ernst Handel</v>
      </c>
      <c r="F829" t="str">
        <f>_xlfn.XLOOKUP(order_details[[#This Row],[productID]],products[productID],products[productName])</f>
        <v>Wimmers gute Semmelknödel</v>
      </c>
      <c r="G829" t="str">
        <f>_xlfn.XLOOKUP(order_details[[#This Row],[Product Name]],products[productName],products[Category Name])</f>
        <v>Grains &amp; Cereals</v>
      </c>
      <c r="H829" s="6">
        <f>_xlfn.XLOOKUP(order_details[[#This Row],[orderID]],orders[orderID],orders[orderDate])</f>
        <v>42129</v>
      </c>
      <c r="I829" s="6" t="e">
        <f>DATEVALUE(order_details[[#This Row],[Order Date]])</f>
        <v>#VALUE!</v>
      </c>
      <c r="J829">
        <v>33.25</v>
      </c>
      <c r="K829">
        <v>130</v>
      </c>
      <c r="L829">
        <v>0</v>
      </c>
      <c r="M829">
        <f>(order_details[[#This Row],[unitPrice]]*order_details[[#This Row],[quantity]]) - (order_details[[#This Row],[unitPrice]]*order_details[[#This Row],[quantity]]*order_details[[#This Row],[discount]])</f>
        <v>4322.5</v>
      </c>
      <c r="N829">
        <f>_xlfn.XLOOKUP(order_details[[#This Row],[orderID]],orders[orderID],orders[freight])</f>
        <v>258.64</v>
      </c>
      <c r="O829">
        <f>order_details[[#This Row],[Sales]]-order_details[[#This Row],[Freight]]</f>
        <v>4063.86</v>
      </c>
      <c r="P829" s="8">
        <f>(order_details[[#This Row],[Profit]]/order_details[[#This Row],[Sales]])/100</f>
        <v>9.4016425679583574E-3</v>
      </c>
      <c r="Q829" s="12"/>
    </row>
    <row r="830" spans="1:17" x14ac:dyDescent="0.25">
      <c r="A830">
        <v>11077</v>
      </c>
      <c r="B830">
        <v>3</v>
      </c>
      <c r="C830" t="str">
        <f>_xlfn.XLOOKUP(order_details[[#This Row],[orderID]],orders[orderID],orders[customerID])</f>
        <v>RATTC</v>
      </c>
      <c r="D830" t="str">
        <f>_xlfn.XLOOKUP(order_details[[#This Row],[orderID]],orders[orderID],orders[Employee Name])</f>
        <v>Nancy Davolio</v>
      </c>
      <c r="E830" t="str">
        <f>_xlfn.XLOOKUP(order_details[[#This Row],[Customer ID]],customers[customerID],customers[companyName])</f>
        <v>Rattlesnake Canyon Grocery</v>
      </c>
      <c r="F830" t="str">
        <f>_xlfn.XLOOKUP(order_details[[#This Row],[productID]],products[productID],products[productName])</f>
        <v>Aniseed Syrup</v>
      </c>
      <c r="G830" t="str">
        <f>_xlfn.XLOOKUP(order_details[[#This Row],[Product Name]],products[productName],products[Category Name])</f>
        <v>Condiments</v>
      </c>
      <c r="H830" s="6">
        <f>_xlfn.XLOOKUP(order_details[[#This Row],[orderID]],orders[orderID],orders[orderDate])</f>
        <v>42130</v>
      </c>
      <c r="I830" s="6" t="e">
        <f>DATEVALUE(order_details[[#This Row],[Order Date]])</f>
        <v>#VALUE!</v>
      </c>
      <c r="J830">
        <v>10</v>
      </c>
      <c r="K830">
        <v>4</v>
      </c>
      <c r="L830">
        <v>0</v>
      </c>
      <c r="M830">
        <f>(order_details[[#This Row],[unitPrice]]*order_details[[#This Row],[quantity]]) - (order_details[[#This Row],[unitPrice]]*order_details[[#This Row],[quantity]]*order_details[[#This Row],[discount]])</f>
        <v>40</v>
      </c>
      <c r="N830">
        <f>_xlfn.XLOOKUP(order_details[[#This Row],[orderID]],orders[orderID],orders[freight])</f>
        <v>8.5299999999999994</v>
      </c>
      <c r="O830">
        <f>order_details[[#This Row],[Sales]]-order_details[[#This Row],[Freight]]</f>
        <v>31.47</v>
      </c>
      <c r="P830" s="8">
        <f>(order_details[[#This Row],[Profit]]/order_details[[#This Row],[Sales]])/100</f>
        <v>7.8674999999999995E-3</v>
      </c>
      <c r="Q830" s="12"/>
    </row>
    <row r="831" spans="1:17" x14ac:dyDescent="0.25">
      <c r="A831">
        <v>11077</v>
      </c>
      <c r="B831">
        <v>4</v>
      </c>
      <c r="C831" t="str">
        <f>_xlfn.XLOOKUP(order_details[[#This Row],[orderID]],orders[orderID],orders[customerID])</f>
        <v>RATTC</v>
      </c>
      <c r="D831" t="str">
        <f>_xlfn.XLOOKUP(order_details[[#This Row],[orderID]],orders[orderID],orders[Employee Name])</f>
        <v>Nancy Davolio</v>
      </c>
      <c r="E831" t="str">
        <f>_xlfn.XLOOKUP(order_details[[#This Row],[Customer ID]],customers[customerID],customers[companyName])</f>
        <v>Rattlesnake Canyon Grocery</v>
      </c>
      <c r="F831" t="str">
        <f>_xlfn.XLOOKUP(order_details[[#This Row],[productID]],products[productID],products[productName])</f>
        <v>Chef Anton's Cajun Seasoning</v>
      </c>
      <c r="G831" t="str">
        <f>_xlfn.XLOOKUP(order_details[[#This Row],[Product Name]],products[productName],products[Category Name])</f>
        <v>Condiments</v>
      </c>
      <c r="H831" s="6">
        <f>_xlfn.XLOOKUP(order_details[[#This Row],[orderID]],orders[orderID],orders[orderDate])</f>
        <v>42130</v>
      </c>
      <c r="I831" s="6" t="e">
        <f>DATEVALUE(order_details[[#This Row],[Order Date]])</f>
        <v>#VALUE!</v>
      </c>
      <c r="J831">
        <v>22</v>
      </c>
      <c r="K831">
        <v>1</v>
      </c>
      <c r="L831">
        <v>0</v>
      </c>
      <c r="M831">
        <f>(order_details[[#This Row],[unitPrice]]*order_details[[#This Row],[quantity]]) - (order_details[[#This Row],[unitPrice]]*order_details[[#This Row],[quantity]]*order_details[[#This Row],[discount]])</f>
        <v>22</v>
      </c>
      <c r="N831">
        <f>_xlfn.XLOOKUP(order_details[[#This Row],[orderID]],orders[orderID],orders[freight])</f>
        <v>8.5299999999999994</v>
      </c>
      <c r="O831">
        <f>order_details[[#This Row],[Sales]]-order_details[[#This Row],[Freight]]</f>
        <v>13.47</v>
      </c>
      <c r="P831" s="8">
        <f>(order_details[[#This Row],[Profit]]/order_details[[#This Row],[Sales]])/100</f>
        <v>6.1227272727272727E-3</v>
      </c>
      <c r="Q831" s="12"/>
    </row>
    <row r="832" spans="1:17" x14ac:dyDescent="0.25">
      <c r="A832">
        <v>11077</v>
      </c>
      <c r="B832">
        <v>10</v>
      </c>
      <c r="C832" t="str">
        <f>_xlfn.XLOOKUP(order_details[[#This Row],[orderID]],orders[orderID],orders[customerID])</f>
        <v>RATTC</v>
      </c>
      <c r="D832" t="str">
        <f>_xlfn.XLOOKUP(order_details[[#This Row],[orderID]],orders[orderID],orders[Employee Name])</f>
        <v>Nancy Davolio</v>
      </c>
      <c r="E832" t="str">
        <f>_xlfn.XLOOKUP(order_details[[#This Row],[Customer ID]],customers[customerID],customers[companyName])</f>
        <v>Rattlesnake Canyon Grocery</v>
      </c>
      <c r="F832" t="str">
        <f>_xlfn.XLOOKUP(order_details[[#This Row],[productID]],products[productID],products[productName])</f>
        <v>Ikura</v>
      </c>
      <c r="G832" t="str">
        <f>_xlfn.XLOOKUP(order_details[[#This Row],[Product Name]],products[productName],products[Category Name])</f>
        <v>Seafood</v>
      </c>
      <c r="H832" s="6">
        <f>_xlfn.XLOOKUP(order_details[[#This Row],[orderID]],orders[orderID],orders[orderDate])</f>
        <v>42130</v>
      </c>
      <c r="I832" s="6" t="e">
        <f>DATEVALUE(order_details[[#This Row],[Order Date]])</f>
        <v>#VALUE!</v>
      </c>
      <c r="J832">
        <v>31</v>
      </c>
      <c r="K832">
        <v>1</v>
      </c>
      <c r="L832">
        <v>0</v>
      </c>
      <c r="M832">
        <f>(order_details[[#This Row],[unitPrice]]*order_details[[#This Row],[quantity]]) - (order_details[[#This Row],[unitPrice]]*order_details[[#This Row],[quantity]]*order_details[[#This Row],[discount]])</f>
        <v>31</v>
      </c>
      <c r="N832">
        <f>_xlfn.XLOOKUP(order_details[[#This Row],[orderID]],orders[orderID],orders[freight])</f>
        <v>8.5299999999999994</v>
      </c>
      <c r="O832">
        <f>order_details[[#This Row],[Sales]]-order_details[[#This Row],[Freight]]</f>
        <v>22.47</v>
      </c>
      <c r="P832" s="8">
        <f>(order_details[[#This Row],[Profit]]/order_details[[#This Row],[Sales]])/100</f>
        <v>7.2483870967741939E-3</v>
      </c>
      <c r="Q832" s="12"/>
    </row>
    <row r="833" spans="1:17" x14ac:dyDescent="0.25">
      <c r="A833">
        <v>11077</v>
      </c>
      <c r="B833">
        <v>13</v>
      </c>
      <c r="C833" t="str">
        <f>_xlfn.XLOOKUP(order_details[[#This Row],[orderID]],orders[orderID],orders[customerID])</f>
        <v>RATTC</v>
      </c>
      <c r="D833" t="str">
        <f>_xlfn.XLOOKUP(order_details[[#This Row],[orderID]],orders[orderID],orders[Employee Name])</f>
        <v>Nancy Davolio</v>
      </c>
      <c r="E833" t="str">
        <f>_xlfn.XLOOKUP(order_details[[#This Row],[Customer ID]],customers[customerID],customers[companyName])</f>
        <v>Rattlesnake Canyon Grocery</v>
      </c>
      <c r="F833" t="str">
        <f>_xlfn.XLOOKUP(order_details[[#This Row],[productID]],products[productID],products[productName])</f>
        <v>Konbu</v>
      </c>
      <c r="G833" t="str">
        <f>_xlfn.XLOOKUP(order_details[[#This Row],[Product Name]],products[productName],products[Category Name])</f>
        <v>Seafood</v>
      </c>
      <c r="H833" s="6">
        <f>_xlfn.XLOOKUP(order_details[[#This Row],[orderID]],orders[orderID],orders[orderDate])</f>
        <v>42130</v>
      </c>
      <c r="I833" s="6" t="e">
        <f>DATEVALUE(order_details[[#This Row],[Order Date]])</f>
        <v>#VALUE!</v>
      </c>
      <c r="J833">
        <v>6</v>
      </c>
      <c r="K833">
        <v>4</v>
      </c>
      <c r="L833">
        <v>0</v>
      </c>
      <c r="M833">
        <f>(order_details[[#This Row],[unitPrice]]*order_details[[#This Row],[quantity]]) - (order_details[[#This Row],[unitPrice]]*order_details[[#This Row],[quantity]]*order_details[[#This Row],[discount]])</f>
        <v>24</v>
      </c>
      <c r="N833">
        <f>_xlfn.XLOOKUP(order_details[[#This Row],[orderID]],orders[orderID],orders[freight])</f>
        <v>8.5299999999999994</v>
      </c>
      <c r="O833">
        <f>order_details[[#This Row],[Sales]]-order_details[[#This Row],[Freight]]</f>
        <v>15.47</v>
      </c>
      <c r="P833" s="8">
        <f>(order_details[[#This Row],[Profit]]/order_details[[#This Row],[Sales]])/100</f>
        <v>6.4458333333333338E-3</v>
      </c>
      <c r="Q833" s="12"/>
    </row>
    <row r="834" spans="1:17" x14ac:dyDescent="0.25">
      <c r="A834">
        <v>11077</v>
      </c>
      <c r="B834">
        <v>23</v>
      </c>
      <c r="C834" t="str">
        <f>_xlfn.XLOOKUP(order_details[[#This Row],[orderID]],orders[orderID],orders[customerID])</f>
        <v>RATTC</v>
      </c>
      <c r="D834" t="str">
        <f>_xlfn.XLOOKUP(order_details[[#This Row],[orderID]],orders[orderID],orders[Employee Name])</f>
        <v>Nancy Davolio</v>
      </c>
      <c r="E834" t="str">
        <f>_xlfn.XLOOKUP(order_details[[#This Row],[Customer ID]],customers[customerID],customers[companyName])</f>
        <v>Rattlesnake Canyon Grocery</v>
      </c>
      <c r="F834" t="str">
        <f>_xlfn.XLOOKUP(order_details[[#This Row],[productID]],products[productID],products[productName])</f>
        <v>Tunnbröd</v>
      </c>
      <c r="G834" t="str">
        <f>_xlfn.XLOOKUP(order_details[[#This Row],[Product Name]],products[productName],products[Category Name])</f>
        <v>Grains &amp; Cereals</v>
      </c>
      <c r="H834" s="6">
        <f>_xlfn.XLOOKUP(order_details[[#This Row],[orderID]],orders[orderID],orders[orderDate])</f>
        <v>42130</v>
      </c>
      <c r="I834" s="6" t="e">
        <f>DATEVALUE(order_details[[#This Row],[Order Date]])</f>
        <v>#VALUE!</v>
      </c>
      <c r="J834">
        <v>9</v>
      </c>
      <c r="K834">
        <v>2</v>
      </c>
      <c r="L834">
        <v>0</v>
      </c>
      <c r="M834">
        <f>(order_details[[#This Row],[unitPrice]]*order_details[[#This Row],[quantity]]) - (order_details[[#This Row],[unitPrice]]*order_details[[#This Row],[quantity]]*order_details[[#This Row],[discount]])</f>
        <v>18</v>
      </c>
      <c r="N834">
        <f>_xlfn.XLOOKUP(order_details[[#This Row],[orderID]],orders[orderID],orders[freight])</f>
        <v>8.5299999999999994</v>
      </c>
      <c r="O834">
        <f>order_details[[#This Row],[Sales]]-order_details[[#This Row],[Freight]]</f>
        <v>9.4700000000000006</v>
      </c>
      <c r="P834" s="8">
        <f>(order_details[[#This Row],[Profit]]/order_details[[#This Row],[Sales]])/100</f>
        <v>5.2611111111111122E-3</v>
      </c>
      <c r="Q834" s="12"/>
    </row>
    <row r="835" spans="1:17" x14ac:dyDescent="0.25">
      <c r="A835">
        <v>11077</v>
      </c>
      <c r="B835">
        <v>32</v>
      </c>
      <c r="C835" t="str">
        <f>_xlfn.XLOOKUP(order_details[[#This Row],[orderID]],orders[orderID],orders[customerID])</f>
        <v>RATTC</v>
      </c>
      <c r="D835" t="str">
        <f>_xlfn.XLOOKUP(order_details[[#This Row],[orderID]],orders[orderID],orders[Employee Name])</f>
        <v>Nancy Davolio</v>
      </c>
      <c r="E835" t="str">
        <f>_xlfn.XLOOKUP(order_details[[#This Row],[Customer ID]],customers[customerID],customers[companyName])</f>
        <v>Rattlesnake Canyon Grocery</v>
      </c>
      <c r="F835" t="str">
        <f>_xlfn.XLOOKUP(order_details[[#This Row],[productID]],products[productID],products[productName])</f>
        <v>Mascarpone Fabioli</v>
      </c>
      <c r="G835" t="str">
        <f>_xlfn.XLOOKUP(order_details[[#This Row],[Product Name]],products[productName],products[Category Name])</f>
        <v>Dairy Products</v>
      </c>
      <c r="H835" s="6">
        <f>_xlfn.XLOOKUP(order_details[[#This Row],[orderID]],orders[orderID],orders[orderDate])</f>
        <v>42130</v>
      </c>
      <c r="I835" s="6" t="e">
        <f>DATEVALUE(order_details[[#This Row],[Order Date]])</f>
        <v>#VALUE!</v>
      </c>
      <c r="J835">
        <v>32</v>
      </c>
      <c r="K835">
        <v>1</v>
      </c>
      <c r="L835">
        <v>0</v>
      </c>
      <c r="M835">
        <f>(order_details[[#This Row],[unitPrice]]*order_details[[#This Row],[quantity]]) - (order_details[[#This Row],[unitPrice]]*order_details[[#This Row],[quantity]]*order_details[[#This Row],[discount]])</f>
        <v>32</v>
      </c>
      <c r="N835">
        <f>_xlfn.XLOOKUP(order_details[[#This Row],[orderID]],orders[orderID],orders[freight])</f>
        <v>8.5299999999999994</v>
      </c>
      <c r="O835">
        <f>order_details[[#This Row],[Sales]]-order_details[[#This Row],[Freight]]</f>
        <v>23.47</v>
      </c>
      <c r="P835" s="8">
        <f>(order_details[[#This Row],[Profit]]/order_details[[#This Row],[Sales]])/100</f>
        <v>7.3343749999999997E-3</v>
      </c>
      <c r="Q835" s="12"/>
    </row>
    <row r="836" spans="1:17" x14ac:dyDescent="0.25">
      <c r="A836">
        <v>11077</v>
      </c>
      <c r="B836">
        <v>41</v>
      </c>
      <c r="C836" t="str">
        <f>_xlfn.XLOOKUP(order_details[[#This Row],[orderID]],orders[orderID],orders[customerID])</f>
        <v>RATTC</v>
      </c>
      <c r="D836" t="str">
        <f>_xlfn.XLOOKUP(order_details[[#This Row],[orderID]],orders[orderID],orders[Employee Name])</f>
        <v>Nancy Davolio</v>
      </c>
      <c r="E836" t="str">
        <f>_xlfn.XLOOKUP(order_details[[#This Row],[Customer ID]],customers[customerID],customers[companyName])</f>
        <v>Rattlesnake Canyon Grocery</v>
      </c>
      <c r="F836" t="str">
        <f>_xlfn.XLOOKUP(order_details[[#This Row],[productID]],products[productID],products[productName])</f>
        <v>Jack's New England Clam Chowder</v>
      </c>
      <c r="G836" t="str">
        <f>_xlfn.XLOOKUP(order_details[[#This Row],[Product Name]],products[productName],products[Category Name])</f>
        <v>Seafood</v>
      </c>
      <c r="H836" s="6">
        <f>_xlfn.XLOOKUP(order_details[[#This Row],[orderID]],orders[orderID],orders[orderDate])</f>
        <v>42130</v>
      </c>
      <c r="I836" s="6" t="e">
        <f>DATEVALUE(order_details[[#This Row],[Order Date]])</f>
        <v>#VALUE!</v>
      </c>
      <c r="J836">
        <v>9.65</v>
      </c>
      <c r="K836">
        <v>3</v>
      </c>
      <c r="L836">
        <v>0</v>
      </c>
      <c r="M836">
        <f>(order_details[[#This Row],[unitPrice]]*order_details[[#This Row],[quantity]]) - (order_details[[#This Row],[unitPrice]]*order_details[[#This Row],[quantity]]*order_details[[#This Row],[discount]])</f>
        <v>28.950000000000003</v>
      </c>
      <c r="N836">
        <f>_xlfn.XLOOKUP(order_details[[#This Row],[orderID]],orders[orderID],orders[freight])</f>
        <v>8.5299999999999994</v>
      </c>
      <c r="O836">
        <f>order_details[[#This Row],[Sales]]-order_details[[#This Row],[Freight]]</f>
        <v>20.420000000000002</v>
      </c>
      <c r="P836" s="8">
        <f>(order_details[[#This Row],[Profit]]/order_details[[#This Row],[Sales]])/100</f>
        <v>7.0535405872193431E-3</v>
      </c>
      <c r="Q836" s="12"/>
    </row>
    <row r="837" spans="1:17" x14ac:dyDescent="0.25">
      <c r="A837">
        <v>11077</v>
      </c>
      <c r="B837">
        <v>52</v>
      </c>
      <c r="C837" t="str">
        <f>_xlfn.XLOOKUP(order_details[[#This Row],[orderID]],orders[orderID],orders[customerID])</f>
        <v>RATTC</v>
      </c>
      <c r="D837" t="str">
        <f>_xlfn.XLOOKUP(order_details[[#This Row],[orderID]],orders[orderID],orders[Employee Name])</f>
        <v>Nancy Davolio</v>
      </c>
      <c r="E837" t="str">
        <f>_xlfn.XLOOKUP(order_details[[#This Row],[Customer ID]],customers[customerID],customers[companyName])</f>
        <v>Rattlesnake Canyon Grocery</v>
      </c>
      <c r="F837" t="str">
        <f>_xlfn.XLOOKUP(order_details[[#This Row],[productID]],products[productID],products[productName])</f>
        <v>Filo Mix</v>
      </c>
      <c r="G837" t="str">
        <f>_xlfn.XLOOKUP(order_details[[#This Row],[Product Name]],products[productName],products[Category Name])</f>
        <v>Grains &amp; Cereals</v>
      </c>
      <c r="H837" s="6">
        <f>_xlfn.XLOOKUP(order_details[[#This Row],[orderID]],orders[orderID],orders[orderDate])</f>
        <v>42130</v>
      </c>
      <c r="I837" s="6" t="e">
        <f>DATEVALUE(order_details[[#This Row],[Order Date]])</f>
        <v>#VALUE!</v>
      </c>
      <c r="J837">
        <v>7</v>
      </c>
      <c r="K837">
        <v>2</v>
      </c>
      <c r="L837">
        <v>0</v>
      </c>
      <c r="M837">
        <f>(order_details[[#This Row],[unitPrice]]*order_details[[#This Row],[quantity]]) - (order_details[[#This Row],[unitPrice]]*order_details[[#This Row],[quantity]]*order_details[[#This Row],[discount]])</f>
        <v>14</v>
      </c>
      <c r="N837">
        <f>_xlfn.XLOOKUP(order_details[[#This Row],[orderID]],orders[orderID],orders[freight])</f>
        <v>8.5299999999999994</v>
      </c>
      <c r="O837">
        <f>order_details[[#This Row],[Sales]]-order_details[[#This Row],[Freight]]</f>
        <v>5.4700000000000006</v>
      </c>
      <c r="P837" s="8">
        <f>(order_details[[#This Row],[Profit]]/order_details[[#This Row],[Sales]])/100</f>
        <v>3.9071428571428573E-3</v>
      </c>
      <c r="Q837" s="12"/>
    </row>
    <row r="838" spans="1:17" x14ac:dyDescent="0.25">
      <c r="A838">
        <v>11077</v>
      </c>
      <c r="B838">
        <v>55</v>
      </c>
      <c r="C838" t="str">
        <f>_xlfn.XLOOKUP(order_details[[#This Row],[orderID]],orders[orderID],orders[customerID])</f>
        <v>RATTC</v>
      </c>
      <c r="D838" t="str">
        <f>_xlfn.XLOOKUP(order_details[[#This Row],[orderID]],orders[orderID],orders[Employee Name])</f>
        <v>Nancy Davolio</v>
      </c>
      <c r="E838" t="str">
        <f>_xlfn.XLOOKUP(order_details[[#This Row],[Customer ID]],customers[customerID],customers[companyName])</f>
        <v>Rattlesnake Canyon Grocery</v>
      </c>
      <c r="F838" t="str">
        <f>_xlfn.XLOOKUP(order_details[[#This Row],[productID]],products[productID],products[productName])</f>
        <v>Pâté chinois</v>
      </c>
      <c r="G838" t="str">
        <f>_xlfn.XLOOKUP(order_details[[#This Row],[Product Name]],products[productName],products[Category Name])</f>
        <v>Meat &amp; Poultry</v>
      </c>
      <c r="H838" s="6">
        <f>_xlfn.XLOOKUP(order_details[[#This Row],[orderID]],orders[orderID],orders[orderDate])</f>
        <v>42130</v>
      </c>
      <c r="I838" s="6" t="e">
        <f>DATEVALUE(order_details[[#This Row],[Order Date]])</f>
        <v>#VALUE!</v>
      </c>
      <c r="J838">
        <v>24</v>
      </c>
      <c r="K838">
        <v>2</v>
      </c>
      <c r="L838">
        <v>0</v>
      </c>
      <c r="M838">
        <f>(order_details[[#This Row],[unitPrice]]*order_details[[#This Row],[quantity]]) - (order_details[[#This Row],[unitPrice]]*order_details[[#This Row],[quantity]]*order_details[[#This Row],[discount]])</f>
        <v>48</v>
      </c>
      <c r="N838">
        <f>_xlfn.XLOOKUP(order_details[[#This Row],[orderID]],orders[orderID],orders[freight])</f>
        <v>8.5299999999999994</v>
      </c>
      <c r="O838">
        <f>order_details[[#This Row],[Sales]]-order_details[[#This Row],[Freight]]</f>
        <v>39.47</v>
      </c>
      <c r="P838" s="8">
        <f>(order_details[[#This Row],[Profit]]/order_details[[#This Row],[Sales]])/100</f>
        <v>8.2229166666666666E-3</v>
      </c>
      <c r="Q838" s="12"/>
    </row>
    <row r="839" spans="1:17" x14ac:dyDescent="0.25">
      <c r="A839">
        <v>11077</v>
      </c>
      <c r="B839">
        <v>66</v>
      </c>
      <c r="C839" t="str">
        <f>_xlfn.XLOOKUP(order_details[[#This Row],[orderID]],orders[orderID],orders[customerID])</f>
        <v>RATTC</v>
      </c>
      <c r="D839" t="str">
        <f>_xlfn.XLOOKUP(order_details[[#This Row],[orderID]],orders[orderID],orders[Employee Name])</f>
        <v>Nancy Davolio</v>
      </c>
      <c r="E839" t="str">
        <f>_xlfn.XLOOKUP(order_details[[#This Row],[Customer ID]],customers[customerID],customers[companyName])</f>
        <v>Rattlesnake Canyon Grocery</v>
      </c>
      <c r="F839" t="str">
        <f>_xlfn.XLOOKUP(order_details[[#This Row],[productID]],products[productID],products[productName])</f>
        <v>Louisiana Hot Spiced Okra</v>
      </c>
      <c r="G839" t="str">
        <f>_xlfn.XLOOKUP(order_details[[#This Row],[Product Name]],products[productName],products[Category Name])</f>
        <v>Condiments</v>
      </c>
      <c r="H839" s="6">
        <f>_xlfn.XLOOKUP(order_details[[#This Row],[orderID]],orders[orderID],orders[orderDate])</f>
        <v>42130</v>
      </c>
      <c r="I839" s="6" t="e">
        <f>DATEVALUE(order_details[[#This Row],[Order Date]])</f>
        <v>#VALUE!</v>
      </c>
      <c r="J839">
        <v>17</v>
      </c>
      <c r="K839">
        <v>1</v>
      </c>
      <c r="L839">
        <v>0</v>
      </c>
      <c r="M839">
        <f>(order_details[[#This Row],[unitPrice]]*order_details[[#This Row],[quantity]]) - (order_details[[#This Row],[unitPrice]]*order_details[[#This Row],[quantity]]*order_details[[#This Row],[discount]])</f>
        <v>17</v>
      </c>
      <c r="N839">
        <f>_xlfn.XLOOKUP(order_details[[#This Row],[orderID]],orders[orderID],orders[freight])</f>
        <v>8.5299999999999994</v>
      </c>
      <c r="O839">
        <f>order_details[[#This Row],[Sales]]-order_details[[#This Row],[Freight]]</f>
        <v>8.4700000000000006</v>
      </c>
      <c r="P839" s="8">
        <f>(order_details[[#This Row],[Profit]]/order_details[[#This Row],[Sales]])/100</f>
        <v>4.9823529411764707E-3</v>
      </c>
      <c r="Q839" s="12"/>
    </row>
    <row r="840" spans="1:17" x14ac:dyDescent="0.25">
      <c r="A840">
        <v>11077</v>
      </c>
      <c r="B840">
        <v>75</v>
      </c>
      <c r="C840" t="str">
        <f>_xlfn.XLOOKUP(order_details[[#This Row],[orderID]],orders[orderID],orders[customerID])</f>
        <v>RATTC</v>
      </c>
      <c r="D840" t="str">
        <f>_xlfn.XLOOKUP(order_details[[#This Row],[orderID]],orders[orderID],orders[Employee Name])</f>
        <v>Nancy Davolio</v>
      </c>
      <c r="E840" t="str">
        <f>_xlfn.XLOOKUP(order_details[[#This Row],[Customer ID]],customers[customerID],customers[companyName])</f>
        <v>Rattlesnake Canyon Grocery</v>
      </c>
      <c r="F840" t="str">
        <f>_xlfn.XLOOKUP(order_details[[#This Row],[productID]],products[productID],products[productName])</f>
        <v>Rhönbräu Klosterbier</v>
      </c>
      <c r="G840" t="str">
        <f>_xlfn.XLOOKUP(order_details[[#This Row],[Product Name]],products[productName],products[Category Name])</f>
        <v>Beverages</v>
      </c>
      <c r="H840" s="6">
        <f>_xlfn.XLOOKUP(order_details[[#This Row],[orderID]],orders[orderID],orders[orderDate])</f>
        <v>42130</v>
      </c>
      <c r="I840" s="6" t="e">
        <f>DATEVALUE(order_details[[#This Row],[Order Date]])</f>
        <v>#VALUE!</v>
      </c>
      <c r="J840">
        <v>7.75</v>
      </c>
      <c r="K840">
        <v>4</v>
      </c>
      <c r="L840">
        <v>0</v>
      </c>
      <c r="M840">
        <f>(order_details[[#This Row],[unitPrice]]*order_details[[#This Row],[quantity]]) - (order_details[[#This Row],[unitPrice]]*order_details[[#This Row],[quantity]]*order_details[[#This Row],[discount]])</f>
        <v>31</v>
      </c>
      <c r="N840">
        <f>_xlfn.XLOOKUP(order_details[[#This Row],[orderID]],orders[orderID],orders[freight])</f>
        <v>8.5299999999999994</v>
      </c>
      <c r="O840">
        <f>order_details[[#This Row],[Sales]]-order_details[[#This Row],[Freight]]</f>
        <v>22.47</v>
      </c>
      <c r="P840" s="8">
        <f>(order_details[[#This Row],[Profit]]/order_details[[#This Row],[Sales]])/100</f>
        <v>7.2483870967741939E-3</v>
      </c>
      <c r="Q840" s="12"/>
    </row>
    <row r="841" spans="1:17" x14ac:dyDescent="0.25">
      <c r="A841">
        <v>11077</v>
      </c>
      <c r="B841">
        <v>77</v>
      </c>
      <c r="C841" t="str">
        <f>_xlfn.XLOOKUP(order_details[[#This Row],[orderID]],orders[orderID],orders[customerID])</f>
        <v>RATTC</v>
      </c>
      <c r="D841" t="str">
        <f>_xlfn.XLOOKUP(order_details[[#This Row],[orderID]],orders[orderID],orders[Employee Name])</f>
        <v>Nancy Davolio</v>
      </c>
      <c r="E841" t="str">
        <f>_xlfn.XLOOKUP(order_details[[#This Row],[Customer ID]],customers[customerID],customers[companyName])</f>
        <v>Rattlesnake Canyon Grocery</v>
      </c>
      <c r="F841" t="str">
        <f>_xlfn.XLOOKUP(order_details[[#This Row],[productID]],products[productID],products[productName])</f>
        <v>Original Frankfurter Grüne Soße</v>
      </c>
      <c r="G841" t="str">
        <f>_xlfn.XLOOKUP(order_details[[#This Row],[Product Name]],products[productName],products[Category Name])</f>
        <v>Condiments</v>
      </c>
      <c r="H841" s="6">
        <f>_xlfn.XLOOKUP(order_details[[#This Row],[orderID]],orders[orderID],orders[orderDate])</f>
        <v>42130</v>
      </c>
      <c r="I841" s="6" t="e">
        <f>DATEVALUE(order_details[[#This Row],[Order Date]])</f>
        <v>#VALUE!</v>
      </c>
      <c r="J841">
        <v>13</v>
      </c>
      <c r="K841">
        <v>2</v>
      </c>
      <c r="L841">
        <v>0</v>
      </c>
      <c r="M841">
        <f>(order_details[[#This Row],[unitPrice]]*order_details[[#This Row],[quantity]]) - (order_details[[#This Row],[unitPrice]]*order_details[[#This Row],[quantity]]*order_details[[#This Row],[discount]])</f>
        <v>26</v>
      </c>
      <c r="N841">
        <f>_xlfn.XLOOKUP(order_details[[#This Row],[orderID]],orders[orderID],orders[freight])</f>
        <v>8.5299999999999994</v>
      </c>
      <c r="O841">
        <f>order_details[[#This Row],[Sales]]-order_details[[#This Row],[Freight]]</f>
        <v>17.47</v>
      </c>
      <c r="P841" s="8">
        <f>(order_details[[#This Row],[Profit]]/order_details[[#This Row],[Sales]])/100</f>
        <v>6.7192307692307681E-3</v>
      </c>
      <c r="Q841" s="12"/>
    </row>
    <row r="842" spans="1:17" x14ac:dyDescent="0.25">
      <c r="A842">
        <v>10256</v>
      </c>
      <c r="B842">
        <v>53</v>
      </c>
      <c r="C842" t="str">
        <f>_xlfn.XLOOKUP(order_details[[#This Row],[orderID]],orders[orderID],orders[customerID])</f>
        <v>WELLI</v>
      </c>
      <c r="D842" t="str">
        <f>_xlfn.XLOOKUP(order_details[[#This Row],[orderID]],orders[orderID],orders[Employee Name])</f>
        <v>Janet Leverling</v>
      </c>
      <c r="E842" t="str">
        <f>_xlfn.XLOOKUP(order_details[[#This Row],[Customer ID]],customers[customerID],customers[companyName])</f>
        <v>Wellington Importadora</v>
      </c>
      <c r="F842" t="str">
        <f>_xlfn.XLOOKUP(order_details[[#This Row],[productID]],products[productID],products[productName])</f>
        <v>Perth Pasties</v>
      </c>
      <c r="G842" t="str">
        <f>_xlfn.XLOOKUP(order_details[[#This Row],[Product Name]],products[productName],products[Category Name])</f>
        <v>Meat &amp; Poultry</v>
      </c>
      <c r="H842" s="6">
        <f>_xlfn.XLOOKUP(order_details[[#This Row],[orderID]],orders[orderID],orders[orderDate])</f>
        <v>41470</v>
      </c>
      <c r="I842" s="6" t="e">
        <f>DATEVALUE(order_details[[#This Row],[Order Date]])</f>
        <v>#VALUE!</v>
      </c>
      <c r="J842">
        <v>26.2</v>
      </c>
      <c r="K842">
        <v>15</v>
      </c>
      <c r="L842">
        <v>0</v>
      </c>
      <c r="M842">
        <f>(order_details[[#This Row],[unitPrice]]*order_details[[#This Row],[quantity]]) - (order_details[[#This Row],[unitPrice]]*order_details[[#This Row],[quantity]]*order_details[[#This Row],[discount]])</f>
        <v>393</v>
      </c>
      <c r="N842">
        <f>_xlfn.XLOOKUP(order_details[[#This Row],[orderID]],orders[orderID],orders[freight])</f>
        <v>13.97</v>
      </c>
      <c r="O842">
        <f>order_details[[#This Row],[Sales]]-order_details[[#This Row],[Freight]]</f>
        <v>379.03</v>
      </c>
      <c r="P842" s="8">
        <f>(order_details[[#This Row],[Profit]]/order_details[[#This Row],[Sales]])/100</f>
        <v>9.6445292620865129E-3</v>
      </c>
      <c r="Q842" s="12"/>
    </row>
    <row r="843" spans="1:17" x14ac:dyDescent="0.25">
      <c r="A843">
        <v>10257</v>
      </c>
      <c r="B843">
        <v>77</v>
      </c>
      <c r="C843" t="str">
        <f>_xlfn.XLOOKUP(order_details[[#This Row],[orderID]],orders[orderID],orders[customerID])</f>
        <v>HILAA</v>
      </c>
      <c r="D843" t="str">
        <f>_xlfn.XLOOKUP(order_details[[#This Row],[orderID]],orders[orderID],orders[Employee Name])</f>
        <v>Margaret Peacock</v>
      </c>
      <c r="E843" t="str">
        <f>_xlfn.XLOOKUP(order_details[[#This Row],[Customer ID]],customers[customerID],customers[companyName])</f>
        <v>HILARION-Abastos</v>
      </c>
      <c r="F843" t="str">
        <f>_xlfn.XLOOKUP(order_details[[#This Row],[productID]],products[productID],products[productName])</f>
        <v>Original Frankfurter Grüne Soße</v>
      </c>
      <c r="G843" t="str">
        <f>_xlfn.XLOOKUP(order_details[[#This Row],[Product Name]],products[productName],products[Category Name])</f>
        <v>Condiments</v>
      </c>
      <c r="H843" s="6">
        <f>_xlfn.XLOOKUP(order_details[[#This Row],[orderID]],orders[orderID],orders[orderDate])</f>
        <v>41471</v>
      </c>
      <c r="I843" s="6" t="e">
        <f>DATEVALUE(order_details[[#This Row],[Order Date]])</f>
        <v>#VALUE!</v>
      </c>
      <c r="J843">
        <v>10.4</v>
      </c>
      <c r="K843">
        <v>15</v>
      </c>
      <c r="L843">
        <v>0</v>
      </c>
      <c r="M843">
        <f>(order_details[[#This Row],[unitPrice]]*order_details[[#This Row],[quantity]]) - (order_details[[#This Row],[unitPrice]]*order_details[[#This Row],[quantity]]*order_details[[#This Row],[discount]])</f>
        <v>156</v>
      </c>
      <c r="N843">
        <f>_xlfn.XLOOKUP(order_details[[#This Row],[orderID]],orders[orderID],orders[freight])</f>
        <v>81.91</v>
      </c>
      <c r="O843">
        <f>order_details[[#This Row],[Sales]]-order_details[[#This Row],[Freight]]</f>
        <v>74.09</v>
      </c>
      <c r="P843" s="8">
        <f>(order_details[[#This Row],[Profit]]/order_details[[#This Row],[Sales]])/100</f>
        <v>4.749358974358975E-3</v>
      </c>
      <c r="Q843" s="12"/>
    </row>
    <row r="844" spans="1:17" x14ac:dyDescent="0.25">
      <c r="A844">
        <v>10262</v>
      </c>
      <c r="B844">
        <v>7</v>
      </c>
      <c r="C844" t="str">
        <f>_xlfn.XLOOKUP(order_details[[#This Row],[orderID]],orders[orderID],orders[customerID])</f>
        <v>RATTC</v>
      </c>
      <c r="D844" t="str">
        <f>_xlfn.XLOOKUP(order_details[[#This Row],[orderID]],orders[orderID],orders[Employee Name])</f>
        <v>Laura Callahan</v>
      </c>
      <c r="E844" t="str">
        <f>_xlfn.XLOOKUP(order_details[[#This Row],[Customer ID]],customers[customerID],customers[companyName])</f>
        <v>Rattlesnake Canyon Grocery</v>
      </c>
      <c r="F844" t="str">
        <f>_xlfn.XLOOKUP(order_details[[#This Row],[productID]],products[productID],products[productName])</f>
        <v>Uncle Bob's Organic Dried Pears</v>
      </c>
      <c r="G844" t="str">
        <f>_xlfn.XLOOKUP(order_details[[#This Row],[Product Name]],products[productName],products[Category Name])</f>
        <v>Produce</v>
      </c>
      <c r="H844" s="6">
        <f>_xlfn.XLOOKUP(order_details[[#This Row],[orderID]],orders[orderID],orders[orderDate])</f>
        <v>41477</v>
      </c>
      <c r="I844" s="6" t="e">
        <f>DATEVALUE(order_details[[#This Row],[Order Date]])</f>
        <v>#VALUE!</v>
      </c>
      <c r="J844">
        <v>24</v>
      </c>
      <c r="K844">
        <v>15</v>
      </c>
      <c r="L844">
        <v>0</v>
      </c>
      <c r="M844">
        <f>(order_details[[#This Row],[unitPrice]]*order_details[[#This Row],[quantity]]) - (order_details[[#This Row],[unitPrice]]*order_details[[#This Row],[quantity]]*order_details[[#This Row],[discount]])</f>
        <v>360</v>
      </c>
      <c r="N844">
        <f>_xlfn.XLOOKUP(order_details[[#This Row],[orderID]],orders[orderID],orders[freight])</f>
        <v>48.29</v>
      </c>
      <c r="O844">
        <f>order_details[[#This Row],[Sales]]-order_details[[#This Row],[Freight]]</f>
        <v>311.70999999999998</v>
      </c>
      <c r="P844" s="8">
        <f>(order_details[[#This Row],[Profit]]/order_details[[#This Row],[Sales]])/100</f>
        <v>8.65861111111111E-3</v>
      </c>
      <c r="Q844" s="12"/>
    </row>
    <row r="845" spans="1:17" x14ac:dyDescent="0.25">
      <c r="A845">
        <v>10276</v>
      </c>
      <c r="B845">
        <v>10</v>
      </c>
      <c r="C845" t="str">
        <f>_xlfn.XLOOKUP(order_details[[#This Row],[orderID]],orders[orderID],orders[customerID])</f>
        <v>TORTU</v>
      </c>
      <c r="D845" t="str">
        <f>_xlfn.XLOOKUP(order_details[[#This Row],[orderID]],orders[orderID],orders[Employee Name])</f>
        <v>Laura Callahan</v>
      </c>
      <c r="E845" t="str">
        <f>_xlfn.XLOOKUP(order_details[[#This Row],[Customer ID]],customers[customerID],customers[companyName])</f>
        <v>Tortuga Restaurante</v>
      </c>
      <c r="F845" t="str">
        <f>_xlfn.XLOOKUP(order_details[[#This Row],[productID]],products[productID],products[productName])</f>
        <v>Ikura</v>
      </c>
      <c r="G845" t="str">
        <f>_xlfn.XLOOKUP(order_details[[#This Row],[Product Name]],products[productName],products[Category Name])</f>
        <v>Seafood</v>
      </c>
      <c r="H845" s="6">
        <f>_xlfn.XLOOKUP(order_details[[#This Row],[orderID]],orders[orderID],orders[orderDate])</f>
        <v>41494</v>
      </c>
      <c r="I845" s="6" t="e">
        <f>DATEVALUE(order_details[[#This Row],[Order Date]])</f>
        <v>#VALUE!</v>
      </c>
      <c r="J845">
        <v>24.8</v>
      </c>
      <c r="K845">
        <v>15</v>
      </c>
      <c r="L845">
        <v>0</v>
      </c>
      <c r="M845">
        <f>(order_details[[#This Row],[unitPrice]]*order_details[[#This Row],[quantity]]) - (order_details[[#This Row],[unitPrice]]*order_details[[#This Row],[quantity]]*order_details[[#This Row],[discount]])</f>
        <v>372</v>
      </c>
      <c r="N845">
        <f>_xlfn.XLOOKUP(order_details[[#This Row],[orderID]],orders[orderID],orders[freight])</f>
        <v>13.84</v>
      </c>
      <c r="O845">
        <f>order_details[[#This Row],[Sales]]-order_details[[#This Row],[Freight]]</f>
        <v>358.16</v>
      </c>
      <c r="P845" s="8">
        <f>(order_details[[#This Row],[Profit]]/order_details[[#This Row],[Sales]])/100</f>
        <v>9.6279569892473126E-3</v>
      </c>
      <c r="Q845" s="12"/>
    </row>
    <row r="846" spans="1:17" x14ac:dyDescent="0.25">
      <c r="A846">
        <v>10278</v>
      </c>
      <c r="B846">
        <v>59</v>
      </c>
      <c r="C846" t="str">
        <f>_xlfn.XLOOKUP(order_details[[#This Row],[orderID]],orders[orderID],orders[customerID])</f>
        <v>BERGS</v>
      </c>
      <c r="D846" t="str">
        <f>_xlfn.XLOOKUP(order_details[[#This Row],[orderID]],orders[orderID],orders[Employee Name])</f>
        <v>Laura Callahan</v>
      </c>
      <c r="E846" t="str">
        <f>_xlfn.XLOOKUP(order_details[[#This Row],[Customer ID]],customers[customerID],customers[companyName])</f>
        <v>Berglunds snabbköp</v>
      </c>
      <c r="F846" t="str">
        <f>_xlfn.XLOOKUP(order_details[[#This Row],[productID]],products[productID],products[productName])</f>
        <v>Raclette Courdavault</v>
      </c>
      <c r="G846" t="str">
        <f>_xlfn.XLOOKUP(order_details[[#This Row],[Product Name]],products[productName],products[Category Name])</f>
        <v>Dairy Products</v>
      </c>
      <c r="H846" s="6">
        <f>_xlfn.XLOOKUP(order_details[[#This Row],[orderID]],orders[orderID],orders[orderDate])</f>
        <v>41498</v>
      </c>
      <c r="I846" s="6" t="e">
        <f>DATEVALUE(order_details[[#This Row],[Order Date]])</f>
        <v>#VALUE!</v>
      </c>
      <c r="J846">
        <v>44</v>
      </c>
      <c r="K846">
        <v>15</v>
      </c>
      <c r="L846">
        <v>0</v>
      </c>
      <c r="M846">
        <f>(order_details[[#This Row],[unitPrice]]*order_details[[#This Row],[quantity]]) - (order_details[[#This Row],[unitPrice]]*order_details[[#This Row],[quantity]]*order_details[[#This Row],[discount]])</f>
        <v>660</v>
      </c>
      <c r="N846">
        <f>_xlfn.XLOOKUP(order_details[[#This Row],[orderID]],orders[orderID],orders[freight])</f>
        <v>92.69</v>
      </c>
      <c r="O846">
        <f>order_details[[#This Row],[Sales]]-order_details[[#This Row],[Freight]]</f>
        <v>567.30999999999995</v>
      </c>
      <c r="P846" s="8">
        <f>(order_details[[#This Row],[Profit]]/order_details[[#This Row],[Sales]])/100</f>
        <v>8.5956060606060605E-3</v>
      </c>
      <c r="Q846" s="12"/>
    </row>
    <row r="847" spans="1:17" x14ac:dyDescent="0.25">
      <c r="A847">
        <v>10290</v>
      </c>
      <c r="B847">
        <v>29</v>
      </c>
      <c r="C847" t="str">
        <f>_xlfn.XLOOKUP(order_details[[#This Row],[orderID]],orders[orderID],orders[customerID])</f>
        <v>COMMI</v>
      </c>
      <c r="D847" t="str">
        <f>_xlfn.XLOOKUP(order_details[[#This Row],[orderID]],orders[orderID],orders[Employee Name])</f>
        <v>Laura Callahan</v>
      </c>
      <c r="E847" t="str">
        <f>_xlfn.XLOOKUP(order_details[[#This Row],[Customer ID]],customers[customerID],customers[companyName])</f>
        <v>Comércio Mineiro</v>
      </c>
      <c r="F847" t="str">
        <f>_xlfn.XLOOKUP(order_details[[#This Row],[productID]],products[productID],products[productName])</f>
        <v>Thüringer Rostbratwurst</v>
      </c>
      <c r="G847" t="str">
        <f>_xlfn.XLOOKUP(order_details[[#This Row],[Product Name]],products[productName],products[Category Name])</f>
        <v>Meat &amp; Poultry</v>
      </c>
      <c r="H847" s="6">
        <f>_xlfn.XLOOKUP(order_details[[#This Row],[orderID]],orders[orderID],orders[orderDate])</f>
        <v>41513</v>
      </c>
      <c r="I847" s="6" t="e">
        <f>DATEVALUE(order_details[[#This Row],[Order Date]])</f>
        <v>#VALUE!</v>
      </c>
      <c r="J847">
        <v>99</v>
      </c>
      <c r="K847">
        <v>15</v>
      </c>
      <c r="L847">
        <v>0</v>
      </c>
      <c r="M847">
        <f>(order_details[[#This Row],[unitPrice]]*order_details[[#This Row],[quantity]]) - (order_details[[#This Row],[unitPrice]]*order_details[[#This Row],[quantity]]*order_details[[#This Row],[discount]])</f>
        <v>1485</v>
      </c>
      <c r="N847">
        <f>_xlfn.XLOOKUP(order_details[[#This Row],[orderID]],orders[orderID],orders[freight])</f>
        <v>79.7</v>
      </c>
      <c r="O847">
        <f>order_details[[#This Row],[Sales]]-order_details[[#This Row],[Freight]]</f>
        <v>1405.3</v>
      </c>
      <c r="P847" s="8">
        <f>(order_details[[#This Row],[Profit]]/order_details[[#This Row],[Sales]])/100</f>
        <v>9.4632996632996631E-3</v>
      </c>
      <c r="Q847" s="12"/>
    </row>
    <row r="848" spans="1:17" x14ac:dyDescent="0.25">
      <c r="A848">
        <v>10290</v>
      </c>
      <c r="B848">
        <v>49</v>
      </c>
      <c r="C848" t="str">
        <f>_xlfn.XLOOKUP(order_details[[#This Row],[orderID]],orders[orderID],orders[customerID])</f>
        <v>COMMI</v>
      </c>
      <c r="D848" t="str">
        <f>_xlfn.XLOOKUP(order_details[[#This Row],[orderID]],orders[orderID],orders[Employee Name])</f>
        <v>Laura Callahan</v>
      </c>
      <c r="E848" t="str">
        <f>_xlfn.XLOOKUP(order_details[[#This Row],[Customer ID]],customers[customerID],customers[companyName])</f>
        <v>Comércio Mineiro</v>
      </c>
      <c r="F848" t="str">
        <f>_xlfn.XLOOKUP(order_details[[#This Row],[productID]],products[productID],products[productName])</f>
        <v>Maxilaku</v>
      </c>
      <c r="G848" t="str">
        <f>_xlfn.XLOOKUP(order_details[[#This Row],[Product Name]],products[productName],products[Category Name])</f>
        <v>Confections</v>
      </c>
      <c r="H848" s="6">
        <f>_xlfn.XLOOKUP(order_details[[#This Row],[orderID]],orders[orderID],orders[orderDate])</f>
        <v>41513</v>
      </c>
      <c r="I848" s="6" t="e">
        <f>DATEVALUE(order_details[[#This Row],[Order Date]])</f>
        <v>#VALUE!</v>
      </c>
      <c r="J848">
        <v>16</v>
      </c>
      <c r="K848">
        <v>15</v>
      </c>
      <c r="L848">
        <v>0</v>
      </c>
      <c r="M848">
        <f>(order_details[[#This Row],[unitPrice]]*order_details[[#This Row],[quantity]]) - (order_details[[#This Row],[unitPrice]]*order_details[[#This Row],[quantity]]*order_details[[#This Row],[discount]])</f>
        <v>240</v>
      </c>
      <c r="N848">
        <f>_xlfn.XLOOKUP(order_details[[#This Row],[orderID]],orders[orderID],orders[freight])</f>
        <v>79.7</v>
      </c>
      <c r="O848">
        <f>order_details[[#This Row],[Sales]]-order_details[[#This Row],[Freight]]</f>
        <v>160.30000000000001</v>
      </c>
      <c r="P848" s="8">
        <f>(order_details[[#This Row],[Profit]]/order_details[[#This Row],[Sales]])/100</f>
        <v>6.6791666666666675E-3</v>
      </c>
      <c r="Q848" s="12"/>
    </row>
    <row r="849" spans="1:17" x14ac:dyDescent="0.25">
      <c r="A849">
        <v>10294</v>
      </c>
      <c r="B849">
        <v>17</v>
      </c>
      <c r="C849" t="str">
        <f>_xlfn.XLOOKUP(order_details[[#This Row],[orderID]],orders[orderID],orders[customerID])</f>
        <v>RATTC</v>
      </c>
      <c r="D849" t="str">
        <f>_xlfn.XLOOKUP(order_details[[#This Row],[orderID]],orders[orderID],orders[Employee Name])</f>
        <v>Margaret Peacock</v>
      </c>
      <c r="E849" t="str">
        <f>_xlfn.XLOOKUP(order_details[[#This Row],[Customer ID]],customers[customerID],customers[companyName])</f>
        <v>Rattlesnake Canyon Grocery</v>
      </c>
      <c r="F849" t="str">
        <f>_xlfn.XLOOKUP(order_details[[#This Row],[productID]],products[productID],products[productName])</f>
        <v>Alice Mutton</v>
      </c>
      <c r="G849" t="str">
        <f>_xlfn.XLOOKUP(order_details[[#This Row],[Product Name]],products[productName],products[Category Name])</f>
        <v>Meat &amp; Poultry</v>
      </c>
      <c r="H849" s="6">
        <f>_xlfn.XLOOKUP(order_details[[#This Row],[orderID]],orders[orderID],orders[orderDate])</f>
        <v>41516</v>
      </c>
      <c r="I849" s="6" t="e">
        <f>DATEVALUE(order_details[[#This Row],[Order Date]])</f>
        <v>#VALUE!</v>
      </c>
      <c r="J849">
        <v>31.2</v>
      </c>
      <c r="K849">
        <v>15</v>
      </c>
      <c r="L849">
        <v>0</v>
      </c>
      <c r="M849">
        <f>(order_details[[#This Row],[unitPrice]]*order_details[[#This Row],[quantity]]) - (order_details[[#This Row],[unitPrice]]*order_details[[#This Row],[quantity]]*order_details[[#This Row],[discount]])</f>
        <v>468</v>
      </c>
      <c r="N849">
        <f>_xlfn.XLOOKUP(order_details[[#This Row],[orderID]],orders[orderID],orders[freight])</f>
        <v>147.26</v>
      </c>
      <c r="O849">
        <f>order_details[[#This Row],[Sales]]-order_details[[#This Row],[Freight]]</f>
        <v>320.74</v>
      </c>
      <c r="P849" s="8">
        <f>(order_details[[#This Row],[Profit]]/order_details[[#This Row],[Sales]])/100</f>
        <v>6.8534188034188037E-3</v>
      </c>
      <c r="Q849" s="12"/>
    </row>
    <row r="850" spans="1:17" x14ac:dyDescent="0.25">
      <c r="A850">
        <v>10294</v>
      </c>
      <c r="B850">
        <v>43</v>
      </c>
      <c r="C850" t="str">
        <f>_xlfn.XLOOKUP(order_details[[#This Row],[orderID]],orders[orderID],orders[customerID])</f>
        <v>RATTC</v>
      </c>
      <c r="D850" t="str">
        <f>_xlfn.XLOOKUP(order_details[[#This Row],[orderID]],orders[orderID],orders[Employee Name])</f>
        <v>Margaret Peacock</v>
      </c>
      <c r="E850" t="str">
        <f>_xlfn.XLOOKUP(order_details[[#This Row],[Customer ID]],customers[customerID],customers[companyName])</f>
        <v>Rattlesnake Canyon Grocery</v>
      </c>
      <c r="F850" t="str">
        <f>_xlfn.XLOOKUP(order_details[[#This Row],[productID]],products[productID],products[productName])</f>
        <v>Ipoh Coffee</v>
      </c>
      <c r="G850" t="str">
        <f>_xlfn.XLOOKUP(order_details[[#This Row],[Product Name]],products[productName],products[Category Name])</f>
        <v>Beverages</v>
      </c>
      <c r="H850" s="6">
        <f>_xlfn.XLOOKUP(order_details[[#This Row],[orderID]],orders[orderID],orders[orderDate])</f>
        <v>41516</v>
      </c>
      <c r="I850" s="6" t="e">
        <f>DATEVALUE(order_details[[#This Row],[Order Date]])</f>
        <v>#VALUE!</v>
      </c>
      <c r="J850">
        <v>36.799999999999997</v>
      </c>
      <c r="K850">
        <v>15</v>
      </c>
      <c r="L850">
        <v>0</v>
      </c>
      <c r="M850">
        <f>(order_details[[#This Row],[unitPrice]]*order_details[[#This Row],[quantity]]) - (order_details[[#This Row],[unitPrice]]*order_details[[#This Row],[quantity]]*order_details[[#This Row],[discount]])</f>
        <v>552</v>
      </c>
      <c r="N850">
        <f>_xlfn.XLOOKUP(order_details[[#This Row],[orderID]],orders[orderID],orders[freight])</f>
        <v>147.26</v>
      </c>
      <c r="O850">
        <f>order_details[[#This Row],[Sales]]-order_details[[#This Row],[Freight]]</f>
        <v>404.74</v>
      </c>
      <c r="P850" s="8">
        <f>(order_details[[#This Row],[Profit]]/order_details[[#This Row],[Sales]])/100</f>
        <v>7.3322463768115938E-3</v>
      </c>
      <c r="Q850" s="12"/>
    </row>
    <row r="851" spans="1:17" x14ac:dyDescent="0.25">
      <c r="A851">
        <v>10296</v>
      </c>
      <c r="B851">
        <v>69</v>
      </c>
      <c r="C851" t="str">
        <f>_xlfn.XLOOKUP(order_details[[#This Row],[orderID]],orders[orderID],orders[customerID])</f>
        <v>LILAS</v>
      </c>
      <c r="D851" t="str">
        <f>_xlfn.XLOOKUP(order_details[[#This Row],[orderID]],orders[orderID],orders[Employee Name])</f>
        <v>Michael Suyama</v>
      </c>
      <c r="E851" t="str">
        <f>_xlfn.XLOOKUP(order_details[[#This Row],[Customer ID]],customers[customerID],customers[companyName])</f>
        <v>LILA-Supermercado</v>
      </c>
      <c r="F851" t="str">
        <f>_xlfn.XLOOKUP(order_details[[#This Row],[productID]],products[productID],products[productName])</f>
        <v>Gudbrandsdalsost</v>
      </c>
      <c r="G851" t="str">
        <f>_xlfn.XLOOKUP(order_details[[#This Row],[Product Name]],products[productName],products[Category Name])</f>
        <v>Dairy Products</v>
      </c>
      <c r="H851" s="6">
        <f>_xlfn.XLOOKUP(order_details[[#This Row],[orderID]],orders[orderID],orders[orderDate])</f>
        <v>41520</v>
      </c>
      <c r="I851" s="6" t="e">
        <f>DATEVALUE(order_details[[#This Row],[Order Date]])</f>
        <v>#VALUE!</v>
      </c>
      <c r="J851">
        <v>28.8</v>
      </c>
      <c r="K851">
        <v>15</v>
      </c>
      <c r="L851">
        <v>0</v>
      </c>
      <c r="M851">
        <f>(order_details[[#This Row],[unitPrice]]*order_details[[#This Row],[quantity]]) - (order_details[[#This Row],[unitPrice]]*order_details[[#This Row],[quantity]]*order_details[[#This Row],[discount]])</f>
        <v>432</v>
      </c>
      <c r="N851">
        <f>_xlfn.XLOOKUP(order_details[[#This Row],[orderID]],orders[orderID],orders[freight])</f>
        <v>0.12</v>
      </c>
      <c r="O851">
        <f>order_details[[#This Row],[Sales]]-order_details[[#This Row],[Freight]]</f>
        <v>431.88</v>
      </c>
      <c r="P851" s="8">
        <f>(order_details[[#This Row],[Profit]]/order_details[[#This Row],[Sales]])/100</f>
        <v>9.9972222222222216E-3</v>
      </c>
      <c r="Q851" s="12"/>
    </row>
    <row r="852" spans="1:17" x14ac:dyDescent="0.25">
      <c r="A852">
        <v>10298</v>
      </c>
      <c r="B852">
        <v>62</v>
      </c>
      <c r="C852" t="str">
        <f>_xlfn.XLOOKUP(order_details[[#This Row],[orderID]],orders[orderID],orders[customerID])</f>
        <v>HUNGO</v>
      </c>
      <c r="D852" t="str">
        <f>_xlfn.XLOOKUP(order_details[[#This Row],[orderID]],orders[orderID],orders[Employee Name])</f>
        <v>Michael Suyama</v>
      </c>
      <c r="E852" t="str">
        <f>_xlfn.XLOOKUP(order_details[[#This Row],[Customer ID]],customers[customerID],customers[companyName])</f>
        <v>Hungry Owl All-Night Grocers</v>
      </c>
      <c r="F852" t="str">
        <f>_xlfn.XLOOKUP(order_details[[#This Row],[productID]],products[productID],products[productName])</f>
        <v>Tarte au sucre</v>
      </c>
      <c r="G852" t="str">
        <f>_xlfn.XLOOKUP(order_details[[#This Row],[Product Name]],products[productName],products[Category Name])</f>
        <v>Confections</v>
      </c>
      <c r="H852" s="6">
        <f>_xlfn.XLOOKUP(order_details[[#This Row],[orderID]],orders[orderID],orders[orderDate])</f>
        <v>41522</v>
      </c>
      <c r="I852" s="6" t="e">
        <f>DATEVALUE(order_details[[#This Row],[Order Date]])</f>
        <v>#VALUE!</v>
      </c>
      <c r="J852">
        <v>39.4</v>
      </c>
      <c r="K852">
        <v>15</v>
      </c>
      <c r="L852">
        <v>0</v>
      </c>
      <c r="M852">
        <f>(order_details[[#This Row],[unitPrice]]*order_details[[#This Row],[quantity]]) - (order_details[[#This Row],[unitPrice]]*order_details[[#This Row],[quantity]]*order_details[[#This Row],[discount]])</f>
        <v>591</v>
      </c>
      <c r="N852">
        <f>_xlfn.XLOOKUP(order_details[[#This Row],[orderID]],orders[orderID],orders[freight])</f>
        <v>168.22</v>
      </c>
      <c r="O852">
        <f>order_details[[#This Row],[Sales]]-order_details[[#This Row],[Freight]]</f>
        <v>422.78</v>
      </c>
      <c r="P852" s="8">
        <f>(order_details[[#This Row],[Profit]]/order_details[[#This Row],[Sales]])/100</f>
        <v>7.1536379018612515E-3</v>
      </c>
      <c r="Q852" s="12"/>
    </row>
    <row r="853" spans="1:17" x14ac:dyDescent="0.25">
      <c r="A853">
        <v>10299</v>
      </c>
      <c r="B853">
        <v>19</v>
      </c>
      <c r="C853" t="str">
        <f>_xlfn.XLOOKUP(order_details[[#This Row],[orderID]],orders[orderID],orders[customerID])</f>
        <v>RICAR</v>
      </c>
      <c r="D853" t="str">
        <f>_xlfn.XLOOKUP(order_details[[#This Row],[orderID]],orders[orderID],orders[Employee Name])</f>
        <v>Margaret Peacock</v>
      </c>
      <c r="E853" t="str">
        <f>_xlfn.XLOOKUP(order_details[[#This Row],[Customer ID]],customers[customerID],customers[companyName])</f>
        <v>Ricardo Adocicados</v>
      </c>
      <c r="F853" t="str">
        <f>_xlfn.XLOOKUP(order_details[[#This Row],[productID]],products[productID],products[productName])</f>
        <v>Teatime Chocolate Biscuits</v>
      </c>
      <c r="G853" t="str">
        <f>_xlfn.XLOOKUP(order_details[[#This Row],[Product Name]],products[productName],products[Category Name])</f>
        <v>Confections</v>
      </c>
      <c r="H853" s="6">
        <f>_xlfn.XLOOKUP(order_details[[#This Row],[orderID]],orders[orderID],orders[orderDate])</f>
        <v>41523</v>
      </c>
      <c r="I853" s="6" t="e">
        <f>DATEVALUE(order_details[[#This Row],[Order Date]])</f>
        <v>#VALUE!</v>
      </c>
      <c r="J853">
        <v>7.3</v>
      </c>
      <c r="K853">
        <v>15</v>
      </c>
      <c r="L853">
        <v>0</v>
      </c>
      <c r="M853">
        <f>(order_details[[#This Row],[unitPrice]]*order_details[[#This Row],[quantity]]) - (order_details[[#This Row],[unitPrice]]*order_details[[#This Row],[quantity]]*order_details[[#This Row],[discount]])</f>
        <v>109.5</v>
      </c>
      <c r="N853">
        <f>_xlfn.XLOOKUP(order_details[[#This Row],[orderID]],orders[orderID],orders[freight])</f>
        <v>29.76</v>
      </c>
      <c r="O853">
        <f>order_details[[#This Row],[Sales]]-order_details[[#This Row],[Freight]]</f>
        <v>79.739999999999995</v>
      </c>
      <c r="P853" s="8">
        <f>(order_details[[#This Row],[Profit]]/order_details[[#This Row],[Sales]])/100</f>
        <v>7.282191780821917E-3</v>
      </c>
      <c r="Q853" s="12"/>
    </row>
    <row r="854" spans="1:17" x14ac:dyDescent="0.25">
      <c r="A854">
        <v>10331</v>
      </c>
      <c r="B854">
        <v>54</v>
      </c>
      <c r="C854" t="str">
        <f>_xlfn.XLOOKUP(order_details[[#This Row],[orderID]],orders[orderID],orders[customerID])</f>
        <v>BONAP</v>
      </c>
      <c r="D854" t="str">
        <f>_xlfn.XLOOKUP(order_details[[#This Row],[orderID]],orders[orderID],orders[Employee Name])</f>
        <v>Anne Dodsworth</v>
      </c>
      <c r="E854" t="str">
        <f>_xlfn.XLOOKUP(order_details[[#This Row],[Customer ID]],customers[customerID],customers[companyName])</f>
        <v>Bon app'</v>
      </c>
      <c r="F854" t="str">
        <f>_xlfn.XLOOKUP(order_details[[#This Row],[productID]],products[productID],products[productName])</f>
        <v>Tourtière</v>
      </c>
      <c r="G854" t="str">
        <f>_xlfn.XLOOKUP(order_details[[#This Row],[Product Name]],products[productName],products[Category Name])</f>
        <v>Meat &amp; Poultry</v>
      </c>
      <c r="H854" s="6">
        <f>_xlfn.XLOOKUP(order_details[[#This Row],[orderID]],orders[orderID],orders[orderDate])</f>
        <v>41563</v>
      </c>
      <c r="I854" s="6" t="e">
        <f>DATEVALUE(order_details[[#This Row],[Order Date]])</f>
        <v>#VALUE!</v>
      </c>
      <c r="J854">
        <v>5.9</v>
      </c>
      <c r="K854">
        <v>15</v>
      </c>
      <c r="L854">
        <v>0</v>
      </c>
      <c r="M854">
        <f>(order_details[[#This Row],[unitPrice]]*order_details[[#This Row],[quantity]]) - (order_details[[#This Row],[unitPrice]]*order_details[[#This Row],[quantity]]*order_details[[#This Row],[discount]])</f>
        <v>88.5</v>
      </c>
      <c r="N854">
        <f>_xlfn.XLOOKUP(order_details[[#This Row],[orderID]],orders[orderID],orders[freight])</f>
        <v>10.19</v>
      </c>
      <c r="O854">
        <f>order_details[[#This Row],[Sales]]-order_details[[#This Row],[Freight]]</f>
        <v>78.31</v>
      </c>
      <c r="P854" s="8">
        <f>(order_details[[#This Row],[Profit]]/order_details[[#This Row],[Sales]])/100</f>
        <v>8.8485875706214683E-3</v>
      </c>
      <c r="Q854" s="12"/>
    </row>
    <row r="855" spans="1:17" x14ac:dyDescent="0.25">
      <c r="A855">
        <v>10338</v>
      </c>
      <c r="B855">
        <v>30</v>
      </c>
      <c r="C855" t="str">
        <f>_xlfn.XLOOKUP(order_details[[#This Row],[orderID]],orders[orderID],orders[customerID])</f>
        <v>OLDWO</v>
      </c>
      <c r="D855" t="str">
        <f>_xlfn.XLOOKUP(order_details[[#This Row],[orderID]],orders[orderID],orders[Employee Name])</f>
        <v>Margaret Peacock</v>
      </c>
      <c r="E855" t="str">
        <f>_xlfn.XLOOKUP(order_details[[#This Row],[Customer ID]],customers[customerID],customers[companyName])</f>
        <v>Old World Delicatessen</v>
      </c>
      <c r="F855" t="str">
        <f>_xlfn.XLOOKUP(order_details[[#This Row],[productID]],products[productID],products[productName])</f>
        <v>Nord-Ost Matjeshering</v>
      </c>
      <c r="G855" t="str">
        <f>_xlfn.XLOOKUP(order_details[[#This Row],[Product Name]],products[productName],products[Category Name])</f>
        <v>Seafood</v>
      </c>
      <c r="H855" s="6">
        <f>_xlfn.XLOOKUP(order_details[[#This Row],[orderID]],orders[orderID],orders[orderDate])</f>
        <v>41572</v>
      </c>
      <c r="I855" s="6" t="e">
        <f>DATEVALUE(order_details[[#This Row],[Order Date]])</f>
        <v>#VALUE!</v>
      </c>
      <c r="J855">
        <v>20.7</v>
      </c>
      <c r="K855">
        <v>15</v>
      </c>
      <c r="L855">
        <v>0</v>
      </c>
      <c r="M855">
        <f>(order_details[[#This Row],[unitPrice]]*order_details[[#This Row],[quantity]]) - (order_details[[#This Row],[unitPrice]]*order_details[[#This Row],[quantity]]*order_details[[#This Row],[discount]])</f>
        <v>310.5</v>
      </c>
      <c r="N855">
        <f>_xlfn.XLOOKUP(order_details[[#This Row],[orderID]],orders[orderID],orders[freight])</f>
        <v>84.21</v>
      </c>
      <c r="O855">
        <f>order_details[[#This Row],[Sales]]-order_details[[#This Row],[Freight]]</f>
        <v>226.29000000000002</v>
      </c>
      <c r="P855" s="8">
        <f>(order_details[[#This Row],[Profit]]/order_details[[#This Row],[Sales]])/100</f>
        <v>7.2879227053140108E-3</v>
      </c>
      <c r="Q855" s="12"/>
    </row>
    <row r="856" spans="1:17" x14ac:dyDescent="0.25">
      <c r="A856">
        <v>10343</v>
      </c>
      <c r="B856">
        <v>76</v>
      </c>
      <c r="C856" t="str">
        <f>_xlfn.XLOOKUP(order_details[[#This Row],[orderID]],orders[orderID],orders[customerID])</f>
        <v>LEHMS</v>
      </c>
      <c r="D856" t="str">
        <f>_xlfn.XLOOKUP(order_details[[#This Row],[orderID]],orders[orderID],orders[Employee Name])</f>
        <v>Margaret Peacock</v>
      </c>
      <c r="E856" t="str">
        <f>_xlfn.XLOOKUP(order_details[[#This Row],[Customer ID]],customers[customerID],customers[companyName])</f>
        <v>Lehmanns Marktstand</v>
      </c>
      <c r="F856" t="str">
        <f>_xlfn.XLOOKUP(order_details[[#This Row],[productID]],products[productID],products[productName])</f>
        <v>Lakkaliköri</v>
      </c>
      <c r="G856" t="str">
        <f>_xlfn.XLOOKUP(order_details[[#This Row],[Product Name]],products[productName],products[Category Name])</f>
        <v>Beverages</v>
      </c>
      <c r="H856" s="6">
        <f>_xlfn.XLOOKUP(order_details[[#This Row],[orderID]],orders[orderID],orders[orderDate])</f>
        <v>41578</v>
      </c>
      <c r="I856" s="6" t="e">
        <f>DATEVALUE(order_details[[#This Row],[Order Date]])</f>
        <v>#VALUE!</v>
      </c>
      <c r="J856">
        <v>14.4</v>
      </c>
      <c r="K856">
        <v>15</v>
      </c>
      <c r="L856">
        <v>0</v>
      </c>
      <c r="M856">
        <f>(order_details[[#This Row],[unitPrice]]*order_details[[#This Row],[quantity]]) - (order_details[[#This Row],[unitPrice]]*order_details[[#This Row],[quantity]]*order_details[[#This Row],[discount]])</f>
        <v>216</v>
      </c>
      <c r="N856">
        <f>_xlfn.XLOOKUP(order_details[[#This Row],[orderID]],orders[orderID],orders[freight])</f>
        <v>110.37</v>
      </c>
      <c r="O856">
        <f>order_details[[#This Row],[Sales]]-order_details[[#This Row],[Freight]]</f>
        <v>105.63</v>
      </c>
      <c r="P856" s="8">
        <f>(order_details[[#This Row],[Profit]]/order_details[[#This Row],[Sales]])/100</f>
        <v>4.8902777777777781E-3</v>
      </c>
      <c r="Q856" s="12"/>
    </row>
    <row r="857" spans="1:17" x14ac:dyDescent="0.25">
      <c r="A857">
        <v>10367</v>
      </c>
      <c r="B857">
        <v>65</v>
      </c>
      <c r="C857" t="str">
        <f>_xlfn.XLOOKUP(order_details[[#This Row],[orderID]],orders[orderID],orders[customerID])</f>
        <v>VAFFE</v>
      </c>
      <c r="D857" t="str">
        <f>_xlfn.XLOOKUP(order_details[[#This Row],[orderID]],orders[orderID],orders[Employee Name])</f>
        <v>Robert King</v>
      </c>
      <c r="E857" t="str">
        <f>_xlfn.XLOOKUP(order_details[[#This Row],[Customer ID]],customers[customerID],customers[companyName])</f>
        <v>Vaffeljernet</v>
      </c>
      <c r="F857" t="str">
        <f>_xlfn.XLOOKUP(order_details[[#This Row],[productID]],products[productID],products[productName])</f>
        <v>Louisiana Fiery Hot Pepper Sauce</v>
      </c>
      <c r="G857" t="str">
        <f>_xlfn.XLOOKUP(order_details[[#This Row],[Product Name]],products[productName],products[Category Name])</f>
        <v>Condiments</v>
      </c>
      <c r="H857" s="6">
        <f>_xlfn.XLOOKUP(order_details[[#This Row],[orderID]],orders[orderID],orders[orderDate])</f>
        <v>41606</v>
      </c>
      <c r="I857" s="6" t="e">
        <f>DATEVALUE(order_details[[#This Row],[Order Date]])</f>
        <v>#VALUE!</v>
      </c>
      <c r="J857">
        <v>16.8</v>
      </c>
      <c r="K857">
        <v>15</v>
      </c>
      <c r="L857">
        <v>0</v>
      </c>
      <c r="M857">
        <f>(order_details[[#This Row],[unitPrice]]*order_details[[#This Row],[quantity]]) - (order_details[[#This Row],[unitPrice]]*order_details[[#This Row],[quantity]]*order_details[[#This Row],[discount]])</f>
        <v>252</v>
      </c>
      <c r="N857">
        <f>_xlfn.XLOOKUP(order_details[[#This Row],[orderID]],orders[orderID],orders[freight])</f>
        <v>13.55</v>
      </c>
      <c r="O857">
        <f>order_details[[#This Row],[Sales]]-order_details[[#This Row],[Freight]]</f>
        <v>238.45</v>
      </c>
      <c r="P857" s="8">
        <f>(order_details[[#This Row],[Profit]]/order_details[[#This Row],[Sales]])/100</f>
        <v>9.4623015873015869E-3</v>
      </c>
      <c r="Q857" s="12"/>
    </row>
    <row r="858" spans="1:17" x14ac:dyDescent="0.25">
      <c r="A858">
        <v>10374</v>
      </c>
      <c r="B858">
        <v>58</v>
      </c>
      <c r="C858" t="str">
        <f>_xlfn.XLOOKUP(order_details[[#This Row],[orderID]],orders[orderID],orders[customerID])</f>
        <v>WOLZA</v>
      </c>
      <c r="D858" t="str">
        <f>_xlfn.XLOOKUP(order_details[[#This Row],[orderID]],orders[orderID],orders[Employee Name])</f>
        <v>Nancy Davolio</v>
      </c>
      <c r="E858" t="str">
        <f>_xlfn.XLOOKUP(order_details[[#This Row],[Customer ID]],customers[customerID],customers[companyName])</f>
        <v>Wolski  Zajazd</v>
      </c>
      <c r="F858" t="str">
        <f>_xlfn.XLOOKUP(order_details[[#This Row],[productID]],products[productID],products[productName])</f>
        <v>Escargots de Bourgogne</v>
      </c>
      <c r="G858" t="str">
        <f>_xlfn.XLOOKUP(order_details[[#This Row],[Product Name]],products[productName],products[Category Name])</f>
        <v>Seafood</v>
      </c>
      <c r="H858" s="6">
        <f>_xlfn.XLOOKUP(order_details[[#This Row],[orderID]],orders[orderID],orders[orderDate])</f>
        <v>41613</v>
      </c>
      <c r="I858" s="6" t="e">
        <f>DATEVALUE(order_details[[#This Row],[Order Date]])</f>
        <v>#VALUE!</v>
      </c>
      <c r="J858">
        <v>10.6</v>
      </c>
      <c r="K858">
        <v>15</v>
      </c>
      <c r="L858">
        <v>0</v>
      </c>
      <c r="M858">
        <f>(order_details[[#This Row],[unitPrice]]*order_details[[#This Row],[quantity]]) - (order_details[[#This Row],[unitPrice]]*order_details[[#This Row],[quantity]]*order_details[[#This Row],[discount]])</f>
        <v>159</v>
      </c>
      <c r="N858">
        <f>_xlfn.XLOOKUP(order_details[[#This Row],[orderID]],orders[orderID],orders[freight])</f>
        <v>3.94</v>
      </c>
      <c r="O858">
        <f>order_details[[#This Row],[Sales]]-order_details[[#This Row],[Freight]]</f>
        <v>155.06</v>
      </c>
      <c r="P858" s="8">
        <f>(order_details[[#This Row],[Profit]]/order_details[[#This Row],[Sales]])/100</f>
        <v>9.7522012578616351E-3</v>
      </c>
      <c r="Q858" s="12"/>
    </row>
    <row r="859" spans="1:17" x14ac:dyDescent="0.25">
      <c r="A859">
        <v>10375</v>
      </c>
      <c r="B859">
        <v>14</v>
      </c>
      <c r="C859" t="str">
        <f>_xlfn.XLOOKUP(order_details[[#This Row],[orderID]],orders[orderID],orders[customerID])</f>
        <v>HUNGC</v>
      </c>
      <c r="D859" t="str">
        <f>_xlfn.XLOOKUP(order_details[[#This Row],[orderID]],orders[orderID],orders[Employee Name])</f>
        <v>Janet Leverling</v>
      </c>
      <c r="E859" t="str">
        <f>_xlfn.XLOOKUP(order_details[[#This Row],[Customer ID]],customers[customerID],customers[companyName])</f>
        <v>Hungry Coyote Import Store</v>
      </c>
      <c r="F859" t="str">
        <f>_xlfn.XLOOKUP(order_details[[#This Row],[productID]],products[productID],products[productName])</f>
        <v>Tofu</v>
      </c>
      <c r="G859" t="str">
        <f>_xlfn.XLOOKUP(order_details[[#This Row],[Product Name]],products[productName],products[Category Name])</f>
        <v>Produce</v>
      </c>
      <c r="H859" s="6">
        <f>_xlfn.XLOOKUP(order_details[[#This Row],[orderID]],orders[orderID],orders[orderDate])</f>
        <v>41614</v>
      </c>
      <c r="I859" s="6" t="e">
        <f>DATEVALUE(order_details[[#This Row],[Order Date]])</f>
        <v>#VALUE!</v>
      </c>
      <c r="J859">
        <v>18.600000000000001</v>
      </c>
      <c r="K859">
        <v>15</v>
      </c>
      <c r="L859">
        <v>0</v>
      </c>
      <c r="M859">
        <f>(order_details[[#This Row],[unitPrice]]*order_details[[#This Row],[quantity]]) - (order_details[[#This Row],[unitPrice]]*order_details[[#This Row],[quantity]]*order_details[[#This Row],[discount]])</f>
        <v>279</v>
      </c>
      <c r="N859">
        <f>_xlfn.XLOOKUP(order_details[[#This Row],[orderID]],orders[orderID],orders[freight])</f>
        <v>20.12</v>
      </c>
      <c r="O859">
        <f>order_details[[#This Row],[Sales]]-order_details[[#This Row],[Freight]]</f>
        <v>258.88</v>
      </c>
      <c r="P859" s="8">
        <f>(order_details[[#This Row],[Profit]]/order_details[[#This Row],[Sales]])/100</f>
        <v>9.2788530465949814E-3</v>
      </c>
      <c r="Q859" s="12"/>
    </row>
    <row r="860" spans="1:17" x14ac:dyDescent="0.25">
      <c r="A860">
        <v>10383</v>
      </c>
      <c r="B860">
        <v>50</v>
      </c>
      <c r="C860" t="str">
        <f>_xlfn.XLOOKUP(order_details[[#This Row],[orderID]],orders[orderID],orders[customerID])</f>
        <v>AROUT</v>
      </c>
      <c r="D860" t="str">
        <f>_xlfn.XLOOKUP(order_details[[#This Row],[orderID]],orders[orderID],orders[Employee Name])</f>
        <v>Laura Callahan</v>
      </c>
      <c r="E860" t="str">
        <f>_xlfn.XLOOKUP(order_details[[#This Row],[Customer ID]],customers[customerID],customers[companyName])</f>
        <v>Around the Horn</v>
      </c>
      <c r="F860" t="str">
        <f>_xlfn.XLOOKUP(order_details[[#This Row],[productID]],products[productID],products[productName])</f>
        <v>Valkoinen suklaa</v>
      </c>
      <c r="G860" t="str">
        <f>_xlfn.XLOOKUP(order_details[[#This Row],[Product Name]],products[productName],products[Category Name])</f>
        <v>Confections</v>
      </c>
      <c r="H860" s="6">
        <f>_xlfn.XLOOKUP(order_details[[#This Row],[orderID]],orders[orderID],orders[orderDate])</f>
        <v>41624</v>
      </c>
      <c r="I860" s="6" t="e">
        <f>DATEVALUE(order_details[[#This Row],[Order Date]])</f>
        <v>#VALUE!</v>
      </c>
      <c r="J860">
        <v>13</v>
      </c>
      <c r="K860">
        <v>15</v>
      </c>
      <c r="L860">
        <v>0</v>
      </c>
      <c r="M860">
        <f>(order_details[[#This Row],[unitPrice]]*order_details[[#This Row],[quantity]]) - (order_details[[#This Row],[unitPrice]]*order_details[[#This Row],[quantity]]*order_details[[#This Row],[discount]])</f>
        <v>195</v>
      </c>
      <c r="N860">
        <f>_xlfn.XLOOKUP(order_details[[#This Row],[orderID]],orders[orderID],orders[freight])</f>
        <v>34.24</v>
      </c>
      <c r="O860">
        <f>order_details[[#This Row],[Sales]]-order_details[[#This Row],[Freight]]</f>
        <v>160.76</v>
      </c>
      <c r="P860" s="8">
        <f>(order_details[[#This Row],[Profit]]/order_details[[#This Row],[Sales]])/100</f>
        <v>8.244102564102563E-3</v>
      </c>
      <c r="Q860" s="12"/>
    </row>
    <row r="861" spans="1:17" x14ac:dyDescent="0.25">
      <c r="A861">
        <v>10384</v>
      </c>
      <c r="B861">
        <v>60</v>
      </c>
      <c r="C861" t="str">
        <f>_xlfn.XLOOKUP(order_details[[#This Row],[orderID]],orders[orderID],orders[customerID])</f>
        <v>BERGS</v>
      </c>
      <c r="D861" t="str">
        <f>_xlfn.XLOOKUP(order_details[[#This Row],[orderID]],orders[orderID],orders[Employee Name])</f>
        <v>Janet Leverling</v>
      </c>
      <c r="E861" t="str">
        <f>_xlfn.XLOOKUP(order_details[[#This Row],[Customer ID]],customers[customerID],customers[companyName])</f>
        <v>Berglunds snabbköp</v>
      </c>
      <c r="F861" t="str">
        <f>_xlfn.XLOOKUP(order_details[[#This Row],[productID]],products[productID],products[productName])</f>
        <v>Camembert Pierrot</v>
      </c>
      <c r="G861" t="str">
        <f>_xlfn.XLOOKUP(order_details[[#This Row],[Product Name]],products[productName],products[Category Name])</f>
        <v>Dairy Products</v>
      </c>
      <c r="H861" s="6">
        <f>_xlfn.XLOOKUP(order_details[[#This Row],[orderID]],orders[orderID],orders[orderDate])</f>
        <v>41624</v>
      </c>
      <c r="I861" s="6" t="e">
        <f>DATEVALUE(order_details[[#This Row],[Order Date]])</f>
        <v>#VALUE!</v>
      </c>
      <c r="J861">
        <v>27.2</v>
      </c>
      <c r="K861">
        <v>15</v>
      </c>
      <c r="L861">
        <v>0</v>
      </c>
      <c r="M861">
        <f>(order_details[[#This Row],[unitPrice]]*order_details[[#This Row],[quantity]]) - (order_details[[#This Row],[unitPrice]]*order_details[[#This Row],[quantity]]*order_details[[#This Row],[discount]])</f>
        <v>408</v>
      </c>
      <c r="N861">
        <f>_xlfn.XLOOKUP(order_details[[#This Row],[orderID]],orders[orderID],orders[freight])</f>
        <v>168.64</v>
      </c>
      <c r="O861">
        <f>order_details[[#This Row],[Sales]]-order_details[[#This Row],[Freight]]</f>
        <v>239.36</v>
      </c>
      <c r="P861" s="8">
        <f>(order_details[[#This Row],[Profit]]/order_details[[#This Row],[Sales]])/100</f>
        <v>5.8666666666666667E-3</v>
      </c>
      <c r="Q861" s="12"/>
    </row>
    <row r="862" spans="1:17" x14ac:dyDescent="0.25">
      <c r="A862">
        <v>10386</v>
      </c>
      <c r="B862">
        <v>24</v>
      </c>
      <c r="C862" t="str">
        <f>_xlfn.XLOOKUP(order_details[[#This Row],[orderID]],orders[orderID],orders[customerID])</f>
        <v>FAMIA</v>
      </c>
      <c r="D862" t="str">
        <f>_xlfn.XLOOKUP(order_details[[#This Row],[orderID]],orders[orderID],orders[Employee Name])</f>
        <v>Anne Dodsworth</v>
      </c>
      <c r="E862" t="str">
        <f>_xlfn.XLOOKUP(order_details[[#This Row],[Customer ID]],customers[customerID],customers[companyName])</f>
        <v>Familia Arquibaldo</v>
      </c>
      <c r="F862" t="str">
        <f>_xlfn.XLOOKUP(order_details[[#This Row],[productID]],products[productID],products[productName])</f>
        <v>Guarana Fantastica</v>
      </c>
      <c r="G862" t="str">
        <f>_xlfn.XLOOKUP(order_details[[#This Row],[Product Name]],products[productName],products[Category Name])</f>
        <v>Beverages</v>
      </c>
      <c r="H862" s="6">
        <f>_xlfn.XLOOKUP(order_details[[#This Row],[orderID]],orders[orderID],orders[orderDate])</f>
        <v>41626</v>
      </c>
      <c r="I862" s="6" t="e">
        <f>DATEVALUE(order_details[[#This Row],[Order Date]])</f>
        <v>#VALUE!</v>
      </c>
      <c r="J862">
        <v>3.6</v>
      </c>
      <c r="K862">
        <v>15</v>
      </c>
      <c r="L862">
        <v>0</v>
      </c>
      <c r="M862">
        <f>(order_details[[#This Row],[unitPrice]]*order_details[[#This Row],[quantity]]) - (order_details[[#This Row],[unitPrice]]*order_details[[#This Row],[quantity]]*order_details[[#This Row],[discount]])</f>
        <v>54</v>
      </c>
      <c r="N862">
        <f>_xlfn.XLOOKUP(order_details[[#This Row],[orderID]],orders[orderID],orders[freight])</f>
        <v>13.99</v>
      </c>
      <c r="O862">
        <f>order_details[[#This Row],[Sales]]-order_details[[#This Row],[Freight]]</f>
        <v>40.01</v>
      </c>
      <c r="P862" s="8">
        <f>(order_details[[#This Row],[Profit]]/order_details[[#This Row],[Sales]])/100</f>
        <v>7.4092592592592587E-3</v>
      </c>
      <c r="Q862" s="12"/>
    </row>
    <row r="863" spans="1:17" x14ac:dyDescent="0.25">
      <c r="A863">
        <v>10387</v>
      </c>
      <c r="B863">
        <v>24</v>
      </c>
      <c r="C863" t="str">
        <f>_xlfn.XLOOKUP(order_details[[#This Row],[orderID]],orders[orderID],orders[customerID])</f>
        <v>SANTG</v>
      </c>
      <c r="D863" t="str">
        <f>_xlfn.XLOOKUP(order_details[[#This Row],[orderID]],orders[orderID],orders[Employee Name])</f>
        <v>Nancy Davolio</v>
      </c>
      <c r="E863" t="str">
        <f>_xlfn.XLOOKUP(order_details[[#This Row],[Customer ID]],customers[customerID],customers[companyName])</f>
        <v>Santé Gourmet</v>
      </c>
      <c r="F863" t="str">
        <f>_xlfn.XLOOKUP(order_details[[#This Row],[productID]],products[productID],products[productName])</f>
        <v>Guarana Fantastica</v>
      </c>
      <c r="G863" t="str">
        <f>_xlfn.XLOOKUP(order_details[[#This Row],[Product Name]],products[productName],products[Category Name])</f>
        <v>Beverages</v>
      </c>
      <c r="H863" s="6">
        <f>_xlfn.XLOOKUP(order_details[[#This Row],[orderID]],orders[orderID],orders[orderDate])</f>
        <v>41626</v>
      </c>
      <c r="I863" s="6" t="e">
        <f>DATEVALUE(order_details[[#This Row],[Order Date]])</f>
        <v>#VALUE!</v>
      </c>
      <c r="J863">
        <v>3.6</v>
      </c>
      <c r="K863">
        <v>15</v>
      </c>
      <c r="L863">
        <v>0</v>
      </c>
      <c r="M863">
        <f>(order_details[[#This Row],[unitPrice]]*order_details[[#This Row],[quantity]]) - (order_details[[#This Row],[unitPrice]]*order_details[[#This Row],[quantity]]*order_details[[#This Row],[discount]])</f>
        <v>54</v>
      </c>
      <c r="N863">
        <f>_xlfn.XLOOKUP(order_details[[#This Row],[orderID]],orders[orderID],orders[freight])</f>
        <v>93.63</v>
      </c>
      <c r="O863">
        <f>order_details[[#This Row],[Sales]]-order_details[[#This Row],[Freight]]</f>
        <v>-39.629999999999995</v>
      </c>
      <c r="P863" s="8">
        <f>(order_details[[#This Row],[Profit]]/order_details[[#This Row],[Sales]])/100</f>
        <v>-7.3388888888888879E-3</v>
      </c>
      <c r="Q863" s="12"/>
    </row>
    <row r="864" spans="1:17" x14ac:dyDescent="0.25">
      <c r="A864">
        <v>10387</v>
      </c>
      <c r="B864">
        <v>71</v>
      </c>
      <c r="C864" t="str">
        <f>_xlfn.XLOOKUP(order_details[[#This Row],[orderID]],orders[orderID],orders[customerID])</f>
        <v>SANTG</v>
      </c>
      <c r="D864" t="str">
        <f>_xlfn.XLOOKUP(order_details[[#This Row],[orderID]],orders[orderID],orders[Employee Name])</f>
        <v>Nancy Davolio</v>
      </c>
      <c r="E864" t="str">
        <f>_xlfn.XLOOKUP(order_details[[#This Row],[Customer ID]],customers[customerID],customers[companyName])</f>
        <v>Santé Gourmet</v>
      </c>
      <c r="F864" t="str">
        <f>_xlfn.XLOOKUP(order_details[[#This Row],[productID]],products[productID],products[productName])</f>
        <v>Flotemysost</v>
      </c>
      <c r="G864" t="str">
        <f>_xlfn.XLOOKUP(order_details[[#This Row],[Product Name]],products[productName],products[Category Name])</f>
        <v>Dairy Products</v>
      </c>
      <c r="H864" s="6">
        <f>_xlfn.XLOOKUP(order_details[[#This Row],[orderID]],orders[orderID],orders[orderDate])</f>
        <v>41626</v>
      </c>
      <c r="I864" s="6" t="e">
        <f>DATEVALUE(order_details[[#This Row],[Order Date]])</f>
        <v>#VALUE!</v>
      </c>
      <c r="J864">
        <v>17.2</v>
      </c>
      <c r="K864">
        <v>15</v>
      </c>
      <c r="L864">
        <v>0</v>
      </c>
      <c r="M864">
        <f>(order_details[[#This Row],[unitPrice]]*order_details[[#This Row],[quantity]]) - (order_details[[#This Row],[unitPrice]]*order_details[[#This Row],[quantity]]*order_details[[#This Row],[discount]])</f>
        <v>258</v>
      </c>
      <c r="N864">
        <f>_xlfn.XLOOKUP(order_details[[#This Row],[orderID]],orders[orderID],orders[freight])</f>
        <v>93.63</v>
      </c>
      <c r="O864">
        <f>order_details[[#This Row],[Sales]]-order_details[[#This Row],[Freight]]</f>
        <v>164.37</v>
      </c>
      <c r="P864" s="8">
        <f>(order_details[[#This Row],[Profit]]/order_details[[#This Row],[Sales]])/100</f>
        <v>6.3709302325581398E-3</v>
      </c>
      <c r="Q864" s="12"/>
    </row>
    <row r="865" spans="1:17" x14ac:dyDescent="0.25">
      <c r="A865">
        <v>10389</v>
      </c>
      <c r="B865">
        <v>55</v>
      </c>
      <c r="C865" t="str">
        <f>_xlfn.XLOOKUP(order_details[[#This Row],[orderID]],orders[orderID],orders[customerID])</f>
        <v>BOTTM</v>
      </c>
      <c r="D865" t="str">
        <f>_xlfn.XLOOKUP(order_details[[#This Row],[orderID]],orders[orderID],orders[Employee Name])</f>
        <v>Margaret Peacock</v>
      </c>
      <c r="E865" t="str">
        <f>_xlfn.XLOOKUP(order_details[[#This Row],[Customer ID]],customers[customerID],customers[companyName])</f>
        <v>Bottom-Dollar Markets</v>
      </c>
      <c r="F865" t="str">
        <f>_xlfn.XLOOKUP(order_details[[#This Row],[productID]],products[productID],products[productName])</f>
        <v>Pâté chinois</v>
      </c>
      <c r="G865" t="str">
        <f>_xlfn.XLOOKUP(order_details[[#This Row],[Product Name]],products[productName],products[Category Name])</f>
        <v>Meat &amp; Poultry</v>
      </c>
      <c r="H865" s="6">
        <f>_xlfn.XLOOKUP(order_details[[#This Row],[orderID]],orders[orderID],orders[orderDate])</f>
        <v>41628</v>
      </c>
      <c r="I865" s="6" t="e">
        <f>DATEVALUE(order_details[[#This Row],[Order Date]])</f>
        <v>#VALUE!</v>
      </c>
      <c r="J865">
        <v>19.2</v>
      </c>
      <c r="K865">
        <v>15</v>
      </c>
      <c r="L865">
        <v>0</v>
      </c>
      <c r="M865">
        <f>(order_details[[#This Row],[unitPrice]]*order_details[[#This Row],[quantity]]) - (order_details[[#This Row],[unitPrice]]*order_details[[#This Row],[quantity]]*order_details[[#This Row],[discount]])</f>
        <v>288</v>
      </c>
      <c r="N865">
        <f>_xlfn.XLOOKUP(order_details[[#This Row],[orderID]],orders[orderID],orders[freight])</f>
        <v>47.42</v>
      </c>
      <c r="O865">
        <f>order_details[[#This Row],[Sales]]-order_details[[#This Row],[Freight]]</f>
        <v>240.57999999999998</v>
      </c>
      <c r="P865" s="8">
        <f>(order_details[[#This Row],[Profit]]/order_details[[#This Row],[Sales]])/100</f>
        <v>8.3534722222222205E-3</v>
      </c>
      <c r="Q865" s="12"/>
    </row>
    <row r="866" spans="1:17" x14ac:dyDescent="0.25">
      <c r="A866">
        <v>10407</v>
      </c>
      <c r="B866">
        <v>69</v>
      </c>
      <c r="C866" t="str">
        <f>_xlfn.XLOOKUP(order_details[[#This Row],[orderID]],orders[orderID],orders[customerID])</f>
        <v>OTTIK</v>
      </c>
      <c r="D866" t="str">
        <f>_xlfn.XLOOKUP(order_details[[#This Row],[orderID]],orders[orderID],orders[Employee Name])</f>
        <v>Andrew Fuller</v>
      </c>
      <c r="E866" t="str">
        <f>_xlfn.XLOOKUP(order_details[[#This Row],[Customer ID]],customers[customerID],customers[companyName])</f>
        <v>Ottilies Käseladen</v>
      </c>
      <c r="F866" t="str">
        <f>_xlfn.XLOOKUP(order_details[[#This Row],[productID]],products[productID],products[productName])</f>
        <v>Gudbrandsdalsost</v>
      </c>
      <c r="G866" t="str">
        <f>_xlfn.XLOOKUP(order_details[[#This Row],[Product Name]],products[productName],products[Category Name])</f>
        <v>Dairy Products</v>
      </c>
      <c r="H866" s="6">
        <f>_xlfn.XLOOKUP(order_details[[#This Row],[orderID]],orders[orderID],orders[orderDate])</f>
        <v>41646</v>
      </c>
      <c r="I866" s="6" t="e">
        <f>DATEVALUE(order_details[[#This Row],[Order Date]])</f>
        <v>#VALUE!</v>
      </c>
      <c r="J866">
        <v>28.8</v>
      </c>
      <c r="K866">
        <v>15</v>
      </c>
      <c r="L866">
        <v>0</v>
      </c>
      <c r="M866">
        <f>(order_details[[#This Row],[unitPrice]]*order_details[[#This Row],[quantity]]) - (order_details[[#This Row],[unitPrice]]*order_details[[#This Row],[quantity]]*order_details[[#This Row],[discount]])</f>
        <v>432</v>
      </c>
      <c r="N866">
        <f>_xlfn.XLOOKUP(order_details[[#This Row],[orderID]],orders[orderID],orders[freight])</f>
        <v>91.48</v>
      </c>
      <c r="O866">
        <f>order_details[[#This Row],[Sales]]-order_details[[#This Row],[Freight]]</f>
        <v>340.52</v>
      </c>
      <c r="P866" s="8">
        <f>(order_details[[#This Row],[Profit]]/order_details[[#This Row],[Sales]])/100</f>
        <v>7.8824074074074074E-3</v>
      </c>
      <c r="Q866" s="12"/>
    </row>
    <row r="867" spans="1:17" x14ac:dyDescent="0.25">
      <c r="A867">
        <v>10407</v>
      </c>
      <c r="B867">
        <v>71</v>
      </c>
      <c r="C867" t="str">
        <f>_xlfn.XLOOKUP(order_details[[#This Row],[orderID]],orders[orderID],orders[customerID])</f>
        <v>OTTIK</v>
      </c>
      <c r="D867" t="str">
        <f>_xlfn.XLOOKUP(order_details[[#This Row],[orderID]],orders[orderID],orders[Employee Name])</f>
        <v>Andrew Fuller</v>
      </c>
      <c r="E867" t="str">
        <f>_xlfn.XLOOKUP(order_details[[#This Row],[Customer ID]],customers[customerID],customers[companyName])</f>
        <v>Ottilies Käseladen</v>
      </c>
      <c r="F867" t="str">
        <f>_xlfn.XLOOKUP(order_details[[#This Row],[productID]],products[productID],products[productName])</f>
        <v>Flotemysost</v>
      </c>
      <c r="G867" t="str">
        <f>_xlfn.XLOOKUP(order_details[[#This Row],[Product Name]],products[productName],products[Category Name])</f>
        <v>Dairy Products</v>
      </c>
      <c r="H867" s="6">
        <f>_xlfn.XLOOKUP(order_details[[#This Row],[orderID]],orders[orderID],orders[orderDate])</f>
        <v>41646</v>
      </c>
      <c r="I867" s="6" t="e">
        <f>DATEVALUE(order_details[[#This Row],[Order Date]])</f>
        <v>#VALUE!</v>
      </c>
      <c r="J867">
        <v>17.2</v>
      </c>
      <c r="K867">
        <v>15</v>
      </c>
      <c r="L867">
        <v>0</v>
      </c>
      <c r="M867">
        <f>(order_details[[#This Row],[unitPrice]]*order_details[[#This Row],[quantity]]) - (order_details[[#This Row],[unitPrice]]*order_details[[#This Row],[quantity]]*order_details[[#This Row],[discount]])</f>
        <v>258</v>
      </c>
      <c r="N867">
        <f>_xlfn.XLOOKUP(order_details[[#This Row],[orderID]],orders[orderID],orders[freight])</f>
        <v>91.48</v>
      </c>
      <c r="O867">
        <f>order_details[[#This Row],[Sales]]-order_details[[#This Row],[Freight]]</f>
        <v>166.51999999999998</v>
      </c>
      <c r="P867" s="8">
        <f>(order_details[[#This Row],[Profit]]/order_details[[#This Row],[Sales]])/100</f>
        <v>6.4542635658914726E-3</v>
      </c>
      <c r="Q867" s="12"/>
    </row>
    <row r="868" spans="1:17" x14ac:dyDescent="0.25">
      <c r="A868">
        <v>10418</v>
      </c>
      <c r="B868">
        <v>74</v>
      </c>
      <c r="C868" t="str">
        <f>_xlfn.XLOOKUP(order_details[[#This Row],[orderID]],orders[orderID],orders[customerID])</f>
        <v>QUICK</v>
      </c>
      <c r="D868" t="str">
        <f>_xlfn.XLOOKUP(order_details[[#This Row],[orderID]],orders[orderID],orders[Employee Name])</f>
        <v>Margaret Peacock</v>
      </c>
      <c r="E868" t="str">
        <f>_xlfn.XLOOKUP(order_details[[#This Row],[Customer ID]],customers[customerID],customers[companyName])</f>
        <v>QUICK-Stop</v>
      </c>
      <c r="F868" t="str">
        <f>_xlfn.XLOOKUP(order_details[[#This Row],[productID]],products[productID],products[productName])</f>
        <v>Longlife Tofu</v>
      </c>
      <c r="G868" t="str">
        <f>_xlfn.XLOOKUP(order_details[[#This Row],[Product Name]],products[productName],products[Category Name])</f>
        <v>Produce</v>
      </c>
      <c r="H868" s="6">
        <f>_xlfn.XLOOKUP(order_details[[#This Row],[orderID]],orders[orderID],orders[orderDate])</f>
        <v>41656</v>
      </c>
      <c r="I868" s="6" t="e">
        <f>DATEVALUE(order_details[[#This Row],[Order Date]])</f>
        <v>#VALUE!</v>
      </c>
      <c r="J868">
        <v>8</v>
      </c>
      <c r="K868">
        <v>15</v>
      </c>
      <c r="L868">
        <v>0</v>
      </c>
      <c r="M868">
        <f>(order_details[[#This Row],[unitPrice]]*order_details[[#This Row],[quantity]]) - (order_details[[#This Row],[unitPrice]]*order_details[[#This Row],[quantity]]*order_details[[#This Row],[discount]])</f>
        <v>120</v>
      </c>
      <c r="N868">
        <f>_xlfn.XLOOKUP(order_details[[#This Row],[orderID]],orders[orderID],orders[freight])</f>
        <v>17.55</v>
      </c>
      <c r="O868">
        <f>order_details[[#This Row],[Sales]]-order_details[[#This Row],[Freight]]</f>
        <v>102.45</v>
      </c>
      <c r="P868" s="8">
        <f>(order_details[[#This Row],[Profit]]/order_details[[#This Row],[Sales]])/100</f>
        <v>8.5375E-3</v>
      </c>
      <c r="Q868" s="12"/>
    </row>
    <row r="869" spans="1:17" x14ac:dyDescent="0.25">
      <c r="A869">
        <v>10437</v>
      </c>
      <c r="B869">
        <v>53</v>
      </c>
      <c r="C869" t="str">
        <f>_xlfn.XLOOKUP(order_details[[#This Row],[orderID]],orders[orderID],orders[customerID])</f>
        <v>WARTH</v>
      </c>
      <c r="D869" t="str">
        <f>_xlfn.XLOOKUP(order_details[[#This Row],[orderID]],orders[orderID],orders[Employee Name])</f>
        <v>Laura Callahan</v>
      </c>
      <c r="E869" t="str">
        <f>_xlfn.XLOOKUP(order_details[[#This Row],[Customer ID]],customers[customerID],customers[companyName])</f>
        <v>Wartian Herkku</v>
      </c>
      <c r="F869" t="str">
        <f>_xlfn.XLOOKUP(order_details[[#This Row],[productID]],products[productID],products[productName])</f>
        <v>Perth Pasties</v>
      </c>
      <c r="G869" t="str">
        <f>_xlfn.XLOOKUP(order_details[[#This Row],[Product Name]],products[productName],products[Category Name])</f>
        <v>Meat &amp; Poultry</v>
      </c>
      <c r="H869" s="6">
        <f>_xlfn.XLOOKUP(order_details[[#This Row],[orderID]],orders[orderID],orders[orderDate])</f>
        <v>41675</v>
      </c>
      <c r="I869" s="6" t="e">
        <f>DATEVALUE(order_details[[#This Row],[Order Date]])</f>
        <v>#VALUE!</v>
      </c>
      <c r="J869">
        <v>26.2</v>
      </c>
      <c r="K869">
        <v>15</v>
      </c>
      <c r="L869">
        <v>0</v>
      </c>
      <c r="M869">
        <f>(order_details[[#This Row],[unitPrice]]*order_details[[#This Row],[quantity]]) - (order_details[[#This Row],[unitPrice]]*order_details[[#This Row],[quantity]]*order_details[[#This Row],[discount]])</f>
        <v>393</v>
      </c>
      <c r="N869">
        <f>_xlfn.XLOOKUP(order_details[[#This Row],[orderID]],orders[orderID],orders[freight])</f>
        <v>19.97</v>
      </c>
      <c r="O869">
        <f>order_details[[#This Row],[Sales]]-order_details[[#This Row],[Freight]]</f>
        <v>373.03</v>
      </c>
      <c r="P869" s="8">
        <f>(order_details[[#This Row],[Profit]]/order_details[[#This Row],[Sales]])/100</f>
        <v>9.491857506361322E-3</v>
      </c>
      <c r="Q869" s="12"/>
    </row>
    <row r="870" spans="1:17" x14ac:dyDescent="0.25">
      <c r="A870">
        <v>10439</v>
      </c>
      <c r="B870">
        <v>12</v>
      </c>
      <c r="C870" t="str">
        <f>_xlfn.XLOOKUP(order_details[[#This Row],[orderID]],orders[orderID],orders[customerID])</f>
        <v>MEREP</v>
      </c>
      <c r="D870" t="str">
        <f>_xlfn.XLOOKUP(order_details[[#This Row],[orderID]],orders[orderID],orders[Employee Name])</f>
        <v>Michael Suyama</v>
      </c>
      <c r="E870" t="str">
        <f>_xlfn.XLOOKUP(order_details[[#This Row],[Customer ID]],customers[customerID],customers[companyName])</f>
        <v>Mère Paillarde</v>
      </c>
      <c r="F870" t="str">
        <f>_xlfn.XLOOKUP(order_details[[#This Row],[productID]],products[productID],products[productName])</f>
        <v>Queso Manchego La Pastora</v>
      </c>
      <c r="G870" t="str">
        <f>_xlfn.XLOOKUP(order_details[[#This Row],[Product Name]],products[productName],products[Category Name])</f>
        <v>Dairy Products</v>
      </c>
      <c r="H870" s="6">
        <f>_xlfn.XLOOKUP(order_details[[#This Row],[orderID]],orders[orderID],orders[orderDate])</f>
        <v>41677</v>
      </c>
      <c r="I870" s="6" t="e">
        <f>DATEVALUE(order_details[[#This Row],[Order Date]])</f>
        <v>#VALUE!</v>
      </c>
      <c r="J870">
        <v>30.4</v>
      </c>
      <c r="K870">
        <v>15</v>
      </c>
      <c r="L870">
        <v>0</v>
      </c>
      <c r="M870">
        <f>(order_details[[#This Row],[unitPrice]]*order_details[[#This Row],[quantity]]) - (order_details[[#This Row],[unitPrice]]*order_details[[#This Row],[quantity]]*order_details[[#This Row],[discount]])</f>
        <v>456</v>
      </c>
      <c r="N870">
        <f>_xlfn.XLOOKUP(order_details[[#This Row],[orderID]],orders[orderID],orders[freight])</f>
        <v>4.07</v>
      </c>
      <c r="O870">
        <f>order_details[[#This Row],[Sales]]-order_details[[#This Row],[Freight]]</f>
        <v>451.93</v>
      </c>
      <c r="P870" s="8">
        <f>(order_details[[#This Row],[Profit]]/order_details[[#This Row],[Sales]])/100</f>
        <v>9.9107456140350887E-3</v>
      </c>
      <c r="Q870" s="12"/>
    </row>
    <row r="871" spans="1:17" x14ac:dyDescent="0.25">
      <c r="A871">
        <v>10444</v>
      </c>
      <c r="B871">
        <v>26</v>
      </c>
      <c r="C871" t="str">
        <f>_xlfn.XLOOKUP(order_details[[#This Row],[orderID]],orders[orderID],orders[customerID])</f>
        <v>BERGS</v>
      </c>
      <c r="D871" t="str">
        <f>_xlfn.XLOOKUP(order_details[[#This Row],[orderID]],orders[orderID],orders[Employee Name])</f>
        <v>Janet Leverling</v>
      </c>
      <c r="E871" t="str">
        <f>_xlfn.XLOOKUP(order_details[[#This Row],[Customer ID]],customers[customerID],customers[companyName])</f>
        <v>Berglunds snabbköp</v>
      </c>
      <c r="F871" t="str">
        <f>_xlfn.XLOOKUP(order_details[[#This Row],[productID]],products[productID],products[productName])</f>
        <v>Gumbär Gummibärchen</v>
      </c>
      <c r="G871" t="str">
        <f>_xlfn.XLOOKUP(order_details[[#This Row],[Product Name]],products[productName],products[Category Name])</f>
        <v>Confections</v>
      </c>
      <c r="H871" s="6">
        <f>_xlfn.XLOOKUP(order_details[[#This Row],[orderID]],orders[orderID],orders[orderDate])</f>
        <v>41682</v>
      </c>
      <c r="I871" s="6" t="e">
        <f>DATEVALUE(order_details[[#This Row],[Order Date]])</f>
        <v>#VALUE!</v>
      </c>
      <c r="J871">
        <v>24.9</v>
      </c>
      <c r="K871">
        <v>15</v>
      </c>
      <c r="L871">
        <v>0</v>
      </c>
      <c r="M871">
        <f>(order_details[[#This Row],[unitPrice]]*order_details[[#This Row],[quantity]]) - (order_details[[#This Row],[unitPrice]]*order_details[[#This Row],[quantity]]*order_details[[#This Row],[discount]])</f>
        <v>373.5</v>
      </c>
      <c r="N871">
        <f>_xlfn.XLOOKUP(order_details[[#This Row],[orderID]],orders[orderID],orders[freight])</f>
        <v>3.5</v>
      </c>
      <c r="O871">
        <f>order_details[[#This Row],[Sales]]-order_details[[#This Row],[Freight]]</f>
        <v>370</v>
      </c>
      <c r="P871" s="8">
        <f>(order_details[[#This Row],[Profit]]/order_details[[#This Row],[Sales]])/100</f>
        <v>9.906291834002677E-3</v>
      </c>
      <c r="Q871" s="12"/>
    </row>
    <row r="872" spans="1:17" x14ac:dyDescent="0.25">
      <c r="A872">
        <v>10445</v>
      </c>
      <c r="B872">
        <v>54</v>
      </c>
      <c r="C872" t="str">
        <f>_xlfn.XLOOKUP(order_details[[#This Row],[orderID]],orders[orderID],orders[customerID])</f>
        <v>BERGS</v>
      </c>
      <c r="D872" t="str">
        <f>_xlfn.XLOOKUP(order_details[[#This Row],[orderID]],orders[orderID],orders[Employee Name])</f>
        <v>Janet Leverling</v>
      </c>
      <c r="E872" t="str">
        <f>_xlfn.XLOOKUP(order_details[[#This Row],[Customer ID]],customers[customerID],customers[companyName])</f>
        <v>Berglunds snabbköp</v>
      </c>
      <c r="F872" t="str">
        <f>_xlfn.XLOOKUP(order_details[[#This Row],[productID]],products[productID],products[productName])</f>
        <v>Tourtière</v>
      </c>
      <c r="G872" t="str">
        <f>_xlfn.XLOOKUP(order_details[[#This Row],[Product Name]],products[productName],products[Category Name])</f>
        <v>Meat &amp; Poultry</v>
      </c>
      <c r="H872" s="6">
        <f>_xlfn.XLOOKUP(order_details[[#This Row],[orderID]],orders[orderID],orders[orderDate])</f>
        <v>41683</v>
      </c>
      <c r="I872" s="6" t="e">
        <f>DATEVALUE(order_details[[#This Row],[Order Date]])</f>
        <v>#VALUE!</v>
      </c>
      <c r="J872">
        <v>5.9</v>
      </c>
      <c r="K872">
        <v>15</v>
      </c>
      <c r="L872">
        <v>0</v>
      </c>
      <c r="M872">
        <f>(order_details[[#This Row],[unitPrice]]*order_details[[#This Row],[quantity]]) - (order_details[[#This Row],[unitPrice]]*order_details[[#This Row],[quantity]]*order_details[[#This Row],[discount]])</f>
        <v>88.5</v>
      </c>
      <c r="N872">
        <f>_xlfn.XLOOKUP(order_details[[#This Row],[orderID]],orders[orderID],orders[freight])</f>
        <v>9.3000000000000007</v>
      </c>
      <c r="O872">
        <f>order_details[[#This Row],[Sales]]-order_details[[#This Row],[Freight]]</f>
        <v>79.2</v>
      </c>
      <c r="P872" s="8">
        <f>(order_details[[#This Row],[Profit]]/order_details[[#This Row],[Sales]])/100</f>
        <v>8.9491525423728811E-3</v>
      </c>
      <c r="Q872" s="12"/>
    </row>
    <row r="873" spans="1:17" x14ac:dyDescent="0.25">
      <c r="A873">
        <v>10452</v>
      </c>
      <c r="B873">
        <v>28</v>
      </c>
      <c r="C873" t="str">
        <f>_xlfn.XLOOKUP(order_details[[#This Row],[orderID]],orders[orderID],orders[customerID])</f>
        <v>SAVEA</v>
      </c>
      <c r="D873" t="str">
        <f>_xlfn.XLOOKUP(order_details[[#This Row],[orderID]],orders[orderID],orders[Employee Name])</f>
        <v>Laura Callahan</v>
      </c>
      <c r="E873" t="str">
        <f>_xlfn.XLOOKUP(order_details[[#This Row],[Customer ID]],customers[customerID],customers[companyName])</f>
        <v>Save-a-lot Markets</v>
      </c>
      <c r="F873" t="str">
        <f>_xlfn.XLOOKUP(order_details[[#This Row],[productID]],products[productID],products[productName])</f>
        <v>Rössle Sauerkraut</v>
      </c>
      <c r="G873" t="str">
        <f>_xlfn.XLOOKUP(order_details[[#This Row],[Product Name]],products[productName],products[Category Name])</f>
        <v>Produce</v>
      </c>
      <c r="H873" s="6">
        <f>_xlfn.XLOOKUP(order_details[[#This Row],[orderID]],orders[orderID],orders[orderDate])</f>
        <v>41690</v>
      </c>
      <c r="I873" s="6" t="e">
        <f>DATEVALUE(order_details[[#This Row],[Order Date]])</f>
        <v>#VALUE!</v>
      </c>
      <c r="J873">
        <v>36.4</v>
      </c>
      <c r="K873">
        <v>15</v>
      </c>
      <c r="L873">
        <v>0</v>
      </c>
      <c r="M873">
        <f>(order_details[[#This Row],[unitPrice]]*order_details[[#This Row],[quantity]]) - (order_details[[#This Row],[unitPrice]]*order_details[[#This Row],[quantity]]*order_details[[#This Row],[discount]])</f>
        <v>546</v>
      </c>
      <c r="N873">
        <f>_xlfn.XLOOKUP(order_details[[#This Row],[orderID]],orders[orderID],orders[freight])</f>
        <v>140.26</v>
      </c>
      <c r="O873">
        <f>order_details[[#This Row],[Sales]]-order_details[[#This Row],[Freight]]</f>
        <v>405.74</v>
      </c>
      <c r="P873" s="8">
        <f>(order_details[[#This Row],[Profit]]/order_details[[#This Row],[Sales]])/100</f>
        <v>7.4311355311355307E-3</v>
      </c>
      <c r="Q873" s="12"/>
    </row>
    <row r="874" spans="1:17" x14ac:dyDescent="0.25">
      <c r="A874">
        <v>10458</v>
      </c>
      <c r="B874">
        <v>56</v>
      </c>
      <c r="C874" t="str">
        <f>_xlfn.XLOOKUP(order_details[[#This Row],[orderID]],orders[orderID],orders[customerID])</f>
        <v>SUPRD</v>
      </c>
      <c r="D874" t="str">
        <f>_xlfn.XLOOKUP(order_details[[#This Row],[orderID]],orders[orderID],orders[Employee Name])</f>
        <v>Robert King</v>
      </c>
      <c r="E874" t="str">
        <f>_xlfn.XLOOKUP(order_details[[#This Row],[Customer ID]],customers[customerID],customers[companyName])</f>
        <v>Suprêmes délices</v>
      </c>
      <c r="F874" t="str">
        <f>_xlfn.XLOOKUP(order_details[[#This Row],[productID]],products[productID],products[productName])</f>
        <v>Gnocchi di nonna Alice</v>
      </c>
      <c r="G874" t="str">
        <f>_xlfn.XLOOKUP(order_details[[#This Row],[Product Name]],products[productName],products[Category Name])</f>
        <v>Grains &amp; Cereals</v>
      </c>
      <c r="H874" s="6">
        <f>_xlfn.XLOOKUP(order_details[[#This Row],[orderID]],orders[orderID],orders[orderDate])</f>
        <v>41696</v>
      </c>
      <c r="I874" s="6" t="e">
        <f>DATEVALUE(order_details[[#This Row],[Order Date]])</f>
        <v>#VALUE!</v>
      </c>
      <c r="J874">
        <v>30.4</v>
      </c>
      <c r="K874">
        <v>15</v>
      </c>
      <c r="L874">
        <v>0</v>
      </c>
      <c r="M874">
        <f>(order_details[[#This Row],[unitPrice]]*order_details[[#This Row],[quantity]]) - (order_details[[#This Row],[unitPrice]]*order_details[[#This Row],[quantity]]*order_details[[#This Row],[discount]])</f>
        <v>456</v>
      </c>
      <c r="N874">
        <f>_xlfn.XLOOKUP(order_details[[#This Row],[orderID]],orders[orderID],orders[freight])</f>
        <v>147.06</v>
      </c>
      <c r="O874">
        <f>order_details[[#This Row],[Sales]]-order_details[[#This Row],[Freight]]</f>
        <v>308.94</v>
      </c>
      <c r="P874" s="8">
        <f>(order_details[[#This Row],[Profit]]/order_details[[#This Row],[Sales]])/100</f>
        <v>6.7749999999999998E-3</v>
      </c>
      <c r="Q874" s="12"/>
    </row>
    <row r="875" spans="1:17" x14ac:dyDescent="0.25">
      <c r="A875">
        <v>10468</v>
      </c>
      <c r="B875">
        <v>43</v>
      </c>
      <c r="C875" t="str">
        <f>_xlfn.XLOOKUP(order_details[[#This Row],[orderID]],orders[orderID],orders[customerID])</f>
        <v>KOENE</v>
      </c>
      <c r="D875" t="str">
        <f>_xlfn.XLOOKUP(order_details[[#This Row],[orderID]],orders[orderID],orders[Employee Name])</f>
        <v>Janet Leverling</v>
      </c>
      <c r="E875" t="str">
        <f>_xlfn.XLOOKUP(order_details[[#This Row],[Customer ID]],customers[customerID],customers[companyName])</f>
        <v>Königlich Essen</v>
      </c>
      <c r="F875" t="str">
        <f>_xlfn.XLOOKUP(order_details[[#This Row],[productID]],products[productID],products[productName])</f>
        <v>Ipoh Coffee</v>
      </c>
      <c r="G875" t="str">
        <f>_xlfn.XLOOKUP(order_details[[#This Row],[Product Name]],products[productName],products[Category Name])</f>
        <v>Beverages</v>
      </c>
      <c r="H875" s="6">
        <f>_xlfn.XLOOKUP(order_details[[#This Row],[orderID]],orders[orderID],orders[orderDate])</f>
        <v>41705</v>
      </c>
      <c r="I875" s="6" t="e">
        <f>DATEVALUE(order_details[[#This Row],[Order Date]])</f>
        <v>#VALUE!</v>
      </c>
      <c r="J875">
        <v>36.799999999999997</v>
      </c>
      <c r="K875">
        <v>15</v>
      </c>
      <c r="L875">
        <v>0</v>
      </c>
      <c r="M875">
        <f>(order_details[[#This Row],[unitPrice]]*order_details[[#This Row],[quantity]]) - (order_details[[#This Row],[unitPrice]]*order_details[[#This Row],[quantity]]*order_details[[#This Row],[discount]])</f>
        <v>552</v>
      </c>
      <c r="N875">
        <f>_xlfn.XLOOKUP(order_details[[#This Row],[orderID]],orders[orderID],orders[freight])</f>
        <v>44.12</v>
      </c>
      <c r="O875">
        <f>order_details[[#This Row],[Sales]]-order_details[[#This Row],[Freight]]</f>
        <v>507.88</v>
      </c>
      <c r="P875" s="8">
        <f>(order_details[[#This Row],[Profit]]/order_details[[#This Row],[Sales]])/100</f>
        <v>9.2007246376811583E-3</v>
      </c>
      <c r="Q875" s="12"/>
    </row>
    <row r="876" spans="1:17" x14ac:dyDescent="0.25">
      <c r="A876">
        <v>10470</v>
      </c>
      <c r="B876">
        <v>23</v>
      </c>
      <c r="C876" t="str">
        <f>_xlfn.XLOOKUP(order_details[[#This Row],[orderID]],orders[orderID],orders[customerID])</f>
        <v>BONAP</v>
      </c>
      <c r="D876" t="str">
        <f>_xlfn.XLOOKUP(order_details[[#This Row],[orderID]],orders[orderID],orders[Employee Name])</f>
        <v>Margaret Peacock</v>
      </c>
      <c r="E876" t="str">
        <f>_xlfn.XLOOKUP(order_details[[#This Row],[Customer ID]],customers[customerID],customers[companyName])</f>
        <v>Bon app'</v>
      </c>
      <c r="F876" t="str">
        <f>_xlfn.XLOOKUP(order_details[[#This Row],[productID]],products[productID],products[productName])</f>
        <v>Tunnbröd</v>
      </c>
      <c r="G876" t="str">
        <f>_xlfn.XLOOKUP(order_details[[#This Row],[Product Name]],products[productName],products[Category Name])</f>
        <v>Grains &amp; Cereals</v>
      </c>
      <c r="H876" s="6">
        <f>_xlfn.XLOOKUP(order_details[[#This Row],[orderID]],orders[orderID],orders[orderDate])</f>
        <v>41709</v>
      </c>
      <c r="I876" s="6" t="e">
        <f>DATEVALUE(order_details[[#This Row],[Order Date]])</f>
        <v>#VALUE!</v>
      </c>
      <c r="J876">
        <v>7.2</v>
      </c>
      <c r="K876">
        <v>15</v>
      </c>
      <c r="L876">
        <v>0</v>
      </c>
      <c r="M876">
        <f>(order_details[[#This Row],[unitPrice]]*order_details[[#This Row],[quantity]]) - (order_details[[#This Row],[unitPrice]]*order_details[[#This Row],[quantity]]*order_details[[#This Row],[discount]])</f>
        <v>108</v>
      </c>
      <c r="N876">
        <f>_xlfn.XLOOKUP(order_details[[#This Row],[orderID]],orders[orderID],orders[freight])</f>
        <v>64.56</v>
      </c>
      <c r="O876">
        <f>order_details[[#This Row],[Sales]]-order_details[[#This Row],[Freight]]</f>
        <v>43.44</v>
      </c>
      <c r="P876" s="8">
        <f>(order_details[[#This Row],[Profit]]/order_details[[#This Row],[Sales]])/100</f>
        <v>4.0222222222222222E-3</v>
      </c>
      <c r="Q876" s="12"/>
    </row>
    <row r="877" spans="1:17" x14ac:dyDescent="0.25">
      <c r="A877">
        <v>10477</v>
      </c>
      <c r="B877">
        <v>1</v>
      </c>
      <c r="C877" t="str">
        <f>_xlfn.XLOOKUP(order_details[[#This Row],[orderID]],orders[orderID],orders[customerID])</f>
        <v>PRINI</v>
      </c>
      <c r="D877" t="str">
        <f>_xlfn.XLOOKUP(order_details[[#This Row],[orderID]],orders[orderID],orders[Employee Name])</f>
        <v>Steven Buchanan</v>
      </c>
      <c r="E877" t="str">
        <f>_xlfn.XLOOKUP(order_details[[#This Row],[Customer ID]],customers[customerID],customers[companyName])</f>
        <v>Princesa Isabel Vinhos</v>
      </c>
      <c r="F877" t="str">
        <f>_xlfn.XLOOKUP(order_details[[#This Row],[productID]],products[productID],products[productName])</f>
        <v>Chai</v>
      </c>
      <c r="G877" t="str">
        <f>_xlfn.XLOOKUP(order_details[[#This Row],[Product Name]],products[productName],products[Category Name])</f>
        <v>Beverages</v>
      </c>
      <c r="H877" s="6">
        <f>_xlfn.XLOOKUP(order_details[[#This Row],[orderID]],orders[orderID],orders[orderDate])</f>
        <v>41715</v>
      </c>
      <c r="I877" s="6" t="e">
        <f>DATEVALUE(order_details[[#This Row],[Order Date]])</f>
        <v>#VALUE!</v>
      </c>
      <c r="J877">
        <v>14.4</v>
      </c>
      <c r="K877">
        <v>15</v>
      </c>
      <c r="L877">
        <v>0</v>
      </c>
      <c r="M877">
        <f>(order_details[[#This Row],[unitPrice]]*order_details[[#This Row],[quantity]]) - (order_details[[#This Row],[unitPrice]]*order_details[[#This Row],[quantity]]*order_details[[#This Row],[discount]])</f>
        <v>216</v>
      </c>
      <c r="N877">
        <f>_xlfn.XLOOKUP(order_details[[#This Row],[orderID]],orders[orderID],orders[freight])</f>
        <v>13.02</v>
      </c>
      <c r="O877">
        <f>order_details[[#This Row],[Sales]]-order_details[[#This Row],[Freight]]</f>
        <v>202.98</v>
      </c>
      <c r="P877" s="8">
        <f>(order_details[[#This Row],[Profit]]/order_details[[#This Row],[Sales]])/100</f>
        <v>9.3972222222222217E-3</v>
      </c>
      <c r="Q877" s="12"/>
    </row>
    <row r="878" spans="1:17" x14ac:dyDescent="0.25">
      <c r="A878">
        <v>10518</v>
      </c>
      <c r="B878">
        <v>38</v>
      </c>
      <c r="C878" t="str">
        <f>_xlfn.XLOOKUP(order_details[[#This Row],[orderID]],orders[orderID],orders[customerID])</f>
        <v>TORTU</v>
      </c>
      <c r="D878" t="str">
        <f>_xlfn.XLOOKUP(order_details[[#This Row],[orderID]],orders[orderID],orders[Employee Name])</f>
        <v>Margaret Peacock</v>
      </c>
      <c r="E878" t="str">
        <f>_xlfn.XLOOKUP(order_details[[#This Row],[Customer ID]],customers[customerID],customers[companyName])</f>
        <v>Tortuga Restaurante</v>
      </c>
      <c r="F878" t="str">
        <f>_xlfn.XLOOKUP(order_details[[#This Row],[productID]],products[productID],products[productName])</f>
        <v>Côte de Blaye</v>
      </c>
      <c r="G878" t="str">
        <f>_xlfn.XLOOKUP(order_details[[#This Row],[Product Name]],products[productName],products[Category Name])</f>
        <v>Beverages</v>
      </c>
      <c r="H878" s="6">
        <f>_xlfn.XLOOKUP(order_details[[#This Row],[orderID]],orders[orderID],orders[orderDate])</f>
        <v>41754</v>
      </c>
      <c r="I878" s="6" t="e">
        <f>DATEVALUE(order_details[[#This Row],[Order Date]])</f>
        <v>#VALUE!</v>
      </c>
      <c r="J878">
        <v>263.5</v>
      </c>
      <c r="K878">
        <v>15</v>
      </c>
      <c r="L878">
        <v>0</v>
      </c>
      <c r="M878">
        <f>(order_details[[#This Row],[unitPrice]]*order_details[[#This Row],[quantity]]) - (order_details[[#This Row],[unitPrice]]*order_details[[#This Row],[quantity]]*order_details[[#This Row],[discount]])</f>
        <v>3952.5</v>
      </c>
      <c r="N878">
        <f>_xlfn.XLOOKUP(order_details[[#This Row],[orderID]],orders[orderID],orders[freight])</f>
        <v>218.15</v>
      </c>
      <c r="O878">
        <f>order_details[[#This Row],[Sales]]-order_details[[#This Row],[Freight]]</f>
        <v>3734.35</v>
      </c>
      <c r="P878" s="8">
        <f>(order_details[[#This Row],[Profit]]/order_details[[#This Row],[Sales]])/100</f>
        <v>9.4480708412397214E-3</v>
      </c>
      <c r="Q878" s="12"/>
    </row>
    <row r="879" spans="1:17" x14ac:dyDescent="0.25">
      <c r="A879">
        <v>10524</v>
      </c>
      <c r="B879">
        <v>54</v>
      </c>
      <c r="C879" t="str">
        <f>_xlfn.XLOOKUP(order_details[[#This Row],[orderID]],orders[orderID],orders[customerID])</f>
        <v>BERGS</v>
      </c>
      <c r="D879" t="str">
        <f>_xlfn.XLOOKUP(order_details[[#This Row],[orderID]],orders[orderID],orders[Employee Name])</f>
        <v>Nancy Davolio</v>
      </c>
      <c r="E879" t="str">
        <f>_xlfn.XLOOKUP(order_details[[#This Row],[Customer ID]],customers[customerID],customers[companyName])</f>
        <v>Berglunds snabbköp</v>
      </c>
      <c r="F879" t="str">
        <f>_xlfn.XLOOKUP(order_details[[#This Row],[productID]],products[productID],products[productName])</f>
        <v>Tourtière</v>
      </c>
      <c r="G879" t="str">
        <f>_xlfn.XLOOKUP(order_details[[#This Row],[Product Name]],products[productName],products[Category Name])</f>
        <v>Meat &amp; Poultry</v>
      </c>
      <c r="H879" s="6">
        <f>_xlfn.XLOOKUP(order_details[[#This Row],[orderID]],orders[orderID],orders[orderDate])</f>
        <v>41760</v>
      </c>
      <c r="I879" s="6" t="e">
        <f>DATEVALUE(order_details[[#This Row],[Order Date]])</f>
        <v>#VALUE!</v>
      </c>
      <c r="J879">
        <v>7.45</v>
      </c>
      <c r="K879">
        <v>15</v>
      </c>
      <c r="L879">
        <v>0</v>
      </c>
      <c r="M879">
        <f>(order_details[[#This Row],[unitPrice]]*order_details[[#This Row],[quantity]]) - (order_details[[#This Row],[unitPrice]]*order_details[[#This Row],[quantity]]*order_details[[#This Row],[discount]])</f>
        <v>111.75</v>
      </c>
      <c r="N879">
        <f>_xlfn.XLOOKUP(order_details[[#This Row],[orderID]],orders[orderID],orders[freight])</f>
        <v>244.79</v>
      </c>
      <c r="O879">
        <f>order_details[[#This Row],[Sales]]-order_details[[#This Row],[Freight]]</f>
        <v>-133.04</v>
      </c>
      <c r="P879" s="8">
        <f>(order_details[[#This Row],[Profit]]/order_details[[#This Row],[Sales]])/100</f>
        <v>-1.1905145413870246E-2</v>
      </c>
      <c r="Q879" s="12"/>
    </row>
    <row r="880" spans="1:17" x14ac:dyDescent="0.25">
      <c r="A880">
        <v>10532</v>
      </c>
      <c r="B880">
        <v>30</v>
      </c>
      <c r="C880" t="str">
        <f>_xlfn.XLOOKUP(order_details[[#This Row],[orderID]],orders[orderID],orders[customerID])</f>
        <v>EASTC</v>
      </c>
      <c r="D880" t="str">
        <f>_xlfn.XLOOKUP(order_details[[#This Row],[orderID]],orders[orderID],orders[Employee Name])</f>
        <v>Robert King</v>
      </c>
      <c r="E880" t="str">
        <f>_xlfn.XLOOKUP(order_details[[#This Row],[Customer ID]],customers[customerID],customers[companyName])</f>
        <v>Eastern Connection</v>
      </c>
      <c r="F880" t="str">
        <f>_xlfn.XLOOKUP(order_details[[#This Row],[productID]],products[productID],products[productName])</f>
        <v>Nord-Ost Matjeshering</v>
      </c>
      <c r="G880" t="str">
        <f>_xlfn.XLOOKUP(order_details[[#This Row],[Product Name]],products[productName],products[Category Name])</f>
        <v>Seafood</v>
      </c>
      <c r="H880" s="6">
        <f>_xlfn.XLOOKUP(order_details[[#This Row],[orderID]],orders[orderID],orders[orderDate])</f>
        <v>41768</v>
      </c>
      <c r="I880" s="6" t="e">
        <f>DATEVALUE(order_details[[#This Row],[Order Date]])</f>
        <v>#VALUE!</v>
      </c>
      <c r="J880">
        <v>25.89</v>
      </c>
      <c r="K880">
        <v>15</v>
      </c>
      <c r="L880">
        <v>0</v>
      </c>
      <c r="M880">
        <f>(order_details[[#This Row],[unitPrice]]*order_details[[#This Row],[quantity]]) - (order_details[[#This Row],[unitPrice]]*order_details[[#This Row],[quantity]]*order_details[[#This Row],[discount]])</f>
        <v>388.35</v>
      </c>
      <c r="N880">
        <f>_xlfn.XLOOKUP(order_details[[#This Row],[orderID]],orders[orderID],orders[freight])</f>
        <v>74.459999999999994</v>
      </c>
      <c r="O880">
        <f>order_details[[#This Row],[Sales]]-order_details[[#This Row],[Freight]]</f>
        <v>313.89000000000004</v>
      </c>
      <c r="P880" s="8">
        <f>(order_details[[#This Row],[Profit]]/order_details[[#This Row],[Sales]])/100</f>
        <v>8.0826573966782545E-3</v>
      </c>
      <c r="Q880" s="12"/>
    </row>
    <row r="881" spans="1:17" x14ac:dyDescent="0.25">
      <c r="A881">
        <v>10539</v>
      </c>
      <c r="B881">
        <v>21</v>
      </c>
      <c r="C881" t="str">
        <f>_xlfn.XLOOKUP(order_details[[#This Row],[orderID]],orders[orderID],orders[customerID])</f>
        <v>BSBEV</v>
      </c>
      <c r="D881" t="str">
        <f>_xlfn.XLOOKUP(order_details[[#This Row],[orderID]],orders[orderID],orders[Employee Name])</f>
        <v>Michael Suyama</v>
      </c>
      <c r="E881" t="str">
        <f>_xlfn.XLOOKUP(order_details[[#This Row],[Customer ID]],customers[customerID],customers[companyName])</f>
        <v>B's Beverages</v>
      </c>
      <c r="F881" t="str">
        <f>_xlfn.XLOOKUP(order_details[[#This Row],[productID]],products[productID],products[productName])</f>
        <v>Sir Rodney's Scones</v>
      </c>
      <c r="G881" t="str">
        <f>_xlfn.XLOOKUP(order_details[[#This Row],[Product Name]],products[productName],products[Category Name])</f>
        <v>Confections</v>
      </c>
      <c r="H881" s="6">
        <f>_xlfn.XLOOKUP(order_details[[#This Row],[orderID]],orders[orderID],orders[orderDate])</f>
        <v>41775</v>
      </c>
      <c r="I881" s="6" t="e">
        <f>DATEVALUE(order_details[[#This Row],[Order Date]])</f>
        <v>#VALUE!</v>
      </c>
      <c r="J881">
        <v>10</v>
      </c>
      <c r="K881">
        <v>15</v>
      </c>
      <c r="L881">
        <v>0</v>
      </c>
      <c r="M881">
        <f>(order_details[[#This Row],[unitPrice]]*order_details[[#This Row],[quantity]]) - (order_details[[#This Row],[unitPrice]]*order_details[[#This Row],[quantity]]*order_details[[#This Row],[discount]])</f>
        <v>150</v>
      </c>
      <c r="N881">
        <f>_xlfn.XLOOKUP(order_details[[#This Row],[orderID]],orders[orderID],orders[freight])</f>
        <v>12.36</v>
      </c>
      <c r="O881">
        <f>order_details[[#This Row],[Sales]]-order_details[[#This Row],[Freight]]</f>
        <v>137.63999999999999</v>
      </c>
      <c r="P881" s="8">
        <f>(order_details[[#This Row],[Profit]]/order_details[[#This Row],[Sales]])/100</f>
        <v>9.1759999999999984E-3</v>
      </c>
      <c r="Q881" s="12"/>
    </row>
    <row r="882" spans="1:17" x14ac:dyDescent="0.25">
      <c r="A882">
        <v>10539</v>
      </c>
      <c r="B882">
        <v>33</v>
      </c>
      <c r="C882" t="str">
        <f>_xlfn.XLOOKUP(order_details[[#This Row],[orderID]],orders[orderID],orders[customerID])</f>
        <v>BSBEV</v>
      </c>
      <c r="D882" t="str">
        <f>_xlfn.XLOOKUP(order_details[[#This Row],[orderID]],orders[orderID],orders[Employee Name])</f>
        <v>Michael Suyama</v>
      </c>
      <c r="E882" t="str">
        <f>_xlfn.XLOOKUP(order_details[[#This Row],[Customer ID]],customers[customerID],customers[companyName])</f>
        <v>B's Beverages</v>
      </c>
      <c r="F882" t="str">
        <f>_xlfn.XLOOKUP(order_details[[#This Row],[productID]],products[productID],products[productName])</f>
        <v>Geitost</v>
      </c>
      <c r="G882" t="str">
        <f>_xlfn.XLOOKUP(order_details[[#This Row],[Product Name]],products[productName],products[Category Name])</f>
        <v>Dairy Products</v>
      </c>
      <c r="H882" s="6">
        <f>_xlfn.XLOOKUP(order_details[[#This Row],[orderID]],orders[orderID],orders[orderDate])</f>
        <v>41775</v>
      </c>
      <c r="I882" s="6" t="e">
        <f>DATEVALUE(order_details[[#This Row],[Order Date]])</f>
        <v>#VALUE!</v>
      </c>
      <c r="J882">
        <v>2.5</v>
      </c>
      <c r="K882">
        <v>15</v>
      </c>
      <c r="L882">
        <v>0</v>
      </c>
      <c r="M882">
        <f>(order_details[[#This Row],[unitPrice]]*order_details[[#This Row],[quantity]]) - (order_details[[#This Row],[unitPrice]]*order_details[[#This Row],[quantity]]*order_details[[#This Row],[discount]])</f>
        <v>37.5</v>
      </c>
      <c r="N882">
        <f>_xlfn.XLOOKUP(order_details[[#This Row],[orderID]],orders[orderID],orders[freight])</f>
        <v>12.36</v>
      </c>
      <c r="O882">
        <f>order_details[[#This Row],[Sales]]-order_details[[#This Row],[Freight]]</f>
        <v>25.14</v>
      </c>
      <c r="P882" s="8">
        <f>(order_details[[#This Row],[Profit]]/order_details[[#This Row],[Sales]])/100</f>
        <v>6.7039999999999999E-3</v>
      </c>
      <c r="Q882" s="12"/>
    </row>
    <row r="883" spans="1:17" x14ac:dyDescent="0.25">
      <c r="A883">
        <v>10553</v>
      </c>
      <c r="B883">
        <v>11</v>
      </c>
      <c r="C883" t="str">
        <f>_xlfn.XLOOKUP(order_details[[#This Row],[orderID]],orders[orderID],orders[customerID])</f>
        <v>WARTH</v>
      </c>
      <c r="D883" t="str">
        <f>_xlfn.XLOOKUP(order_details[[#This Row],[orderID]],orders[orderID],orders[Employee Name])</f>
        <v>Andrew Fuller</v>
      </c>
      <c r="E883" t="str">
        <f>_xlfn.XLOOKUP(order_details[[#This Row],[Customer ID]],customers[customerID],customers[companyName])</f>
        <v>Wartian Herkku</v>
      </c>
      <c r="F883" t="str">
        <f>_xlfn.XLOOKUP(order_details[[#This Row],[productID]],products[productID],products[productName])</f>
        <v>Queso Cabrales</v>
      </c>
      <c r="G883" t="str">
        <f>_xlfn.XLOOKUP(order_details[[#This Row],[Product Name]],products[productName],products[Category Name])</f>
        <v>Dairy Products</v>
      </c>
      <c r="H883" s="6">
        <f>_xlfn.XLOOKUP(order_details[[#This Row],[orderID]],orders[orderID],orders[orderDate])</f>
        <v>41789</v>
      </c>
      <c r="I883" s="6" t="e">
        <f>DATEVALUE(order_details[[#This Row],[Order Date]])</f>
        <v>#VALUE!</v>
      </c>
      <c r="J883">
        <v>21</v>
      </c>
      <c r="K883">
        <v>15</v>
      </c>
      <c r="L883">
        <v>0</v>
      </c>
      <c r="M883">
        <f>(order_details[[#This Row],[unitPrice]]*order_details[[#This Row],[quantity]]) - (order_details[[#This Row],[unitPrice]]*order_details[[#This Row],[quantity]]*order_details[[#This Row],[discount]])</f>
        <v>315</v>
      </c>
      <c r="N883">
        <f>_xlfn.XLOOKUP(order_details[[#This Row],[orderID]],orders[orderID],orders[freight])</f>
        <v>149.49</v>
      </c>
      <c r="O883">
        <f>order_details[[#This Row],[Sales]]-order_details[[#This Row],[Freight]]</f>
        <v>165.51</v>
      </c>
      <c r="P883" s="8">
        <f>(order_details[[#This Row],[Profit]]/order_details[[#This Row],[Sales]])/100</f>
        <v>5.2542857142857139E-3</v>
      </c>
      <c r="Q883" s="12"/>
    </row>
    <row r="884" spans="1:17" x14ac:dyDescent="0.25">
      <c r="A884">
        <v>10585</v>
      </c>
      <c r="B884">
        <v>47</v>
      </c>
      <c r="C884" t="str">
        <f>_xlfn.XLOOKUP(order_details[[#This Row],[orderID]],orders[orderID],orders[customerID])</f>
        <v>WELLI</v>
      </c>
      <c r="D884" t="str">
        <f>_xlfn.XLOOKUP(order_details[[#This Row],[orderID]],orders[orderID],orders[Employee Name])</f>
        <v>Robert King</v>
      </c>
      <c r="E884" t="str">
        <f>_xlfn.XLOOKUP(order_details[[#This Row],[Customer ID]],customers[customerID],customers[companyName])</f>
        <v>Wellington Importadora</v>
      </c>
      <c r="F884" t="str">
        <f>_xlfn.XLOOKUP(order_details[[#This Row],[productID]],products[productID],products[productName])</f>
        <v>Zaanse koeken</v>
      </c>
      <c r="G884" t="str">
        <f>_xlfn.XLOOKUP(order_details[[#This Row],[Product Name]],products[productName],products[Category Name])</f>
        <v>Confections</v>
      </c>
      <c r="H884" s="6">
        <f>_xlfn.XLOOKUP(order_details[[#This Row],[orderID]],orders[orderID],orders[orderDate])</f>
        <v>41821</v>
      </c>
      <c r="I884" s="6" t="e">
        <f>DATEVALUE(order_details[[#This Row],[Order Date]])</f>
        <v>#VALUE!</v>
      </c>
      <c r="J884">
        <v>9.5</v>
      </c>
      <c r="K884">
        <v>15</v>
      </c>
      <c r="L884">
        <v>0</v>
      </c>
      <c r="M884">
        <f>(order_details[[#This Row],[unitPrice]]*order_details[[#This Row],[quantity]]) - (order_details[[#This Row],[unitPrice]]*order_details[[#This Row],[quantity]]*order_details[[#This Row],[discount]])</f>
        <v>142.5</v>
      </c>
      <c r="N884">
        <f>_xlfn.XLOOKUP(order_details[[#This Row],[orderID]],orders[orderID],orders[freight])</f>
        <v>13.41</v>
      </c>
      <c r="O884">
        <f>order_details[[#This Row],[Sales]]-order_details[[#This Row],[Freight]]</f>
        <v>129.09</v>
      </c>
      <c r="P884" s="8">
        <f>(order_details[[#This Row],[Profit]]/order_details[[#This Row],[Sales]])/100</f>
        <v>9.0589473684210536E-3</v>
      </c>
      <c r="Q884" s="12"/>
    </row>
    <row r="885" spans="1:17" x14ac:dyDescent="0.25">
      <c r="A885">
        <v>10611</v>
      </c>
      <c r="B885">
        <v>60</v>
      </c>
      <c r="C885" t="str">
        <f>_xlfn.XLOOKUP(order_details[[#This Row],[orderID]],orders[orderID],orders[customerID])</f>
        <v>WOLZA</v>
      </c>
      <c r="D885" t="str">
        <f>_xlfn.XLOOKUP(order_details[[#This Row],[orderID]],orders[orderID],orders[Employee Name])</f>
        <v>Michael Suyama</v>
      </c>
      <c r="E885" t="str">
        <f>_xlfn.XLOOKUP(order_details[[#This Row],[Customer ID]],customers[customerID],customers[companyName])</f>
        <v>Wolski  Zajazd</v>
      </c>
      <c r="F885" t="str">
        <f>_xlfn.XLOOKUP(order_details[[#This Row],[productID]],products[productID],products[productName])</f>
        <v>Camembert Pierrot</v>
      </c>
      <c r="G885" t="str">
        <f>_xlfn.XLOOKUP(order_details[[#This Row],[Product Name]],products[productName],products[Category Name])</f>
        <v>Dairy Products</v>
      </c>
      <c r="H885" s="6">
        <f>_xlfn.XLOOKUP(order_details[[#This Row],[orderID]],orders[orderID],orders[orderDate])</f>
        <v>41845</v>
      </c>
      <c r="I885" s="6" t="e">
        <f>DATEVALUE(order_details[[#This Row],[Order Date]])</f>
        <v>#VALUE!</v>
      </c>
      <c r="J885">
        <v>34</v>
      </c>
      <c r="K885">
        <v>15</v>
      </c>
      <c r="L885">
        <v>0</v>
      </c>
      <c r="M885">
        <f>(order_details[[#This Row],[unitPrice]]*order_details[[#This Row],[quantity]]) - (order_details[[#This Row],[unitPrice]]*order_details[[#This Row],[quantity]]*order_details[[#This Row],[discount]])</f>
        <v>510</v>
      </c>
      <c r="N885">
        <f>_xlfn.XLOOKUP(order_details[[#This Row],[orderID]],orders[orderID],orders[freight])</f>
        <v>80.650000000000006</v>
      </c>
      <c r="O885">
        <f>order_details[[#This Row],[Sales]]-order_details[[#This Row],[Freight]]</f>
        <v>429.35</v>
      </c>
      <c r="P885" s="8">
        <f>(order_details[[#This Row],[Profit]]/order_details[[#This Row],[Sales]])/100</f>
        <v>8.4186274509803934E-3</v>
      </c>
      <c r="Q885" s="12"/>
    </row>
    <row r="886" spans="1:17" x14ac:dyDescent="0.25">
      <c r="A886">
        <v>10618</v>
      </c>
      <c r="B886">
        <v>68</v>
      </c>
      <c r="C886" t="str">
        <f>_xlfn.XLOOKUP(order_details[[#This Row],[orderID]],orders[orderID],orders[customerID])</f>
        <v>MEREP</v>
      </c>
      <c r="D886" t="str">
        <f>_xlfn.XLOOKUP(order_details[[#This Row],[orderID]],orders[orderID],orders[Employee Name])</f>
        <v>Nancy Davolio</v>
      </c>
      <c r="E886" t="str">
        <f>_xlfn.XLOOKUP(order_details[[#This Row],[Customer ID]],customers[customerID],customers[companyName])</f>
        <v>Mère Paillarde</v>
      </c>
      <c r="F886" t="str">
        <f>_xlfn.XLOOKUP(order_details[[#This Row],[productID]],products[productID],products[productName])</f>
        <v>Scottish Longbreads</v>
      </c>
      <c r="G886" t="str">
        <f>_xlfn.XLOOKUP(order_details[[#This Row],[Product Name]],products[productName],products[Category Name])</f>
        <v>Confections</v>
      </c>
      <c r="H886" s="6">
        <f>_xlfn.XLOOKUP(order_details[[#This Row],[orderID]],orders[orderID],orders[orderDate])</f>
        <v>41852</v>
      </c>
      <c r="I886" s="6" t="e">
        <f>DATEVALUE(order_details[[#This Row],[Order Date]])</f>
        <v>#VALUE!</v>
      </c>
      <c r="J886">
        <v>12.5</v>
      </c>
      <c r="K886">
        <v>15</v>
      </c>
      <c r="L886">
        <v>0</v>
      </c>
      <c r="M886">
        <f>(order_details[[#This Row],[unitPrice]]*order_details[[#This Row],[quantity]]) - (order_details[[#This Row],[unitPrice]]*order_details[[#This Row],[quantity]]*order_details[[#This Row],[discount]])</f>
        <v>187.5</v>
      </c>
      <c r="N886">
        <f>_xlfn.XLOOKUP(order_details[[#This Row],[orderID]],orders[orderID],orders[freight])</f>
        <v>154.68</v>
      </c>
      <c r="O886">
        <f>order_details[[#This Row],[Sales]]-order_details[[#This Row],[Freight]]</f>
        <v>32.819999999999993</v>
      </c>
      <c r="P886" s="8">
        <f>(order_details[[#This Row],[Profit]]/order_details[[#This Row],[Sales]])/100</f>
        <v>1.7503999999999998E-3</v>
      </c>
      <c r="Q886" s="12"/>
    </row>
    <row r="887" spans="1:17" x14ac:dyDescent="0.25">
      <c r="A887">
        <v>10621</v>
      </c>
      <c r="B887">
        <v>71</v>
      </c>
      <c r="C887" t="str">
        <f>_xlfn.XLOOKUP(order_details[[#This Row],[orderID]],orders[orderID],orders[customerID])</f>
        <v>ISLAT</v>
      </c>
      <c r="D887" t="str">
        <f>_xlfn.XLOOKUP(order_details[[#This Row],[orderID]],orders[orderID],orders[Employee Name])</f>
        <v>Margaret Peacock</v>
      </c>
      <c r="E887" t="str">
        <f>_xlfn.XLOOKUP(order_details[[#This Row],[Customer ID]],customers[customerID],customers[companyName])</f>
        <v>Island Trading</v>
      </c>
      <c r="F887" t="str">
        <f>_xlfn.XLOOKUP(order_details[[#This Row],[productID]],products[productID],products[productName])</f>
        <v>Flotemysost</v>
      </c>
      <c r="G887" t="str">
        <f>_xlfn.XLOOKUP(order_details[[#This Row],[Product Name]],products[productName],products[Category Name])</f>
        <v>Dairy Products</v>
      </c>
      <c r="H887" s="6">
        <f>_xlfn.XLOOKUP(order_details[[#This Row],[orderID]],orders[orderID],orders[orderDate])</f>
        <v>41856</v>
      </c>
      <c r="I887" s="6" t="e">
        <f>DATEVALUE(order_details[[#This Row],[Order Date]])</f>
        <v>#VALUE!</v>
      </c>
      <c r="J887">
        <v>21.5</v>
      </c>
      <c r="K887">
        <v>15</v>
      </c>
      <c r="L887">
        <v>0</v>
      </c>
      <c r="M887">
        <f>(order_details[[#This Row],[unitPrice]]*order_details[[#This Row],[quantity]]) - (order_details[[#This Row],[unitPrice]]*order_details[[#This Row],[quantity]]*order_details[[#This Row],[discount]])</f>
        <v>322.5</v>
      </c>
      <c r="N887">
        <f>_xlfn.XLOOKUP(order_details[[#This Row],[orderID]],orders[orderID],orders[freight])</f>
        <v>23.73</v>
      </c>
      <c r="O887">
        <f>order_details[[#This Row],[Sales]]-order_details[[#This Row],[Freight]]</f>
        <v>298.77</v>
      </c>
      <c r="P887" s="8">
        <f>(order_details[[#This Row],[Profit]]/order_details[[#This Row],[Sales]])/100</f>
        <v>9.2641860465116285E-3</v>
      </c>
      <c r="Q887" s="12"/>
    </row>
    <row r="888" spans="1:17" x14ac:dyDescent="0.25">
      <c r="A888">
        <v>10627</v>
      </c>
      <c r="B888">
        <v>62</v>
      </c>
      <c r="C888" t="str">
        <f>_xlfn.XLOOKUP(order_details[[#This Row],[orderID]],orders[orderID],orders[customerID])</f>
        <v>SAVEA</v>
      </c>
      <c r="D888" t="str">
        <f>_xlfn.XLOOKUP(order_details[[#This Row],[orderID]],orders[orderID],orders[Employee Name])</f>
        <v>Laura Callahan</v>
      </c>
      <c r="E888" t="str">
        <f>_xlfn.XLOOKUP(order_details[[#This Row],[Customer ID]],customers[customerID],customers[companyName])</f>
        <v>Save-a-lot Markets</v>
      </c>
      <c r="F888" t="str">
        <f>_xlfn.XLOOKUP(order_details[[#This Row],[productID]],products[productID],products[productName])</f>
        <v>Tarte au sucre</v>
      </c>
      <c r="G888" t="str">
        <f>_xlfn.XLOOKUP(order_details[[#This Row],[Product Name]],products[productName],products[Category Name])</f>
        <v>Confections</v>
      </c>
      <c r="H888" s="6">
        <f>_xlfn.XLOOKUP(order_details[[#This Row],[orderID]],orders[orderID],orders[orderDate])</f>
        <v>41862</v>
      </c>
      <c r="I888" s="6" t="e">
        <f>DATEVALUE(order_details[[#This Row],[Order Date]])</f>
        <v>#VALUE!</v>
      </c>
      <c r="J888">
        <v>49.3</v>
      </c>
      <c r="K888">
        <v>15</v>
      </c>
      <c r="L888">
        <v>0</v>
      </c>
      <c r="M888">
        <f>(order_details[[#This Row],[unitPrice]]*order_details[[#This Row],[quantity]]) - (order_details[[#This Row],[unitPrice]]*order_details[[#This Row],[quantity]]*order_details[[#This Row],[discount]])</f>
        <v>739.5</v>
      </c>
      <c r="N888">
        <f>_xlfn.XLOOKUP(order_details[[#This Row],[orderID]],orders[orderID],orders[freight])</f>
        <v>107.46</v>
      </c>
      <c r="O888">
        <f>order_details[[#This Row],[Sales]]-order_details[[#This Row],[Freight]]</f>
        <v>632.04</v>
      </c>
      <c r="P888" s="8">
        <f>(order_details[[#This Row],[Profit]]/order_details[[#This Row],[Sales]])/100</f>
        <v>8.5468559837728192E-3</v>
      </c>
      <c r="Q888" s="12"/>
    </row>
    <row r="889" spans="1:17" x14ac:dyDescent="0.25">
      <c r="A889">
        <v>10634</v>
      </c>
      <c r="B889">
        <v>51</v>
      </c>
      <c r="C889" t="str">
        <f>_xlfn.XLOOKUP(order_details[[#This Row],[orderID]],orders[orderID],orders[customerID])</f>
        <v>FOLIG</v>
      </c>
      <c r="D889" t="str">
        <f>_xlfn.XLOOKUP(order_details[[#This Row],[orderID]],orders[orderID],orders[Employee Name])</f>
        <v>Margaret Peacock</v>
      </c>
      <c r="E889" t="str">
        <f>_xlfn.XLOOKUP(order_details[[#This Row],[Customer ID]],customers[customerID],customers[companyName])</f>
        <v>Folies gourmandes</v>
      </c>
      <c r="F889" t="str">
        <f>_xlfn.XLOOKUP(order_details[[#This Row],[productID]],products[productID],products[productName])</f>
        <v>Manjimup Dried Apples</v>
      </c>
      <c r="G889" t="str">
        <f>_xlfn.XLOOKUP(order_details[[#This Row],[Product Name]],products[productName],products[Category Name])</f>
        <v>Produce</v>
      </c>
      <c r="H889" s="6">
        <f>_xlfn.XLOOKUP(order_details[[#This Row],[orderID]],orders[orderID],orders[orderDate])</f>
        <v>41866</v>
      </c>
      <c r="I889" s="6" t="e">
        <f>DATEVALUE(order_details[[#This Row],[Order Date]])</f>
        <v>#VALUE!</v>
      </c>
      <c r="J889">
        <v>53</v>
      </c>
      <c r="K889">
        <v>15</v>
      </c>
      <c r="L889">
        <v>0</v>
      </c>
      <c r="M889">
        <f>(order_details[[#This Row],[unitPrice]]*order_details[[#This Row],[quantity]]) - (order_details[[#This Row],[unitPrice]]*order_details[[#This Row],[quantity]]*order_details[[#This Row],[discount]])</f>
        <v>795</v>
      </c>
      <c r="N889">
        <f>_xlfn.XLOOKUP(order_details[[#This Row],[orderID]],orders[orderID],orders[freight])</f>
        <v>487.38</v>
      </c>
      <c r="O889">
        <f>order_details[[#This Row],[Sales]]-order_details[[#This Row],[Freight]]</f>
        <v>307.62</v>
      </c>
      <c r="P889" s="8">
        <f>(order_details[[#This Row],[Profit]]/order_details[[#This Row],[Sales]])/100</f>
        <v>3.869433962264151E-3</v>
      </c>
      <c r="Q889" s="12"/>
    </row>
    <row r="890" spans="1:17" x14ac:dyDescent="0.25">
      <c r="A890">
        <v>10645</v>
      </c>
      <c r="B890">
        <v>36</v>
      </c>
      <c r="C890" t="str">
        <f>_xlfn.XLOOKUP(order_details[[#This Row],[orderID]],orders[orderID],orders[customerID])</f>
        <v>HANAR</v>
      </c>
      <c r="D890" t="str">
        <f>_xlfn.XLOOKUP(order_details[[#This Row],[orderID]],orders[orderID],orders[Employee Name])</f>
        <v>Margaret Peacock</v>
      </c>
      <c r="E890" t="str">
        <f>_xlfn.XLOOKUP(order_details[[#This Row],[Customer ID]],customers[customerID],customers[companyName])</f>
        <v>Hanari Carnes</v>
      </c>
      <c r="F890" t="str">
        <f>_xlfn.XLOOKUP(order_details[[#This Row],[productID]],products[productID],products[productName])</f>
        <v>Inlagd Sill</v>
      </c>
      <c r="G890" t="str">
        <f>_xlfn.XLOOKUP(order_details[[#This Row],[Product Name]],products[productName],products[Category Name])</f>
        <v>Seafood</v>
      </c>
      <c r="H890" s="6">
        <f>_xlfn.XLOOKUP(order_details[[#This Row],[orderID]],orders[orderID],orders[orderDate])</f>
        <v>41877</v>
      </c>
      <c r="I890" s="6" t="e">
        <f>DATEVALUE(order_details[[#This Row],[Order Date]])</f>
        <v>#VALUE!</v>
      </c>
      <c r="J890">
        <v>19</v>
      </c>
      <c r="K890">
        <v>15</v>
      </c>
      <c r="L890">
        <v>0</v>
      </c>
      <c r="M890">
        <f>(order_details[[#This Row],[unitPrice]]*order_details[[#This Row],[quantity]]) - (order_details[[#This Row],[unitPrice]]*order_details[[#This Row],[quantity]]*order_details[[#This Row],[discount]])</f>
        <v>285</v>
      </c>
      <c r="N890">
        <f>_xlfn.XLOOKUP(order_details[[#This Row],[orderID]],orders[orderID],orders[freight])</f>
        <v>12.41</v>
      </c>
      <c r="O890">
        <f>order_details[[#This Row],[Sales]]-order_details[[#This Row],[Freight]]</f>
        <v>272.58999999999997</v>
      </c>
      <c r="P890" s="8">
        <f>(order_details[[#This Row],[Profit]]/order_details[[#This Row],[Sales]])/100</f>
        <v>9.5645614035087707E-3</v>
      </c>
      <c r="Q890" s="12"/>
    </row>
    <row r="891" spans="1:17" x14ac:dyDescent="0.25">
      <c r="A891">
        <v>10648</v>
      </c>
      <c r="B891">
        <v>22</v>
      </c>
      <c r="C891" t="str">
        <f>_xlfn.XLOOKUP(order_details[[#This Row],[orderID]],orders[orderID],orders[customerID])</f>
        <v>RICAR</v>
      </c>
      <c r="D891" t="str">
        <f>_xlfn.XLOOKUP(order_details[[#This Row],[orderID]],orders[orderID],orders[Employee Name])</f>
        <v>Steven Buchanan</v>
      </c>
      <c r="E891" t="str">
        <f>_xlfn.XLOOKUP(order_details[[#This Row],[Customer ID]],customers[customerID],customers[companyName])</f>
        <v>Ricardo Adocicados</v>
      </c>
      <c r="F891" t="str">
        <f>_xlfn.XLOOKUP(order_details[[#This Row],[productID]],products[productID],products[productName])</f>
        <v>Gustaf's Knackebröd</v>
      </c>
      <c r="G891" t="str">
        <f>_xlfn.XLOOKUP(order_details[[#This Row],[Product Name]],products[productName],products[Category Name])</f>
        <v>Grains &amp; Cereals</v>
      </c>
      <c r="H891" s="6">
        <f>_xlfn.XLOOKUP(order_details[[#This Row],[orderID]],orders[orderID],orders[orderDate])</f>
        <v>41879</v>
      </c>
      <c r="I891" s="6" t="e">
        <f>DATEVALUE(order_details[[#This Row],[Order Date]])</f>
        <v>#VALUE!</v>
      </c>
      <c r="J891">
        <v>21</v>
      </c>
      <c r="K891">
        <v>15</v>
      </c>
      <c r="L891">
        <v>0</v>
      </c>
      <c r="M891">
        <f>(order_details[[#This Row],[unitPrice]]*order_details[[#This Row],[quantity]]) - (order_details[[#This Row],[unitPrice]]*order_details[[#This Row],[quantity]]*order_details[[#This Row],[discount]])</f>
        <v>315</v>
      </c>
      <c r="N891">
        <f>_xlfn.XLOOKUP(order_details[[#This Row],[orderID]],orders[orderID],orders[freight])</f>
        <v>14.25</v>
      </c>
      <c r="O891">
        <f>order_details[[#This Row],[Sales]]-order_details[[#This Row],[Freight]]</f>
        <v>300.75</v>
      </c>
      <c r="P891" s="8">
        <f>(order_details[[#This Row],[Profit]]/order_details[[#This Row],[Sales]])/100</f>
        <v>9.5476190476190478E-3</v>
      </c>
      <c r="Q891" s="12"/>
    </row>
    <row r="892" spans="1:17" x14ac:dyDescent="0.25">
      <c r="A892">
        <v>10649</v>
      </c>
      <c r="B892">
        <v>72</v>
      </c>
      <c r="C892" t="str">
        <f>_xlfn.XLOOKUP(order_details[[#This Row],[orderID]],orders[orderID],orders[customerID])</f>
        <v>MAISD</v>
      </c>
      <c r="D892" t="str">
        <f>_xlfn.XLOOKUP(order_details[[#This Row],[orderID]],orders[orderID],orders[Employee Name])</f>
        <v>Steven Buchanan</v>
      </c>
      <c r="E892" t="str">
        <f>_xlfn.XLOOKUP(order_details[[#This Row],[Customer ID]],customers[customerID],customers[companyName])</f>
        <v>Maison Dewey</v>
      </c>
      <c r="F892" t="str">
        <f>_xlfn.XLOOKUP(order_details[[#This Row],[productID]],products[productID],products[productName])</f>
        <v>Mozzarella di Giovanni</v>
      </c>
      <c r="G892" t="str">
        <f>_xlfn.XLOOKUP(order_details[[#This Row],[Product Name]],products[productName],products[Category Name])</f>
        <v>Dairy Products</v>
      </c>
      <c r="H892" s="6">
        <f>_xlfn.XLOOKUP(order_details[[#This Row],[orderID]],orders[orderID],orders[orderDate])</f>
        <v>41879</v>
      </c>
      <c r="I892" s="6" t="e">
        <f>DATEVALUE(order_details[[#This Row],[Order Date]])</f>
        <v>#VALUE!</v>
      </c>
      <c r="J892">
        <v>34.799999999999997</v>
      </c>
      <c r="K892">
        <v>15</v>
      </c>
      <c r="L892">
        <v>0</v>
      </c>
      <c r="M892">
        <f>(order_details[[#This Row],[unitPrice]]*order_details[[#This Row],[quantity]]) - (order_details[[#This Row],[unitPrice]]*order_details[[#This Row],[quantity]]*order_details[[#This Row],[discount]])</f>
        <v>522</v>
      </c>
      <c r="N892">
        <f>_xlfn.XLOOKUP(order_details[[#This Row],[orderID]],orders[orderID],orders[freight])</f>
        <v>6.2</v>
      </c>
      <c r="O892">
        <f>order_details[[#This Row],[Sales]]-order_details[[#This Row],[Freight]]</f>
        <v>515.79999999999995</v>
      </c>
      <c r="P892" s="8">
        <f>(order_details[[#This Row],[Profit]]/order_details[[#This Row],[Sales]])/100</f>
        <v>9.8812260536398459E-3</v>
      </c>
      <c r="Q892" s="12"/>
    </row>
    <row r="893" spans="1:17" x14ac:dyDescent="0.25">
      <c r="A893">
        <v>10685</v>
      </c>
      <c r="B893">
        <v>47</v>
      </c>
      <c r="C893" t="str">
        <f>_xlfn.XLOOKUP(order_details[[#This Row],[orderID]],orders[orderID],orders[customerID])</f>
        <v>GOURL</v>
      </c>
      <c r="D893" t="str">
        <f>_xlfn.XLOOKUP(order_details[[#This Row],[orderID]],orders[orderID],orders[Employee Name])</f>
        <v>Margaret Peacock</v>
      </c>
      <c r="E893" t="str">
        <f>_xlfn.XLOOKUP(order_details[[#This Row],[Customer ID]],customers[customerID],customers[companyName])</f>
        <v>Gourmet Lanchonetes</v>
      </c>
      <c r="F893" t="str">
        <f>_xlfn.XLOOKUP(order_details[[#This Row],[productID]],products[productID],products[productName])</f>
        <v>Zaanse koeken</v>
      </c>
      <c r="G893" t="str">
        <f>_xlfn.XLOOKUP(order_details[[#This Row],[Product Name]],products[productName],products[Category Name])</f>
        <v>Confections</v>
      </c>
      <c r="H893" s="6">
        <f>_xlfn.XLOOKUP(order_details[[#This Row],[orderID]],orders[orderID],orders[orderDate])</f>
        <v>41911</v>
      </c>
      <c r="I893" s="6" t="e">
        <f>DATEVALUE(order_details[[#This Row],[Order Date]])</f>
        <v>#VALUE!</v>
      </c>
      <c r="J893">
        <v>9.5</v>
      </c>
      <c r="K893">
        <v>15</v>
      </c>
      <c r="L893">
        <v>0</v>
      </c>
      <c r="M893">
        <f>(order_details[[#This Row],[unitPrice]]*order_details[[#This Row],[quantity]]) - (order_details[[#This Row],[unitPrice]]*order_details[[#This Row],[quantity]]*order_details[[#This Row],[discount]])</f>
        <v>142.5</v>
      </c>
      <c r="N893">
        <f>_xlfn.XLOOKUP(order_details[[#This Row],[orderID]],orders[orderID],orders[freight])</f>
        <v>33.75</v>
      </c>
      <c r="O893">
        <f>order_details[[#This Row],[Sales]]-order_details[[#This Row],[Freight]]</f>
        <v>108.75</v>
      </c>
      <c r="P893" s="8">
        <f>(order_details[[#This Row],[Profit]]/order_details[[#This Row],[Sales]])/100</f>
        <v>7.6315789473684215E-3</v>
      </c>
      <c r="Q893" s="12"/>
    </row>
    <row r="894" spans="1:17" x14ac:dyDescent="0.25">
      <c r="A894">
        <v>10686</v>
      </c>
      <c r="B894">
        <v>26</v>
      </c>
      <c r="C894" t="str">
        <f>_xlfn.XLOOKUP(order_details[[#This Row],[orderID]],orders[orderID],orders[customerID])</f>
        <v>PICCO</v>
      </c>
      <c r="D894" t="str">
        <f>_xlfn.XLOOKUP(order_details[[#This Row],[orderID]],orders[orderID],orders[Employee Name])</f>
        <v>Andrew Fuller</v>
      </c>
      <c r="E894" t="str">
        <f>_xlfn.XLOOKUP(order_details[[#This Row],[Customer ID]],customers[customerID],customers[companyName])</f>
        <v>Piccolo und mehr</v>
      </c>
      <c r="F894" t="str">
        <f>_xlfn.XLOOKUP(order_details[[#This Row],[productID]],products[productID],products[productName])</f>
        <v>Gumbär Gummibärchen</v>
      </c>
      <c r="G894" t="str">
        <f>_xlfn.XLOOKUP(order_details[[#This Row],[Product Name]],products[productName],products[Category Name])</f>
        <v>Confections</v>
      </c>
      <c r="H894" s="6">
        <f>_xlfn.XLOOKUP(order_details[[#This Row],[orderID]],orders[orderID],orders[orderDate])</f>
        <v>41912</v>
      </c>
      <c r="I894" s="6" t="e">
        <f>DATEVALUE(order_details[[#This Row],[Order Date]])</f>
        <v>#VALUE!</v>
      </c>
      <c r="J894">
        <v>31.23</v>
      </c>
      <c r="K894">
        <v>15</v>
      </c>
      <c r="L894">
        <v>0</v>
      </c>
      <c r="M894">
        <f>(order_details[[#This Row],[unitPrice]]*order_details[[#This Row],[quantity]]) - (order_details[[#This Row],[unitPrice]]*order_details[[#This Row],[quantity]]*order_details[[#This Row],[discount]])</f>
        <v>468.45</v>
      </c>
      <c r="N894">
        <f>_xlfn.XLOOKUP(order_details[[#This Row],[orderID]],orders[orderID],orders[freight])</f>
        <v>96.5</v>
      </c>
      <c r="O894">
        <f>order_details[[#This Row],[Sales]]-order_details[[#This Row],[Freight]]</f>
        <v>371.95</v>
      </c>
      <c r="P894" s="8">
        <f>(order_details[[#This Row],[Profit]]/order_details[[#This Row],[Sales]])/100</f>
        <v>7.9400149428967871E-3</v>
      </c>
      <c r="Q894" s="12"/>
    </row>
    <row r="895" spans="1:17" x14ac:dyDescent="0.25">
      <c r="A895">
        <v>10698</v>
      </c>
      <c r="B895">
        <v>11</v>
      </c>
      <c r="C895" t="str">
        <f>_xlfn.XLOOKUP(order_details[[#This Row],[orderID]],orders[orderID],orders[customerID])</f>
        <v>ERNSH</v>
      </c>
      <c r="D895" t="str">
        <f>_xlfn.XLOOKUP(order_details[[#This Row],[orderID]],orders[orderID],orders[Employee Name])</f>
        <v>Margaret Peacock</v>
      </c>
      <c r="E895" t="str">
        <f>_xlfn.XLOOKUP(order_details[[#This Row],[Customer ID]],customers[customerID],customers[companyName])</f>
        <v>Ernst Handel</v>
      </c>
      <c r="F895" t="str">
        <f>_xlfn.XLOOKUP(order_details[[#This Row],[productID]],products[productID],products[productName])</f>
        <v>Queso Cabrales</v>
      </c>
      <c r="G895" t="str">
        <f>_xlfn.XLOOKUP(order_details[[#This Row],[Product Name]],products[productName],products[Category Name])</f>
        <v>Dairy Products</v>
      </c>
      <c r="H895" s="6">
        <f>_xlfn.XLOOKUP(order_details[[#This Row],[orderID]],orders[orderID],orders[orderDate])</f>
        <v>41921</v>
      </c>
      <c r="I895" s="6" t="e">
        <f>DATEVALUE(order_details[[#This Row],[Order Date]])</f>
        <v>#VALUE!</v>
      </c>
      <c r="J895">
        <v>21</v>
      </c>
      <c r="K895">
        <v>15</v>
      </c>
      <c r="L895">
        <v>0</v>
      </c>
      <c r="M895">
        <f>(order_details[[#This Row],[unitPrice]]*order_details[[#This Row],[quantity]]) - (order_details[[#This Row],[unitPrice]]*order_details[[#This Row],[quantity]]*order_details[[#This Row],[discount]])</f>
        <v>315</v>
      </c>
      <c r="N895">
        <f>_xlfn.XLOOKUP(order_details[[#This Row],[orderID]],orders[orderID],orders[freight])</f>
        <v>272.47000000000003</v>
      </c>
      <c r="O895">
        <f>order_details[[#This Row],[Sales]]-order_details[[#This Row],[Freight]]</f>
        <v>42.529999999999973</v>
      </c>
      <c r="P895" s="8">
        <f>(order_details[[#This Row],[Profit]]/order_details[[#This Row],[Sales]])/100</f>
        <v>1.3501587301587292E-3</v>
      </c>
      <c r="Q895" s="12"/>
    </row>
    <row r="896" spans="1:17" x14ac:dyDescent="0.25">
      <c r="A896">
        <v>10717</v>
      </c>
      <c r="B896">
        <v>54</v>
      </c>
      <c r="C896" t="str">
        <f>_xlfn.XLOOKUP(order_details[[#This Row],[orderID]],orders[orderID],orders[customerID])</f>
        <v>FRANK</v>
      </c>
      <c r="D896" t="str">
        <f>_xlfn.XLOOKUP(order_details[[#This Row],[orderID]],orders[orderID],orders[Employee Name])</f>
        <v>Nancy Davolio</v>
      </c>
      <c r="E896" t="str">
        <f>_xlfn.XLOOKUP(order_details[[#This Row],[Customer ID]],customers[customerID],customers[companyName])</f>
        <v>Frankenversand</v>
      </c>
      <c r="F896" t="str">
        <f>_xlfn.XLOOKUP(order_details[[#This Row],[productID]],products[productID],products[productName])</f>
        <v>Tourtière</v>
      </c>
      <c r="G896" t="str">
        <f>_xlfn.XLOOKUP(order_details[[#This Row],[Product Name]],products[productName],products[Category Name])</f>
        <v>Meat &amp; Poultry</v>
      </c>
      <c r="H896" s="6">
        <f>_xlfn.XLOOKUP(order_details[[#This Row],[orderID]],orders[orderID],orders[orderDate])</f>
        <v>41936</v>
      </c>
      <c r="I896" s="6" t="e">
        <f>DATEVALUE(order_details[[#This Row],[Order Date]])</f>
        <v>#VALUE!</v>
      </c>
      <c r="J896">
        <v>7.45</v>
      </c>
      <c r="K896">
        <v>15</v>
      </c>
      <c r="L896">
        <v>0</v>
      </c>
      <c r="M896">
        <f>(order_details[[#This Row],[unitPrice]]*order_details[[#This Row],[quantity]]) - (order_details[[#This Row],[unitPrice]]*order_details[[#This Row],[quantity]]*order_details[[#This Row],[discount]])</f>
        <v>111.75</v>
      </c>
      <c r="N896">
        <f>_xlfn.XLOOKUP(order_details[[#This Row],[orderID]],orders[orderID],orders[freight])</f>
        <v>59.25</v>
      </c>
      <c r="O896">
        <f>order_details[[#This Row],[Sales]]-order_details[[#This Row],[Freight]]</f>
        <v>52.5</v>
      </c>
      <c r="P896" s="8">
        <f>(order_details[[#This Row],[Profit]]/order_details[[#This Row],[Sales]])/100</f>
        <v>4.6979865771812077E-3</v>
      </c>
      <c r="Q896" s="12"/>
    </row>
    <row r="897" spans="1:17" x14ac:dyDescent="0.25">
      <c r="A897">
        <v>10723</v>
      </c>
      <c r="B897">
        <v>26</v>
      </c>
      <c r="C897" t="str">
        <f>_xlfn.XLOOKUP(order_details[[#This Row],[orderID]],orders[orderID],orders[customerID])</f>
        <v>WHITC</v>
      </c>
      <c r="D897" t="str">
        <f>_xlfn.XLOOKUP(order_details[[#This Row],[orderID]],orders[orderID],orders[Employee Name])</f>
        <v>Janet Leverling</v>
      </c>
      <c r="E897" t="str">
        <f>_xlfn.XLOOKUP(order_details[[#This Row],[Customer ID]],customers[customerID],customers[companyName])</f>
        <v>White Clover Markets</v>
      </c>
      <c r="F897" t="str">
        <f>_xlfn.XLOOKUP(order_details[[#This Row],[productID]],products[productID],products[productName])</f>
        <v>Gumbär Gummibärchen</v>
      </c>
      <c r="G897" t="str">
        <f>_xlfn.XLOOKUP(order_details[[#This Row],[Product Name]],products[productName],products[Category Name])</f>
        <v>Confections</v>
      </c>
      <c r="H897" s="6">
        <f>_xlfn.XLOOKUP(order_details[[#This Row],[orderID]],orders[orderID],orders[orderDate])</f>
        <v>41942</v>
      </c>
      <c r="I897" s="6" t="e">
        <f>DATEVALUE(order_details[[#This Row],[Order Date]])</f>
        <v>#VALUE!</v>
      </c>
      <c r="J897">
        <v>31.23</v>
      </c>
      <c r="K897">
        <v>15</v>
      </c>
      <c r="L897">
        <v>0</v>
      </c>
      <c r="M897">
        <f>(order_details[[#This Row],[unitPrice]]*order_details[[#This Row],[quantity]]) - (order_details[[#This Row],[unitPrice]]*order_details[[#This Row],[quantity]]*order_details[[#This Row],[discount]])</f>
        <v>468.45</v>
      </c>
      <c r="N897">
        <f>_xlfn.XLOOKUP(order_details[[#This Row],[orderID]],orders[orderID],orders[freight])</f>
        <v>21.72</v>
      </c>
      <c r="O897">
        <f>order_details[[#This Row],[Sales]]-order_details[[#This Row],[Freight]]</f>
        <v>446.73</v>
      </c>
      <c r="P897" s="8">
        <f>(order_details[[#This Row],[Profit]]/order_details[[#This Row],[Sales]])/100</f>
        <v>9.5363432596861988E-3</v>
      </c>
      <c r="Q897" s="12"/>
    </row>
    <row r="898" spans="1:17" x14ac:dyDescent="0.25">
      <c r="A898">
        <v>10728</v>
      </c>
      <c r="B898">
        <v>30</v>
      </c>
      <c r="C898" t="str">
        <f>_xlfn.XLOOKUP(order_details[[#This Row],[orderID]],orders[orderID],orders[customerID])</f>
        <v>QUEEN</v>
      </c>
      <c r="D898" t="str">
        <f>_xlfn.XLOOKUP(order_details[[#This Row],[orderID]],orders[orderID],orders[Employee Name])</f>
        <v>Margaret Peacock</v>
      </c>
      <c r="E898" t="str">
        <f>_xlfn.XLOOKUP(order_details[[#This Row],[Customer ID]],customers[customerID],customers[companyName])</f>
        <v>Queen Cozinha</v>
      </c>
      <c r="F898" t="str">
        <f>_xlfn.XLOOKUP(order_details[[#This Row],[productID]],products[productID],products[productName])</f>
        <v>Nord-Ost Matjeshering</v>
      </c>
      <c r="G898" t="str">
        <f>_xlfn.XLOOKUP(order_details[[#This Row],[Product Name]],products[productName],products[Category Name])</f>
        <v>Seafood</v>
      </c>
      <c r="H898" s="6">
        <f>_xlfn.XLOOKUP(order_details[[#This Row],[orderID]],orders[orderID],orders[orderDate])</f>
        <v>41947</v>
      </c>
      <c r="I898" s="6" t="e">
        <f>DATEVALUE(order_details[[#This Row],[Order Date]])</f>
        <v>#VALUE!</v>
      </c>
      <c r="J898">
        <v>25.89</v>
      </c>
      <c r="K898">
        <v>15</v>
      </c>
      <c r="L898">
        <v>0</v>
      </c>
      <c r="M898">
        <f>(order_details[[#This Row],[unitPrice]]*order_details[[#This Row],[quantity]]) - (order_details[[#This Row],[unitPrice]]*order_details[[#This Row],[quantity]]*order_details[[#This Row],[discount]])</f>
        <v>388.35</v>
      </c>
      <c r="N898">
        <f>_xlfn.XLOOKUP(order_details[[#This Row],[orderID]],orders[orderID],orders[freight])</f>
        <v>58.33</v>
      </c>
      <c r="O898">
        <f>order_details[[#This Row],[Sales]]-order_details[[#This Row],[Freight]]</f>
        <v>330.02000000000004</v>
      </c>
      <c r="P898" s="8">
        <f>(order_details[[#This Row],[Profit]]/order_details[[#This Row],[Sales]])/100</f>
        <v>8.4980043774945287E-3</v>
      </c>
      <c r="Q898" s="12"/>
    </row>
    <row r="899" spans="1:17" x14ac:dyDescent="0.25">
      <c r="A899">
        <v>10728</v>
      </c>
      <c r="B899">
        <v>60</v>
      </c>
      <c r="C899" t="str">
        <f>_xlfn.XLOOKUP(order_details[[#This Row],[orderID]],orders[orderID],orders[customerID])</f>
        <v>QUEEN</v>
      </c>
      <c r="D899" t="str">
        <f>_xlfn.XLOOKUP(order_details[[#This Row],[orderID]],orders[orderID],orders[Employee Name])</f>
        <v>Margaret Peacock</v>
      </c>
      <c r="E899" t="str">
        <f>_xlfn.XLOOKUP(order_details[[#This Row],[Customer ID]],customers[customerID],customers[companyName])</f>
        <v>Queen Cozinha</v>
      </c>
      <c r="F899" t="str">
        <f>_xlfn.XLOOKUP(order_details[[#This Row],[productID]],products[productID],products[productName])</f>
        <v>Camembert Pierrot</v>
      </c>
      <c r="G899" t="str">
        <f>_xlfn.XLOOKUP(order_details[[#This Row],[Product Name]],products[productName],products[Category Name])</f>
        <v>Dairy Products</v>
      </c>
      <c r="H899" s="6">
        <f>_xlfn.XLOOKUP(order_details[[#This Row],[orderID]],orders[orderID],orders[orderDate])</f>
        <v>41947</v>
      </c>
      <c r="I899" s="6" t="e">
        <f>DATEVALUE(order_details[[#This Row],[Order Date]])</f>
        <v>#VALUE!</v>
      </c>
      <c r="J899">
        <v>34</v>
      </c>
      <c r="K899">
        <v>15</v>
      </c>
      <c r="L899">
        <v>0</v>
      </c>
      <c r="M899">
        <f>(order_details[[#This Row],[unitPrice]]*order_details[[#This Row],[quantity]]) - (order_details[[#This Row],[unitPrice]]*order_details[[#This Row],[quantity]]*order_details[[#This Row],[discount]])</f>
        <v>510</v>
      </c>
      <c r="N899">
        <f>_xlfn.XLOOKUP(order_details[[#This Row],[orderID]],orders[orderID],orders[freight])</f>
        <v>58.33</v>
      </c>
      <c r="O899">
        <f>order_details[[#This Row],[Sales]]-order_details[[#This Row],[Freight]]</f>
        <v>451.67</v>
      </c>
      <c r="P899" s="8">
        <f>(order_details[[#This Row],[Profit]]/order_details[[#This Row],[Sales]])/100</f>
        <v>8.8562745098039221E-3</v>
      </c>
      <c r="Q899" s="12"/>
    </row>
    <row r="900" spans="1:17" x14ac:dyDescent="0.25">
      <c r="A900">
        <v>10734</v>
      </c>
      <c r="B900">
        <v>30</v>
      </c>
      <c r="C900" t="str">
        <f>_xlfn.XLOOKUP(order_details[[#This Row],[orderID]],orders[orderID],orders[customerID])</f>
        <v>GOURL</v>
      </c>
      <c r="D900" t="str">
        <f>_xlfn.XLOOKUP(order_details[[#This Row],[orderID]],orders[orderID],orders[Employee Name])</f>
        <v>Andrew Fuller</v>
      </c>
      <c r="E900" t="str">
        <f>_xlfn.XLOOKUP(order_details[[#This Row],[Customer ID]],customers[customerID],customers[companyName])</f>
        <v>Gourmet Lanchonetes</v>
      </c>
      <c r="F900" t="str">
        <f>_xlfn.XLOOKUP(order_details[[#This Row],[productID]],products[productID],products[productName])</f>
        <v>Nord-Ost Matjeshering</v>
      </c>
      <c r="G900" t="str">
        <f>_xlfn.XLOOKUP(order_details[[#This Row],[Product Name]],products[productName],products[Category Name])</f>
        <v>Seafood</v>
      </c>
      <c r="H900" s="6">
        <f>_xlfn.XLOOKUP(order_details[[#This Row],[orderID]],orders[orderID],orders[orderDate])</f>
        <v>41950</v>
      </c>
      <c r="I900" s="6" t="e">
        <f>DATEVALUE(order_details[[#This Row],[Order Date]])</f>
        <v>#VALUE!</v>
      </c>
      <c r="J900">
        <v>25.89</v>
      </c>
      <c r="K900">
        <v>15</v>
      </c>
      <c r="L900">
        <v>0</v>
      </c>
      <c r="M900">
        <f>(order_details[[#This Row],[unitPrice]]*order_details[[#This Row],[quantity]]) - (order_details[[#This Row],[unitPrice]]*order_details[[#This Row],[quantity]]*order_details[[#This Row],[discount]])</f>
        <v>388.35</v>
      </c>
      <c r="N900">
        <f>_xlfn.XLOOKUP(order_details[[#This Row],[orderID]],orders[orderID],orders[freight])</f>
        <v>1.63</v>
      </c>
      <c r="O900">
        <f>order_details[[#This Row],[Sales]]-order_details[[#This Row],[Freight]]</f>
        <v>386.72</v>
      </c>
      <c r="P900" s="8">
        <f>(order_details[[#This Row],[Profit]]/order_details[[#This Row],[Sales]])/100</f>
        <v>9.9580275524655589E-3</v>
      </c>
      <c r="Q900" s="12"/>
    </row>
    <row r="901" spans="1:17" x14ac:dyDescent="0.25">
      <c r="A901">
        <v>10749</v>
      </c>
      <c r="B901">
        <v>56</v>
      </c>
      <c r="C901" t="str">
        <f>_xlfn.XLOOKUP(order_details[[#This Row],[orderID]],orders[orderID],orders[customerID])</f>
        <v>ISLAT</v>
      </c>
      <c r="D901" t="str">
        <f>_xlfn.XLOOKUP(order_details[[#This Row],[orderID]],orders[orderID],orders[Employee Name])</f>
        <v>Margaret Peacock</v>
      </c>
      <c r="E901" t="str">
        <f>_xlfn.XLOOKUP(order_details[[#This Row],[Customer ID]],customers[customerID],customers[companyName])</f>
        <v>Island Trading</v>
      </c>
      <c r="F901" t="str">
        <f>_xlfn.XLOOKUP(order_details[[#This Row],[productID]],products[productID],products[productName])</f>
        <v>Gnocchi di nonna Alice</v>
      </c>
      <c r="G901" t="str">
        <f>_xlfn.XLOOKUP(order_details[[#This Row],[Product Name]],products[productName],products[Category Name])</f>
        <v>Grains &amp; Cereals</v>
      </c>
      <c r="H901" s="6">
        <f>_xlfn.XLOOKUP(order_details[[#This Row],[orderID]],orders[orderID],orders[orderDate])</f>
        <v>41963</v>
      </c>
      <c r="I901" s="6" t="e">
        <f>DATEVALUE(order_details[[#This Row],[Order Date]])</f>
        <v>#VALUE!</v>
      </c>
      <c r="J901">
        <v>38</v>
      </c>
      <c r="K901">
        <v>15</v>
      </c>
      <c r="L901">
        <v>0</v>
      </c>
      <c r="M901">
        <f>(order_details[[#This Row],[unitPrice]]*order_details[[#This Row],[quantity]]) - (order_details[[#This Row],[unitPrice]]*order_details[[#This Row],[quantity]]*order_details[[#This Row],[discount]])</f>
        <v>570</v>
      </c>
      <c r="N901">
        <f>_xlfn.XLOOKUP(order_details[[#This Row],[orderID]],orders[orderID],orders[freight])</f>
        <v>61.53</v>
      </c>
      <c r="O901">
        <f>order_details[[#This Row],[Sales]]-order_details[[#This Row],[Freight]]</f>
        <v>508.47</v>
      </c>
      <c r="P901" s="8">
        <f>(order_details[[#This Row],[Profit]]/order_details[[#This Row],[Sales]])/100</f>
        <v>8.9205263157894742E-3</v>
      </c>
      <c r="Q901" s="12"/>
    </row>
    <row r="902" spans="1:17" x14ac:dyDescent="0.25">
      <c r="A902">
        <v>10751</v>
      </c>
      <c r="B902">
        <v>73</v>
      </c>
      <c r="C902" t="str">
        <f>_xlfn.XLOOKUP(order_details[[#This Row],[orderID]],orders[orderID],orders[customerID])</f>
        <v>RICSU</v>
      </c>
      <c r="D902" t="str">
        <f>_xlfn.XLOOKUP(order_details[[#This Row],[orderID]],orders[orderID],orders[Employee Name])</f>
        <v>Janet Leverling</v>
      </c>
      <c r="E902" t="str">
        <f>_xlfn.XLOOKUP(order_details[[#This Row],[Customer ID]],customers[customerID],customers[companyName])</f>
        <v>Richter Supermarkt</v>
      </c>
      <c r="F902" t="str">
        <f>_xlfn.XLOOKUP(order_details[[#This Row],[productID]],products[productID],products[productName])</f>
        <v>Röd Kaviar</v>
      </c>
      <c r="G902" t="str">
        <f>_xlfn.XLOOKUP(order_details[[#This Row],[Product Name]],products[productName],products[Category Name])</f>
        <v>Seafood</v>
      </c>
      <c r="H902" s="6">
        <f>_xlfn.XLOOKUP(order_details[[#This Row],[orderID]],orders[orderID],orders[orderDate])</f>
        <v>41967</v>
      </c>
      <c r="I902" s="6" t="e">
        <f>DATEVALUE(order_details[[#This Row],[Order Date]])</f>
        <v>#VALUE!</v>
      </c>
      <c r="J902">
        <v>15</v>
      </c>
      <c r="K902">
        <v>15</v>
      </c>
      <c r="L902">
        <v>0</v>
      </c>
      <c r="M902">
        <f>(order_details[[#This Row],[unitPrice]]*order_details[[#This Row],[quantity]]) - (order_details[[#This Row],[unitPrice]]*order_details[[#This Row],[quantity]]*order_details[[#This Row],[discount]])</f>
        <v>225</v>
      </c>
      <c r="N902">
        <f>_xlfn.XLOOKUP(order_details[[#This Row],[orderID]],orders[orderID],orders[freight])</f>
        <v>130.79</v>
      </c>
      <c r="O902">
        <f>order_details[[#This Row],[Sales]]-order_details[[#This Row],[Freight]]</f>
        <v>94.210000000000008</v>
      </c>
      <c r="P902" s="8">
        <f>(order_details[[#This Row],[Profit]]/order_details[[#This Row],[Sales]])/100</f>
        <v>4.1871111111111111E-3</v>
      </c>
      <c r="Q902" s="12"/>
    </row>
    <row r="903" spans="1:17" x14ac:dyDescent="0.25">
      <c r="A903">
        <v>10768</v>
      </c>
      <c r="B903">
        <v>60</v>
      </c>
      <c r="C903" t="str">
        <f>_xlfn.XLOOKUP(order_details[[#This Row],[orderID]],orders[orderID],orders[customerID])</f>
        <v>AROUT</v>
      </c>
      <c r="D903" t="str">
        <f>_xlfn.XLOOKUP(order_details[[#This Row],[orderID]],orders[orderID],orders[Employee Name])</f>
        <v>Janet Leverling</v>
      </c>
      <c r="E903" t="str">
        <f>_xlfn.XLOOKUP(order_details[[#This Row],[Customer ID]],customers[customerID],customers[companyName])</f>
        <v>Around the Horn</v>
      </c>
      <c r="F903" t="str">
        <f>_xlfn.XLOOKUP(order_details[[#This Row],[productID]],products[productID],products[productName])</f>
        <v>Camembert Pierrot</v>
      </c>
      <c r="G903" t="str">
        <f>_xlfn.XLOOKUP(order_details[[#This Row],[Product Name]],products[productName],products[Category Name])</f>
        <v>Dairy Products</v>
      </c>
      <c r="H903" s="6">
        <f>_xlfn.XLOOKUP(order_details[[#This Row],[orderID]],orders[orderID],orders[orderDate])</f>
        <v>41981</v>
      </c>
      <c r="I903" s="6" t="e">
        <f>DATEVALUE(order_details[[#This Row],[Order Date]])</f>
        <v>#VALUE!</v>
      </c>
      <c r="J903">
        <v>34</v>
      </c>
      <c r="K903">
        <v>15</v>
      </c>
      <c r="L903">
        <v>0</v>
      </c>
      <c r="M903">
        <f>(order_details[[#This Row],[unitPrice]]*order_details[[#This Row],[quantity]]) - (order_details[[#This Row],[unitPrice]]*order_details[[#This Row],[quantity]]*order_details[[#This Row],[discount]])</f>
        <v>510</v>
      </c>
      <c r="N903">
        <f>_xlfn.XLOOKUP(order_details[[#This Row],[orderID]],orders[orderID],orders[freight])</f>
        <v>146.32</v>
      </c>
      <c r="O903">
        <f>order_details[[#This Row],[Sales]]-order_details[[#This Row],[Freight]]</f>
        <v>363.68</v>
      </c>
      <c r="P903" s="8">
        <f>(order_details[[#This Row],[Profit]]/order_details[[#This Row],[Sales]])/100</f>
        <v>7.1309803921568628E-3</v>
      </c>
      <c r="Q903" s="12"/>
    </row>
    <row r="904" spans="1:17" x14ac:dyDescent="0.25">
      <c r="A904">
        <v>10769</v>
      </c>
      <c r="B904">
        <v>62</v>
      </c>
      <c r="C904" t="str">
        <f>_xlfn.XLOOKUP(order_details[[#This Row],[orderID]],orders[orderID],orders[customerID])</f>
        <v>VAFFE</v>
      </c>
      <c r="D904" t="str">
        <f>_xlfn.XLOOKUP(order_details[[#This Row],[orderID]],orders[orderID],orders[Employee Name])</f>
        <v>Janet Leverling</v>
      </c>
      <c r="E904" t="str">
        <f>_xlfn.XLOOKUP(order_details[[#This Row],[Customer ID]],customers[customerID],customers[companyName])</f>
        <v>Vaffeljernet</v>
      </c>
      <c r="F904" t="str">
        <f>_xlfn.XLOOKUP(order_details[[#This Row],[productID]],products[productID],products[productName])</f>
        <v>Tarte au sucre</v>
      </c>
      <c r="G904" t="str">
        <f>_xlfn.XLOOKUP(order_details[[#This Row],[Product Name]],products[productName],products[Category Name])</f>
        <v>Confections</v>
      </c>
      <c r="H904" s="6">
        <f>_xlfn.XLOOKUP(order_details[[#This Row],[orderID]],orders[orderID],orders[orderDate])</f>
        <v>41981</v>
      </c>
      <c r="I904" s="6" t="e">
        <f>DATEVALUE(order_details[[#This Row],[Order Date]])</f>
        <v>#VALUE!</v>
      </c>
      <c r="J904">
        <v>49.3</v>
      </c>
      <c r="K904">
        <v>15</v>
      </c>
      <c r="L904">
        <v>0</v>
      </c>
      <c r="M904">
        <f>(order_details[[#This Row],[unitPrice]]*order_details[[#This Row],[quantity]]) - (order_details[[#This Row],[unitPrice]]*order_details[[#This Row],[quantity]]*order_details[[#This Row],[discount]])</f>
        <v>739.5</v>
      </c>
      <c r="N904">
        <f>_xlfn.XLOOKUP(order_details[[#This Row],[orderID]],orders[orderID],orders[freight])</f>
        <v>65.06</v>
      </c>
      <c r="O904">
        <f>order_details[[#This Row],[Sales]]-order_details[[#This Row],[Freight]]</f>
        <v>674.44</v>
      </c>
      <c r="P904" s="8">
        <f>(order_details[[#This Row],[Profit]]/order_details[[#This Row],[Sales]])/100</f>
        <v>9.1202163624070319E-3</v>
      </c>
      <c r="Q904" s="12"/>
    </row>
    <row r="905" spans="1:17" x14ac:dyDescent="0.25">
      <c r="A905">
        <v>10780</v>
      </c>
      <c r="B905">
        <v>77</v>
      </c>
      <c r="C905" t="str">
        <f>_xlfn.XLOOKUP(order_details[[#This Row],[orderID]],orders[orderID],orders[customerID])</f>
        <v>LILAS</v>
      </c>
      <c r="D905" t="str">
        <f>_xlfn.XLOOKUP(order_details[[#This Row],[orderID]],orders[orderID],orders[Employee Name])</f>
        <v>Andrew Fuller</v>
      </c>
      <c r="E905" t="str">
        <f>_xlfn.XLOOKUP(order_details[[#This Row],[Customer ID]],customers[customerID],customers[companyName])</f>
        <v>LILA-Supermercado</v>
      </c>
      <c r="F905" t="str">
        <f>_xlfn.XLOOKUP(order_details[[#This Row],[productID]],products[productID],products[productName])</f>
        <v>Original Frankfurter Grüne Soße</v>
      </c>
      <c r="G905" t="str">
        <f>_xlfn.XLOOKUP(order_details[[#This Row],[Product Name]],products[productName],products[Category Name])</f>
        <v>Condiments</v>
      </c>
      <c r="H905" s="6">
        <f>_xlfn.XLOOKUP(order_details[[#This Row],[orderID]],orders[orderID],orders[orderDate])</f>
        <v>41989</v>
      </c>
      <c r="I905" s="6" t="e">
        <f>DATEVALUE(order_details[[#This Row],[Order Date]])</f>
        <v>#VALUE!</v>
      </c>
      <c r="J905">
        <v>13</v>
      </c>
      <c r="K905">
        <v>15</v>
      </c>
      <c r="L905">
        <v>0</v>
      </c>
      <c r="M905">
        <f>(order_details[[#This Row],[unitPrice]]*order_details[[#This Row],[quantity]]) - (order_details[[#This Row],[unitPrice]]*order_details[[#This Row],[quantity]]*order_details[[#This Row],[discount]])</f>
        <v>195</v>
      </c>
      <c r="N905">
        <f>_xlfn.XLOOKUP(order_details[[#This Row],[orderID]],orders[orderID],orders[freight])</f>
        <v>42.13</v>
      </c>
      <c r="O905">
        <f>order_details[[#This Row],[Sales]]-order_details[[#This Row],[Freight]]</f>
        <v>152.87</v>
      </c>
      <c r="P905" s="8">
        <f>(order_details[[#This Row],[Profit]]/order_details[[#This Row],[Sales]])/100</f>
        <v>7.8394871794871795E-3</v>
      </c>
      <c r="Q905" s="12"/>
    </row>
    <row r="906" spans="1:17" x14ac:dyDescent="0.25">
      <c r="A906">
        <v>10792</v>
      </c>
      <c r="B906">
        <v>68</v>
      </c>
      <c r="C906" t="str">
        <f>_xlfn.XLOOKUP(order_details[[#This Row],[orderID]],orders[orderID],orders[customerID])</f>
        <v>WOLZA</v>
      </c>
      <c r="D906" t="str">
        <f>_xlfn.XLOOKUP(order_details[[#This Row],[orderID]],orders[orderID],orders[Employee Name])</f>
        <v>Nancy Davolio</v>
      </c>
      <c r="E906" t="str">
        <f>_xlfn.XLOOKUP(order_details[[#This Row],[Customer ID]],customers[customerID],customers[companyName])</f>
        <v>Wolski  Zajazd</v>
      </c>
      <c r="F906" t="str">
        <f>_xlfn.XLOOKUP(order_details[[#This Row],[productID]],products[productID],products[productName])</f>
        <v>Scottish Longbreads</v>
      </c>
      <c r="G906" t="str">
        <f>_xlfn.XLOOKUP(order_details[[#This Row],[Product Name]],products[productName],products[Category Name])</f>
        <v>Confections</v>
      </c>
      <c r="H906" s="6">
        <f>_xlfn.XLOOKUP(order_details[[#This Row],[orderID]],orders[orderID],orders[orderDate])</f>
        <v>41996</v>
      </c>
      <c r="I906" s="6" t="e">
        <f>DATEVALUE(order_details[[#This Row],[Order Date]])</f>
        <v>#VALUE!</v>
      </c>
      <c r="J906">
        <v>12.5</v>
      </c>
      <c r="K906">
        <v>15</v>
      </c>
      <c r="L906">
        <v>0</v>
      </c>
      <c r="M906">
        <f>(order_details[[#This Row],[unitPrice]]*order_details[[#This Row],[quantity]]) - (order_details[[#This Row],[unitPrice]]*order_details[[#This Row],[quantity]]*order_details[[#This Row],[discount]])</f>
        <v>187.5</v>
      </c>
      <c r="N906">
        <f>_xlfn.XLOOKUP(order_details[[#This Row],[orderID]],orders[orderID],orders[freight])</f>
        <v>23.79</v>
      </c>
      <c r="O906">
        <f>order_details[[#This Row],[Sales]]-order_details[[#This Row],[Freight]]</f>
        <v>163.71</v>
      </c>
      <c r="P906" s="8">
        <f>(order_details[[#This Row],[Profit]]/order_details[[#This Row],[Sales]])/100</f>
        <v>8.7311999999999997E-3</v>
      </c>
      <c r="Q906" s="12"/>
    </row>
    <row r="907" spans="1:17" x14ac:dyDescent="0.25">
      <c r="A907">
        <v>10811</v>
      </c>
      <c r="B907">
        <v>19</v>
      </c>
      <c r="C907" t="str">
        <f>_xlfn.XLOOKUP(order_details[[#This Row],[orderID]],orders[orderID],orders[customerID])</f>
        <v>LINOD</v>
      </c>
      <c r="D907" t="str">
        <f>_xlfn.XLOOKUP(order_details[[#This Row],[orderID]],orders[orderID],orders[Employee Name])</f>
        <v>Laura Callahan</v>
      </c>
      <c r="E907" t="str">
        <f>_xlfn.XLOOKUP(order_details[[#This Row],[Customer ID]],customers[customerID],customers[companyName])</f>
        <v>LINO-Delicateses</v>
      </c>
      <c r="F907" t="str">
        <f>_xlfn.XLOOKUP(order_details[[#This Row],[productID]],products[productID],products[productName])</f>
        <v>Teatime Chocolate Biscuits</v>
      </c>
      <c r="G907" t="str">
        <f>_xlfn.XLOOKUP(order_details[[#This Row],[Product Name]],products[productName],products[Category Name])</f>
        <v>Confections</v>
      </c>
      <c r="H907" s="6">
        <f>_xlfn.XLOOKUP(order_details[[#This Row],[orderID]],orders[orderID],orders[orderDate])</f>
        <v>42006</v>
      </c>
      <c r="I907" s="6" t="e">
        <f>DATEVALUE(order_details[[#This Row],[Order Date]])</f>
        <v>#VALUE!</v>
      </c>
      <c r="J907">
        <v>9.1999999999999993</v>
      </c>
      <c r="K907">
        <v>15</v>
      </c>
      <c r="L907">
        <v>0</v>
      </c>
      <c r="M907">
        <f>(order_details[[#This Row],[unitPrice]]*order_details[[#This Row],[quantity]]) - (order_details[[#This Row],[unitPrice]]*order_details[[#This Row],[quantity]]*order_details[[#This Row],[discount]])</f>
        <v>138</v>
      </c>
      <c r="N907">
        <f>_xlfn.XLOOKUP(order_details[[#This Row],[orderID]],orders[orderID],orders[freight])</f>
        <v>31.22</v>
      </c>
      <c r="O907">
        <f>order_details[[#This Row],[Sales]]-order_details[[#This Row],[Freight]]</f>
        <v>106.78</v>
      </c>
      <c r="P907" s="8">
        <f>(order_details[[#This Row],[Profit]]/order_details[[#This Row],[Sales]])/100</f>
        <v>7.7376811594202901E-3</v>
      </c>
      <c r="Q907" s="12"/>
    </row>
    <row r="908" spans="1:17" x14ac:dyDescent="0.25">
      <c r="A908">
        <v>10823</v>
      </c>
      <c r="B908">
        <v>57</v>
      </c>
      <c r="C908" t="str">
        <f>_xlfn.XLOOKUP(order_details[[#This Row],[orderID]],orders[orderID],orders[customerID])</f>
        <v>LILAS</v>
      </c>
      <c r="D908" t="str">
        <f>_xlfn.XLOOKUP(order_details[[#This Row],[orderID]],orders[orderID],orders[Employee Name])</f>
        <v>Steven Buchanan</v>
      </c>
      <c r="E908" t="str">
        <f>_xlfn.XLOOKUP(order_details[[#This Row],[Customer ID]],customers[customerID],customers[companyName])</f>
        <v>LILA-Supermercado</v>
      </c>
      <c r="F908" t="str">
        <f>_xlfn.XLOOKUP(order_details[[#This Row],[productID]],products[productID],products[productName])</f>
        <v>Ravioli Angelo</v>
      </c>
      <c r="G908" t="str">
        <f>_xlfn.XLOOKUP(order_details[[#This Row],[Product Name]],products[productName],products[Category Name])</f>
        <v>Grains &amp; Cereals</v>
      </c>
      <c r="H908" s="6">
        <f>_xlfn.XLOOKUP(order_details[[#This Row],[orderID]],orders[orderID],orders[orderDate])</f>
        <v>42013</v>
      </c>
      <c r="I908" s="6" t="e">
        <f>DATEVALUE(order_details[[#This Row],[Order Date]])</f>
        <v>#VALUE!</v>
      </c>
      <c r="J908">
        <v>19.5</v>
      </c>
      <c r="K908">
        <v>15</v>
      </c>
      <c r="L908">
        <v>0</v>
      </c>
      <c r="M908">
        <f>(order_details[[#This Row],[unitPrice]]*order_details[[#This Row],[quantity]]) - (order_details[[#This Row],[unitPrice]]*order_details[[#This Row],[quantity]]*order_details[[#This Row],[discount]])</f>
        <v>292.5</v>
      </c>
      <c r="N908">
        <f>_xlfn.XLOOKUP(order_details[[#This Row],[orderID]],orders[orderID],orders[freight])</f>
        <v>163.97</v>
      </c>
      <c r="O908">
        <f>order_details[[#This Row],[Sales]]-order_details[[#This Row],[Freight]]</f>
        <v>128.53</v>
      </c>
      <c r="P908" s="8">
        <f>(order_details[[#This Row],[Profit]]/order_details[[#This Row],[Sales]])/100</f>
        <v>4.3941880341880337E-3</v>
      </c>
      <c r="Q908" s="12"/>
    </row>
    <row r="909" spans="1:17" x14ac:dyDescent="0.25">
      <c r="A909">
        <v>10826</v>
      </c>
      <c r="B909">
        <v>57</v>
      </c>
      <c r="C909" t="str">
        <f>_xlfn.XLOOKUP(order_details[[#This Row],[orderID]],orders[orderID],orders[customerID])</f>
        <v>BLONP</v>
      </c>
      <c r="D909" t="str">
        <f>_xlfn.XLOOKUP(order_details[[#This Row],[orderID]],orders[orderID],orders[Employee Name])</f>
        <v>Michael Suyama</v>
      </c>
      <c r="E909" t="str">
        <f>_xlfn.XLOOKUP(order_details[[#This Row],[Customer ID]],customers[customerID],customers[companyName])</f>
        <v>Blondesddsl père et fils</v>
      </c>
      <c r="F909" t="str">
        <f>_xlfn.XLOOKUP(order_details[[#This Row],[productID]],products[productID],products[productName])</f>
        <v>Ravioli Angelo</v>
      </c>
      <c r="G909" t="str">
        <f>_xlfn.XLOOKUP(order_details[[#This Row],[Product Name]],products[productName],products[Category Name])</f>
        <v>Grains &amp; Cereals</v>
      </c>
      <c r="H909" s="6">
        <f>_xlfn.XLOOKUP(order_details[[#This Row],[orderID]],orders[orderID],orders[orderDate])</f>
        <v>42016</v>
      </c>
      <c r="I909" s="6" t="e">
        <f>DATEVALUE(order_details[[#This Row],[Order Date]])</f>
        <v>#VALUE!</v>
      </c>
      <c r="J909">
        <v>19.5</v>
      </c>
      <c r="K909">
        <v>15</v>
      </c>
      <c r="L909">
        <v>0</v>
      </c>
      <c r="M909">
        <f>(order_details[[#This Row],[unitPrice]]*order_details[[#This Row],[quantity]]) - (order_details[[#This Row],[unitPrice]]*order_details[[#This Row],[quantity]]*order_details[[#This Row],[discount]])</f>
        <v>292.5</v>
      </c>
      <c r="N909">
        <f>_xlfn.XLOOKUP(order_details[[#This Row],[orderID]],orders[orderID],orders[freight])</f>
        <v>7.09</v>
      </c>
      <c r="O909">
        <f>order_details[[#This Row],[Sales]]-order_details[[#This Row],[Freight]]</f>
        <v>285.41000000000003</v>
      </c>
      <c r="P909" s="8">
        <f>(order_details[[#This Row],[Profit]]/order_details[[#This Row],[Sales]])/100</f>
        <v>9.7576068376068383E-3</v>
      </c>
      <c r="Q909" s="12"/>
    </row>
    <row r="910" spans="1:17" x14ac:dyDescent="0.25">
      <c r="A910">
        <v>10827</v>
      </c>
      <c r="B910">
        <v>10</v>
      </c>
      <c r="C910" t="str">
        <f>_xlfn.XLOOKUP(order_details[[#This Row],[orderID]],orders[orderID],orders[customerID])</f>
        <v>BONAP</v>
      </c>
      <c r="D910" t="str">
        <f>_xlfn.XLOOKUP(order_details[[#This Row],[orderID]],orders[orderID],orders[Employee Name])</f>
        <v>Nancy Davolio</v>
      </c>
      <c r="E910" t="str">
        <f>_xlfn.XLOOKUP(order_details[[#This Row],[Customer ID]],customers[customerID],customers[companyName])</f>
        <v>Bon app'</v>
      </c>
      <c r="F910" t="str">
        <f>_xlfn.XLOOKUP(order_details[[#This Row],[productID]],products[productID],products[productName])</f>
        <v>Ikura</v>
      </c>
      <c r="G910" t="str">
        <f>_xlfn.XLOOKUP(order_details[[#This Row],[Product Name]],products[productName],products[Category Name])</f>
        <v>Seafood</v>
      </c>
      <c r="H910" s="6">
        <f>_xlfn.XLOOKUP(order_details[[#This Row],[orderID]],orders[orderID],orders[orderDate])</f>
        <v>42016</v>
      </c>
      <c r="I910" s="6" t="e">
        <f>DATEVALUE(order_details[[#This Row],[Order Date]])</f>
        <v>#VALUE!</v>
      </c>
      <c r="J910">
        <v>31</v>
      </c>
      <c r="K910">
        <v>15</v>
      </c>
      <c r="L910">
        <v>0</v>
      </c>
      <c r="M910">
        <f>(order_details[[#This Row],[unitPrice]]*order_details[[#This Row],[quantity]]) - (order_details[[#This Row],[unitPrice]]*order_details[[#This Row],[quantity]]*order_details[[#This Row],[discount]])</f>
        <v>465</v>
      </c>
      <c r="N910">
        <f>_xlfn.XLOOKUP(order_details[[#This Row],[orderID]],orders[orderID],orders[freight])</f>
        <v>63.54</v>
      </c>
      <c r="O910">
        <f>order_details[[#This Row],[Sales]]-order_details[[#This Row],[Freight]]</f>
        <v>401.46</v>
      </c>
      <c r="P910" s="8">
        <f>(order_details[[#This Row],[Profit]]/order_details[[#This Row],[Sales]])/100</f>
        <v>8.6335483870967726E-3</v>
      </c>
      <c r="Q910" s="12"/>
    </row>
    <row r="911" spans="1:17" x14ac:dyDescent="0.25">
      <c r="A911">
        <v>10835</v>
      </c>
      <c r="B911">
        <v>59</v>
      </c>
      <c r="C911" t="str">
        <f>_xlfn.XLOOKUP(order_details[[#This Row],[orderID]],orders[orderID],orders[customerID])</f>
        <v>ALFKI</v>
      </c>
      <c r="D911" t="str">
        <f>_xlfn.XLOOKUP(order_details[[#This Row],[orderID]],orders[orderID],orders[Employee Name])</f>
        <v>Nancy Davolio</v>
      </c>
      <c r="E911" t="str">
        <f>_xlfn.XLOOKUP(order_details[[#This Row],[Customer ID]],customers[customerID],customers[companyName])</f>
        <v>Alfreds Futterkiste</v>
      </c>
      <c r="F911" t="str">
        <f>_xlfn.XLOOKUP(order_details[[#This Row],[productID]],products[productID],products[productName])</f>
        <v>Raclette Courdavault</v>
      </c>
      <c r="G911" t="str">
        <f>_xlfn.XLOOKUP(order_details[[#This Row],[Product Name]],products[productName],products[Category Name])</f>
        <v>Dairy Products</v>
      </c>
      <c r="H911" s="6">
        <f>_xlfn.XLOOKUP(order_details[[#This Row],[orderID]],orders[orderID],orders[orderDate])</f>
        <v>42019</v>
      </c>
      <c r="I911" s="6" t="e">
        <f>DATEVALUE(order_details[[#This Row],[Order Date]])</f>
        <v>#VALUE!</v>
      </c>
      <c r="J911">
        <v>55</v>
      </c>
      <c r="K911">
        <v>15</v>
      </c>
      <c r="L911">
        <v>0</v>
      </c>
      <c r="M911">
        <f>(order_details[[#This Row],[unitPrice]]*order_details[[#This Row],[quantity]]) - (order_details[[#This Row],[unitPrice]]*order_details[[#This Row],[quantity]]*order_details[[#This Row],[discount]])</f>
        <v>825</v>
      </c>
      <c r="N911">
        <f>_xlfn.XLOOKUP(order_details[[#This Row],[orderID]],orders[orderID],orders[freight])</f>
        <v>69.53</v>
      </c>
      <c r="O911">
        <f>order_details[[#This Row],[Sales]]-order_details[[#This Row],[Freight]]</f>
        <v>755.47</v>
      </c>
      <c r="P911" s="8">
        <f>(order_details[[#This Row],[Profit]]/order_details[[#This Row],[Sales]])/100</f>
        <v>9.1572121212121216E-3</v>
      </c>
      <c r="Q911" s="12"/>
    </row>
    <row r="912" spans="1:17" x14ac:dyDescent="0.25">
      <c r="A912">
        <v>10841</v>
      </c>
      <c r="B912">
        <v>77</v>
      </c>
      <c r="C912" t="str">
        <f>_xlfn.XLOOKUP(order_details[[#This Row],[orderID]],orders[orderID],orders[customerID])</f>
        <v>SUPRD</v>
      </c>
      <c r="D912" t="str">
        <f>_xlfn.XLOOKUP(order_details[[#This Row],[orderID]],orders[orderID],orders[Employee Name])</f>
        <v>Steven Buchanan</v>
      </c>
      <c r="E912" t="str">
        <f>_xlfn.XLOOKUP(order_details[[#This Row],[Customer ID]],customers[customerID],customers[companyName])</f>
        <v>Suprêmes délices</v>
      </c>
      <c r="F912" t="str">
        <f>_xlfn.XLOOKUP(order_details[[#This Row],[productID]],products[productID],products[productName])</f>
        <v>Original Frankfurter Grüne Soße</v>
      </c>
      <c r="G912" t="str">
        <f>_xlfn.XLOOKUP(order_details[[#This Row],[Product Name]],products[productName],products[Category Name])</f>
        <v>Condiments</v>
      </c>
      <c r="H912" s="6">
        <f>_xlfn.XLOOKUP(order_details[[#This Row],[orderID]],orders[orderID],orders[orderDate])</f>
        <v>42024</v>
      </c>
      <c r="I912" s="6" t="e">
        <f>DATEVALUE(order_details[[#This Row],[Order Date]])</f>
        <v>#VALUE!</v>
      </c>
      <c r="J912">
        <v>13</v>
      </c>
      <c r="K912">
        <v>15</v>
      </c>
      <c r="L912">
        <v>0</v>
      </c>
      <c r="M912">
        <f>(order_details[[#This Row],[unitPrice]]*order_details[[#This Row],[quantity]]) - (order_details[[#This Row],[unitPrice]]*order_details[[#This Row],[quantity]]*order_details[[#This Row],[discount]])</f>
        <v>195</v>
      </c>
      <c r="N912">
        <f>_xlfn.XLOOKUP(order_details[[#This Row],[orderID]],orders[orderID],orders[freight])</f>
        <v>424.3</v>
      </c>
      <c r="O912">
        <f>order_details[[#This Row],[Sales]]-order_details[[#This Row],[Freight]]</f>
        <v>-229.3</v>
      </c>
      <c r="P912" s="8">
        <f>(order_details[[#This Row],[Profit]]/order_details[[#This Row],[Sales]])/100</f>
        <v>-1.1758974358974359E-2</v>
      </c>
      <c r="Q912" s="12"/>
    </row>
    <row r="913" spans="1:17" x14ac:dyDescent="0.25">
      <c r="A913">
        <v>10842</v>
      </c>
      <c r="B913">
        <v>11</v>
      </c>
      <c r="C913" t="str">
        <f>_xlfn.XLOOKUP(order_details[[#This Row],[orderID]],orders[orderID],orders[customerID])</f>
        <v>TORTU</v>
      </c>
      <c r="D913" t="str">
        <f>_xlfn.XLOOKUP(order_details[[#This Row],[orderID]],orders[orderID],orders[Employee Name])</f>
        <v>Nancy Davolio</v>
      </c>
      <c r="E913" t="str">
        <f>_xlfn.XLOOKUP(order_details[[#This Row],[Customer ID]],customers[customerID],customers[companyName])</f>
        <v>Tortuga Restaurante</v>
      </c>
      <c r="F913" t="str">
        <f>_xlfn.XLOOKUP(order_details[[#This Row],[productID]],products[productID],products[productName])</f>
        <v>Queso Cabrales</v>
      </c>
      <c r="G913" t="str">
        <f>_xlfn.XLOOKUP(order_details[[#This Row],[Product Name]],products[productName],products[Category Name])</f>
        <v>Dairy Products</v>
      </c>
      <c r="H913" s="6">
        <f>_xlfn.XLOOKUP(order_details[[#This Row],[orderID]],orders[orderID],orders[orderDate])</f>
        <v>42024</v>
      </c>
      <c r="I913" s="6" t="e">
        <f>DATEVALUE(order_details[[#This Row],[Order Date]])</f>
        <v>#VALUE!</v>
      </c>
      <c r="J913">
        <v>21</v>
      </c>
      <c r="K913">
        <v>15</v>
      </c>
      <c r="L913">
        <v>0</v>
      </c>
      <c r="M913">
        <f>(order_details[[#This Row],[unitPrice]]*order_details[[#This Row],[quantity]]) - (order_details[[#This Row],[unitPrice]]*order_details[[#This Row],[quantity]]*order_details[[#This Row],[discount]])</f>
        <v>315</v>
      </c>
      <c r="N913">
        <f>_xlfn.XLOOKUP(order_details[[#This Row],[orderID]],orders[orderID],orders[freight])</f>
        <v>54.42</v>
      </c>
      <c r="O913">
        <f>order_details[[#This Row],[Sales]]-order_details[[#This Row],[Freight]]</f>
        <v>260.58</v>
      </c>
      <c r="P913" s="8">
        <f>(order_details[[#This Row],[Profit]]/order_details[[#This Row],[Sales]])/100</f>
        <v>8.2723809523809529E-3</v>
      </c>
      <c r="Q913" s="12"/>
    </row>
    <row r="914" spans="1:17" x14ac:dyDescent="0.25">
      <c r="A914">
        <v>10852</v>
      </c>
      <c r="B914">
        <v>2</v>
      </c>
      <c r="C914" t="str">
        <f>_xlfn.XLOOKUP(order_details[[#This Row],[orderID]],orders[orderID],orders[customerID])</f>
        <v>RATTC</v>
      </c>
      <c r="D914" t="str">
        <f>_xlfn.XLOOKUP(order_details[[#This Row],[orderID]],orders[orderID],orders[Employee Name])</f>
        <v>Laura Callahan</v>
      </c>
      <c r="E914" t="str">
        <f>_xlfn.XLOOKUP(order_details[[#This Row],[Customer ID]],customers[customerID],customers[companyName])</f>
        <v>Rattlesnake Canyon Grocery</v>
      </c>
      <c r="F914" t="str">
        <f>_xlfn.XLOOKUP(order_details[[#This Row],[productID]],products[productID],products[productName])</f>
        <v>Chang</v>
      </c>
      <c r="G914" t="str">
        <f>_xlfn.XLOOKUP(order_details[[#This Row],[Product Name]],products[productName],products[Category Name])</f>
        <v>Beverages</v>
      </c>
      <c r="H914" s="6">
        <f>_xlfn.XLOOKUP(order_details[[#This Row],[orderID]],orders[orderID],orders[orderDate])</f>
        <v>42030</v>
      </c>
      <c r="I914" s="6" t="e">
        <f>DATEVALUE(order_details[[#This Row],[Order Date]])</f>
        <v>#VALUE!</v>
      </c>
      <c r="J914">
        <v>19</v>
      </c>
      <c r="K914">
        <v>15</v>
      </c>
      <c r="L914">
        <v>0</v>
      </c>
      <c r="M914">
        <f>(order_details[[#This Row],[unitPrice]]*order_details[[#This Row],[quantity]]) - (order_details[[#This Row],[unitPrice]]*order_details[[#This Row],[quantity]]*order_details[[#This Row],[discount]])</f>
        <v>285</v>
      </c>
      <c r="N914">
        <f>_xlfn.XLOOKUP(order_details[[#This Row],[orderID]],orders[orderID],orders[freight])</f>
        <v>174.05</v>
      </c>
      <c r="O914">
        <f>order_details[[#This Row],[Sales]]-order_details[[#This Row],[Freight]]</f>
        <v>110.94999999999999</v>
      </c>
      <c r="P914" s="8">
        <f>(order_details[[#This Row],[Profit]]/order_details[[#This Row],[Sales]])/100</f>
        <v>3.8929824561403504E-3</v>
      </c>
      <c r="Q914" s="12"/>
    </row>
    <row r="915" spans="1:17" x14ac:dyDescent="0.25">
      <c r="A915">
        <v>10864</v>
      </c>
      <c r="B915">
        <v>67</v>
      </c>
      <c r="C915" t="str">
        <f>_xlfn.XLOOKUP(order_details[[#This Row],[orderID]],orders[orderID],orders[customerID])</f>
        <v>AROUT</v>
      </c>
      <c r="D915" t="str">
        <f>_xlfn.XLOOKUP(order_details[[#This Row],[orderID]],orders[orderID],orders[Employee Name])</f>
        <v>Margaret Peacock</v>
      </c>
      <c r="E915" t="str">
        <f>_xlfn.XLOOKUP(order_details[[#This Row],[Customer ID]],customers[customerID],customers[companyName])</f>
        <v>Around the Horn</v>
      </c>
      <c r="F915" t="str">
        <f>_xlfn.XLOOKUP(order_details[[#This Row],[productID]],products[productID],products[productName])</f>
        <v>Laughing Lumberjack Lager</v>
      </c>
      <c r="G915" t="str">
        <f>_xlfn.XLOOKUP(order_details[[#This Row],[Product Name]],products[productName],products[Category Name])</f>
        <v>Beverages</v>
      </c>
      <c r="H915" s="6">
        <f>_xlfn.XLOOKUP(order_details[[#This Row],[orderID]],orders[orderID],orders[orderDate])</f>
        <v>42037</v>
      </c>
      <c r="I915" s="6" t="e">
        <f>DATEVALUE(order_details[[#This Row],[Order Date]])</f>
        <v>#VALUE!</v>
      </c>
      <c r="J915">
        <v>14</v>
      </c>
      <c r="K915">
        <v>15</v>
      </c>
      <c r="L915">
        <v>0</v>
      </c>
      <c r="M915">
        <f>(order_details[[#This Row],[unitPrice]]*order_details[[#This Row],[quantity]]) - (order_details[[#This Row],[unitPrice]]*order_details[[#This Row],[quantity]]*order_details[[#This Row],[discount]])</f>
        <v>210</v>
      </c>
      <c r="N915">
        <f>_xlfn.XLOOKUP(order_details[[#This Row],[orderID]],orders[orderID],orders[freight])</f>
        <v>3.04</v>
      </c>
      <c r="O915">
        <f>order_details[[#This Row],[Sales]]-order_details[[#This Row],[Freight]]</f>
        <v>206.96</v>
      </c>
      <c r="P915" s="8">
        <f>(order_details[[#This Row],[Profit]]/order_details[[#This Row],[Sales]])/100</f>
        <v>9.8552380952380957E-3</v>
      </c>
      <c r="Q915" s="12"/>
    </row>
    <row r="916" spans="1:17" x14ac:dyDescent="0.25">
      <c r="A916">
        <v>10875</v>
      </c>
      <c r="B916">
        <v>49</v>
      </c>
      <c r="C916" t="str">
        <f>_xlfn.XLOOKUP(order_details[[#This Row],[orderID]],orders[orderID],orders[customerID])</f>
        <v>BERGS</v>
      </c>
      <c r="D916" t="str">
        <f>_xlfn.XLOOKUP(order_details[[#This Row],[orderID]],orders[orderID],orders[Employee Name])</f>
        <v>Margaret Peacock</v>
      </c>
      <c r="E916" t="str">
        <f>_xlfn.XLOOKUP(order_details[[#This Row],[Customer ID]],customers[customerID],customers[companyName])</f>
        <v>Berglunds snabbköp</v>
      </c>
      <c r="F916" t="str">
        <f>_xlfn.XLOOKUP(order_details[[#This Row],[productID]],products[productID],products[productName])</f>
        <v>Maxilaku</v>
      </c>
      <c r="G916" t="str">
        <f>_xlfn.XLOOKUP(order_details[[#This Row],[Product Name]],products[productName],products[Category Name])</f>
        <v>Confections</v>
      </c>
      <c r="H916" s="6">
        <f>_xlfn.XLOOKUP(order_details[[#This Row],[orderID]],orders[orderID],orders[orderDate])</f>
        <v>42041</v>
      </c>
      <c r="I916" s="6" t="e">
        <f>DATEVALUE(order_details[[#This Row],[Order Date]])</f>
        <v>#VALUE!</v>
      </c>
      <c r="J916">
        <v>20</v>
      </c>
      <c r="K916">
        <v>15</v>
      </c>
      <c r="L916">
        <v>0</v>
      </c>
      <c r="M916">
        <f>(order_details[[#This Row],[unitPrice]]*order_details[[#This Row],[quantity]]) - (order_details[[#This Row],[unitPrice]]*order_details[[#This Row],[quantity]]*order_details[[#This Row],[discount]])</f>
        <v>300</v>
      </c>
      <c r="N916">
        <f>_xlfn.XLOOKUP(order_details[[#This Row],[orderID]],orders[orderID],orders[freight])</f>
        <v>32.369999999999997</v>
      </c>
      <c r="O916">
        <f>order_details[[#This Row],[Sales]]-order_details[[#This Row],[Freight]]</f>
        <v>267.63</v>
      </c>
      <c r="P916" s="8">
        <f>(order_details[[#This Row],[Profit]]/order_details[[#This Row],[Sales]])/100</f>
        <v>8.9210000000000001E-3</v>
      </c>
      <c r="Q916" s="12"/>
    </row>
    <row r="917" spans="1:17" x14ac:dyDescent="0.25">
      <c r="A917">
        <v>10890</v>
      </c>
      <c r="B917">
        <v>17</v>
      </c>
      <c r="C917" t="str">
        <f>_xlfn.XLOOKUP(order_details[[#This Row],[orderID]],orders[orderID],orders[customerID])</f>
        <v>DUMON</v>
      </c>
      <c r="D917" t="str">
        <f>_xlfn.XLOOKUP(order_details[[#This Row],[orderID]],orders[orderID],orders[Employee Name])</f>
        <v>Robert King</v>
      </c>
      <c r="E917" t="str">
        <f>_xlfn.XLOOKUP(order_details[[#This Row],[Customer ID]],customers[customerID],customers[companyName])</f>
        <v>Du monde entier</v>
      </c>
      <c r="F917" t="str">
        <f>_xlfn.XLOOKUP(order_details[[#This Row],[productID]],products[productID],products[productName])</f>
        <v>Alice Mutton</v>
      </c>
      <c r="G917" t="str">
        <f>_xlfn.XLOOKUP(order_details[[#This Row],[Product Name]],products[productName],products[Category Name])</f>
        <v>Meat &amp; Poultry</v>
      </c>
      <c r="H917" s="6">
        <f>_xlfn.XLOOKUP(order_details[[#This Row],[orderID]],orders[orderID],orders[orderDate])</f>
        <v>42051</v>
      </c>
      <c r="I917" s="6" t="e">
        <f>DATEVALUE(order_details[[#This Row],[Order Date]])</f>
        <v>#VALUE!</v>
      </c>
      <c r="J917">
        <v>39</v>
      </c>
      <c r="K917">
        <v>15</v>
      </c>
      <c r="L917">
        <v>0</v>
      </c>
      <c r="M917">
        <f>(order_details[[#This Row],[unitPrice]]*order_details[[#This Row],[quantity]]) - (order_details[[#This Row],[unitPrice]]*order_details[[#This Row],[quantity]]*order_details[[#This Row],[discount]])</f>
        <v>585</v>
      </c>
      <c r="N917">
        <f>_xlfn.XLOOKUP(order_details[[#This Row],[orderID]],orders[orderID],orders[freight])</f>
        <v>32.76</v>
      </c>
      <c r="O917">
        <f>order_details[[#This Row],[Sales]]-order_details[[#This Row],[Freight]]</f>
        <v>552.24</v>
      </c>
      <c r="P917" s="8">
        <f>(order_details[[#This Row],[Profit]]/order_details[[#This Row],[Sales]])/100</f>
        <v>9.4400000000000005E-3</v>
      </c>
      <c r="Q917" s="12"/>
    </row>
    <row r="918" spans="1:17" x14ac:dyDescent="0.25">
      <c r="A918">
        <v>10896</v>
      </c>
      <c r="B918">
        <v>45</v>
      </c>
      <c r="C918" t="str">
        <f>_xlfn.XLOOKUP(order_details[[#This Row],[orderID]],orders[orderID],orders[customerID])</f>
        <v>MAISD</v>
      </c>
      <c r="D918" t="str">
        <f>_xlfn.XLOOKUP(order_details[[#This Row],[orderID]],orders[orderID],orders[Employee Name])</f>
        <v>Robert King</v>
      </c>
      <c r="E918" t="str">
        <f>_xlfn.XLOOKUP(order_details[[#This Row],[Customer ID]],customers[customerID],customers[companyName])</f>
        <v>Maison Dewey</v>
      </c>
      <c r="F918" t="str">
        <f>_xlfn.XLOOKUP(order_details[[#This Row],[productID]],products[productID],products[productName])</f>
        <v>Rogede sild</v>
      </c>
      <c r="G918" t="str">
        <f>_xlfn.XLOOKUP(order_details[[#This Row],[Product Name]],products[productName],products[Category Name])</f>
        <v>Seafood</v>
      </c>
      <c r="H918" s="6">
        <f>_xlfn.XLOOKUP(order_details[[#This Row],[orderID]],orders[orderID],orders[orderDate])</f>
        <v>42054</v>
      </c>
      <c r="I918" s="6" t="e">
        <f>DATEVALUE(order_details[[#This Row],[Order Date]])</f>
        <v>#VALUE!</v>
      </c>
      <c r="J918">
        <v>9.5</v>
      </c>
      <c r="K918">
        <v>15</v>
      </c>
      <c r="L918">
        <v>0</v>
      </c>
      <c r="M918">
        <f>(order_details[[#This Row],[unitPrice]]*order_details[[#This Row],[quantity]]) - (order_details[[#This Row],[unitPrice]]*order_details[[#This Row],[quantity]]*order_details[[#This Row],[discount]])</f>
        <v>142.5</v>
      </c>
      <c r="N918">
        <f>_xlfn.XLOOKUP(order_details[[#This Row],[orderID]],orders[orderID],orders[freight])</f>
        <v>32.450000000000003</v>
      </c>
      <c r="O918">
        <f>order_details[[#This Row],[Sales]]-order_details[[#This Row],[Freight]]</f>
        <v>110.05</v>
      </c>
      <c r="P918" s="8">
        <f>(order_details[[#This Row],[Profit]]/order_details[[#This Row],[Sales]])/100</f>
        <v>7.7228070175438587E-3</v>
      </c>
      <c r="Q918" s="12"/>
    </row>
    <row r="919" spans="1:17" x14ac:dyDescent="0.25">
      <c r="A919">
        <v>10904</v>
      </c>
      <c r="B919">
        <v>58</v>
      </c>
      <c r="C919" t="str">
        <f>_xlfn.XLOOKUP(order_details[[#This Row],[orderID]],orders[orderID],orders[customerID])</f>
        <v>WHITC</v>
      </c>
      <c r="D919" t="str">
        <f>_xlfn.XLOOKUP(order_details[[#This Row],[orderID]],orders[orderID],orders[Employee Name])</f>
        <v>Janet Leverling</v>
      </c>
      <c r="E919" t="str">
        <f>_xlfn.XLOOKUP(order_details[[#This Row],[Customer ID]],customers[customerID],customers[companyName])</f>
        <v>White Clover Markets</v>
      </c>
      <c r="F919" t="str">
        <f>_xlfn.XLOOKUP(order_details[[#This Row],[productID]],products[productID],products[productName])</f>
        <v>Escargots de Bourgogne</v>
      </c>
      <c r="G919" t="str">
        <f>_xlfn.XLOOKUP(order_details[[#This Row],[Product Name]],products[productName],products[Category Name])</f>
        <v>Seafood</v>
      </c>
      <c r="H919" s="6">
        <f>_xlfn.XLOOKUP(order_details[[#This Row],[orderID]],orders[orderID],orders[orderDate])</f>
        <v>42059</v>
      </c>
      <c r="I919" s="6" t="e">
        <f>DATEVALUE(order_details[[#This Row],[Order Date]])</f>
        <v>#VALUE!</v>
      </c>
      <c r="J919">
        <v>13.25</v>
      </c>
      <c r="K919">
        <v>15</v>
      </c>
      <c r="L919">
        <v>0</v>
      </c>
      <c r="M919">
        <f>(order_details[[#This Row],[unitPrice]]*order_details[[#This Row],[quantity]]) - (order_details[[#This Row],[unitPrice]]*order_details[[#This Row],[quantity]]*order_details[[#This Row],[discount]])</f>
        <v>198.75</v>
      </c>
      <c r="N919">
        <f>_xlfn.XLOOKUP(order_details[[#This Row],[orderID]],orders[orderID],orders[freight])</f>
        <v>162.94999999999999</v>
      </c>
      <c r="O919">
        <f>order_details[[#This Row],[Sales]]-order_details[[#This Row],[Freight]]</f>
        <v>35.800000000000011</v>
      </c>
      <c r="P919" s="8">
        <f>(order_details[[#This Row],[Profit]]/order_details[[#This Row],[Sales]])/100</f>
        <v>1.8012578616352208E-3</v>
      </c>
      <c r="Q919" s="12"/>
    </row>
    <row r="920" spans="1:17" x14ac:dyDescent="0.25">
      <c r="A920">
        <v>10906</v>
      </c>
      <c r="B920">
        <v>61</v>
      </c>
      <c r="C920" t="str">
        <f>_xlfn.XLOOKUP(order_details[[#This Row],[orderID]],orders[orderID],orders[customerID])</f>
        <v>WOLZA</v>
      </c>
      <c r="D920" t="str">
        <f>_xlfn.XLOOKUP(order_details[[#This Row],[orderID]],orders[orderID],orders[Employee Name])</f>
        <v>Margaret Peacock</v>
      </c>
      <c r="E920" t="str">
        <f>_xlfn.XLOOKUP(order_details[[#This Row],[Customer ID]],customers[customerID],customers[companyName])</f>
        <v>Wolski  Zajazd</v>
      </c>
      <c r="F920" t="str">
        <f>_xlfn.XLOOKUP(order_details[[#This Row],[productID]],products[productID],products[productName])</f>
        <v>Sirop d'érable</v>
      </c>
      <c r="G920" t="str">
        <f>_xlfn.XLOOKUP(order_details[[#This Row],[Product Name]],products[productName],products[Category Name])</f>
        <v>Condiments</v>
      </c>
      <c r="H920" s="6">
        <f>_xlfn.XLOOKUP(order_details[[#This Row],[orderID]],orders[orderID],orders[orderDate])</f>
        <v>42060</v>
      </c>
      <c r="I920" s="6" t="e">
        <f>DATEVALUE(order_details[[#This Row],[Order Date]])</f>
        <v>#VALUE!</v>
      </c>
      <c r="J920">
        <v>28.5</v>
      </c>
      <c r="K920">
        <v>15</v>
      </c>
      <c r="L920">
        <v>0</v>
      </c>
      <c r="M920">
        <f>(order_details[[#This Row],[unitPrice]]*order_details[[#This Row],[quantity]]) - (order_details[[#This Row],[unitPrice]]*order_details[[#This Row],[quantity]]*order_details[[#This Row],[discount]])</f>
        <v>427.5</v>
      </c>
      <c r="N920">
        <f>_xlfn.XLOOKUP(order_details[[#This Row],[orderID]],orders[orderID],orders[freight])</f>
        <v>26.29</v>
      </c>
      <c r="O920">
        <f>order_details[[#This Row],[Sales]]-order_details[[#This Row],[Freight]]</f>
        <v>401.21</v>
      </c>
      <c r="P920" s="8">
        <f>(order_details[[#This Row],[Profit]]/order_details[[#This Row],[Sales]])/100</f>
        <v>9.3850292397660816E-3</v>
      </c>
      <c r="Q920" s="12"/>
    </row>
    <row r="921" spans="1:17" x14ac:dyDescent="0.25">
      <c r="A921">
        <v>10909</v>
      </c>
      <c r="B921">
        <v>16</v>
      </c>
      <c r="C921" t="str">
        <f>_xlfn.XLOOKUP(order_details[[#This Row],[orderID]],orders[orderID],orders[customerID])</f>
        <v>SANTG</v>
      </c>
      <c r="D921" t="str">
        <f>_xlfn.XLOOKUP(order_details[[#This Row],[orderID]],orders[orderID],orders[Employee Name])</f>
        <v>Nancy Davolio</v>
      </c>
      <c r="E921" t="str">
        <f>_xlfn.XLOOKUP(order_details[[#This Row],[Customer ID]],customers[customerID],customers[companyName])</f>
        <v>Santé Gourmet</v>
      </c>
      <c r="F921" t="str">
        <f>_xlfn.XLOOKUP(order_details[[#This Row],[productID]],products[productID],products[productName])</f>
        <v>Pavlova</v>
      </c>
      <c r="G921" t="str">
        <f>_xlfn.XLOOKUP(order_details[[#This Row],[Product Name]],products[productName],products[Category Name])</f>
        <v>Confections</v>
      </c>
      <c r="H921" s="6">
        <f>_xlfn.XLOOKUP(order_details[[#This Row],[orderID]],orders[orderID],orders[orderDate])</f>
        <v>42061</v>
      </c>
      <c r="I921" s="6" t="e">
        <f>DATEVALUE(order_details[[#This Row],[Order Date]])</f>
        <v>#VALUE!</v>
      </c>
      <c r="J921">
        <v>17.45</v>
      </c>
      <c r="K921">
        <v>15</v>
      </c>
      <c r="L921">
        <v>0</v>
      </c>
      <c r="M921">
        <f>(order_details[[#This Row],[unitPrice]]*order_details[[#This Row],[quantity]]) - (order_details[[#This Row],[unitPrice]]*order_details[[#This Row],[quantity]]*order_details[[#This Row],[discount]])</f>
        <v>261.75</v>
      </c>
      <c r="N921">
        <f>_xlfn.XLOOKUP(order_details[[#This Row],[orderID]],orders[orderID],orders[freight])</f>
        <v>53.05</v>
      </c>
      <c r="O921">
        <f>order_details[[#This Row],[Sales]]-order_details[[#This Row],[Freight]]</f>
        <v>208.7</v>
      </c>
      <c r="P921" s="8">
        <f>(order_details[[#This Row],[Profit]]/order_details[[#This Row],[Sales]])/100</f>
        <v>7.9732569245463229E-3</v>
      </c>
      <c r="Q921" s="12"/>
    </row>
    <row r="922" spans="1:17" x14ac:dyDescent="0.25">
      <c r="A922">
        <v>10911</v>
      </c>
      <c r="B922">
        <v>67</v>
      </c>
      <c r="C922" t="str">
        <f>_xlfn.XLOOKUP(order_details[[#This Row],[orderID]],orders[orderID],orders[customerID])</f>
        <v>GODOS</v>
      </c>
      <c r="D922" t="str">
        <f>_xlfn.XLOOKUP(order_details[[#This Row],[orderID]],orders[orderID],orders[Employee Name])</f>
        <v>Janet Leverling</v>
      </c>
      <c r="E922" t="str">
        <f>_xlfn.XLOOKUP(order_details[[#This Row],[Customer ID]],customers[customerID],customers[companyName])</f>
        <v>Godos Cocina Típica</v>
      </c>
      <c r="F922" t="str">
        <f>_xlfn.XLOOKUP(order_details[[#This Row],[productID]],products[productID],products[productName])</f>
        <v>Laughing Lumberjack Lager</v>
      </c>
      <c r="G922" t="str">
        <f>_xlfn.XLOOKUP(order_details[[#This Row],[Product Name]],products[productName],products[Category Name])</f>
        <v>Beverages</v>
      </c>
      <c r="H922" s="6">
        <f>_xlfn.XLOOKUP(order_details[[#This Row],[orderID]],orders[orderID],orders[orderDate])</f>
        <v>42061</v>
      </c>
      <c r="I922" s="6" t="e">
        <f>DATEVALUE(order_details[[#This Row],[Order Date]])</f>
        <v>#VALUE!</v>
      </c>
      <c r="J922">
        <v>14</v>
      </c>
      <c r="K922">
        <v>15</v>
      </c>
      <c r="L922">
        <v>0</v>
      </c>
      <c r="M922">
        <f>(order_details[[#This Row],[unitPrice]]*order_details[[#This Row],[quantity]]) - (order_details[[#This Row],[unitPrice]]*order_details[[#This Row],[quantity]]*order_details[[#This Row],[discount]])</f>
        <v>210</v>
      </c>
      <c r="N922">
        <f>_xlfn.XLOOKUP(order_details[[#This Row],[orderID]],orders[orderID],orders[freight])</f>
        <v>38.19</v>
      </c>
      <c r="O922">
        <f>order_details[[#This Row],[Sales]]-order_details[[#This Row],[Freight]]</f>
        <v>171.81</v>
      </c>
      <c r="P922" s="8">
        <f>(order_details[[#This Row],[Profit]]/order_details[[#This Row],[Sales]])/100</f>
        <v>8.1814285714285721E-3</v>
      </c>
      <c r="Q922" s="12"/>
    </row>
    <row r="923" spans="1:17" x14ac:dyDescent="0.25">
      <c r="A923">
        <v>10913</v>
      </c>
      <c r="B923">
        <v>58</v>
      </c>
      <c r="C923" t="str">
        <f>_xlfn.XLOOKUP(order_details[[#This Row],[orderID]],orders[orderID],orders[customerID])</f>
        <v>QUEEN</v>
      </c>
      <c r="D923" t="str">
        <f>_xlfn.XLOOKUP(order_details[[#This Row],[orderID]],orders[orderID],orders[Employee Name])</f>
        <v>Margaret Peacock</v>
      </c>
      <c r="E923" t="str">
        <f>_xlfn.XLOOKUP(order_details[[#This Row],[Customer ID]],customers[customerID],customers[companyName])</f>
        <v>Queen Cozinha</v>
      </c>
      <c r="F923" t="str">
        <f>_xlfn.XLOOKUP(order_details[[#This Row],[productID]],products[productID],products[productName])</f>
        <v>Escargots de Bourgogne</v>
      </c>
      <c r="G923" t="str">
        <f>_xlfn.XLOOKUP(order_details[[#This Row],[Product Name]],products[productName],products[Category Name])</f>
        <v>Seafood</v>
      </c>
      <c r="H923" s="6">
        <f>_xlfn.XLOOKUP(order_details[[#This Row],[orderID]],orders[orderID],orders[orderDate])</f>
        <v>42061</v>
      </c>
      <c r="I923" s="6" t="e">
        <f>DATEVALUE(order_details[[#This Row],[Order Date]])</f>
        <v>#VALUE!</v>
      </c>
      <c r="J923">
        <v>13.25</v>
      </c>
      <c r="K923">
        <v>15</v>
      </c>
      <c r="L923">
        <v>0</v>
      </c>
      <c r="M923">
        <f>(order_details[[#This Row],[unitPrice]]*order_details[[#This Row],[quantity]]) - (order_details[[#This Row],[unitPrice]]*order_details[[#This Row],[quantity]]*order_details[[#This Row],[discount]])</f>
        <v>198.75</v>
      </c>
      <c r="N923">
        <f>_xlfn.XLOOKUP(order_details[[#This Row],[orderID]],orders[orderID],orders[freight])</f>
        <v>33.049999999999997</v>
      </c>
      <c r="O923">
        <f>order_details[[#This Row],[Sales]]-order_details[[#This Row],[Freight]]</f>
        <v>165.7</v>
      </c>
      <c r="P923" s="8">
        <f>(order_details[[#This Row],[Profit]]/order_details[[#This Row],[Sales]])/100</f>
        <v>8.3371069182389939E-3</v>
      </c>
      <c r="Q923" s="12"/>
    </row>
    <row r="924" spans="1:17" x14ac:dyDescent="0.25">
      <c r="A924">
        <v>10922</v>
      </c>
      <c r="B924">
        <v>17</v>
      </c>
      <c r="C924" t="str">
        <f>_xlfn.XLOOKUP(order_details[[#This Row],[orderID]],orders[orderID],orders[customerID])</f>
        <v>HANAR</v>
      </c>
      <c r="D924" t="str">
        <f>_xlfn.XLOOKUP(order_details[[#This Row],[orderID]],orders[orderID],orders[Employee Name])</f>
        <v>Steven Buchanan</v>
      </c>
      <c r="E924" t="str">
        <f>_xlfn.XLOOKUP(order_details[[#This Row],[Customer ID]],customers[customerID],customers[companyName])</f>
        <v>Hanari Carnes</v>
      </c>
      <c r="F924" t="str">
        <f>_xlfn.XLOOKUP(order_details[[#This Row],[productID]],products[productID],products[productName])</f>
        <v>Alice Mutton</v>
      </c>
      <c r="G924" t="str">
        <f>_xlfn.XLOOKUP(order_details[[#This Row],[Product Name]],products[productName],products[Category Name])</f>
        <v>Meat &amp; Poultry</v>
      </c>
      <c r="H924" s="6">
        <f>_xlfn.XLOOKUP(order_details[[#This Row],[orderID]],orders[orderID],orders[orderDate])</f>
        <v>42066</v>
      </c>
      <c r="I924" s="6" t="e">
        <f>DATEVALUE(order_details[[#This Row],[Order Date]])</f>
        <v>#VALUE!</v>
      </c>
      <c r="J924">
        <v>39</v>
      </c>
      <c r="K924">
        <v>15</v>
      </c>
      <c r="L924">
        <v>0</v>
      </c>
      <c r="M924">
        <f>(order_details[[#This Row],[unitPrice]]*order_details[[#This Row],[quantity]]) - (order_details[[#This Row],[unitPrice]]*order_details[[#This Row],[quantity]]*order_details[[#This Row],[discount]])</f>
        <v>585</v>
      </c>
      <c r="N924">
        <f>_xlfn.XLOOKUP(order_details[[#This Row],[orderID]],orders[orderID],orders[freight])</f>
        <v>62.74</v>
      </c>
      <c r="O924">
        <f>order_details[[#This Row],[Sales]]-order_details[[#This Row],[Freight]]</f>
        <v>522.26</v>
      </c>
      <c r="P924" s="8">
        <f>(order_details[[#This Row],[Profit]]/order_details[[#This Row],[Sales]])/100</f>
        <v>8.9275213675213665E-3</v>
      </c>
      <c r="Q924" s="12"/>
    </row>
    <row r="925" spans="1:17" x14ac:dyDescent="0.25">
      <c r="A925">
        <v>10929</v>
      </c>
      <c r="B925">
        <v>77</v>
      </c>
      <c r="C925" t="str">
        <f>_xlfn.XLOOKUP(order_details[[#This Row],[orderID]],orders[orderID],orders[customerID])</f>
        <v>FRANK</v>
      </c>
      <c r="D925" t="str">
        <f>_xlfn.XLOOKUP(order_details[[#This Row],[orderID]],orders[orderID],orders[Employee Name])</f>
        <v>Michael Suyama</v>
      </c>
      <c r="E925" t="str">
        <f>_xlfn.XLOOKUP(order_details[[#This Row],[Customer ID]],customers[customerID],customers[companyName])</f>
        <v>Frankenversand</v>
      </c>
      <c r="F925" t="str">
        <f>_xlfn.XLOOKUP(order_details[[#This Row],[productID]],products[productID],products[productName])</f>
        <v>Original Frankfurter Grüne Soße</v>
      </c>
      <c r="G925" t="str">
        <f>_xlfn.XLOOKUP(order_details[[#This Row],[Product Name]],products[productName],products[Category Name])</f>
        <v>Condiments</v>
      </c>
      <c r="H925" s="6">
        <f>_xlfn.XLOOKUP(order_details[[#This Row],[orderID]],orders[orderID],orders[orderDate])</f>
        <v>42068</v>
      </c>
      <c r="I925" s="6" t="e">
        <f>DATEVALUE(order_details[[#This Row],[Order Date]])</f>
        <v>#VALUE!</v>
      </c>
      <c r="J925">
        <v>13</v>
      </c>
      <c r="K925">
        <v>15</v>
      </c>
      <c r="L925">
        <v>0</v>
      </c>
      <c r="M925">
        <f>(order_details[[#This Row],[unitPrice]]*order_details[[#This Row],[quantity]]) - (order_details[[#This Row],[unitPrice]]*order_details[[#This Row],[quantity]]*order_details[[#This Row],[discount]])</f>
        <v>195</v>
      </c>
      <c r="N925">
        <f>_xlfn.XLOOKUP(order_details[[#This Row],[orderID]],orders[orderID],orders[freight])</f>
        <v>33.93</v>
      </c>
      <c r="O925">
        <f>order_details[[#This Row],[Sales]]-order_details[[#This Row],[Freight]]</f>
        <v>161.07</v>
      </c>
      <c r="P925" s="8">
        <f>(order_details[[#This Row],[Profit]]/order_details[[#This Row],[Sales]])/100</f>
        <v>8.26E-3</v>
      </c>
      <c r="Q925" s="12"/>
    </row>
    <row r="926" spans="1:17" x14ac:dyDescent="0.25">
      <c r="A926">
        <v>10943</v>
      </c>
      <c r="B926">
        <v>13</v>
      </c>
      <c r="C926" t="str">
        <f>_xlfn.XLOOKUP(order_details[[#This Row],[orderID]],orders[orderID],orders[customerID])</f>
        <v>BSBEV</v>
      </c>
      <c r="D926" t="str">
        <f>_xlfn.XLOOKUP(order_details[[#This Row],[orderID]],orders[orderID],orders[Employee Name])</f>
        <v>Margaret Peacock</v>
      </c>
      <c r="E926" t="str">
        <f>_xlfn.XLOOKUP(order_details[[#This Row],[Customer ID]],customers[customerID],customers[companyName])</f>
        <v>B's Beverages</v>
      </c>
      <c r="F926" t="str">
        <f>_xlfn.XLOOKUP(order_details[[#This Row],[productID]],products[productID],products[productName])</f>
        <v>Konbu</v>
      </c>
      <c r="G926" t="str">
        <f>_xlfn.XLOOKUP(order_details[[#This Row],[Product Name]],products[productName],products[Category Name])</f>
        <v>Seafood</v>
      </c>
      <c r="H926" s="6">
        <f>_xlfn.XLOOKUP(order_details[[#This Row],[orderID]],orders[orderID],orders[orderDate])</f>
        <v>42074</v>
      </c>
      <c r="I926" s="6" t="e">
        <f>DATEVALUE(order_details[[#This Row],[Order Date]])</f>
        <v>#VALUE!</v>
      </c>
      <c r="J926">
        <v>6</v>
      </c>
      <c r="K926">
        <v>15</v>
      </c>
      <c r="L926">
        <v>0</v>
      </c>
      <c r="M926">
        <f>(order_details[[#This Row],[unitPrice]]*order_details[[#This Row],[quantity]]) - (order_details[[#This Row],[unitPrice]]*order_details[[#This Row],[quantity]]*order_details[[#This Row],[discount]])</f>
        <v>90</v>
      </c>
      <c r="N926">
        <f>_xlfn.XLOOKUP(order_details[[#This Row],[orderID]],orders[orderID],orders[freight])</f>
        <v>2.17</v>
      </c>
      <c r="O926">
        <f>order_details[[#This Row],[Sales]]-order_details[[#This Row],[Freight]]</f>
        <v>87.83</v>
      </c>
      <c r="P926" s="8">
        <f>(order_details[[#This Row],[Profit]]/order_details[[#This Row],[Sales]])/100</f>
        <v>9.7588888888888899E-3</v>
      </c>
      <c r="Q926" s="12"/>
    </row>
    <row r="927" spans="1:17" x14ac:dyDescent="0.25">
      <c r="A927">
        <v>10943</v>
      </c>
      <c r="B927">
        <v>46</v>
      </c>
      <c r="C927" t="str">
        <f>_xlfn.XLOOKUP(order_details[[#This Row],[orderID]],orders[orderID],orders[customerID])</f>
        <v>BSBEV</v>
      </c>
      <c r="D927" t="str">
        <f>_xlfn.XLOOKUP(order_details[[#This Row],[orderID]],orders[orderID],orders[Employee Name])</f>
        <v>Margaret Peacock</v>
      </c>
      <c r="E927" t="str">
        <f>_xlfn.XLOOKUP(order_details[[#This Row],[Customer ID]],customers[customerID],customers[companyName])</f>
        <v>B's Beverages</v>
      </c>
      <c r="F927" t="str">
        <f>_xlfn.XLOOKUP(order_details[[#This Row],[productID]],products[productID],products[productName])</f>
        <v>Spegesild</v>
      </c>
      <c r="G927" t="str">
        <f>_xlfn.XLOOKUP(order_details[[#This Row],[Product Name]],products[productName],products[Category Name])</f>
        <v>Seafood</v>
      </c>
      <c r="H927" s="6">
        <f>_xlfn.XLOOKUP(order_details[[#This Row],[orderID]],orders[orderID],orders[orderDate])</f>
        <v>42074</v>
      </c>
      <c r="I927" s="6" t="e">
        <f>DATEVALUE(order_details[[#This Row],[Order Date]])</f>
        <v>#VALUE!</v>
      </c>
      <c r="J927">
        <v>12</v>
      </c>
      <c r="K927">
        <v>15</v>
      </c>
      <c r="L927">
        <v>0</v>
      </c>
      <c r="M927">
        <f>(order_details[[#This Row],[unitPrice]]*order_details[[#This Row],[quantity]]) - (order_details[[#This Row],[unitPrice]]*order_details[[#This Row],[quantity]]*order_details[[#This Row],[discount]])</f>
        <v>180</v>
      </c>
      <c r="N927">
        <f>_xlfn.XLOOKUP(order_details[[#This Row],[orderID]],orders[orderID],orders[freight])</f>
        <v>2.17</v>
      </c>
      <c r="O927">
        <f>order_details[[#This Row],[Sales]]-order_details[[#This Row],[Freight]]</f>
        <v>177.83</v>
      </c>
      <c r="P927" s="8">
        <f>(order_details[[#This Row],[Profit]]/order_details[[#This Row],[Sales]])/100</f>
        <v>9.8794444444444459E-3</v>
      </c>
      <c r="Q927" s="12"/>
    </row>
    <row r="928" spans="1:17" x14ac:dyDescent="0.25">
      <c r="A928">
        <v>10983</v>
      </c>
      <c r="B928">
        <v>57</v>
      </c>
      <c r="C928" t="str">
        <f>_xlfn.XLOOKUP(order_details[[#This Row],[orderID]],orders[orderID],orders[customerID])</f>
        <v>SAVEA</v>
      </c>
      <c r="D928" t="str">
        <f>_xlfn.XLOOKUP(order_details[[#This Row],[orderID]],orders[orderID],orders[Employee Name])</f>
        <v>Andrew Fuller</v>
      </c>
      <c r="E928" t="str">
        <f>_xlfn.XLOOKUP(order_details[[#This Row],[Customer ID]],customers[customerID],customers[companyName])</f>
        <v>Save-a-lot Markets</v>
      </c>
      <c r="F928" t="str">
        <f>_xlfn.XLOOKUP(order_details[[#This Row],[productID]],products[productID],products[productName])</f>
        <v>Ravioli Angelo</v>
      </c>
      <c r="G928" t="str">
        <f>_xlfn.XLOOKUP(order_details[[#This Row],[Product Name]],products[productName],products[Category Name])</f>
        <v>Grains &amp; Cereals</v>
      </c>
      <c r="H928" s="6">
        <f>_xlfn.XLOOKUP(order_details[[#This Row],[orderID]],orders[orderID],orders[orderDate])</f>
        <v>42090</v>
      </c>
      <c r="I928" s="6" t="e">
        <f>DATEVALUE(order_details[[#This Row],[Order Date]])</f>
        <v>#VALUE!</v>
      </c>
      <c r="J928">
        <v>19.5</v>
      </c>
      <c r="K928">
        <v>15</v>
      </c>
      <c r="L928">
        <v>0</v>
      </c>
      <c r="M928">
        <f>(order_details[[#This Row],[unitPrice]]*order_details[[#This Row],[quantity]]) - (order_details[[#This Row],[unitPrice]]*order_details[[#This Row],[quantity]]*order_details[[#This Row],[discount]])</f>
        <v>292.5</v>
      </c>
      <c r="N928">
        <f>_xlfn.XLOOKUP(order_details[[#This Row],[orderID]],orders[orderID],orders[freight])</f>
        <v>657.54</v>
      </c>
      <c r="O928">
        <f>order_details[[#This Row],[Sales]]-order_details[[#This Row],[Freight]]</f>
        <v>-365.03999999999996</v>
      </c>
      <c r="P928" s="8">
        <f>(order_details[[#This Row],[Profit]]/order_details[[#This Row],[Sales]])/100</f>
        <v>-1.2479999999999998E-2</v>
      </c>
      <c r="Q928" s="12"/>
    </row>
    <row r="929" spans="1:17" x14ac:dyDescent="0.25">
      <c r="A929">
        <v>10986</v>
      </c>
      <c r="B929">
        <v>20</v>
      </c>
      <c r="C929" t="str">
        <f>_xlfn.XLOOKUP(order_details[[#This Row],[orderID]],orders[orderID],orders[customerID])</f>
        <v>OCEAN</v>
      </c>
      <c r="D929" t="str">
        <f>_xlfn.XLOOKUP(order_details[[#This Row],[orderID]],orders[orderID],orders[Employee Name])</f>
        <v>Laura Callahan</v>
      </c>
      <c r="E929" t="str">
        <f>_xlfn.XLOOKUP(order_details[[#This Row],[Customer ID]],customers[customerID],customers[companyName])</f>
        <v>Océano Atlántico Ltda.</v>
      </c>
      <c r="F929" t="str">
        <f>_xlfn.XLOOKUP(order_details[[#This Row],[productID]],products[productID],products[productName])</f>
        <v>Sir Rodney's Marmalade</v>
      </c>
      <c r="G929" t="str">
        <f>_xlfn.XLOOKUP(order_details[[#This Row],[Product Name]],products[productName],products[Category Name])</f>
        <v>Confections</v>
      </c>
      <c r="H929" s="6">
        <f>_xlfn.XLOOKUP(order_details[[#This Row],[orderID]],orders[orderID],orders[orderDate])</f>
        <v>42093</v>
      </c>
      <c r="I929" s="6" t="e">
        <f>DATEVALUE(order_details[[#This Row],[Order Date]])</f>
        <v>#VALUE!</v>
      </c>
      <c r="J929">
        <v>81</v>
      </c>
      <c r="K929">
        <v>15</v>
      </c>
      <c r="L929">
        <v>0</v>
      </c>
      <c r="M929">
        <f>(order_details[[#This Row],[unitPrice]]*order_details[[#This Row],[quantity]]) - (order_details[[#This Row],[unitPrice]]*order_details[[#This Row],[quantity]]*order_details[[#This Row],[discount]])</f>
        <v>1215</v>
      </c>
      <c r="N929">
        <f>_xlfn.XLOOKUP(order_details[[#This Row],[orderID]],orders[orderID],orders[freight])</f>
        <v>217.86</v>
      </c>
      <c r="O929">
        <f>order_details[[#This Row],[Sales]]-order_details[[#This Row],[Freight]]</f>
        <v>997.14</v>
      </c>
      <c r="P929" s="8">
        <f>(order_details[[#This Row],[Profit]]/order_details[[#This Row],[Sales]])/100</f>
        <v>8.2069135802469145E-3</v>
      </c>
      <c r="Q929" s="12"/>
    </row>
    <row r="930" spans="1:17" x14ac:dyDescent="0.25">
      <c r="A930">
        <v>10986</v>
      </c>
      <c r="B930">
        <v>77</v>
      </c>
      <c r="C930" t="str">
        <f>_xlfn.XLOOKUP(order_details[[#This Row],[orderID]],orders[orderID],orders[customerID])</f>
        <v>OCEAN</v>
      </c>
      <c r="D930" t="str">
        <f>_xlfn.XLOOKUP(order_details[[#This Row],[orderID]],orders[orderID],orders[Employee Name])</f>
        <v>Laura Callahan</v>
      </c>
      <c r="E930" t="str">
        <f>_xlfn.XLOOKUP(order_details[[#This Row],[Customer ID]],customers[customerID],customers[companyName])</f>
        <v>Océano Atlántico Ltda.</v>
      </c>
      <c r="F930" t="str">
        <f>_xlfn.XLOOKUP(order_details[[#This Row],[productID]],products[productID],products[productName])</f>
        <v>Original Frankfurter Grüne Soße</v>
      </c>
      <c r="G930" t="str">
        <f>_xlfn.XLOOKUP(order_details[[#This Row],[Product Name]],products[productName],products[Category Name])</f>
        <v>Condiments</v>
      </c>
      <c r="H930" s="6">
        <f>_xlfn.XLOOKUP(order_details[[#This Row],[orderID]],orders[orderID],orders[orderDate])</f>
        <v>42093</v>
      </c>
      <c r="I930" s="6" t="e">
        <f>DATEVALUE(order_details[[#This Row],[Order Date]])</f>
        <v>#VALUE!</v>
      </c>
      <c r="J930">
        <v>13</v>
      </c>
      <c r="K930">
        <v>15</v>
      </c>
      <c r="L930">
        <v>0</v>
      </c>
      <c r="M930">
        <f>(order_details[[#This Row],[unitPrice]]*order_details[[#This Row],[quantity]]) - (order_details[[#This Row],[unitPrice]]*order_details[[#This Row],[quantity]]*order_details[[#This Row],[discount]])</f>
        <v>195</v>
      </c>
      <c r="N930">
        <f>_xlfn.XLOOKUP(order_details[[#This Row],[orderID]],orders[orderID],orders[freight])</f>
        <v>217.86</v>
      </c>
      <c r="O930">
        <f>order_details[[#This Row],[Sales]]-order_details[[#This Row],[Freight]]</f>
        <v>-22.860000000000014</v>
      </c>
      <c r="P930" s="8">
        <f>(order_details[[#This Row],[Profit]]/order_details[[#This Row],[Sales]])/100</f>
        <v>-1.172307692307693E-3</v>
      </c>
      <c r="Q930" s="12"/>
    </row>
    <row r="931" spans="1:17" x14ac:dyDescent="0.25">
      <c r="A931">
        <v>10989</v>
      </c>
      <c r="B931">
        <v>11</v>
      </c>
      <c r="C931" t="str">
        <f>_xlfn.XLOOKUP(order_details[[#This Row],[orderID]],orders[orderID],orders[customerID])</f>
        <v>QUEDE</v>
      </c>
      <c r="D931" t="str">
        <f>_xlfn.XLOOKUP(order_details[[#This Row],[orderID]],orders[orderID],orders[Employee Name])</f>
        <v>Andrew Fuller</v>
      </c>
      <c r="E931" t="str">
        <f>_xlfn.XLOOKUP(order_details[[#This Row],[Customer ID]],customers[customerID],customers[companyName])</f>
        <v>Que Delícia</v>
      </c>
      <c r="F931" t="str">
        <f>_xlfn.XLOOKUP(order_details[[#This Row],[productID]],products[productID],products[productName])</f>
        <v>Queso Cabrales</v>
      </c>
      <c r="G931" t="str">
        <f>_xlfn.XLOOKUP(order_details[[#This Row],[Product Name]],products[productName],products[Category Name])</f>
        <v>Dairy Products</v>
      </c>
      <c r="H931" s="6">
        <f>_xlfn.XLOOKUP(order_details[[#This Row],[orderID]],orders[orderID],orders[orderDate])</f>
        <v>42094</v>
      </c>
      <c r="I931" s="6" t="e">
        <f>DATEVALUE(order_details[[#This Row],[Order Date]])</f>
        <v>#VALUE!</v>
      </c>
      <c r="J931">
        <v>21</v>
      </c>
      <c r="K931">
        <v>15</v>
      </c>
      <c r="L931">
        <v>0</v>
      </c>
      <c r="M931">
        <f>(order_details[[#This Row],[unitPrice]]*order_details[[#This Row],[quantity]]) - (order_details[[#This Row],[unitPrice]]*order_details[[#This Row],[quantity]]*order_details[[#This Row],[discount]])</f>
        <v>315</v>
      </c>
      <c r="N931">
        <f>_xlfn.XLOOKUP(order_details[[#This Row],[orderID]],orders[orderID],orders[freight])</f>
        <v>34.76</v>
      </c>
      <c r="O931">
        <f>order_details[[#This Row],[Sales]]-order_details[[#This Row],[Freight]]</f>
        <v>280.24</v>
      </c>
      <c r="P931" s="8">
        <f>(order_details[[#This Row],[Profit]]/order_details[[#This Row],[Sales]])/100</f>
        <v>8.8965079365079369E-3</v>
      </c>
      <c r="Q931" s="12"/>
    </row>
    <row r="932" spans="1:17" x14ac:dyDescent="0.25">
      <c r="A932">
        <v>11015</v>
      </c>
      <c r="B932">
        <v>30</v>
      </c>
      <c r="C932" t="str">
        <f>_xlfn.XLOOKUP(order_details[[#This Row],[orderID]],orders[orderID],orders[customerID])</f>
        <v>SANTG</v>
      </c>
      <c r="D932" t="str">
        <f>_xlfn.XLOOKUP(order_details[[#This Row],[orderID]],orders[orderID],orders[Employee Name])</f>
        <v>Andrew Fuller</v>
      </c>
      <c r="E932" t="str">
        <f>_xlfn.XLOOKUP(order_details[[#This Row],[Customer ID]],customers[customerID],customers[companyName])</f>
        <v>Santé Gourmet</v>
      </c>
      <c r="F932" t="str">
        <f>_xlfn.XLOOKUP(order_details[[#This Row],[productID]],products[productID],products[productName])</f>
        <v>Nord-Ost Matjeshering</v>
      </c>
      <c r="G932" t="str">
        <f>_xlfn.XLOOKUP(order_details[[#This Row],[Product Name]],products[productName],products[Category Name])</f>
        <v>Seafood</v>
      </c>
      <c r="H932" s="6">
        <f>_xlfn.XLOOKUP(order_details[[#This Row],[orderID]],orders[orderID],orders[orderDate])</f>
        <v>42104</v>
      </c>
      <c r="I932" s="6" t="e">
        <f>DATEVALUE(order_details[[#This Row],[Order Date]])</f>
        <v>#VALUE!</v>
      </c>
      <c r="J932">
        <v>25.89</v>
      </c>
      <c r="K932">
        <v>15</v>
      </c>
      <c r="L932">
        <v>0</v>
      </c>
      <c r="M932">
        <f>(order_details[[#This Row],[unitPrice]]*order_details[[#This Row],[quantity]]) - (order_details[[#This Row],[unitPrice]]*order_details[[#This Row],[quantity]]*order_details[[#This Row],[discount]])</f>
        <v>388.35</v>
      </c>
      <c r="N932">
        <f>_xlfn.XLOOKUP(order_details[[#This Row],[orderID]],orders[orderID],orders[freight])</f>
        <v>4.62</v>
      </c>
      <c r="O932">
        <f>order_details[[#This Row],[Sales]]-order_details[[#This Row],[Freight]]</f>
        <v>383.73</v>
      </c>
      <c r="P932" s="8">
        <f>(order_details[[#This Row],[Profit]]/order_details[[#This Row],[Sales]])/100</f>
        <v>9.8810351487060646E-3</v>
      </c>
      <c r="Q932" s="12"/>
    </row>
    <row r="933" spans="1:17" x14ac:dyDescent="0.25">
      <c r="A933">
        <v>11016</v>
      </c>
      <c r="B933">
        <v>31</v>
      </c>
      <c r="C933" t="str">
        <f>_xlfn.XLOOKUP(order_details[[#This Row],[orderID]],orders[orderID],orders[customerID])</f>
        <v>AROUT</v>
      </c>
      <c r="D933" t="str">
        <f>_xlfn.XLOOKUP(order_details[[#This Row],[orderID]],orders[orderID],orders[Employee Name])</f>
        <v>Anne Dodsworth</v>
      </c>
      <c r="E933" t="str">
        <f>_xlfn.XLOOKUP(order_details[[#This Row],[Customer ID]],customers[customerID],customers[companyName])</f>
        <v>Around the Horn</v>
      </c>
      <c r="F933" t="str">
        <f>_xlfn.XLOOKUP(order_details[[#This Row],[productID]],products[productID],products[productName])</f>
        <v>Gorgonzola Telino</v>
      </c>
      <c r="G933" t="str">
        <f>_xlfn.XLOOKUP(order_details[[#This Row],[Product Name]],products[productName],products[Category Name])</f>
        <v>Dairy Products</v>
      </c>
      <c r="H933" s="6">
        <f>_xlfn.XLOOKUP(order_details[[#This Row],[orderID]],orders[orderID],orders[orderDate])</f>
        <v>42104</v>
      </c>
      <c r="I933" s="6" t="e">
        <f>DATEVALUE(order_details[[#This Row],[Order Date]])</f>
        <v>#VALUE!</v>
      </c>
      <c r="J933">
        <v>12.5</v>
      </c>
      <c r="K933">
        <v>15</v>
      </c>
      <c r="L933">
        <v>0</v>
      </c>
      <c r="M933">
        <f>(order_details[[#This Row],[unitPrice]]*order_details[[#This Row],[quantity]]) - (order_details[[#This Row],[unitPrice]]*order_details[[#This Row],[quantity]]*order_details[[#This Row],[discount]])</f>
        <v>187.5</v>
      </c>
      <c r="N933">
        <f>_xlfn.XLOOKUP(order_details[[#This Row],[orderID]],orders[orderID],orders[freight])</f>
        <v>33.799999999999997</v>
      </c>
      <c r="O933">
        <f>order_details[[#This Row],[Sales]]-order_details[[#This Row],[Freight]]</f>
        <v>153.69999999999999</v>
      </c>
      <c r="P933" s="8">
        <f>(order_details[[#This Row],[Profit]]/order_details[[#This Row],[Sales]])/100</f>
        <v>8.1973333333333325E-3</v>
      </c>
      <c r="Q933" s="12"/>
    </row>
    <row r="934" spans="1:17" x14ac:dyDescent="0.25">
      <c r="A934">
        <v>11021</v>
      </c>
      <c r="B934">
        <v>20</v>
      </c>
      <c r="C934" t="str">
        <f>_xlfn.XLOOKUP(order_details[[#This Row],[orderID]],orders[orderID],orders[customerID])</f>
        <v>QUICK</v>
      </c>
      <c r="D934" t="str">
        <f>_xlfn.XLOOKUP(order_details[[#This Row],[orderID]],orders[orderID],orders[Employee Name])</f>
        <v>Janet Leverling</v>
      </c>
      <c r="E934" t="str">
        <f>_xlfn.XLOOKUP(order_details[[#This Row],[Customer ID]],customers[customerID],customers[companyName])</f>
        <v>QUICK-Stop</v>
      </c>
      <c r="F934" t="str">
        <f>_xlfn.XLOOKUP(order_details[[#This Row],[productID]],products[productID],products[productName])</f>
        <v>Sir Rodney's Marmalade</v>
      </c>
      <c r="G934" t="str">
        <f>_xlfn.XLOOKUP(order_details[[#This Row],[Product Name]],products[productName],products[Category Name])</f>
        <v>Confections</v>
      </c>
      <c r="H934" s="6">
        <f>_xlfn.XLOOKUP(order_details[[#This Row],[orderID]],orders[orderID],orders[orderDate])</f>
        <v>42108</v>
      </c>
      <c r="I934" s="6" t="e">
        <f>DATEVALUE(order_details[[#This Row],[Order Date]])</f>
        <v>#VALUE!</v>
      </c>
      <c r="J934">
        <v>81</v>
      </c>
      <c r="K934">
        <v>15</v>
      </c>
      <c r="L934">
        <v>0</v>
      </c>
      <c r="M934">
        <f>(order_details[[#This Row],[unitPrice]]*order_details[[#This Row],[quantity]]) - (order_details[[#This Row],[unitPrice]]*order_details[[#This Row],[quantity]]*order_details[[#This Row],[discount]])</f>
        <v>1215</v>
      </c>
      <c r="N934">
        <f>_xlfn.XLOOKUP(order_details[[#This Row],[orderID]],orders[orderID],orders[freight])</f>
        <v>297.18</v>
      </c>
      <c r="O934">
        <f>order_details[[#This Row],[Sales]]-order_details[[#This Row],[Freight]]</f>
        <v>917.81999999999994</v>
      </c>
      <c r="P934" s="8">
        <f>(order_details[[#This Row],[Profit]]/order_details[[#This Row],[Sales]])/100</f>
        <v>7.5540740740740733E-3</v>
      </c>
      <c r="Q934" s="12"/>
    </row>
    <row r="935" spans="1:17" x14ac:dyDescent="0.25">
      <c r="A935">
        <v>11042</v>
      </c>
      <c r="B935">
        <v>44</v>
      </c>
      <c r="C935" t="str">
        <f>_xlfn.XLOOKUP(order_details[[#This Row],[orderID]],orders[orderID],orders[customerID])</f>
        <v>COMMI</v>
      </c>
      <c r="D935" t="str">
        <f>_xlfn.XLOOKUP(order_details[[#This Row],[orderID]],orders[orderID],orders[Employee Name])</f>
        <v>Andrew Fuller</v>
      </c>
      <c r="E935" t="str">
        <f>_xlfn.XLOOKUP(order_details[[#This Row],[Customer ID]],customers[customerID],customers[companyName])</f>
        <v>Comércio Mineiro</v>
      </c>
      <c r="F935" t="str">
        <f>_xlfn.XLOOKUP(order_details[[#This Row],[productID]],products[productID],products[productName])</f>
        <v>Gula Malacca</v>
      </c>
      <c r="G935" t="str">
        <f>_xlfn.XLOOKUP(order_details[[#This Row],[Product Name]],products[productName],products[Category Name])</f>
        <v>Condiments</v>
      </c>
      <c r="H935" s="6">
        <f>_xlfn.XLOOKUP(order_details[[#This Row],[orderID]],orders[orderID],orders[orderDate])</f>
        <v>42116</v>
      </c>
      <c r="I935" s="6" t="e">
        <f>DATEVALUE(order_details[[#This Row],[Order Date]])</f>
        <v>#VALUE!</v>
      </c>
      <c r="J935">
        <v>19.45</v>
      </c>
      <c r="K935">
        <v>15</v>
      </c>
      <c r="L935">
        <v>0</v>
      </c>
      <c r="M935">
        <f>(order_details[[#This Row],[unitPrice]]*order_details[[#This Row],[quantity]]) - (order_details[[#This Row],[unitPrice]]*order_details[[#This Row],[quantity]]*order_details[[#This Row],[discount]])</f>
        <v>291.75</v>
      </c>
      <c r="N935">
        <f>_xlfn.XLOOKUP(order_details[[#This Row],[orderID]],orders[orderID],orders[freight])</f>
        <v>29.99</v>
      </c>
      <c r="O935">
        <f>order_details[[#This Row],[Sales]]-order_details[[#This Row],[Freight]]</f>
        <v>261.76</v>
      </c>
      <c r="P935" s="8">
        <f>(order_details[[#This Row],[Profit]]/order_details[[#This Row],[Sales]])/100</f>
        <v>8.9720651242502138E-3</v>
      </c>
      <c r="Q935" s="12"/>
    </row>
    <row r="936" spans="1:17" x14ac:dyDescent="0.25">
      <c r="A936">
        <v>11045</v>
      </c>
      <c r="B936">
        <v>33</v>
      </c>
      <c r="C936" t="str">
        <f>_xlfn.XLOOKUP(order_details[[#This Row],[orderID]],orders[orderID],orders[customerID])</f>
        <v>BOTTM</v>
      </c>
      <c r="D936" t="str">
        <f>_xlfn.XLOOKUP(order_details[[#This Row],[orderID]],orders[orderID],orders[Employee Name])</f>
        <v>Michael Suyama</v>
      </c>
      <c r="E936" t="str">
        <f>_xlfn.XLOOKUP(order_details[[#This Row],[Customer ID]],customers[customerID],customers[companyName])</f>
        <v>Bottom-Dollar Markets</v>
      </c>
      <c r="F936" t="str">
        <f>_xlfn.XLOOKUP(order_details[[#This Row],[productID]],products[productID],products[productName])</f>
        <v>Geitost</v>
      </c>
      <c r="G936" t="str">
        <f>_xlfn.XLOOKUP(order_details[[#This Row],[Product Name]],products[productName],products[Category Name])</f>
        <v>Dairy Products</v>
      </c>
      <c r="H936" s="6">
        <f>_xlfn.XLOOKUP(order_details[[#This Row],[orderID]],orders[orderID],orders[orderDate])</f>
        <v>42117</v>
      </c>
      <c r="I936" s="6" t="e">
        <f>DATEVALUE(order_details[[#This Row],[Order Date]])</f>
        <v>#VALUE!</v>
      </c>
      <c r="J936">
        <v>2.5</v>
      </c>
      <c r="K936">
        <v>15</v>
      </c>
      <c r="L936">
        <v>0</v>
      </c>
      <c r="M936">
        <f>(order_details[[#This Row],[unitPrice]]*order_details[[#This Row],[quantity]]) - (order_details[[#This Row],[unitPrice]]*order_details[[#This Row],[quantity]]*order_details[[#This Row],[discount]])</f>
        <v>37.5</v>
      </c>
      <c r="N936">
        <f>_xlfn.XLOOKUP(order_details[[#This Row],[orderID]],orders[orderID],orders[freight])</f>
        <v>70.58</v>
      </c>
      <c r="O936">
        <f>order_details[[#This Row],[Sales]]-order_details[[#This Row],[Freight]]</f>
        <v>-33.08</v>
      </c>
      <c r="P936" s="8">
        <f>(order_details[[#This Row],[Profit]]/order_details[[#This Row],[Sales]])/100</f>
        <v>-8.8213333333333338E-3</v>
      </c>
      <c r="Q936" s="12"/>
    </row>
    <row r="937" spans="1:17" x14ac:dyDescent="0.25">
      <c r="A937">
        <v>11055</v>
      </c>
      <c r="B937">
        <v>24</v>
      </c>
      <c r="C937" t="str">
        <f>_xlfn.XLOOKUP(order_details[[#This Row],[orderID]],orders[orderID],orders[customerID])</f>
        <v>HILAA</v>
      </c>
      <c r="D937" t="str">
        <f>_xlfn.XLOOKUP(order_details[[#This Row],[orderID]],orders[orderID],orders[Employee Name])</f>
        <v>Robert King</v>
      </c>
      <c r="E937" t="str">
        <f>_xlfn.XLOOKUP(order_details[[#This Row],[Customer ID]],customers[customerID],customers[companyName])</f>
        <v>HILARION-Abastos</v>
      </c>
      <c r="F937" t="str">
        <f>_xlfn.XLOOKUP(order_details[[#This Row],[productID]],products[productID],products[productName])</f>
        <v>Guarana Fantastica</v>
      </c>
      <c r="G937" t="str">
        <f>_xlfn.XLOOKUP(order_details[[#This Row],[Product Name]],products[productName],products[Category Name])</f>
        <v>Beverages</v>
      </c>
      <c r="H937" s="6">
        <f>_xlfn.XLOOKUP(order_details[[#This Row],[orderID]],orders[orderID],orders[orderDate])</f>
        <v>42122</v>
      </c>
      <c r="I937" s="6" t="e">
        <f>DATEVALUE(order_details[[#This Row],[Order Date]])</f>
        <v>#VALUE!</v>
      </c>
      <c r="J937">
        <v>4.5</v>
      </c>
      <c r="K937">
        <v>15</v>
      </c>
      <c r="L937">
        <v>0</v>
      </c>
      <c r="M937">
        <f>(order_details[[#This Row],[unitPrice]]*order_details[[#This Row],[quantity]]) - (order_details[[#This Row],[unitPrice]]*order_details[[#This Row],[quantity]]*order_details[[#This Row],[discount]])</f>
        <v>67.5</v>
      </c>
      <c r="N937">
        <f>_xlfn.XLOOKUP(order_details[[#This Row],[orderID]],orders[orderID],orders[freight])</f>
        <v>120.92</v>
      </c>
      <c r="O937">
        <f>order_details[[#This Row],[Sales]]-order_details[[#This Row],[Freight]]</f>
        <v>-53.42</v>
      </c>
      <c r="P937" s="8">
        <f>(order_details[[#This Row],[Profit]]/order_details[[#This Row],[Sales]])/100</f>
        <v>-7.9140740740740751E-3</v>
      </c>
      <c r="Q937" s="12"/>
    </row>
    <row r="938" spans="1:17" x14ac:dyDescent="0.25">
      <c r="A938">
        <v>11055</v>
      </c>
      <c r="B938">
        <v>25</v>
      </c>
      <c r="C938" t="str">
        <f>_xlfn.XLOOKUP(order_details[[#This Row],[orderID]],orders[orderID],orders[customerID])</f>
        <v>HILAA</v>
      </c>
      <c r="D938" t="str">
        <f>_xlfn.XLOOKUP(order_details[[#This Row],[orderID]],orders[orderID],orders[Employee Name])</f>
        <v>Robert King</v>
      </c>
      <c r="E938" t="str">
        <f>_xlfn.XLOOKUP(order_details[[#This Row],[Customer ID]],customers[customerID],customers[companyName])</f>
        <v>HILARION-Abastos</v>
      </c>
      <c r="F938" t="str">
        <f>_xlfn.XLOOKUP(order_details[[#This Row],[productID]],products[productID],products[productName])</f>
        <v>NuNuCa Nuß-Nougat-Creme</v>
      </c>
      <c r="G938" t="str">
        <f>_xlfn.XLOOKUP(order_details[[#This Row],[Product Name]],products[productName],products[Category Name])</f>
        <v>Confections</v>
      </c>
      <c r="H938" s="6">
        <f>_xlfn.XLOOKUP(order_details[[#This Row],[orderID]],orders[orderID],orders[orderDate])</f>
        <v>42122</v>
      </c>
      <c r="I938" s="6" t="e">
        <f>DATEVALUE(order_details[[#This Row],[Order Date]])</f>
        <v>#VALUE!</v>
      </c>
      <c r="J938">
        <v>14</v>
      </c>
      <c r="K938">
        <v>15</v>
      </c>
      <c r="L938">
        <v>0</v>
      </c>
      <c r="M938">
        <f>(order_details[[#This Row],[unitPrice]]*order_details[[#This Row],[quantity]]) - (order_details[[#This Row],[unitPrice]]*order_details[[#This Row],[quantity]]*order_details[[#This Row],[discount]])</f>
        <v>210</v>
      </c>
      <c r="N938">
        <f>_xlfn.XLOOKUP(order_details[[#This Row],[orderID]],orders[orderID],orders[freight])</f>
        <v>120.92</v>
      </c>
      <c r="O938">
        <f>order_details[[#This Row],[Sales]]-order_details[[#This Row],[Freight]]</f>
        <v>89.08</v>
      </c>
      <c r="P938" s="8">
        <f>(order_details[[#This Row],[Profit]]/order_details[[#This Row],[Sales]])/100</f>
        <v>4.2419047619047618E-3</v>
      </c>
      <c r="Q938" s="12"/>
    </row>
    <row r="939" spans="1:17" x14ac:dyDescent="0.25">
      <c r="A939">
        <v>11061</v>
      </c>
      <c r="B939">
        <v>60</v>
      </c>
      <c r="C939" t="str">
        <f>_xlfn.XLOOKUP(order_details[[#This Row],[orderID]],orders[orderID],orders[customerID])</f>
        <v>GREAL</v>
      </c>
      <c r="D939" t="str">
        <f>_xlfn.XLOOKUP(order_details[[#This Row],[orderID]],orders[orderID],orders[Employee Name])</f>
        <v>Margaret Peacock</v>
      </c>
      <c r="E939" t="str">
        <f>_xlfn.XLOOKUP(order_details[[#This Row],[Customer ID]],customers[customerID],customers[companyName])</f>
        <v>Great Lakes Food Market</v>
      </c>
      <c r="F939" t="str">
        <f>_xlfn.XLOOKUP(order_details[[#This Row],[productID]],products[productID],products[productName])</f>
        <v>Camembert Pierrot</v>
      </c>
      <c r="G939" t="str">
        <f>_xlfn.XLOOKUP(order_details[[#This Row],[Product Name]],products[productName],products[Category Name])</f>
        <v>Dairy Products</v>
      </c>
      <c r="H939" s="6">
        <f>_xlfn.XLOOKUP(order_details[[#This Row],[orderID]],orders[orderID],orders[orderDate])</f>
        <v>42124</v>
      </c>
      <c r="I939" s="6" t="e">
        <f>DATEVALUE(order_details[[#This Row],[Order Date]])</f>
        <v>#VALUE!</v>
      </c>
      <c r="J939">
        <v>34</v>
      </c>
      <c r="K939">
        <v>15</v>
      </c>
      <c r="L939">
        <v>0</v>
      </c>
      <c r="M939">
        <f>(order_details[[#This Row],[unitPrice]]*order_details[[#This Row],[quantity]]) - (order_details[[#This Row],[unitPrice]]*order_details[[#This Row],[quantity]]*order_details[[#This Row],[discount]])</f>
        <v>510</v>
      </c>
      <c r="N939">
        <f>_xlfn.XLOOKUP(order_details[[#This Row],[orderID]],orders[orderID],orders[freight])</f>
        <v>14.01</v>
      </c>
      <c r="O939">
        <f>order_details[[#This Row],[Sales]]-order_details[[#This Row],[Freight]]</f>
        <v>495.99</v>
      </c>
      <c r="P939" s="8">
        <f>(order_details[[#This Row],[Profit]]/order_details[[#This Row],[Sales]])/100</f>
        <v>9.7252941176470594E-3</v>
      </c>
      <c r="Q939" s="12"/>
    </row>
    <row r="940" spans="1:17" x14ac:dyDescent="0.25">
      <c r="A940">
        <v>10255</v>
      </c>
      <c r="B940">
        <v>59</v>
      </c>
      <c r="C940" t="str">
        <f>_xlfn.XLOOKUP(order_details[[#This Row],[orderID]],orders[orderID],orders[customerID])</f>
        <v>RICSU</v>
      </c>
      <c r="D940" t="str">
        <f>_xlfn.XLOOKUP(order_details[[#This Row],[orderID]],orders[orderID],orders[Employee Name])</f>
        <v>Anne Dodsworth</v>
      </c>
      <c r="E940" t="str">
        <f>_xlfn.XLOOKUP(order_details[[#This Row],[Customer ID]],customers[customerID],customers[companyName])</f>
        <v>Richter Supermarkt</v>
      </c>
      <c r="F940" t="str">
        <f>_xlfn.XLOOKUP(order_details[[#This Row],[productID]],products[productID],products[productName])</f>
        <v>Raclette Courdavault</v>
      </c>
      <c r="G940" t="str">
        <f>_xlfn.XLOOKUP(order_details[[#This Row],[Product Name]],products[productName],products[Category Name])</f>
        <v>Dairy Products</v>
      </c>
      <c r="H940" s="6">
        <f>_xlfn.XLOOKUP(order_details[[#This Row],[orderID]],orders[orderID],orders[orderDate])</f>
        <v>41467</v>
      </c>
      <c r="I940" s="6" t="e">
        <f>DATEVALUE(order_details[[#This Row],[Order Date]])</f>
        <v>#VALUE!</v>
      </c>
      <c r="J940">
        <v>44</v>
      </c>
      <c r="K940">
        <v>30</v>
      </c>
      <c r="L940">
        <v>0</v>
      </c>
      <c r="M940">
        <f>(order_details[[#This Row],[unitPrice]]*order_details[[#This Row],[quantity]]) - (order_details[[#This Row],[unitPrice]]*order_details[[#This Row],[quantity]]*order_details[[#This Row],[discount]])</f>
        <v>1320</v>
      </c>
      <c r="N940">
        <f>_xlfn.XLOOKUP(order_details[[#This Row],[orderID]],orders[orderID],orders[freight])</f>
        <v>148.33000000000001</v>
      </c>
      <c r="O940">
        <f>order_details[[#This Row],[Sales]]-order_details[[#This Row],[Freight]]</f>
        <v>1171.67</v>
      </c>
      <c r="P940" s="8">
        <f>(order_details[[#This Row],[Profit]]/order_details[[#This Row],[Sales]])/100</f>
        <v>8.8762878787878793E-3</v>
      </c>
      <c r="Q940" s="12"/>
    </row>
    <row r="941" spans="1:17" x14ac:dyDescent="0.25">
      <c r="A941">
        <v>10265</v>
      </c>
      <c r="B941">
        <v>17</v>
      </c>
      <c r="C941" t="str">
        <f>_xlfn.XLOOKUP(order_details[[#This Row],[orderID]],orders[orderID],orders[customerID])</f>
        <v>BLONP</v>
      </c>
      <c r="D941" t="str">
        <f>_xlfn.XLOOKUP(order_details[[#This Row],[orderID]],orders[orderID],orders[Employee Name])</f>
        <v>Andrew Fuller</v>
      </c>
      <c r="E941" t="str">
        <f>_xlfn.XLOOKUP(order_details[[#This Row],[Customer ID]],customers[customerID],customers[companyName])</f>
        <v>Blondesddsl père et fils</v>
      </c>
      <c r="F941" t="str">
        <f>_xlfn.XLOOKUP(order_details[[#This Row],[productID]],products[productID],products[productName])</f>
        <v>Alice Mutton</v>
      </c>
      <c r="G941" t="str">
        <f>_xlfn.XLOOKUP(order_details[[#This Row],[Product Name]],products[productName],products[Category Name])</f>
        <v>Meat &amp; Poultry</v>
      </c>
      <c r="H941" s="6">
        <f>_xlfn.XLOOKUP(order_details[[#This Row],[orderID]],orders[orderID],orders[orderDate])</f>
        <v>41480</v>
      </c>
      <c r="I941" s="6" t="e">
        <f>DATEVALUE(order_details[[#This Row],[Order Date]])</f>
        <v>#VALUE!</v>
      </c>
      <c r="J941">
        <v>31.2</v>
      </c>
      <c r="K941">
        <v>30</v>
      </c>
      <c r="L941">
        <v>0</v>
      </c>
      <c r="M941">
        <f>(order_details[[#This Row],[unitPrice]]*order_details[[#This Row],[quantity]]) - (order_details[[#This Row],[unitPrice]]*order_details[[#This Row],[quantity]]*order_details[[#This Row],[discount]])</f>
        <v>936</v>
      </c>
      <c r="N941">
        <f>_xlfn.XLOOKUP(order_details[[#This Row],[orderID]],orders[orderID],orders[freight])</f>
        <v>55.28</v>
      </c>
      <c r="O941">
        <f>order_details[[#This Row],[Sales]]-order_details[[#This Row],[Freight]]</f>
        <v>880.72</v>
      </c>
      <c r="P941" s="8">
        <f>(order_details[[#This Row],[Profit]]/order_details[[#This Row],[Sales]])/100</f>
        <v>9.4094017094017105E-3</v>
      </c>
      <c r="Q941" s="12"/>
    </row>
    <row r="942" spans="1:17" x14ac:dyDescent="0.25">
      <c r="A942">
        <v>10270</v>
      </c>
      <c r="B942">
        <v>36</v>
      </c>
      <c r="C942" t="str">
        <f>_xlfn.XLOOKUP(order_details[[#This Row],[orderID]],orders[orderID],orders[customerID])</f>
        <v>WARTH</v>
      </c>
      <c r="D942" t="str">
        <f>_xlfn.XLOOKUP(order_details[[#This Row],[orderID]],orders[orderID],orders[Employee Name])</f>
        <v>Nancy Davolio</v>
      </c>
      <c r="E942" t="str">
        <f>_xlfn.XLOOKUP(order_details[[#This Row],[Customer ID]],customers[customerID],customers[companyName])</f>
        <v>Wartian Herkku</v>
      </c>
      <c r="F942" t="str">
        <f>_xlfn.XLOOKUP(order_details[[#This Row],[productID]],products[productID],products[productName])</f>
        <v>Inlagd Sill</v>
      </c>
      <c r="G942" t="str">
        <f>_xlfn.XLOOKUP(order_details[[#This Row],[Product Name]],products[productName],products[Category Name])</f>
        <v>Seafood</v>
      </c>
      <c r="H942" s="6">
        <f>_xlfn.XLOOKUP(order_details[[#This Row],[orderID]],orders[orderID],orders[orderDate])</f>
        <v>41487</v>
      </c>
      <c r="I942" s="6" t="e">
        <f>DATEVALUE(order_details[[#This Row],[Order Date]])</f>
        <v>#VALUE!</v>
      </c>
      <c r="J942">
        <v>15.2</v>
      </c>
      <c r="K942">
        <v>30</v>
      </c>
      <c r="L942">
        <v>0</v>
      </c>
      <c r="M942">
        <f>(order_details[[#This Row],[unitPrice]]*order_details[[#This Row],[quantity]]) - (order_details[[#This Row],[unitPrice]]*order_details[[#This Row],[quantity]]*order_details[[#This Row],[discount]])</f>
        <v>456</v>
      </c>
      <c r="N942">
        <f>_xlfn.XLOOKUP(order_details[[#This Row],[orderID]],orders[orderID],orders[freight])</f>
        <v>136.54</v>
      </c>
      <c r="O942">
        <f>order_details[[#This Row],[Sales]]-order_details[[#This Row],[Freight]]</f>
        <v>319.46000000000004</v>
      </c>
      <c r="P942" s="8">
        <f>(order_details[[#This Row],[Profit]]/order_details[[#This Row],[Sales]])/100</f>
        <v>7.0057017543859656E-3</v>
      </c>
      <c r="Q942" s="12"/>
    </row>
    <row r="943" spans="1:17" x14ac:dyDescent="0.25">
      <c r="A943">
        <v>10280</v>
      </c>
      <c r="B943">
        <v>75</v>
      </c>
      <c r="C943" t="str">
        <f>_xlfn.XLOOKUP(order_details[[#This Row],[orderID]],orders[orderID],orders[customerID])</f>
        <v>BERGS</v>
      </c>
      <c r="D943" t="str">
        <f>_xlfn.XLOOKUP(order_details[[#This Row],[orderID]],orders[orderID],orders[Employee Name])</f>
        <v>Andrew Fuller</v>
      </c>
      <c r="E943" t="str">
        <f>_xlfn.XLOOKUP(order_details[[#This Row],[Customer ID]],customers[customerID],customers[companyName])</f>
        <v>Berglunds snabbköp</v>
      </c>
      <c r="F943" t="str">
        <f>_xlfn.XLOOKUP(order_details[[#This Row],[productID]],products[productID],products[productName])</f>
        <v>Rhönbräu Klosterbier</v>
      </c>
      <c r="G943" t="str">
        <f>_xlfn.XLOOKUP(order_details[[#This Row],[Product Name]],products[productName],products[Category Name])</f>
        <v>Beverages</v>
      </c>
      <c r="H943" s="6">
        <f>_xlfn.XLOOKUP(order_details[[#This Row],[orderID]],orders[orderID],orders[orderDate])</f>
        <v>41500</v>
      </c>
      <c r="I943" s="6" t="e">
        <f>DATEVALUE(order_details[[#This Row],[Order Date]])</f>
        <v>#VALUE!</v>
      </c>
      <c r="J943">
        <v>6.2</v>
      </c>
      <c r="K943">
        <v>30</v>
      </c>
      <c r="L943">
        <v>0</v>
      </c>
      <c r="M943">
        <f>(order_details[[#This Row],[unitPrice]]*order_details[[#This Row],[quantity]]) - (order_details[[#This Row],[unitPrice]]*order_details[[#This Row],[quantity]]*order_details[[#This Row],[discount]])</f>
        <v>186</v>
      </c>
      <c r="N943">
        <f>_xlfn.XLOOKUP(order_details[[#This Row],[orderID]],orders[orderID],orders[freight])</f>
        <v>8.98</v>
      </c>
      <c r="O943">
        <f>order_details[[#This Row],[Sales]]-order_details[[#This Row],[Freight]]</f>
        <v>177.02</v>
      </c>
      <c r="P943" s="8">
        <f>(order_details[[#This Row],[Profit]]/order_details[[#This Row],[Sales]])/100</f>
        <v>9.5172043010752702E-3</v>
      </c>
      <c r="Q943" s="12"/>
    </row>
    <row r="944" spans="1:17" x14ac:dyDescent="0.25">
      <c r="A944">
        <v>10289</v>
      </c>
      <c r="B944">
        <v>3</v>
      </c>
      <c r="C944" t="str">
        <f>_xlfn.XLOOKUP(order_details[[#This Row],[orderID]],orders[orderID],orders[customerID])</f>
        <v>BSBEV</v>
      </c>
      <c r="D944" t="str">
        <f>_xlfn.XLOOKUP(order_details[[#This Row],[orderID]],orders[orderID],orders[Employee Name])</f>
        <v>Robert King</v>
      </c>
      <c r="E944" t="str">
        <f>_xlfn.XLOOKUP(order_details[[#This Row],[Customer ID]],customers[customerID],customers[companyName])</f>
        <v>B's Beverages</v>
      </c>
      <c r="F944" t="str">
        <f>_xlfn.XLOOKUP(order_details[[#This Row],[productID]],products[productID],products[productName])</f>
        <v>Aniseed Syrup</v>
      </c>
      <c r="G944" t="str">
        <f>_xlfn.XLOOKUP(order_details[[#This Row],[Product Name]],products[productName],products[Category Name])</f>
        <v>Condiments</v>
      </c>
      <c r="H944" s="6">
        <f>_xlfn.XLOOKUP(order_details[[#This Row],[orderID]],orders[orderID],orders[orderDate])</f>
        <v>41512</v>
      </c>
      <c r="I944" s="6" t="e">
        <f>DATEVALUE(order_details[[#This Row],[Order Date]])</f>
        <v>#VALUE!</v>
      </c>
      <c r="J944">
        <v>8</v>
      </c>
      <c r="K944">
        <v>30</v>
      </c>
      <c r="L944">
        <v>0</v>
      </c>
      <c r="M944">
        <f>(order_details[[#This Row],[unitPrice]]*order_details[[#This Row],[quantity]]) - (order_details[[#This Row],[unitPrice]]*order_details[[#This Row],[quantity]]*order_details[[#This Row],[discount]])</f>
        <v>240</v>
      </c>
      <c r="N944">
        <f>_xlfn.XLOOKUP(order_details[[#This Row],[orderID]],orders[orderID],orders[freight])</f>
        <v>22.77</v>
      </c>
      <c r="O944">
        <f>order_details[[#This Row],[Sales]]-order_details[[#This Row],[Freight]]</f>
        <v>217.23</v>
      </c>
      <c r="P944" s="8">
        <f>(order_details[[#This Row],[Profit]]/order_details[[#This Row],[Sales]])/100</f>
        <v>9.0512500000000003E-3</v>
      </c>
      <c r="Q944" s="12"/>
    </row>
    <row r="945" spans="1:17" x14ac:dyDescent="0.25">
      <c r="A945">
        <v>10296</v>
      </c>
      <c r="B945">
        <v>16</v>
      </c>
      <c r="C945" t="str">
        <f>_xlfn.XLOOKUP(order_details[[#This Row],[orderID]],orders[orderID],orders[customerID])</f>
        <v>LILAS</v>
      </c>
      <c r="D945" t="str">
        <f>_xlfn.XLOOKUP(order_details[[#This Row],[orderID]],orders[orderID],orders[Employee Name])</f>
        <v>Michael Suyama</v>
      </c>
      <c r="E945" t="str">
        <f>_xlfn.XLOOKUP(order_details[[#This Row],[Customer ID]],customers[customerID],customers[companyName])</f>
        <v>LILA-Supermercado</v>
      </c>
      <c r="F945" t="str">
        <f>_xlfn.XLOOKUP(order_details[[#This Row],[productID]],products[productID],products[productName])</f>
        <v>Pavlova</v>
      </c>
      <c r="G945" t="str">
        <f>_xlfn.XLOOKUP(order_details[[#This Row],[Product Name]],products[productName],products[Category Name])</f>
        <v>Confections</v>
      </c>
      <c r="H945" s="6">
        <f>_xlfn.XLOOKUP(order_details[[#This Row],[orderID]],orders[orderID],orders[orderDate])</f>
        <v>41520</v>
      </c>
      <c r="I945" s="6" t="e">
        <f>DATEVALUE(order_details[[#This Row],[Order Date]])</f>
        <v>#VALUE!</v>
      </c>
      <c r="J945">
        <v>13.9</v>
      </c>
      <c r="K945">
        <v>30</v>
      </c>
      <c r="L945">
        <v>0</v>
      </c>
      <c r="M945">
        <f>(order_details[[#This Row],[unitPrice]]*order_details[[#This Row],[quantity]]) - (order_details[[#This Row],[unitPrice]]*order_details[[#This Row],[quantity]]*order_details[[#This Row],[discount]])</f>
        <v>417</v>
      </c>
      <c r="N945">
        <f>_xlfn.XLOOKUP(order_details[[#This Row],[orderID]],orders[orderID],orders[freight])</f>
        <v>0.12</v>
      </c>
      <c r="O945">
        <f>order_details[[#This Row],[Sales]]-order_details[[#This Row],[Freight]]</f>
        <v>416.88</v>
      </c>
      <c r="P945" s="8">
        <f>(order_details[[#This Row],[Profit]]/order_details[[#This Row],[Sales]])/100</f>
        <v>9.997122302158273E-3</v>
      </c>
      <c r="Q945" s="12"/>
    </row>
    <row r="946" spans="1:17" x14ac:dyDescent="0.25">
      <c r="A946">
        <v>10300</v>
      </c>
      <c r="B946">
        <v>66</v>
      </c>
      <c r="C946" t="str">
        <f>_xlfn.XLOOKUP(order_details[[#This Row],[orderID]],orders[orderID],orders[customerID])</f>
        <v>MAGAA</v>
      </c>
      <c r="D946" t="str">
        <f>_xlfn.XLOOKUP(order_details[[#This Row],[orderID]],orders[orderID],orders[Employee Name])</f>
        <v>Andrew Fuller</v>
      </c>
      <c r="E946" t="str">
        <f>_xlfn.XLOOKUP(order_details[[#This Row],[Customer ID]],customers[customerID],customers[companyName])</f>
        <v>Magazzini Alimentari Riuniti</v>
      </c>
      <c r="F946" t="str">
        <f>_xlfn.XLOOKUP(order_details[[#This Row],[productID]],products[productID],products[productName])</f>
        <v>Louisiana Hot Spiced Okra</v>
      </c>
      <c r="G946" t="str">
        <f>_xlfn.XLOOKUP(order_details[[#This Row],[Product Name]],products[productName],products[Category Name])</f>
        <v>Condiments</v>
      </c>
      <c r="H946" s="6">
        <f>_xlfn.XLOOKUP(order_details[[#This Row],[orderID]],orders[orderID],orders[orderDate])</f>
        <v>41526</v>
      </c>
      <c r="I946" s="6" t="e">
        <f>DATEVALUE(order_details[[#This Row],[Order Date]])</f>
        <v>#VALUE!</v>
      </c>
      <c r="J946">
        <v>13.6</v>
      </c>
      <c r="K946">
        <v>30</v>
      </c>
      <c r="L946">
        <v>0</v>
      </c>
      <c r="M946">
        <f>(order_details[[#This Row],[unitPrice]]*order_details[[#This Row],[quantity]]) - (order_details[[#This Row],[unitPrice]]*order_details[[#This Row],[quantity]]*order_details[[#This Row],[discount]])</f>
        <v>408</v>
      </c>
      <c r="N946">
        <f>_xlfn.XLOOKUP(order_details[[#This Row],[orderID]],orders[orderID],orders[freight])</f>
        <v>17.68</v>
      </c>
      <c r="O946">
        <f>order_details[[#This Row],[Sales]]-order_details[[#This Row],[Freight]]</f>
        <v>390.32</v>
      </c>
      <c r="P946" s="8">
        <f>(order_details[[#This Row],[Profit]]/order_details[[#This Row],[Sales]])/100</f>
        <v>9.566666666666666E-3</v>
      </c>
      <c r="Q946" s="12"/>
    </row>
    <row r="947" spans="1:17" x14ac:dyDescent="0.25">
      <c r="A947">
        <v>10304</v>
      </c>
      <c r="B947">
        <v>49</v>
      </c>
      <c r="C947" t="str">
        <f>_xlfn.XLOOKUP(order_details[[#This Row],[orderID]],orders[orderID],orders[customerID])</f>
        <v>TORTU</v>
      </c>
      <c r="D947" t="str">
        <f>_xlfn.XLOOKUP(order_details[[#This Row],[orderID]],orders[orderID],orders[Employee Name])</f>
        <v>Nancy Davolio</v>
      </c>
      <c r="E947" t="str">
        <f>_xlfn.XLOOKUP(order_details[[#This Row],[Customer ID]],customers[customerID],customers[companyName])</f>
        <v>Tortuga Restaurante</v>
      </c>
      <c r="F947" t="str">
        <f>_xlfn.XLOOKUP(order_details[[#This Row],[productID]],products[productID],products[productName])</f>
        <v>Maxilaku</v>
      </c>
      <c r="G947" t="str">
        <f>_xlfn.XLOOKUP(order_details[[#This Row],[Product Name]],products[productName],products[Category Name])</f>
        <v>Confections</v>
      </c>
      <c r="H947" s="6">
        <f>_xlfn.XLOOKUP(order_details[[#This Row],[orderID]],orders[orderID],orders[orderDate])</f>
        <v>41529</v>
      </c>
      <c r="I947" s="6" t="e">
        <f>DATEVALUE(order_details[[#This Row],[Order Date]])</f>
        <v>#VALUE!</v>
      </c>
      <c r="J947">
        <v>16</v>
      </c>
      <c r="K947">
        <v>30</v>
      </c>
      <c r="L947">
        <v>0</v>
      </c>
      <c r="M947">
        <f>(order_details[[#This Row],[unitPrice]]*order_details[[#This Row],[quantity]]) - (order_details[[#This Row],[unitPrice]]*order_details[[#This Row],[quantity]]*order_details[[#This Row],[discount]])</f>
        <v>480</v>
      </c>
      <c r="N947">
        <f>_xlfn.XLOOKUP(order_details[[#This Row],[orderID]],orders[orderID],orders[freight])</f>
        <v>63.79</v>
      </c>
      <c r="O947">
        <f>order_details[[#This Row],[Sales]]-order_details[[#This Row],[Freight]]</f>
        <v>416.21</v>
      </c>
      <c r="P947" s="8">
        <f>(order_details[[#This Row],[Profit]]/order_details[[#This Row],[Sales]])/100</f>
        <v>8.6710416666666672E-3</v>
      </c>
      <c r="Q947" s="12"/>
    </row>
    <row r="948" spans="1:17" x14ac:dyDescent="0.25">
      <c r="A948">
        <v>10309</v>
      </c>
      <c r="B948">
        <v>6</v>
      </c>
      <c r="C948" t="str">
        <f>_xlfn.XLOOKUP(order_details[[#This Row],[orderID]],orders[orderID],orders[customerID])</f>
        <v>HUNGO</v>
      </c>
      <c r="D948" t="str">
        <f>_xlfn.XLOOKUP(order_details[[#This Row],[orderID]],orders[orderID],orders[Employee Name])</f>
        <v>Janet Leverling</v>
      </c>
      <c r="E948" t="str">
        <f>_xlfn.XLOOKUP(order_details[[#This Row],[Customer ID]],customers[customerID],customers[companyName])</f>
        <v>Hungry Owl All-Night Grocers</v>
      </c>
      <c r="F948" t="str">
        <f>_xlfn.XLOOKUP(order_details[[#This Row],[productID]],products[productID],products[productName])</f>
        <v>Grandma's Boysenberry Spread</v>
      </c>
      <c r="G948" t="str">
        <f>_xlfn.XLOOKUP(order_details[[#This Row],[Product Name]],products[productName],products[Category Name])</f>
        <v>Condiments</v>
      </c>
      <c r="H948" s="6">
        <f>_xlfn.XLOOKUP(order_details[[#This Row],[orderID]],orders[orderID],orders[orderDate])</f>
        <v>41536</v>
      </c>
      <c r="I948" s="6" t="e">
        <f>DATEVALUE(order_details[[#This Row],[Order Date]])</f>
        <v>#VALUE!</v>
      </c>
      <c r="J948">
        <v>20</v>
      </c>
      <c r="K948">
        <v>30</v>
      </c>
      <c r="L948">
        <v>0</v>
      </c>
      <c r="M948">
        <f>(order_details[[#This Row],[unitPrice]]*order_details[[#This Row],[quantity]]) - (order_details[[#This Row],[unitPrice]]*order_details[[#This Row],[quantity]]*order_details[[#This Row],[discount]])</f>
        <v>600</v>
      </c>
      <c r="N948">
        <f>_xlfn.XLOOKUP(order_details[[#This Row],[orderID]],orders[orderID],orders[freight])</f>
        <v>47.3</v>
      </c>
      <c r="O948">
        <f>order_details[[#This Row],[Sales]]-order_details[[#This Row],[Freight]]</f>
        <v>552.70000000000005</v>
      </c>
      <c r="P948" s="8">
        <f>(order_details[[#This Row],[Profit]]/order_details[[#This Row],[Sales]])/100</f>
        <v>9.2116666666666666E-3</v>
      </c>
      <c r="Q948" s="12"/>
    </row>
    <row r="949" spans="1:17" x14ac:dyDescent="0.25">
      <c r="A949">
        <v>10315</v>
      </c>
      <c r="B949">
        <v>70</v>
      </c>
      <c r="C949" t="str">
        <f>_xlfn.XLOOKUP(order_details[[#This Row],[orderID]],orders[orderID],orders[customerID])</f>
        <v>ISLAT</v>
      </c>
      <c r="D949" t="str">
        <f>_xlfn.XLOOKUP(order_details[[#This Row],[orderID]],orders[orderID],orders[Employee Name])</f>
        <v>Margaret Peacock</v>
      </c>
      <c r="E949" t="str">
        <f>_xlfn.XLOOKUP(order_details[[#This Row],[Customer ID]],customers[customerID],customers[companyName])</f>
        <v>Island Trading</v>
      </c>
      <c r="F949" t="str">
        <f>_xlfn.XLOOKUP(order_details[[#This Row],[productID]],products[productID],products[productName])</f>
        <v>Outback Lager</v>
      </c>
      <c r="G949" t="str">
        <f>_xlfn.XLOOKUP(order_details[[#This Row],[Product Name]],products[productName],products[Category Name])</f>
        <v>Beverages</v>
      </c>
      <c r="H949" s="6">
        <f>_xlfn.XLOOKUP(order_details[[#This Row],[orderID]],orders[orderID],orders[orderDate])</f>
        <v>41543</v>
      </c>
      <c r="I949" s="6" t="e">
        <f>DATEVALUE(order_details[[#This Row],[Order Date]])</f>
        <v>#VALUE!</v>
      </c>
      <c r="J949">
        <v>12</v>
      </c>
      <c r="K949">
        <v>30</v>
      </c>
      <c r="L949">
        <v>0</v>
      </c>
      <c r="M949">
        <f>(order_details[[#This Row],[unitPrice]]*order_details[[#This Row],[quantity]]) - (order_details[[#This Row],[unitPrice]]*order_details[[#This Row],[quantity]]*order_details[[#This Row],[discount]])</f>
        <v>360</v>
      </c>
      <c r="N949">
        <f>_xlfn.XLOOKUP(order_details[[#This Row],[orderID]],orders[orderID],orders[freight])</f>
        <v>41.76</v>
      </c>
      <c r="O949">
        <f>order_details[[#This Row],[Sales]]-order_details[[#This Row],[Freight]]</f>
        <v>318.24</v>
      </c>
      <c r="P949" s="8">
        <f>(order_details[[#This Row],[Profit]]/order_details[[#This Row],[Sales]])/100</f>
        <v>8.8400000000000006E-3</v>
      </c>
      <c r="Q949" s="12"/>
    </row>
    <row r="950" spans="1:17" x14ac:dyDescent="0.25">
      <c r="A950">
        <v>10319</v>
      </c>
      <c r="B950">
        <v>76</v>
      </c>
      <c r="C950" t="str">
        <f>_xlfn.XLOOKUP(order_details[[#This Row],[orderID]],orders[orderID],orders[customerID])</f>
        <v>TORTU</v>
      </c>
      <c r="D950" t="str">
        <f>_xlfn.XLOOKUP(order_details[[#This Row],[orderID]],orders[orderID],orders[Employee Name])</f>
        <v>Robert King</v>
      </c>
      <c r="E950" t="str">
        <f>_xlfn.XLOOKUP(order_details[[#This Row],[Customer ID]],customers[customerID],customers[companyName])</f>
        <v>Tortuga Restaurante</v>
      </c>
      <c r="F950" t="str">
        <f>_xlfn.XLOOKUP(order_details[[#This Row],[productID]],products[productID],products[productName])</f>
        <v>Lakkaliköri</v>
      </c>
      <c r="G950" t="str">
        <f>_xlfn.XLOOKUP(order_details[[#This Row],[Product Name]],products[productName],products[Category Name])</f>
        <v>Beverages</v>
      </c>
      <c r="H950" s="6">
        <f>_xlfn.XLOOKUP(order_details[[#This Row],[orderID]],orders[orderID],orders[orderDate])</f>
        <v>41549</v>
      </c>
      <c r="I950" s="6" t="e">
        <f>DATEVALUE(order_details[[#This Row],[Order Date]])</f>
        <v>#VALUE!</v>
      </c>
      <c r="J950">
        <v>14.4</v>
      </c>
      <c r="K950">
        <v>30</v>
      </c>
      <c r="L950">
        <v>0</v>
      </c>
      <c r="M950">
        <f>(order_details[[#This Row],[unitPrice]]*order_details[[#This Row],[quantity]]) - (order_details[[#This Row],[unitPrice]]*order_details[[#This Row],[quantity]]*order_details[[#This Row],[discount]])</f>
        <v>432</v>
      </c>
      <c r="N950">
        <f>_xlfn.XLOOKUP(order_details[[#This Row],[orderID]],orders[orderID],orders[freight])</f>
        <v>64.5</v>
      </c>
      <c r="O950">
        <f>order_details[[#This Row],[Sales]]-order_details[[#This Row],[Freight]]</f>
        <v>367.5</v>
      </c>
      <c r="P950" s="8">
        <f>(order_details[[#This Row],[Profit]]/order_details[[#This Row],[Sales]])/100</f>
        <v>8.5069444444444437E-3</v>
      </c>
      <c r="Q950" s="12"/>
    </row>
    <row r="951" spans="1:17" x14ac:dyDescent="0.25">
      <c r="A951">
        <v>10320</v>
      </c>
      <c r="B951">
        <v>71</v>
      </c>
      <c r="C951" t="str">
        <f>_xlfn.XLOOKUP(order_details[[#This Row],[orderID]],orders[orderID],orders[customerID])</f>
        <v>WARTH</v>
      </c>
      <c r="D951" t="str">
        <f>_xlfn.XLOOKUP(order_details[[#This Row],[orderID]],orders[orderID],orders[Employee Name])</f>
        <v>Steven Buchanan</v>
      </c>
      <c r="E951" t="str">
        <f>_xlfn.XLOOKUP(order_details[[#This Row],[Customer ID]],customers[customerID],customers[companyName])</f>
        <v>Wartian Herkku</v>
      </c>
      <c r="F951" t="str">
        <f>_xlfn.XLOOKUP(order_details[[#This Row],[productID]],products[productID],products[productName])</f>
        <v>Flotemysost</v>
      </c>
      <c r="G951" t="str">
        <f>_xlfn.XLOOKUP(order_details[[#This Row],[Product Name]],products[productName],products[Category Name])</f>
        <v>Dairy Products</v>
      </c>
      <c r="H951" s="6">
        <f>_xlfn.XLOOKUP(order_details[[#This Row],[orderID]],orders[orderID],orders[orderDate])</f>
        <v>41550</v>
      </c>
      <c r="I951" s="6" t="e">
        <f>DATEVALUE(order_details[[#This Row],[Order Date]])</f>
        <v>#VALUE!</v>
      </c>
      <c r="J951">
        <v>17.2</v>
      </c>
      <c r="K951">
        <v>30</v>
      </c>
      <c r="L951">
        <v>0</v>
      </c>
      <c r="M951">
        <f>(order_details[[#This Row],[unitPrice]]*order_details[[#This Row],[quantity]]) - (order_details[[#This Row],[unitPrice]]*order_details[[#This Row],[quantity]]*order_details[[#This Row],[discount]])</f>
        <v>516</v>
      </c>
      <c r="N951">
        <f>_xlfn.XLOOKUP(order_details[[#This Row],[orderID]],orders[orderID],orders[freight])</f>
        <v>34.57</v>
      </c>
      <c r="O951">
        <f>order_details[[#This Row],[Sales]]-order_details[[#This Row],[Freight]]</f>
        <v>481.43</v>
      </c>
      <c r="P951" s="8">
        <f>(order_details[[#This Row],[Profit]]/order_details[[#This Row],[Sales]])/100</f>
        <v>9.3300387596899226E-3</v>
      </c>
      <c r="Q951" s="12"/>
    </row>
    <row r="952" spans="1:17" x14ac:dyDescent="0.25">
      <c r="A952">
        <v>10324</v>
      </c>
      <c r="B952">
        <v>46</v>
      </c>
      <c r="C952" t="str">
        <f>_xlfn.XLOOKUP(order_details[[#This Row],[orderID]],orders[orderID],orders[customerID])</f>
        <v>SAVEA</v>
      </c>
      <c r="D952" t="str">
        <f>_xlfn.XLOOKUP(order_details[[#This Row],[orderID]],orders[orderID],orders[Employee Name])</f>
        <v>Anne Dodsworth</v>
      </c>
      <c r="E952" t="str">
        <f>_xlfn.XLOOKUP(order_details[[#This Row],[Customer ID]],customers[customerID],customers[companyName])</f>
        <v>Save-a-lot Markets</v>
      </c>
      <c r="F952" t="str">
        <f>_xlfn.XLOOKUP(order_details[[#This Row],[productID]],products[productID],products[productName])</f>
        <v>Spegesild</v>
      </c>
      <c r="G952" t="str">
        <f>_xlfn.XLOOKUP(order_details[[#This Row],[Product Name]],products[productName],products[Category Name])</f>
        <v>Seafood</v>
      </c>
      <c r="H952" s="6">
        <f>_xlfn.XLOOKUP(order_details[[#This Row],[orderID]],orders[orderID],orders[orderDate])</f>
        <v>41555</v>
      </c>
      <c r="I952" s="6" t="e">
        <f>DATEVALUE(order_details[[#This Row],[Order Date]])</f>
        <v>#VALUE!</v>
      </c>
      <c r="J952">
        <v>9.6</v>
      </c>
      <c r="K952">
        <v>30</v>
      </c>
      <c r="L952">
        <v>0</v>
      </c>
      <c r="M952">
        <f>(order_details[[#This Row],[unitPrice]]*order_details[[#This Row],[quantity]]) - (order_details[[#This Row],[unitPrice]]*order_details[[#This Row],[quantity]]*order_details[[#This Row],[discount]])</f>
        <v>288</v>
      </c>
      <c r="N952">
        <f>_xlfn.XLOOKUP(order_details[[#This Row],[orderID]],orders[orderID],orders[freight])</f>
        <v>214.27</v>
      </c>
      <c r="O952">
        <f>order_details[[#This Row],[Sales]]-order_details[[#This Row],[Freight]]</f>
        <v>73.72999999999999</v>
      </c>
      <c r="P952" s="8">
        <f>(order_details[[#This Row],[Profit]]/order_details[[#This Row],[Sales]])/100</f>
        <v>2.5600694444444438E-3</v>
      </c>
      <c r="Q952" s="12"/>
    </row>
    <row r="953" spans="1:17" x14ac:dyDescent="0.25">
      <c r="A953">
        <v>10356</v>
      </c>
      <c r="B953">
        <v>31</v>
      </c>
      <c r="C953" t="str">
        <f>_xlfn.XLOOKUP(order_details[[#This Row],[orderID]],orders[orderID],orders[customerID])</f>
        <v>WANDK</v>
      </c>
      <c r="D953" t="str">
        <f>_xlfn.XLOOKUP(order_details[[#This Row],[orderID]],orders[orderID],orders[Employee Name])</f>
        <v>Michael Suyama</v>
      </c>
      <c r="E953" t="str">
        <f>_xlfn.XLOOKUP(order_details[[#This Row],[Customer ID]],customers[customerID],customers[companyName])</f>
        <v>Die Wandernde Kuh</v>
      </c>
      <c r="F953" t="str">
        <f>_xlfn.XLOOKUP(order_details[[#This Row],[productID]],products[productID],products[productName])</f>
        <v>Gorgonzola Telino</v>
      </c>
      <c r="G953" t="str">
        <f>_xlfn.XLOOKUP(order_details[[#This Row],[Product Name]],products[productName],products[Category Name])</f>
        <v>Dairy Products</v>
      </c>
      <c r="H953" s="6">
        <f>_xlfn.XLOOKUP(order_details[[#This Row],[orderID]],orders[orderID],orders[orderDate])</f>
        <v>41596</v>
      </c>
      <c r="I953" s="6" t="e">
        <f>DATEVALUE(order_details[[#This Row],[Order Date]])</f>
        <v>#VALUE!</v>
      </c>
      <c r="J953">
        <v>10</v>
      </c>
      <c r="K953">
        <v>30</v>
      </c>
      <c r="L953">
        <v>0</v>
      </c>
      <c r="M953">
        <f>(order_details[[#This Row],[unitPrice]]*order_details[[#This Row],[quantity]]) - (order_details[[#This Row],[unitPrice]]*order_details[[#This Row],[quantity]]*order_details[[#This Row],[discount]])</f>
        <v>300</v>
      </c>
      <c r="N953">
        <f>_xlfn.XLOOKUP(order_details[[#This Row],[orderID]],orders[orderID],orders[freight])</f>
        <v>36.71</v>
      </c>
      <c r="O953">
        <f>order_details[[#This Row],[Sales]]-order_details[[#This Row],[Freight]]</f>
        <v>263.29000000000002</v>
      </c>
      <c r="P953" s="8">
        <f>(order_details[[#This Row],[Profit]]/order_details[[#This Row],[Sales]])/100</f>
        <v>8.7763333333333339E-3</v>
      </c>
      <c r="Q953" s="12"/>
    </row>
    <row r="954" spans="1:17" x14ac:dyDescent="0.25">
      <c r="A954">
        <v>10360</v>
      </c>
      <c r="B954">
        <v>28</v>
      </c>
      <c r="C954" t="str">
        <f>_xlfn.XLOOKUP(order_details[[#This Row],[orderID]],orders[orderID],orders[customerID])</f>
        <v>BLONP</v>
      </c>
      <c r="D954" t="str">
        <f>_xlfn.XLOOKUP(order_details[[#This Row],[orderID]],orders[orderID],orders[Employee Name])</f>
        <v>Margaret Peacock</v>
      </c>
      <c r="E954" t="str">
        <f>_xlfn.XLOOKUP(order_details[[#This Row],[Customer ID]],customers[customerID],customers[companyName])</f>
        <v>Blondesddsl père et fils</v>
      </c>
      <c r="F954" t="str">
        <f>_xlfn.XLOOKUP(order_details[[#This Row],[productID]],products[productID],products[productName])</f>
        <v>Rössle Sauerkraut</v>
      </c>
      <c r="G954" t="str">
        <f>_xlfn.XLOOKUP(order_details[[#This Row],[Product Name]],products[productName],products[Category Name])</f>
        <v>Produce</v>
      </c>
      <c r="H954" s="6">
        <f>_xlfn.XLOOKUP(order_details[[#This Row],[orderID]],orders[orderID],orders[orderDate])</f>
        <v>41600</v>
      </c>
      <c r="I954" s="6" t="e">
        <f>DATEVALUE(order_details[[#This Row],[Order Date]])</f>
        <v>#VALUE!</v>
      </c>
      <c r="J954">
        <v>36.4</v>
      </c>
      <c r="K954">
        <v>30</v>
      </c>
      <c r="L954">
        <v>0</v>
      </c>
      <c r="M954">
        <f>(order_details[[#This Row],[unitPrice]]*order_details[[#This Row],[quantity]]) - (order_details[[#This Row],[unitPrice]]*order_details[[#This Row],[quantity]]*order_details[[#This Row],[discount]])</f>
        <v>1092</v>
      </c>
      <c r="N954">
        <f>_xlfn.XLOOKUP(order_details[[#This Row],[orderID]],orders[orderID],orders[freight])</f>
        <v>131.69999999999999</v>
      </c>
      <c r="O954">
        <f>order_details[[#This Row],[Sales]]-order_details[[#This Row],[Freight]]</f>
        <v>960.3</v>
      </c>
      <c r="P954" s="8">
        <f>(order_details[[#This Row],[Profit]]/order_details[[#This Row],[Sales]])/100</f>
        <v>8.793956043956044E-3</v>
      </c>
      <c r="Q954" s="12"/>
    </row>
    <row r="955" spans="1:17" x14ac:dyDescent="0.25">
      <c r="A955">
        <v>10364</v>
      </c>
      <c r="B955">
        <v>69</v>
      </c>
      <c r="C955" t="str">
        <f>_xlfn.XLOOKUP(order_details[[#This Row],[orderID]],orders[orderID],orders[customerID])</f>
        <v>EASTC</v>
      </c>
      <c r="D955" t="str">
        <f>_xlfn.XLOOKUP(order_details[[#This Row],[orderID]],orders[orderID],orders[Employee Name])</f>
        <v>Nancy Davolio</v>
      </c>
      <c r="E955" t="str">
        <f>_xlfn.XLOOKUP(order_details[[#This Row],[Customer ID]],customers[customerID],customers[companyName])</f>
        <v>Eastern Connection</v>
      </c>
      <c r="F955" t="str">
        <f>_xlfn.XLOOKUP(order_details[[#This Row],[productID]],products[productID],products[productName])</f>
        <v>Gudbrandsdalsost</v>
      </c>
      <c r="G955" t="str">
        <f>_xlfn.XLOOKUP(order_details[[#This Row],[Product Name]],products[productName],products[Category Name])</f>
        <v>Dairy Products</v>
      </c>
      <c r="H955" s="6">
        <f>_xlfn.XLOOKUP(order_details[[#This Row],[orderID]],orders[orderID],orders[orderDate])</f>
        <v>41604</v>
      </c>
      <c r="I955" s="6" t="e">
        <f>DATEVALUE(order_details[[#This Row],[Order Date]])</f>
        <v>#VALUE!</v>
      </c>
      <c r="J955">
        <v>28.8</v>
      </c>
      <c r="K955">
        <v>30</v>
      </c>
      <c r="L955">
        <v>0</v>
      </c>
      <c r="M955">
        <f>(order_details[[#This Row],[unitPrice]]*order_details[[#This Row],[quantity]]) - (order_details[[#This Row],[unitPrice]]*order_details[[#This Row],[quantity]]*order_details[[#This Row],[discount]])</f>
        <v>864</v>
      </c>
      <c r="N955">
        <f>_xlfn.XLOOKUP(order_details[[#This Row],[orderID]],orders[orderID],orders[freight])</f>
        <v>71.97</v>
      </c>
      <c r="O955">
        <f>order_details[[#This Row],[Sales]]-order_details[[#This Row],[Freight]]</f>
        <v>792.03</v>
      </c>
      <c r="P955" s="8">
        <f>(order_details[[#This Row],[Profit]]/order_details[[#This Row],[Sales]])/100</f>
        <v>9.1670138888888877E-3</v>
      </c>
      <c r="Q955" s="12"/>
    </row>
    <row r="956" spans="1:17" x14ac:dyDescent="0.25">
      <c r="A956">
        <v>10370</v>
      </c>
      <c r="B956">
        <v>64</v>
      </c>
      <c r="C956" t="str">
        <f>_xlfn.XLOOKUP(order_details[[#This Row],[orderID]],orders[orderID],orders[customerID])</f>
        <v>CHOPS</v>
      </c>
      <c r="D956" t="str">
        <f>_xlfn.XLOOKUP(order_details[[#This Row],[orderID]],orders[orderID],orders[Employee Name])</f>
        <v>Michael Suyama</v>
      </c>
      <c r="E956" t="str">
        <f>_xlfn.XLOOKUP(order_details[[#This Row],[Customer ID]],customers[customerID],customers[companyName])</f>
        <v>Chop-suey Chinese</v>
      </c>
      <c r="F956" t="str">
        <f>_xlfn.XLOOKUP(order_details[[#This Row],[productID]],products[productID],products[productName])</f>
        <v>Wimmers gute Semmelknödel</v>
      </c>
      <c r="G956" t="str">
        <f>_xlfn.XLOOKUP(order_details[[#This Row],[Product Name]],products[productName],products[Category Name])</f>
        <v>Grains &amp; Cereals</v>
      </c>
      <c r="H956" s="6">
        <f>_xlfn.XLOOKUP(order_details[[#This Row],[orderID]],orders[orderID],orders[orderDate])</f>
        <v>41611</v>
      </c>
      <c r="I956" s="6" t="e">
        <f>DATEVALUE(order_details[[#This Row],[Order Date]])</f>
        <v>#VALUE!</v>
      </c>
      <c r="J956">
        <v>26.6</v>
      </c>
      <c r="K956">
        <v>30</v>
      </c>
      <c r="L956">
        <v>0</v>
      </c>
      <c r="M956">
        <f>(order_details[[#This Row],[unitPrice]]*order_details[[#This Row],[quantity]]) - (order_details[[#This Row],[unitPrice]]*order_details[[#This Row],[quantity]]*order_details[[#This Row],[discount]])</f>
        <v>798</v>
      </c>
      <c r="N956">
        <f>_xlfn.XLOOKUP(order_details[[#This Row],[orderID]],orders[orderID],orders[freight])</f>
        <v>1.17</v>
      </c>
      <c r="O956">
        <f>order_details[[#This Row],[Sales]]-order_details[[#This Row],[Freight]]</f>
        <v>796.83</v>
      </c>
      <c r="P956" s="8">
        <f>(order_details[[#This Row],[Profit]]/order_details[[#This Row],[Sales]])/100</f>
        <v>9.9853383458646614E-3</v>
      </c>
      <c r="Q956" s="12"/>
    </row>
    <row r="957" spans="1:17" x14ac:dyDescent="0.25">
      <c r="A957">
        <v>10374</v>
      </c>
      <c r="B957">
        <v>31</v>
      </c>
      <c r="C957" t="str">
        <f>_xlfn.XLOOKUP(order_details[[#This Row],[orderID]],orders[orderID],orders[customerID])</f>
        <v>WOLZA</v>
      </c>
      <c r="D957" t="str">
        <f>_xlfn.XLOOKUP(order_details[[#This Row],[orderID]],orders[orderID],orders[Employee Name])</f>
        <v>Nancy Davolio</v>
      </c>
      <c r="E957" t="str">
        <f>_xlfn.XLOOKUP(order_details[[#This Row],[Customer ID]],customers[customerID],customers[companyName])</f>
        <v>Wolski  Zajazd</v>
      </c>
      <c r="F957" t="str">
        <f>_xlfn.XLOOKUP(order_details[[#This Row],[productID]],products[productID],products[productName])</f>
        <v>Gorgonzola Telino</v>
      </c>
      <c r="G957" t="str">
        <f>_xlfn.XLOOKUP(order_details[[#This Row],[Product Name]],products[productName],products[Category Name])</f>
        <v>Dairy Products</v>
      </c>
      <c r="H957" s="6">
        <f>_xlfn.XLOOKUP(order_details[[#This Row],[orderID]],orders[orderID],orders[orderDate])</f>
        <v>41613</v>
      </c>
      <c r="I957" s="6" t="e">
        <f>DATEVALUE(order_details[[#This Row],[Order Date]])</f>
        <v>#VALUE!</v>
      </c>
      <c r="J957">
        <v>10</v>
      </c>
      <c r="K957">
        <v>30</v>
      </c>
      <c r="L957">
        <v>0</v>
      </c>
      <c r="M957">
        <f>(order_details[[#This Row],[unitPrice]]*order_details[[#This Row],[quantity]]) - (order_details[[#This Row],[unitPrice]]*order_details[[#This Row],[quantity]]*order_details[[#This Row],[discount]])</f>
        <v>300</v>
      </c>
      <c r="N957">
        <f>_xlfn.XLOOKUP(order_details[[#This Row],[orderID]],orders[orderID],orders[freight])</f>
        <v>3.94</v>
      </c>
      <c r="O957">
        <f>order_details[[#This Row],[Sales]]-order_details[[#This Row],[Freight]]</f>
        <v>296.06</v>
      </c>
      <c r="P957" s="8">
        <f>(order_details[[#This Row],[Profit]]/order_details[[#This Row],[Sales]])/100</f>
        <v>9.8686666666666662E-3</v>
      </c>
      <c r="Q957" s="12"/>
    </row>
    <row r="958" spans="1:17" x14ac:dyDescent="0.25">
      <c r="A958">
        <v>10380</v>
      </c>
      <c r="B958">
        <v>70</v>
      </c>
      <c r="C958" t="str">
        <f>_xlfn.XLOOKUP(order_details[[#This Row],[orderID]],orders[orderID],orders[customerID])</f>
        <v>HUNGO</v>
      </c>
      <c r="D958" t="str">
        <f>_xlfn.XLOOKUP(order_details[[#This Row],[orderID]],orders[orderID],orders[Employee Name])</f>
        <v>Laura Callahan</v>
      </c>
      <c r="E958" t="str">
        <f>_xlfn.XLOOKUP(order_details[[#This Row],[Customer ID]],customers[customerID],customers[companyName])</f>
        <v>Hungry Owl All-Night Grocers</v>
      </c>
      <c r="F958" t="str">
        <f>_xlfn.XLOOKUP(order_details[[#This Row],[productID]],products[productID],products[productName])</f>
        <v>Outback Lager</v>
      </c>
      <c r="G958" t="str">
        <f>_xlfn.XLOOKUP(order_details[[#This Row],[Product Name]],products[productName],products[Category Name])</f>
        <v>Beverages</v>
      </c>
      <c r="H958" s="6">
        <f>_xlfn.XLOOKUP(order_details[[#This Row],[orderID]],orders[orderID],orders[orderDate])</f>
        <v>41620</v>
      </c>
      <c r="I958" s="6" t="e">
        <f>DATEVALUE(order_details[[#This Row],[Order Date]])</f>
        <v>#VALUE!</v>
      </c>
      <c r="J958">
        <v>12</v>
      </c>
      <c r="K958">
        <v>30</v>
      </c>
      <c r="L958">
        <v>0</v>
      </c>
      <c r="M958">
        <f>(order_details[[#This Row],[unitPrice]]*order_details[[#This Row],[quantity]]) - (order_details[[#This Row],[unitPrice]]*order_details[[#This Row],[quantity]]*order_details[[#This Row],[discount]])</f>
        <v>360</v>
      </c>
      <c r="N958">
        <f>_xlfn.XLOOKUP(order_details[[#This Row],[orderID]],orders[orderID],orders[freight])</f>
        <v>35.03</v>
      </c>
      <c r="O958">
        <f>order_details[[#This Row],[Sales]]-order_details[[#This Row],[Freight]]</f>
        <v>324.97000000000003</v>
      </c>
      <c r="P958" s="8">
        <f>(order_details[[#This Row],[Profit]]/order_details[[#This Row],[Sales]])/100</f>
        <v>9.0269444444444451E-3</v>
      </c>
      <c r="Q958" s="12"/>
    </row>
    <row r="959" spans="1:17" x14ac:dyDescent="0.25">
      <c r="A959">
        <v>10389</v>
      </c>
      <c r="B959">
        <v>70</v>
      </c>
      <c r="C959" t="str">
        <f>_xlfn.XLOOKUP(order_details[[#This Row],[orderID]],orders[orderID],orders[customerID])</f>
        <v>BOTTM</v>
      </c>
      <c r="D959" t="str">
        <f>_xlfn.XLOOKUP(order_details[[#This Row],[orderID]],orders[orderID],orders[Employee Name])</f>
        <v>Margaret Peacock</v>
      </c>
      <c r="E959" t="str">
        <f>_xlfn.XLOOKUP(order_details[[#This Row],[Customer ID]],customers[customerID],customers[companyName])</f>
        <v>Bottom-Dollar Markets</v>
      </c>
      <c r="F959" t="str">
        <f>_xlfn.XLOOKUP(order_details[[#This Row],[productID]],products[productID],products[productName])</f>
        <v>Outback Lager</v>
      </c>
      <c r="G959" t="str">
        <f>_xlfn.XLOOKUP(order_details[[#This Row],[Product Name]],products[productName],products[Category Name])</f>
        <v>Beverages</v>
      </c>
      <c r="H959" s="6">
        <f>_xlfn.XLOOKUP(order_details[[#This Row],[orderID]],orders[orderID],orders[orderDate])</f>
        <v>41628</v>
      </c>
      <c r="I959" s="6" t="e">
        <f>DATEVALUE(order_details[[#This Row],[Order Date]])</f>
        <v>#VALUE!</v>
      </c>
      <c r="J959">
        <v>12</v>
      </c>
      <c r="K959">
        <v>30</v>
      </c>
      <c r="L959">
        <v>0</v>
      </c>
      <c r="M959">
        <f>(order_details[[#This Row],[unitPrice]]*order_details[[#This Row],[quantity]]) - (order_details[[#This Row],[unitPrice]]*order_details[[#This Row],[quantity]]*order_details[[#This Row],[discount]])</f>
        <v>360</v>
      </c>
      <c r="N959">
        <f>_xlfn.XLOOKUP(order_details[[#This Row],[orderID]],orders[orderID],orders[freight])</f>
        <v>47.42</v>
      </c>
      <c r="O959">
        <f>order_details[[#This Row],[Sales]]-order_details[[#This Row],[Freight]]</f>
        <v>312.58</v>
      </c>
      <c r="P959" s="8">
        <f>(order_details[[#This Row],[Profit]]/order_details[[#This Row],[Sales]])/100</f>
        <v>8.6827777777777771E-3</v>
      </c>
      <c r="Q959" s="12"/>
    </row>
    <row r="960" spans="1:17" x14ac:dyDescent="0.25">
      <c r="A960">
        <v>10398</v>
      </c>
      <c r="B960">
        <v>35</v>
      </c>
      <c r="C960" t="str">
        <f>_xlfn.XLOOKUP(order_details[[#This Row],[orderID]],orders[orderID],orders[customerID])</f>
        <v>SAVEA</v>
      </c>
      <c r="D960" t="str">
        <f>_xlfn.XLOOKUP(order_details[[#This Row],[orderID]],orders[orderID],orders[Employee Name])</f>
        <v>Andrew Fuller</v>
      </c>
      <c r="E960" t="str">
        <f>_xlfn.XLOOKUP(order_details[[#This Row],[Customer ID]],customers[customerID],customers[companyName])</f>
        <v>Save-a-lot Markets</v>
      </c>
      <c r="F960" t="str">
        <f>_xlfn.XLOOKUP(order_details[[#This Row],[productID]],products[productID],products[productName])</f>
        <v>Steeleye Stout</v>
      </c>
      <c r="G960" t="str">
        <f>_xlfn.XLOOKUP(order_details[[#This Row],[Product Name]],products[productName],products[Category Name])</f>
        <v>Beverages</v>
      </c>
      <c r="H960" s="6">
        <f>_xlfn.XLOOKUP(order_details[[#This Row],[orderID]],orders[orderID],orders[orderDate])</f>
        <v>41638</v>
      </c>
      <c r="I960" s="6" t="e">
        <f>DATEVALUE(order_details[[#This Row],[Order Date]])</f>
        <v>#VALUE!</v>
      </c>
      <c r="J960">
        <v>14.4</v>
      </c>
      <c r="K960">
        <v>30</v>
      </c>
      <c r="L960">
        <v>0</v>
      </c>
      <c r="M960">
        <f>(order_details[[#This Row],[unitPrice]]*order_details[[#This Row],[quantity]]) - (order_details[[#This Row],[unitPrice]]*order_details[[#This Row],[quantity]]*order_details[[#This Row],[discount]])</f>
        <v>432</v>
      </c>
      <c r="N960">
        <f>_xlfn.XLOOKUP(order_details[[#This Row],[orderID]],orders[orderID],orders[freight])</f>
        <v>89.16</v>
      </c>
      <c r="O960">
        <f>order_details[[#This Row],[Sales]]-order_details[[#This Row],[Freight]]</f>
        <v>342.84000000000003</v>
      </c>
      <c r="P960" s="8">
        <f>(order_details[[#This Row],[Profit]]/order_details[[#This Row],[Sales]])/100</f>
        <v>7.9361111111111108E-3</v>
      </c>
      <c r="Q960" s="12"/>
    </row>
    <row r="961" spans="1:17" x14ac:dyDescent="0.25">
      <c r="A961">
        <v>10399</v>
      </c>
      <c r="B961">
        <v>71</v>
      </c>
      <c r="C961" t="str">
        <f>_xlfn.XLOOKUP(order_details[[#This Row],[orderID]],orders[orderID],orders[customerID])</f>
        <v>VAFFE</v>
      </c>
      <c r="D961" t="str">
        <f>_xlfn.XLOOKUP(order_details[[#This Row],[orderID]],orders[orderID],orders[Employee Name])</f>
        <v>Laura Callahan</v>
      </c>
      <c r="E961" t="str">
        <f>_xlfn.XLOOKUP(order_details[[#This Row],[Customer ID]],customers[customerID],customers[companyName])</f>
        <v>Vaffeljernet</v>
      </c>
      <c r="F961" t="str">
        <f>_xlfn.XLOOKUP(order_details[[#This Row],[productID]],products[productID],products[productName])</f>
        <v>Flotemysost</v>
      </c>
      <c r="G961" t="str">
        <f>_xlfn.XLOOKUP(order_details[[#This Row],[Product Name]],products[productName],products[Category Name])</f>
        <v>Dairy Products</v>
      </c>
      <c r="H961" s="6">
        <f>_xlfn.XLOOKUP(order_details[[#This Row],[orderID]],orders[orderID],orders[orderDate])</f>
        <v>41639</v>
      </c>
      <c r="I961" s="6" t="e">
        <f>DATEVALUE(order_details[[#This Row],[Order Date]])</f>
        <v>#VALUE!</v>
      </c>
      <c r="J961">
        <v>17.2</v>
      </c>
      <c r="K961">
        <v>30</v>
      </c>
      <c r="L961">
        <v>0</v>
      </c>
      <c r="M961">
        <f>(order_details[[#This Row],[unitPrice]]*order_details[[#This Row],[quantity]]) - (order_details[[#This Row],[unitPrice]]*order_details[[#This Row],[quantity]]*order_details[[#This Row],[discount]])</f>
        <v>516</v>
      </c>
      <c r="N961">
        <f>_xlfn.XLOOKUP(order_details[[#This Row],[orderID]],orders[orderID],orders[freight])</f>
        <v>27.36</v>
      </c>
      <c r="O961">
        <f>order_details[[#This Row],[Sales]]-order_details[[#This Row],[Freight]]</f>
        <v>488.64</v>
      </c>
      <c r="P961" s="8">
        <f>(order_details[[#This Row],[Profit]]/order_details[[#This Row],[Sales]])/100</f>
        <v>9.4697674418604653E-3</v>
      </c>
      <c r="Q961" s="12"/>
    </row>
    <row r="962" spans="1:17" x14ac:dyDescent="0.25">
      <c r="A962">
        <v>10400</v>
      </c>
      <c r="B962">
        <v>49</v>
      </c>
      <c r="C962" t="str">
        <f>_xlfn.XLOOKUP(order_details[[#This Row],[orderID]],orders[orderID],orders[customerID])</f>
        <v>EASTC</v>
      </c>
      <c r="D962" t="str">
        <f>_xlfn.XLOOKUP(order_details[[#This Row],[orderID]],orders[orderID],orders[Employee Name])</f>
        <v>Nancy Davolio</v>
      </c>
      <c r="E962" t="str">
        <f>_xlfn.XLOOKUP(order_details[[#This Row],[Customer ID]],customers[customerID],customers[companyName])</f>
        <v>Eastern Connection</v>
      </c>
      <c r="F962" t="str">
        <f>_xlfn.XLOOKUP(order_details[[#This Row],[productID]],products[productID],products[productName])</f>
        <v>Maxilaku</v>
      </c>
      <c r="G962" t="str">
        <f>_xlfn.XLOOKUP(order_details[[#This Row],[Product Name]],products[productName],products[Category Name])</f>
        <v>Confections</v>
      </c>
      <c r="H962" s="6">
        <f>_xlfn.XLOOKUP(order_details[[#This Row],[orderID]],orders[orderID],orders[orderDate])</f>
        <v>41640</v>
      </c>
      <c r="I962" s="6" t="e">
        <f>DATEVALUE(order_details[[#This Row],[Order Date]])</f>
        <v>#VALUE!</v>
      </c>
      <c r="J962">
        <v>16</v>
      </c>
      <c r="K962">
        <v>30</v>
      </c>
      <c r="L962">
        <v>0</v>
      </c>
      <c r="M962">
        <f>(order_details[[#This Row],[unitPrice]]*order_details[[#This Row],[quantity]]) - (order_details[[#This Row],[unitPrice]]*order_details[[#This Row],[quantity]]*order_details[[#This Row],[discount]])</f>
        <v>480</v>
      </c>
      <c r="N962">
        <f>_xlfn.XLOOKUP(order_details[[#This Row],[orderID]],orders[orderID],orders[freight])</f>
        <v>83.93</v>
      </c>
      <c r="O962">
        <f>order_details[[#This Row],[Sales]]-order_details[[#This Row],[Freight]]</f>
        <v>396.07</v>
      </c>
      <c r="P962" s="8">
        <f>(order_details[[#This Row],[Profit]]/order_details[[#This Row],[Sales]])/100</f>
        <v>8.2514583333333329E-3</v>
      </c>
      <c r="Q962" s="12"/>
    </row>
    <row r="963" spans="1:17" x14ac:dyDescent="0.25">
      <c r="A963">
        <v>10407</v>
      </c>
      <c r="B963">
        <v>11</v>
      </c>
      <c r="C963" t="str">
        <f>_xlfn.XLOOKUP(order_details[[#This Row],[orderID]],orders[orderID],orders[customerID])</f>
        <v>OTTIK</v>
      </c>
      <c r="D963" t="str">
        <f>_xlfn.XLOOKUP(order_details[[#This Row],[orderID]],orders[orderID],orders[Employee Name])</f>
        <v>Andrew Fuller</v>
      </c>
      <c r="E963" t="str">
        <f>_xlfn.XLOOKUP(order_details[[#This Row],[Customer ID]],customers[customerID],customers[companyName])</f>
        <v>Ottilies Käseladen</v>
      </c>
      <c r="F963" t="str">
        <f>_xlfn.XLOOKUP(order_details[[#This Row],[productID]],products[productID],products[productName])</f>
        <v>Queso Cabrales</v>
      </c>
      <c r="G963" t="str">
        <f>_xlfn.XLOOKUP(order_details[[#This Row],[Product Name]],products[productName],products[Category Name])</f>
        <v>Dairy Products</v>
      </c>
      <c r="H963" s="6">
        <f>_xlfn.XLOOKUP(order_details[[#This Row],[orderID]],orders[orderID],orders[orderDate])</f>
        <v>41646</v>
      </c>
      <c r="I963" s="6" t="e">
        <f>DATEVALUE(order_details[[#This Row],[Order Date]])</f>
        <v>#VALUE!</v>
      </c>
      <c r="J963">
        <v>16.8</v>
      </c>
      <c r="K963">
        <v>30</v>
      </c>
      <c r="L963">
        <v>0</v>
      </c>
      <c r="M963">
        <f>(order_details[[#This Row],[unitPrice]]*order_details[[#This Row],[quantity]]) - (order_details[[#This Row],[unitPrice]]*order_details[[#This Row],[quantity]]*order_details[[#This Row],[discount]])</f>
        <v>504</v>
      </c>
      <c r="N963">
        <f>_xlfn.XLOOKUP(order_details[[#This Row],[orderID]],orders[orderID],orders[freight])</f>
        <v>91.48</v>
      </c>
      <c r="O963">
        <f>order_details[[#This Row],[Sales]]-order_details[[#This Row],[Freight]]</f>
        <v>412.52</v>
      </c>
      <c r="P963" s="8">
        <f>(order_details[[#This Row],[Profit]]/order_details[[#This Row],[Sales]])/100</f>
        <v>8.1849206349206352E-3</v>
      </c>
      <c r="Q963" s="12"/>
    </row>
    <row r="964" spans="1:17" x14ac:dyDescent="0.25">
      <c r="A964">
        <v>10421</v>
      </c>
      <c r="B964">
        <v>26</v>
      </c>
      <c r="C964" t="str">
        <f>_xlfn.XLOOKUP(order_details[[#This Row],[orderID]],orders[orderID],orders[customerID])</f>
        <v>QUEDE</v>
      </c>
      <c r="D964" t="str">
        <f>_xlfn.XLOOKUP(order_details[[#This Row],[orderID]],orders[orderID],orders[Employee Name])</f>
        <v>Laura Callahan</v>
      </c>
      <c r="E964" t="str">
        <f>_xlfn.XLOOKUP(order_details[[#This Row],[Customer ID]],customers[customerID],customers[companyName])</f>
        <v>Que Delícia</v>
      </c>
      <c r="F964" t="str">
        <f>_xlfn.XLOOKUP(order_details[[#This Row],[productID]],products[productID],products[productName])</f>
        <v>Gumbär Gummibärchen</v>
      </c>
      <c r="G964" t="str">
        <f>_xlfn.XLOOKUP(order_details[[#This Row],[Product Name]],products[productName],products[Category Name])</f>
        <v>Confections</v>
      </c>
      <c r="H964" s="6">
        <f>_xlfn.XLOOKUP(order_details[[#This Row],[orderID]],orders[orderID],orders[orderDate])</f>
        <v>41660</v>
      </c>
      <c r="I964" s="6" t="e">
        <f>DATEVALUE(order_details[[#This Row],[Order Date]])</f>
        <v>#VALUE!</v>
      </c>
      <c r="J964">
        <v>24.9</v>
      </c>
      <c r="K964">
        <v>30</v>
      </c>
      <c r="L964">
        <v>0</v>
      </c>
      <c r="M964">
        <f>(order_details[[#This Row],[unitPrice]]*order_details[[#This Row],[quantity]]) - (order_details[[#This Row],[unitPrice]]*order_details[[#This Row],[quantity]]*order_details[[#This Row],[discount]])</f>
        <v>747</v>
      </c>
      <c r="N964">
        <f>_xlfn.XLOOKUP(order_details[[#This Row],[orderID]],orders[orderID],orders[freight])</f>
        <v>99.23</v>
      </c>
      <c r="O964">
        <f>order_details[[#This Row],[Sales]]-order_details[[#This Row],[Freight]]</f>
        <v>647.77</v>
      </c>
      <c r="P964" s="8">
        <f>(order_details[[#This Row],[Profit]]/order_details[[#This Row],[Sales]])/100</f>
        <v>8.6716198125836672E-3</v>
      </c>
      <c r="Q964" s="12"/>
    </row>
    <row r="965" spans="1:17" x14ac:dyDescent="0.25">
      <c r="A965">
        <v>10430</v>
      </c>
      <c r="B965">
        <v>56</v>
      </c>
      <c r="C965" t="str">
        <f>_xlfn.XLOOKUP(order_details[[#This Row],[orderID]],orders[orderID],orders[customerID])</f>
        <v>ERNSH</v>
      </c>
      <c r="D965" t="str">
        <f>_xlfn.XLOOKUP(order_details[[#This Row],[orderID]],orders[orderID],orders[Employee Name])</f>
        <v>Margaret Peacock</v>
      </c>
      <c r="E965" t="str">
        <f>_xlfn.XLOOKUP(order_details[[#This Row],[Customer ID]],customers[customerID],customers[companyName])</f>
        <v>Ernst Handel</v>
      </c>
      <c r="F965" t="str">
        <f>_xlfn.XLOOKUP(order_details[[#This Row],[productID]],products[productID],products[productName])</f>
        <v>Gnocchi di nonna Alice</v>
      </c>
      <c r="G965" t="str">
        <f>_xlfn.XLOOKUP(order_details[[#This Row],[Product Name]],products[productName],products[Category Name])</f>
        <v>Grains &amp; Cereals</v>
      </c>
      <c r="H965" s="6">
        <f>_xlfn.XLOOKUP(order_details[[#This Row],[orderID]],orders[orderID],orders[orderDate])</f>
        <v>41669</v>
      </c>
      <c r="I965" s="6" t="e">
        <f>DATEVALUE(order_details[[#This Row],[Order Date]])</f>
        <v>#VALUE!</v>
      </c>
      <c r="J965">
        <v>30.4</v>
      </c>
      <c r="K965">
        <v>30</v>
      </c>
      <c r="L965">
        <v>0</v>
      </c>
      <c r="M965">
        <f>(order_details[[#This Row],[unitPrice]]*order_details[[#This Row],[quantity]]) - (order_details[[#This Row],[unitPrice]]*order_details[[#This Row],[quantity]]*order_details[[#This Row],[discount]])</f>
        <v>912</v>
      </c>
      <c r="N965">
        <f>_xlfn.XLOOKUP(order_details[[#This Row],[orderID]],orders[orderID],orders[freight])</f>
        <v>458.78</v>
      </c>
      <c r="O965">
        <f>order_details[[#This Row],[Sales]]-order_details[[#This Row],[Freight]]</f>
        <v>453.22</v>
      </c>
      <c r="P965" s="8">
        <f>(order_details[[#This Row],[Profit]]/order_details[[#This Row],[Sales]])/100</f>
        <v>4.9695175438596497E-3</v>
      </c>
      <c r="Q965" s="12"/>
    </row>
    <row r="966" spans="1:17" x14ac:dyDescent="0.25">
      <c r="A966">
        <v>10439</v>
      </c>
      <c r="B966">
        <v>74</v>
      </c>
      <c r="C966" t="str">
        <f>_xlfn.XLOOKUP(order_details[[#This Row],[orderID]],orders[orderID],orders[customerID])</f>
        <v>MEREP</v>
      </c>
      <c r="D966" t="str">
        <f>_xlfn.XLOOKUP(order_details[[#This Row],[orderID]],orders[orderID],orders[Employee Name])</f>
        <v>Michael Suyama</v>
      </c>
      <c r="E966" t="str">
        <f>_xlfn.XLOOKUP(order_details[[#This Row],[Customer ID]],customers[customerID],customers[companyName])</f>
        <v>Mère Paillarde</v>
      </c>
      <c r="F966" t="str">
        <f>_xlfn.XLOOKUP(order_details[[#This Row],[productID]],products[productID],products[productName])</f>
        <v>Longlife Tofu</v>
      </c>
      <c r="G966" t="str">
        <f>_xlfn.XLOOKUP(order_details[[#This Row],[Product Name]],products[productName],products[Category Name])</f>
        <v>Produce</v>
      </c>
      <c r="H966" s="6">
        <f>_xlfn.XLOOKUP(order_details[[#This Row],[orderID]],orders[orderID],orders[orderDate])</f>
        <v>41677</v>
      </c>
      <c r="I966" s="6" t="e">
        <f>DATEVALUE(order_details[[#This Row],[Order Date]])</f>
        <v>#VALUE!</v>
      </c>
      <c r="J966">
        <v>8</v>
      </c>
      <c r="K966">
        <v>30</v>
      </c>
      <c r="L966">
        <v>0</v>
      </c>
      <c r="M966">
        <f>(order_details[[#This Row],[unitPrice]]*order_details[[#This Row],[quantity]]) - (order_details[[#This Row],[unitPrice]]*order_details[[#This Row],[quantity]]*order_details[[#This Row],[discount]])</f>
        <v>240</v>
      </c>
      <c r="N966">
        <f>_xlfn.XLOOKUP(order_details[[#This Row],[orderID]],orders[orderID],orders[freight])</f>
        <v>4.07</v>
      </c>
      <c r="O966">
        <f>order_details[[#This Row],[Sales]]-order_details[[#This Row],[Freight]]</f>
        <v>235.93</v>
      </c>
      <c r="P966" s="8">
        <f>(order_details[[#This Row],[Profit]]/order_details[[#This Row],[Sales]])/100</f>
        <v>9.8304166666666679E-3</v>
      </c>
      <c r="Q966" s="12"/>
    </row>
    <row r="967" spans="1:17" x14ac:dyDescent="0.25">
      <c r="A967">
        <v>10442</v>
      </c>
      <c r="B967">
        <v>11</v>
      </c>
      <c r="C967" t="str">
        <f>_xlfn.XLOOKUP(order_details[[#This Row],[orderID]],orders[orderID],orders[customerID])</f>
        <v>ERNSH</v>
      </c>
      <c r="D967" t="str">
        <f>_xlfn.XLOOKUP(order_details[[#This Row],[orderID]],orders[orderID],orders[Employee Name])</f>
        <v>Janet Leverling</v>
      </c>
      <c r="E967" t="str">
        <f>_xlfn.XLOOKUP(order_details[[#This Row],[Customer ID]],customers[customerID],customers[companyName])</f>
        <v>Ernst Handel</v>
      </c>
      <c r="F967" t="str">
        <f>_xlfn.XLOOKUP(order_details[[#This Row],[productID]],products[productID],products[productName])</f>
        <v>Queso Cabrales</v>
      </c>
      <c r="G967" t="str">
        <f>_xlfn.XLOOKUP(order_details[[#This Row],[Product Name]],products[productName],products[Category Name])</f>
        <v>Dairy Products</v>
      </c>
      <c r="H967" s="6">
        <f>_xlfn.XLOOKUP(order_details[[#This Row],[orderID]],orders[orderID],orders[orderDate])</f>
        <v>41681</v>
      </c>
      <c r="I967" s="6" t="e">
        <f>DATEVALUE(order_details[[#This Row],[Order Date]])</f>
        <v>#VALUE!</v>
      </c>
      <c r="J967">
        <v>16.8</v>
      </c>
      <c r="K967">
        <v>30</v>
      </c>
      <c r="L967">
        <v>0</v>
      </c>
      <c r="M967">
        <f>(order_details[[#This Row],[unitPrice]]*order_details[[#This Row],[quantity]]) - (order_details[[#This Row],[unitPrice]]*order_details[[#This Row],[quantity]]*order_details[[#This Row],[discount]])</f>
        <v>504</v>
      </c>
      <c r="N967">
        <f>_xlfn.XLOOKUP(order_details[[#This Row],[orderID]],orders[orderID],orders[freight])</f>
        <v>47.94</v>
      </c>
      <c r="O967">
        <f>order_details[[#This Row],[Sales]]-order_details[[#This Row],[Freight]]</f>
        <v>456.06</v>
      </c>
      <c r="P967" s="8">
        <f>(order_details[[#This Row],[Profit]]/order_details[[#This Row],[Sales]])/100</f>
        <v>9.0488095238095232E-3</v>
      </c>
      <c r="Q967" s="12"/>
    </row>
    <row r="968" spans="1:17" x14ac:dyDescent="0.25">
      <c r="A968">
        <v>10444</v>
      </c>
      <c r="B968">
        <v>41</v>
      </c>
      <c r="C968" t="str">
        <f>_xlfn.XLOOKUP(order_details[[#This Row],[orderID]],orders[orderID],orders[customerID])</f>
        <v>BERGS</v>
      </c>
      <c r="D968" t="str">
        <f>_xlfn.XLOOKUP(order_details[[#This Row],[orderID]],orders[orderID],orders[Employee Name])</f>
        <v>Janet Leverling</v>
      </c>
      <c r="E968" t="str">
        <f>_xlfn.XLOOKUP(order_details[[#This Row],[Customer ID]],customers[customerID],customers[companyName])</f>
        <v>Berglunds snabbköp</v>
      </c>
      <c r="F968" t="str">
        <f>_xlfn.XLOOKUP(order_details[[#This Row],[productID]],products[productID],products[productName])</f>
        <v>Jack's New England Clam Chowder</v>
      </c>
      <c r="G968" t="str">
        <f>_xlfn.XLOOKUP(order_details[[#This Row],[Product Name]],products[productName],products[Category Name])</f>
        <v>Seafood</v>
      </c>
      <c r="H968" s="6">
        <f>_xlfn.XLOOKUP(order_details[[#This Row],[orderID]],orders[orderID],orders[orderDate])</f>
        <v>41682</v>
      </c>
      <c r="I968" s="6" t="e">
        <f>DATEVALUE(order_details[[#This Row],[Order Date]])</f>
        <v>#VALUE!</v>
      </c>
      <c r="J968">
        <v>7.7</v>
      </c>
      <c r="K968">
        <v>30</v>
      </c>
      <c r="L968">
        <v>0</v>
      </c>
      <c r="M968">
        <f>(order_details[[#This Row],[unitPrice]]*order_details[[#This Row],[quantity]]) - (order_details[[#This Row],[unitPrice]]*order_details[[#This Row],[quantity]]*order_details[[#This Row],[discount]])</f>
        <v>231</v>
      </c>
      <c r="N968">
        <f>_xlfn.XLOOKUP(order_details[[#This Row],[orderID]],orders[orderID],orders[freight])</f>
        <v>3.5</v>
      </c>
      <c r="O968">
        <f>order_details[[#This Row],[Sales]]-order_details[[#This Row],[Freight]]</f>
        <v>227.5</v>
      </c>
      <c r="P968" s="8">
        <f>(order_details[[#This Row],[Profit]]/order_details[[#This Row],[Sales]])/100</f>
        <v>9.8484848484848495E-3</v>
      </c>
      <c r="Q968" s="12"/>
    </row>
    <row r="969" spans="1:17" x14ac:dyDescent="0.25">
      <c r="A969">
        <v>10455</v>
      </c>
      <c r="B969">
        <v>71</v>
      </c>
      <c r="C969" t="str">
        <f>_xlfn.XLOOKUP(order_details[[#This Row],[orderID]],orders[orderID],orders[customerID])</f>
        <v>WARTH</v>
      </c>
      <c r="D969" t="str">
        <f>_xlfn.XLOOKUP(order_details[[#This Row],[orderID]],orders[orderID],orders[Employee Name])</f>
        <v>Laura Callahan</v>
      </c>
      <c r="E969" t="str">
        <f>_xlfn.XLOOKUP(order_details[[#This Row],[Customer ID]],customers[customerID],customers[companyName])</f>
        <v>Wartian Herkku</v>
      </c>
      <c r="F969" t="str">
        <f>_xlfn.XLOOKUP(order_details[[#This Row],[productID]],products[productID],products[productName])</f>
        <v>Flotemysost</v>
      </c>
      <c r="G969" t="str">
        <f>_xlfn.XLOOKUP(order_details[[#This Row],[Product Name]],products[productName],products[Category Name])</f>
        <v>Dairy Products</v>
      </c>
      <c r="H969" s="6">
        <f>_xlfn.XLOOKUP(order_details[[#This Row],[orderID]],orders[orderID],orders[orderDate])</f>
        <v>41694</v>
      </c>
      <c r="I969" s="6" t="e">
        <f>DATEVALUE(order_details[[#This Row],[Order Date]])</f>
        <v>#VALUE!</v>
      </c>
      <c r="J969">
        <v>17.2</v>
      </c>
      <c r="K969">
        <v>30</v>
      </c>
      <c r="L969">
        <v>0</v>
      </c>
      <c r="M969">
        <f>(order_details[[#This Row],[unitPrice]]*order_details[[#This Row],[quantity]]) - (order_details[[#This Row],[unitPrice]]*order_details[[#This Row],[quantity]]*order_details[[#This Row],[discount]])</f>
        <v>516</v>
      </c>
      <c r="N969">
        <f>_xlfn.XLOOKUP(order_details[[#This Row],[orderID]],orders[orderID],orders[freight])</f>
        <v>180.45</v>
      </c>
      <c r="O969">
        <f>order_details[[#This Row],[Sales]]-order_details[[#This Row],[Freight]]</f>
        <v>335.55</v>
      </c>
      <c r="P969" s="8">
        <f>(order_details[[#This Row],[Profit]]/order_details[[#This Row],[Sales]])/100</f>
        <v>6.5029069767441857E-3</v>
      </c>
      <c r="Q969" s="12"/>
    </row>
    <row r="970" spans="1:17" x14ac:dyDescent="0.25">
      <c r="A970">
        <v>10458</v>
      </c>
      <c r="B970">
        <v>26</v>
      </c>
      <c r="C970" t="str">
        <f>_xlfn.XLOOKUP(order_details[[#This Row],[orderID]],orders[orderID],orders[customerID])</f>
        <v>SUPRD</v>
      </c>
      <c r="D970" t="str">
        <f>_xlfn.XLOOKUP(order_details[[#This Row],[orderID]],orders[orderID],orders[Employee Name])</f>
        <v>Robert King</v>
      </c>
      <c r="E970" t="str">
        <f>_xlfn.XLOOKUP(order_details[[#This Row],[Customer ID]],customers[customerID],customers[companyName])</f>
        <v>Suprêmes délices</v>
      </c>
      <c r="F970" t="str">
        <f>_xlfn.XLOOKUP(order_details[[#This Row],[productID]],products[productID],products[productName])</f>
        <v>Gumbär Gummibärchen</v>
      </c>
      <c r="G970" t="str">
        <f>_xlfn.XLOOKUP(order_details[[#This Row],[Product Name]],products[productName],products[Category Name])</f>
        <v>Confections</v>
      </c>
      <c r="H970" s="6">
        <f>_xlfn.XLOOKUP(order_details[[#This Row],[orderID]],orders[orderID],orders[orderDate])</f>
        <v>41696</v>
      </c>
      <c r="I970" s="6" t="e">
        <f>DATEVALUE(order_details[[#This Row],[Order Date]])</f>
        <v>#VALUE!</v>
      </c>
      <c r="J970">
        <v>24.9</v>
      </c>
      <c r="K970">
        <v>30</v>
      </c>
      <c r="L970">
        <v>0</v>
      </c>
      <c r="M970">
        <f>(order_details[[#This Row],[unitPrice]]*order_details[[#This Row],[quantity]]) - (order_details[[#This Row],[unitPrice]]*order_details[[#This Row],[quantity]]*order_details[[#This Row],[discount]])</f>
        <v>747</v>
      </c>
      <c r="N970">
        <f>_xlfn.XLOOKUP(order_details[[#This Row],[orderID]],orders[orderID],orders[freight])</f>
        <v>147.06</v>
      </c>
      <c r="O970">
        <f>order_details[[#This Row],[Sales]]-order_details[[#This Row],[Freight]]</f>
        <v>599.94000000000005</v>
      </c>
      <c r="P970" s="8">
        <f>(order_details[[#This Row],[Profit]]/order_details[[#This Row],[Sales]])/100</f>
        <v>8.0313253012048204E-3</v>
      </c>
      <c r="Q970" s="12"/>
    </row>
    <row r="971" spans="1:17" x14ac:dyDescent="0.25">
      <c r="A971">
        <v>10458</v>
      </c>
      <c r="B971">
        <v>28</v>
      </c>
      <c r="C971" t="str">
        <f>_xlfn.XLOOKUP(order_details[[#This Row],[orderID]],orders[orderID],orders[customerID])</f>
        <v>SUPRD</v>
      </c>
      <c r="D971" t="str">
        <f>_xlfn.XLOOKUP(order_details[[#This Row],[orderID]],orders[orderID],orders[Employee Name])</f>
        <v>Robert King</v>
      </c>
      <c r="E971" t="str">
        <f>_xlfn.XLOOKUP(order_details[[#This Row],[Customer ID]],customers[customerID],customers[companyName])</f>
        <v>Suprêmes délices</v>
      </c>
      <c r="F971" t="str">
        <f>_xlfn.XLOOKUP(order_details[[#This Row],[productID]],products[productID],products[productName])</f>
        <v>Rössle Sauerkraut</v>
      </c>
      <c r="G971" t="str">
        <f>_xlfn.XLOOKUP(order_details[[#This Row],[Product Name]],products[productName],products[Category Name])</f>
        <v>Produce</v>
      </c>
      <c r="H971" s="6">
        <f>_xlfn.XLOOKUP(order_details[[#This Row],[orderID]],orders[orderID],orders[orderDate])</f>
        <v>41696</v>
      </c>
      <c r="I971" s="6" t="e">
        <f>DATEVALUE(order_details[[#This Row],[Order Date]])</f>
        <v>#VALUE!</v>
      </c>
      <c r="J971">
        <v>36.4</v>
      </c>
      <c r="K971">
        <v>30</v>
      </c>
      <c r="L971">
        <v>0</v>
      </c>
      <c r="M971">
        <f>(order_details[[#This Row],[unitPrice]]*order_details[[#This Row],[quantity]]) - (order_details[[#This Row],[unitPrice]]*order_details[[#This Row],[quantity]]*order_details[[#This Row],[discount]])</f>
        <v>1092</v>
      </c>
      <c r="N971">
        <f>_xlfn.XLOOKUP(order_details[[#This Row],[orderID]],orders[orderID],orders[freight])</f>
        <v>147.06</v>
      </c>
      <c r="O971">
        <f>order_details[[#This Row],[Sales]]-order_details[[#This Row],[Freight]]</f>
        <v>944.94</v>
      </c>
      <c r="P971" s="8">
        <f>(order_details[[#This Row],[Profit]]/order_details[[#This Row],[Sales]])/100</f>
        <v>8.6532967032967034E-3</v>
      </c>
      <c r="Q971" s="12"/>
    </row>
    <row r="972" spans="1:17" x14ac:dyDescent="0.25">
      <c r="A972">
        <v>10470</v>
      </c>
      <c r="B972">
        <v>18</v>
      </c>
      <c r="C972" t="str">
        <f>_xlfn.XLOOKUP(order_details[[#This Row],[orderID]],orders[orderID],orders[customerID])</f>
        <v>BONAP</v>
      </c>
      <c r="D972" t="str">
        <f>_xlfn.XLOOKUP(order_details[[#This Row],[orderID]],orders[orderID],orders[Employee Name])</f>
        <v>Margaret Peacock</v>
      </c>
      <c r="E972" t="str">
        <f>_xlfn.XLOOKUP(order_details[[#This Row],[Customer ID]],customers[customerID],customers[companyName])</f>
        <v>Bon app'</v>
      </c>
      <c r="F972" t="str">
        <f>_xlfn.XLOOKUP(order_details[[#This Row],[productID]],products[productID],products[productName])</f>
        <v>Carnarvon Tigers</v>
      </c>
      <c r="G972" t="str">
        <f>_xlfn.XLOOKUP(order_details[[#This Row],[Product Name]],products[productName],products[Category Name])</f>
        <v>Seafood</v>
      </c>
      <c r="H972" s="6">
        <f>_xlfn.XLOOKUP(order_details[[#This Row],[orderID]],orders[orderID],orders[orderDate])</f>
        <v>41709</v>
      </c>
      <c r="I972" s="6" t="e">
        <f>DATEVALUE(order_details[[#This Row],[Order Date]])</f>
        <v>#VALUE!</v>
      </c>
      <c r="J972">
        <v>50</v>
      </c>
      <c r="K972">
        <v>30</v>
      </c>
      <c r="L972">
        <v>0</v>
      </c>
      <c r="M972">
        <f>(order_details[[#This Row],[unitPrice]]*order_details[[#This Row],[quantity]]) - (order_details[[#This Row],[unitPrice]]*order_details[[#This Row],[quantity]]*order_details[[#This Row],[discount]])</f>
        <v>1500</v>
      </c>
      <c r="N972">
        <f>_xlfn.XLOOKUP(order_details[[#This Row],[orderID]],orders[orderID],orders[freight])</f>
        <v>64.56</v>
      </c>
      <c r="O972">
        <f>order_details[[#This Row],[Sales]]-order_details[[#This Row],[Freight]]</f>
        <v>1435.44</v>
      </c>
      <c r="P972" s="8">
        <f>(order_details[[#This Row],[Profit]]/order_details[[#This Row],[Sales]])/100</f>
        <v>9.569600000000001E-3</v>
      </c>
      <c r="Q972" s="12"/>
    </row>
    <row r="973" spans="1:17" x14ac:dyDescent="0.25">
      <c r="A973">
        <v>10471</v>
      </c>
      <c r="B973">
        <v>7</v>
      </c>
      <c r="C973" t="str">
        <f>_xlfn.XLOOKUP(order_details[[#This Row],[orderID]],orders[orderID],orders[customerID])</f>
        <v>BSBEV</v>
      </c>
      <c r="D973" t="str">
        <f>_xlfn.XLOOKUP(order_details[[#This Row],[orderID]],orders[orderID],orders[Employee Name])</f>
        <v>Andrew Fuller</v>
      </c>
      <c r="E973" t="str">
        <f>_xlfn.XLOOKUP(order_details[[#This Row],[Customer ID]],customers[customerID],customers[companyName])</f>
        <v>B's Beverages</v>
      </c>
      <c r="F973" t="str">
        <f>_xlfn.XLOOKUP(order_details[[#This Row],[productID]],products[productID],products[productName])</f>
        <v>Uncle Bob's Organic Dried Pears</v>
      </c>
      <c r="G973" t="str">
        <f>_xlfn.XLOOKUP(order_details[[#This Row],[Product Name]],products[productName],products[Category Name])</f>
        <v>Produce</v>
      </c>
      <c r="H973" s="6">
        <f>_xlfn.XLOOKUP(order_details[[#This Row],[orderID]],orders[orderID],orders[orderDate])</f>
        <v>41709</v>
      </c>
      <c r="I973" s="6" t="e">
        <f>DATEVALUE(order_details[[#This Row],[Order Date]])</f>
        <v>#VALUE!</v>
      </c>
      <c r="J973">
        <v>24</v>
      </c>
      <c r="K973">
        <v>30</v>
      </c>
      <c r="L973">
        <v>0</v>
      </c>
      <c r="M973">
        <f>(order_details[[#This Row],[unitPrice]]*order_details[[#This Row],[quantity]]) - (order_details[[#This Row],[unitPrice]]*order_details[[#This Row],[quantity]]*order_details[[#This Row],[discount]])</f>
        <v>720</v>
      </c>
      <c r="N973">
        <f>_xlfn.XLOOKUP(order_details[[#This Row],[orderID]],orders[orderID],orders[freight])</f>
        <v>45.59</v>
      </c>
      <c r="O973">
        <f>order_details[[#This Row],[Sales]]-order_details[[#This Row],[Freight]]</f>
        <v>674.41</v>
      </c>
      <c r="P973" s="8">
        <f>(order_details[[#This Row],[Profit]]/order_details[[#This Row],[Sales]])/100</f>
        <v>9.3668055555555553E-3</v>
      </c>
      <c r="Q973" s="12"/>
    </row>
    <row r="974" spans="1:17" x14ac:dyDescent="0.25">
      <c r="A974">
        <v>10479</v>
      </c>
      <c r="B974">
        <v>38</v>
      </c>
      <c r="C974" t="str">
        <f>_xlfn.XLOOKUP(order_details[[#This Row],[orderID]],orders[orderID],orders[customerID])</f>
        <v>RATTC</v>
      </c>
      <c r="D974" t="str">
        <f>_xlfn.XLOOKUP(order_details[[#This Row],[orderID]],orders[orderID],orders[Employee Name])</f>
        <v>Janet Leverling</v>
      </c>
      <c r="E974" t="str">
        <f>_xlfn.XLOOKUP(order_details[[#This Row],[Customer ID]],customers[customerID],customers[companyName])</f>
        <v>Rattlesnake Canyon Grocery</v>
      </c>
      <c r="F974" t="str">
        <f>_xlfn.XLOOKUP(order_details[[#This Row],[productID]],products[productID],products[productName])</f>
        <v>Côte de Blaye</v>
      </c>
      <c r="G974" t="str">
        <f>_xlfn.XLOOKUP(order_details[[#This Row],[Product Name]],products[productName],products[Category Name])</f>
        <v>Beverages</v>
      </c>
      <c r="H974" s="6">
        <f>_xlfn.XLOOKUP(order_details[[#This Row],[orderID]],orders[orderID],orders[orderDate])</f>
        <v>41717</v>
      </c>
      <c r="I974" s="6" t="e">
        <f>DATEVALUE(order_details[[#This Row],[Order Date]])</f>
        <v>#VALUE!</v>
      </c>
      <c r="J974">
        <v>210.8</v>
      </c>
      <c r="K974">
        <v>30</v>
      </c>
      <c r="L974">
        <v>0</v>
      </c>
      <c r="M974">
        <f>(order_details[[#This Row],[unitPrice]]*order_details[[#This Row],[quantity]]) - (order_details[[#This Row],[unitPrice]]*order_details[[#This Row],[quantity]]*order_details[[#This Row],[discount]])</f>
        <v>6324</v>
      </c>
      <c r="N974">
        <f>_xlfn.XLOOKUP(order_details[[#This Row],[orderID]],orders[orderID],orders[freight])</f>
        <v>708.95</v>
      </c>
      <c r="O974">
        <f>order_details[[#This Row],[Sales]]-order_details[[#This Row],[Freight]]</f>
        <v>5615.05</v>
      </c>
      <c r="P974" s="8">
        <f>(order_details[[#This Row],[Profit]]/order_details[[#This Row],[Sales]])/100</f>
        <v>8.878953194180899E-3</v>
      </c>
      <c r="Q974" s="12"/>
    </row>
    <row r="975" spans="1:17" x14ac:dyDescent="0.25">
      <c r="A975">
        <v>10479</v>
      </c>
      <c r="B975">
        <v>64</v>
      </c>
      <c r="C975" t="str">
        <f>_xlfn.XLOOKUP(order_details[[#This Row],[orderID]],orders[orderID],orders[customerID])</f>
        <v>RATTC</v>
      </c>
      <c r="D975" t="str">
        <f>_xlfn.XLOOKUP(order_details[[#This Row],[orderID]],orders[orderID],orders[Employee Name])</f>
        <v>Janet Leverling</v>
      </c>
      <c r="E975" t="str">
        <f>_xlfn.XLOOKUP(order_details[[#This Row],[Customer ID]],customers[customerID],customers[companyName])</f>
        <v>Rattlesnake Canyon Grocery</v>
      </c>
      <c r="F975" t="str">
        <f>_xlfn.XLOOKUP(order_details[[#This Row],[productID]],products[productID],products[productName])</f>
        <v>Wimmers gute Semmelknödel</v>
      </c>
      <c r="G975" t="str">
        <f>_xlfn.XLOOKUP(order_details[[#This Row],[Product Name]],products[productName],products[Category Name])</f>
        <v>Grains &amp; Cereals</v>
      </c>
      <c r="H975" s="6">
        <f>_xlfn.XLOOKUP(order_details[[#This Row],[orderID]],orders[orderID],orders[orderDate])</f>
        <v>41717</v>
      </c>
      <c r="I975" s="6" t="e">
        <f>DATEVALUE(order_details[[#This Row],[Order Date]])</f>
        <v>#VALUE!</v>
      </c>
      <c r="J975">
        <v>26.6</v>
      </c>
      <c r="K975">
        <v>30</v>
      </c>
      <c r="L975">
        <v>0</v>
      </c>
      <c r="M975">
        <f>(order_details[[#This Row],[unitPrice]]*order_details[[#This Row],[quantity]]) - (order_details[[#This Row],[unitPrice]]*order_details[[#This Row],[quantity]]*order_details[[#This Row],[discount]])</f>
        <v>798</v>
      </c>
      <c r="N975">
        <f>_xlfn.XLOOKUP(order_details[[#This Row],[orderID]],orders[orderID],orders[freight])</f>
        <v>708.95</v>
      </c>
      <c r="O975">
        <f>order_details[[#This Row],[Sales]]-order_details[[#This Row],[Freight]]</f>
        <v>89.049999999999955</v>
      </c>
      <c r="P975" s="8">
        <f>(order_details[[#This Row],[Profit]]/order_details[[#This Row],[Sales]])/100</f>
        <v>1.1159147869674181E-3</v>
      </c>
      <c r="Q975" s="12"/>
    </row>
    <row r="976" spans="1:17" x14ac:dyDescent="0.25">
      <c r="A976">
        <v>10480</v>
      </c>
      <c r="B976">
        <v>47</v>
      </c>
      <c r="C976" t="str">
        <f>_xlfn.XLOOKUP(order_details[[#This Row],[orderID]],orders[orderID],orders[customerID])</f>
        <v>FOLIG</v>
      </c>
      <c r="D976" t="str">
        <f>_xlfn.XLOOKUP(order_details[[#This Row],[orderID]],orders[orderID],orders[Employee Name])</f>
        <v>Michael Suyama</v>
      </c>
      <c r="E976" t="str">
        <f>_xlfn.XLOOKUP(order_details[[#This Row],[Customer ID]],customers[customerID],customers[companyName])</f>
        <v>Folies gourmandes</v>
      </c>
      <c r="F976" t="str">
        <f>_xlfn.XLOOKUP(order_details[[#This Row],[productID]],products[productID],products[productName])</f>
        <v>Zaanse koeken</v>
      </c>
      <c r="G976" t="str">
        <f>_xlfn.XLOOKUP(order_details[[#This Row],[Product Name]],products[productName],products[Category Name])</f>
        <v>Confections</v>
      </c>
      <c r="H976" s="6">
        <f>_xlfn.XLOOKUP(order_details[[#This Row],[orderID]],orders[orderID],orders[orderDate])</f>
        <v>41718</v>
      </c>
      <c r="I976" s="6" t="e">
        <f>DATEVALUE(order_details[[#This Row],[Order Date]])</f>
        <v>#VALUE!</v>
      </c>
      <c r="J976">
        <v>7.6</v>
      </c>
      <c r="K976">
        <v>30</v>
      </c>
      <c r="L976">
        <v>0</v>
      </c>
      <c r="M976">
        <f>(order_details[[#This Row],[unitPrice]]*order_details[[#This Row],[quantity]]) - (order_details[[#This Row],[unitPrice]]*order_details[[#This Row],[quantity]]*order_details[[#This Row],[discount]])</f>
        <v>228</v>
      </c>
      <c r="N976">
        <f>_xlfn.XLOOKUP(order_details[[#This Row],[orderID]],orders[orderID],orders[freight])</f>
        <v>1.35</v>
      </c>
      <c r="O976">
        <f>order_details[[#This Row],[Sales]]-order_details[[#This Row],[Freight]]</f>
        <v>226.65</v>
      </c>
      <c r="P976" s="8">
        <f>(order_details[[#This Row],[Profit]]/order_details[[#This Row],[Sales]])/100</f>
        <v>9.9407894736842101E-3</v>
      </c>
      <c r="Q976" s="12"/>
    </row>
    <row r="977" spans="1:17" x14ac:dyDescent="0.25">
      <c r="A977">
        <v>10487</v>
      </c>
      <c r="B977">
        <v>26</v>
      </c>
      <c r="C977" t="str">
        <f>_xlfn.XLOOKUP(order_details[[#This Row],[orderID]],orders[orderID],orders[customerID])</f>
        <v>QUEEN</v>
      </c>
      <c r="D977" t="str">
        <f>_xlfn.XLOOKUP(order_details[[#This Row],[orderID]],orders[orderID],orders[Employee Name])</f>
        <v>Andrew Fuller</v>
      </c>
      <c r="E977" t="str">
        <f>_xlfn.XLOOKUP(order_details[[#This Row],[Customer ID]],customers[customerID],customers[companyName])</f>
        <v>Queen Cozinha</v>
      </c>
      <c r="F977" t="str">
        <f>_xlfn.XLOOKUP(order_details[[#This Row],[productID]],products[productID],products[productName])</f>
        <v>Gumbär Gummibärchen</v>
      </c>
      <c r="G977" t="str">
        <f>_xlfn.XLOOKUP(order_details[[#This Row],[Product Name]],products[productName],products[Category Name])</f>
        <v>Confections</v>
      </c>
      <c r="H977" s="6">
        <f>_xlfn.XLOOKUP(order_details[[#This Row],[orderID]],orders[orderID],orders[orderDate])</f>
        <v>41724</v>
      </c>
      <c r="I977" s="6" t="e">
        <f>DATEVALUE(order_details[[#This Row],[Order Date]])</f>
        <v>#VALUE!</v>
      </c>
      <c r="J977">
        <v>24.9</v>
      </c>
      <c r="K977">
        <v>30</v>
      </c>
      <c r="L977">
        <v>0</v>
      </c>
      <c r="M977">
        <f>(order_details[[#This Row],[unitPrice]]*order_details[[#This Row],[quantity]]) - (order_details[[#This Row],[unitPrice]]*order_details[[#This Row],[quantity]]*order_details[[#This Row],[discount]])</f>
        <v>747</v>
      </c>
      <c r="N977">
        <f>_xlfn.XLOOKUP(order_details[[#This Row],[orderID]],orders[orderID],orders[freight])</f>
        <v>71.069999999999993</v>
      </c>
      <c r="O977">
        <f>order_details[[#This Row],[Sales]]-order_details[[#This Row],[Freight]]</f>
        <v>675.93000000000006</v>
      </c>
      <c r="P977" s="8">
        <f>(order_details[[#This Row],[Profit]]/order_details[[#This Row],[Sales]])/100</f>
        <v>9.0485943775100407E-3</v>
      </c>
      <c r="Q977" s="12"/>
    </row>
    <row r="978" spans="1:17" x14ac:dyDescent="0.25">
      <c r="A978">
        <v>10488</v>
      </c>
      <c r="B978">
        <v>59</v>
      </c>
      <c r="C978" t="str">
        <f>_xlfn.XLOOKUP(order_details[[#This Row],[orderID]],orders[orderID],orders[customerID])</f>
        <v>FRANK</v>
      </c>
      <c r="D978" t="str">
        <f>_xlfn.XLOOKUP(order_details[[#This Row],[orderID]],orders[orderID],orders[Employee Name])</f>
        <v>Laura Callahan</v>
      </c>
      <c r="E978" t="str">
        <f>_xlfn.XLOOKUP(order_details[[#This Row],[Customer ID]],customers[customerID],customers[companyName])</f>
        <v>Frankenversand</v>
      </c>
      <c r="F978" t="str">
        <f>_xlfn.XLOOKUP(order_details[[#This Row],[productID]],products[productID],products[productName])</f>
        <v>Raclette Courdavault</v>
      </c>
      <c r="G978" t="str">
        <f>_xlfn.XLOOKUP(order_details[[#This Row],[Product Name]],products[productName],products[Category Name])</f>
        <v>Dairy Products</v>
      </c>
      <c r="H978" s="6">
        <f>_xlfn.XLOOKUP(order_details[[#This Row],[orderID]],orders[orderID],orders[orderDate])</f>
        <v>41725</v>
      </c>
      <c r="I978" s="6" t="e">
        <f>DATEVALUE(order_details[[#This Row],[Order Date]])</f>
        <v>#VALUE!</v>
      </c>
      <c r="J978">
        <v>44</v>
      </c>
      <c r="K978">
        <v>30</v>
      </c>
      <c r="L978">
        <v>0</v>
      </c>
      <c r="M978">
        <f>(order_details[[#This Row],[unitPrice]]*order_details[[#This Row],[quantity]]) - (order_details[[#This Row],[unitPrice]]*order_details[[#This Row],[quantity]]*order_details[[#This Row],[discount]])</f>
        <v>1320</v>
      </c>
      <c r="N978">
        <f>_xlfn.XLOOKUP(order_details[[#This Row],[orderID]],orders[orderID],orders[freight])</f>
        <v>4.93</v>
      </c>
      <c r="O978">
        <f>order_details[[#This Row],[Sales]]-order_details[[#This Row],[Freight]]</f>
        <v>1315.07</v>
      </c>
      <c r="P978" s="8">
        <f>(order_details[[#This Row],[Profit]]/order_details[[#This Row],[Sales]])/100</f>
        <v>9.9626515151515146E-3</v>
      </c>
      <c r="Q978" s="12"/>
    </row>
    <row r="979" spans="1:17" x14ac:dyDescent="0.25">
      <c r="A979">
        <v>10490</v>
      </c>
      <c r="B979">
        <v>68</v>
      </c>
      <c r="C979" t="str">
        <f>_xlfn.XLOOKUP(order_details[[#This Row],[orderID]],orders[orderID],orders[customerID])</f>
        <v>HILAA</v>
      </c>
      <c r="D979" t="str">
        <f>_xlfn.XLOOKUP(order_details[[#This Row],[orderID]],orders[orderID],orders[Employee Name])</f>
        <v>Robert King</v>
      </c>
      <c r="E979" t="str">
        <f>_xlfn.XLOOKUP(order_details[[#This Row],[Customer ID]],customers[customerID],customers[companyName])</f>
        <v>HILARION-Abastos</v>
      </c>
      <c r="F979" t="str">
        <f>_xlfn.XLOOKUP(order_details[[#This Row],[productID]],products[productID],products[productName])</f>
        <v>Scottish Longbreads</v>
      </c>
      <c r="G979" t="str">
        <f>_xlfn.XLOOKUP(order_details[[#This Row],[Product Name]],products[productName],products[Category Name])</f>
        <v>Confections</v>
      </c>
      <c r="H979" s="6">
        <f>_xlfn.XLOOKUP(order_details[[#This Row],[orderID]],orders[orderID],orders[orderDate])</f>
        <v>41729</v>
      </c>
      <c r="I979" s="6" t="e">
        <f>DATEVALUE(order_details[[#This Row],[Order Date]])</f>
        <v>#VALUE!</v>
      </c>
      <c r="J979">
        <v>10</v>
      </c>
      <c r="K979">
        <v>30</v>
      </c>
      <c r="L979">
        <v>0</v>
      </c>
      <c r="M979">
        <f>(order_details[[#This Row],[unitPrice]]*order_details[[#This Row],[quantity]]) - (order_details[[#This Row],[unitPrice]]*order_details[[#This Row],[quantity]]*order_details[[#This Row],[discount]])</f>
        <v>300</v>
      </c>
      <c r="N979">
        <f>_xlfn.XLOOKUP(order_details[[#This Row],[orderID]],orders[orderID],orders[freight])</f>
        <v>210.19</v>
      </c>
      <c r="O979">
        <f>order_details[[#This Row],[Sales]]-order_details[[#This Row],[Freight]]</f>
        <v>89.81</v>
      </c>
      <c r="P979" s="8">
        <f>(order_details[[#This Row],[Profit]]/order_details[[#This Row],[Sales]])/100</f>
        <v>2.9936666666666666E-3</v>
      </c>
      <c r="Q979" s="12"/>
    </row>
    <row r="980" spans="1:17" x14ac:dyDescent="0.25">
      <c r="A980">
        <v>10494</v>
      </c>
      <c r="B980">
        <v>56</v>
      </c>
      <c r="C980" t="str">
        <f>_xlfn.XLOOKUP(order_details[[#This Row],[orderID]],orders[orderID],orders[customerID])</f>
        <v>COMMI</v>
      </c>
      <c r="D980" t="str">
        <f>_xlfn.XLOOKUP(order_details[[#This Row],[orderID]],orders[orderID],orders[Employee Name])</f>
        <v>Margaret Peacock</v>
      </c>
      <c r="E980" t="str">
        <f>_xlfn.XLOOKUP(order_details[[#This Row],[Customer ID]],customers[customerID],customers[companyName])</f>
        <v>Comércio Mineiro</v>
      </c>
      <c r="F980" t="str">
        <f>_xlfn.XLOOKUP(order_details[[#This Row],[productID]],products[productID],products[productName])</f>
        <v>Gnocchi di nonna Alice</v>
      </c>
      <c r="G980" t="str">
        <f>_xlfn.XLOOKUP(order_details[[#This Row],[Product Name]],products[productName],products[Category Name])</f>
        <v>Grains &amp; Cereals</v>
      </c>
      <c r="H980" s="6">
        <f>_xlfn.XLOOKUP(order_details[[#This Row],[orderID]],orders[orderID],orders[orderDate])</f>
        <v>41731</v>
      </c>
      <c r="I980" s="6" t="e">
        <f>DATEVALUE(order_details[[#This Row],[Order Date]])</f>
        <v>#VALUE!</v>
      </c>
      <c r="J980">
        <v>30.4</v>
      </c>
      <c r="K980">
        <v>30</v>
      </c>
      <c r="L980">
        <v>0</v>
      </c>
      <c r="M980">
        <f>(order_details[[#This Row],[unitPrice]]*order_details[[#This Row],[quantity]]) - (order_details[[#This Row],[unitPrice]]*order_details[[#This Row],[quantity]]*order_details[[#This Row],[discount]])</f>
        <v>912</v>
      </c>
      <c r="N980">
        <f>_xlfn.XLOOKUP(order_details[[#This Row],[orderID]],orders[orderID],orders[freight])</f>
        <v>65.989999999999995</v>
      </c>
      <c r="O980">
        <f>order_details[[#This Row],[Sales]]-order_details[[#This Row],[Freight]]</f>
        <v>846.01</v>
      </c>
      <c r="P980" s="8">
        <f>(order_details[[#This Row],[Profit]]/order_details[[#This Row],[Sales]])/100</f>
        <v>9.2764254385964903E-3</v>
      </c>
      <c r="Q980" s="12"/>
    </row>
    <row r="981" spans="1:17" x14ac:dyDescent="0.25">
      <c r="A981">
        <v>10498</v>
      </c>
      <c r="B981">
        <v>42</v>
      </c>
      <c r="C981" t="str">
        <f>_xlfn.XLOOKUP(order_details[[#This Row],[orderID]],orders[orderID],orders[customerID])</f>
        <v>HILAA</v>
      </c>
      <c r="D981" t="str">
        <f>_xlfn.XLOOKUP(order_details[[#This Row],[orderID]],orders[orderID],orders[Employee Name])</f>
        <v>Laura Callahan</v>
      </c>
      <c r="E981" t="str">
        <f>_xlfn.XLOOKUP(order_details[[#This Row],[Customer ID]],customers[customerID],customers[companyName])</f>
        <v>HILARION-Abastos</v>
      </c>
      <c r="F981" t="str">
        <f>_xlfn.XLOOKUP(order_details[[#This Row],[productID]],products[productID],products[productName])</f>
        <v>Singaporean Hokkien Fried Mee</v>
      </c>
      <c r="G981" t="str">
        <f>_xlfn.XLOOKUP(order_details[[#This Row],[Product Name]],products[productName],products[Category Name])</f>
        <v>Grains &amp; Cereals</v>
      </c>
      <c r="H981" s="6">
        <f>_xlfn.XLOOKUP(order_details[[#This Row],[orderID]],orders[orderID],orders[orderDate])</f>
        <v>41736</v>
      </c>
      <c r="I981" s="6" t="e">
        <f>DATEVALUE(order_details[[#This Row],[Order Date]])</f>
        <v>#VALUE!</v>
      </c>
      <c r="J981">
        <v>14</v>
      </c>
      <c r="K981">
        <v>30</v>
      </c>
      <c r="L981">
        <v>0</v>
      </c>
      <c r="M981">
        <f>(order_details[[#This Row],[unitPrice]]*order_details[[#This Row],[quantity]]) - (order_details[[#This Row],[unitPrice]]*order_details[[#This Row],[quantity]]*order_details[[#This Row],[discount]])</f>
        <v>420</v>
      </c>
      <c r="N981">
        <f>_xlfn.XLOOKUP(order_details[[#This Row],[orderID]],orders[orderID],orders[freight])</f>
        <v>29.75</v>
      </c>
      <c r="O981">
        <f>order_details[[#This Row],[Sales]]-order_details[[#This Row],[Freight]]</f>
        <v>390.25</v>
      </c>
      <c r="P981" s="8">
        <f>(order_details[[#This Row],[Profit]]/order_details[[#This Row],[Sales]])/100</f>
        <v>9.2916666666666668E-3</v>
      </c>
      <c r="Q981" s="12"/>
    </row>
    <row r="982" spans="1:17" x14ac:dyDescent="0.25">
      <c r="A982">
        <v>10502</v>
      </c>
      <c r="B982">
        <v>67</v>
      </c>
      <c r="C982" t="str">
        <f>_xlfn.XLOOKUP(order_details[[#This Row],[orderID]],orders[orderID],orders[customerID])</f>
        <v>PERIC</v>
      </c>
      <c r="D982" t="str">
        <f>_xlfn.XLOOKUP(order_details[[#This Row],[orderID]],orders[orderID],orders[Employee Name])</f>
        <v>Andrew Fuller</v>
      </c>
      <c r="E982" t="str">
        <f>_xlfn.XLOOKUP(order_details[[#This Row],[Customer ID]],customers[customerID],customers[companyName])</f>
        <v>Pericles Comidas clásicas</v>
      </c>
      <c r="F982" t="str">
        <f>_xlfn.XLOOKUP(order_details[[#This Row],[productID]],products[productID],products[productName])</f>
        <v>Laughing Lumberjack Lager</v>
      </c>
      <c r="G982" t="str">
        <f>_xlfn.XLOOKUP(order_details[[#This Row],[Product Name]],products[productName],products[Category Name])</f>
        <v>Beverages</v>
      </c>
      <c r="H982" s="6">
        <f>_xlfn.XLOOKUP(order_details[[#This Row],[orderID]],orders[orderID],orders[orderDate])</f>
        <v>41739</v>
      </c>
      <c r="I982" s="6" t="e">
        <f>DATEVALUE(order_details[[#This Row],[Order Date]])</f>
        <v>#VALUE!</v>
      </c>
      <c r="J982">
        <v>14</v>
      </c>
      <c r="K982">
        <v>30</v>
      </c>
      <c r="L982">
        <v>0</v>
      </c>
      <c r="M982">
        <f>(order_details[[#This Row],[unitPrice]]*order_details[[#This Row],[quantity]]) - (order_details[[#This Row],[unitPrice]]*order_details[[#This Row],[quantity]]*order_details[[#This Row],[discount]])</f>
        <v>420</v>
      </c>
      <c r="N982">
        <f>_xlfn.XLOOKUP(order_details[[#This Row],[orderID]],orders[orderID],orders[freight])</f>
        <v>69.319999999999993</v>
      </c>
      <c r="O982">
        <f>order_details[[#This Row],[Sales]]-order_details[[#This Row],[Freight]]</f>
        <v>350.68</v>
      </c>
      <c r="P982" s="8">
        <f>(order_details[[#This Row],[Profit]]/order_details[[#This Row],[Sales]])/100</f>
        <v>8.3495238095238102E-3</v>
      </c>
      <c r="Q982" s="12"/>
    </row>
    <row r="983" spans="1:17" x14ac:dyDescent="0.25">
      <c r="A983">
        <v>10525</v>
      </c>
      <c r="B983">
        <v>36</v>
      </c>
      <c r="C983" t="str">
        <f>_xlfn.XLOOKUP(order_details[[#This Row],[orderID]],orders[orderID],orders[customerID])</f>
        <v>BONAP</v>
      </c>
      <c r="D983" t="str">
        <f>_xlfn.XLOOKUP(order_details[[#This Row],[orderID]],orders[orderID],orders[Employee Name])</f>
        <v>Nancy Davolio</v>
      </c>
      <c r="E983" t="str">
        <f>_xlfn.XLOOKUP(order_details[[#This Row],[Customer ID]],customers[customerID],customers[companyName])</f>
        <v>Bon app'</v>
      </c>
      <c r="F983" t="str">
        <f>_xlfn.XLOOKUP(order_details[[#This Row],[productID]],products[productID],products[productName])</f>
        <v>Inlagd Sill</v>
      </c>
      <c r="G983" t="str">
        <f>_xlfn.XLOOKUP(order_details[[#This Row],[Product Name]],products[productName],products[Category Name])</f>
        <v>Seafood</v>
      </c>
      <c r="H983" s="6">
        <f>_xlfn.XLOOKUP(order_details[[#This Row],[orderID]],orders[orderID],orders[orderDate])</f>
        <v>41761</v>
      </c>
      <c r="I983" s="6" t="e">
        <f>DATEVALUE(order_details[[#This Row],[Order Date]])</f>
        <v>#VALUE!</v>
      </c>
      <c r="J983">
        <v>19</v>
      </c>
      <c r="K983">
        <v>30</v>
      </c>
      <c r="L983">
        <v>0</v>
      </c>
      <c r="M983">
        <f>(order_details[[#This Row],[unitPrice]]*order_details[[#This Row],[quantity]]) - (order_details[[#This Row],[unitPrice]]*order_details[[#This Row],[quantity]]*order_details[[#This Row],[discount]])</f>
        <v>570</v>
      </c>
      <c r="N983">
        <f>_xlfn.XLOOKUP(order_details[[#This Row],[orderID]],orders[orderID],orders[freight])</f>
        <v>11.06</v>
      </c>
      <c r="O983">
        <f>order_details[[#This Row],[Sales]]-order_details[[#This Row],[Freight]]</f>
        <v>558.94000000000005</v>
      </c>
      <c r="P983" s="8">
        <f>(order_details[[#This Row],[Profit]]/order_details[[#This Row],[Sales]])/100</f>
        <v>9.8059649122807027E-3</v>
      </c>
      <c r="Q983" s="12"/>
    </row>
    <row r="984" spans="1:17" x14ac:dyDescent="0.25">
      <c r="A984">
        <v>10536</v>
      </c>
      <c r="B984">
        <v>33</v>
      </c>
      <c r="C984" t="str">
        <f>_xlfn.XLOOKUP(order_details[[#This Row],[orderID]],orders[orderID],orders[customerID])</f>
        <v>LEHMS</v>
      </c>
      <c r="D984" t="str">
        <f>_xlfn.XLOOKUP(order_details[[#This Row],[orderID]],orders[orderID],orders[Employee Name])</f>
        <v>Janet Leverling</v>
      </c>
      <c r="E984" t="str">
        <f>_xlfn.XLOOKUP(order_details[[#This Row],[Customer ID]],customers[customerID],customers[companyName])</f>
        <v>Lehmanns Marktstand</v>
      </c>
      <c r="F984" t="str">
        <f>_xlfn.XLOOKUP(order_details[[#This Row],[productID]],products[productID],products[productName])</f>
        <v>Geitost</v>
      </c>
      <c r="G984" t="str">
        <f>_xlfn.XLOOKUP(order_details[[#This Row],[Product Name]],products[productName],products[Category Name])</f>
        <v>Dairy Products</v>
      </c>
      <c r="H984" s="6">
        <f>_xlfn.XLOOKUP(order_details[[#This Row],[orderID]],orders[orderID],orders[orderDate])</f>
        <v>41773</v>
      </c>
      <c r="I984" s="6" t="e">
        <f>DATEVALUE(order_details[[#This Row],[Order Date]])</f>
        <v>#VALUE!</v>
      </c>
      <c r="J984">
        <v>2.5</v>
      </c>
      <c r="K984">
        <v>30</v>
      </c>
      <c r="L984">
        <v>0</v>
      </c>
      <c r="M984">
        <f>(order_details[[#This Row],[unitPrice]]*order_details[[#This Row],[quantity]]) - (order_details[[#This Row],[unitPrice]]*order_details[[#This Row],[quantity]]*order_details[[#This Row],[discount]])</f>
        <v>75</v>
      </c>
      <c r="N984">
        <f>_xlfn.XLOOKUP(order_details[[#This Row],[orderID]],orders[orderID],orders[freight])</f>
        <v>58.88</v>
      </c>
      <c r="O984">
        <f>order_details[[#This Row],[Sales]]-order_details[[#This Row],[Freight]]</f>
        <v>16.119999999999997</v>
      </c>
      <c r="P984" s="8">
        <f>(order_details[[#This Row],[Profit]]/order_details[[#This Row],[Sales]])/100</f>
        <v>2.149333333333333E-3</v>
      </c>
      <c r="Q984" s="12"/>
    </row>
    <row r="985" spans="1:17" x14ac:dyDescent="0.25">
      <c r="A985">
        <v>10537</v>
      </c>
      <c r="B985">
        <v>31</v>
      </c>
      <c r="C985" t="str">
        <f>_xlfn.XLOOKUP(order_details[[#This Row],[orderID]],orders[orderID],orders[customerID])</f>
        <v>RICSU</v>
      </c>
      <c r="D985" t="str">
        <f>_xlfn.XLOOKUP(order_details[[#This Row],[orderID]],orders[orderID],orders[Employee Name])</f>
        <v>Nancy Davolio</v>
      </c>
      <c r="E985" t="str">
        <f>_xlfn.XLOOKUP(order_details[[#This Row],[Customer ID]],customers[customerID],customers[companyName])</f>
        <v>Richter Supermarkt</v>
      </c>
      <c r="F985" t="str">
        <f>_xlfn.XLOOKUP(order_details[[#This Row],[productID]],products[productID],products[productName])</f>
        <v>Gorgonzola Telino</v>
      </c>
      <c r="G985" t="str">
        <f>_xlfn.XLOOKUP(order_details[[#This Row],[Product Name]],products[productName],products[Category Name])</f>
        <v>Dairy Products</v>
      </c>
      <c r="H985" s="6">
        <f>_xlfn.XLOOKUP(order_details[[#This Row],[orderID]],orders[orderID],orders[orderDate])</f>
        <v>41773</v>
      </c>
      <c r="I985" s="6" t="e">
        <f>DATEVALUE(order_details[[#This Row],[Order Date]])</f>
        <v>#VALUE!</v>
      </c>
      <c r="J985">
        <v>12.5</v>
      </c>
      <c r="K985">
        <v>30</v>
      </c>
      <c r="L985">
        <v>0</v>
      </c>
      <c r="M985">
        <f>(order_details[[#This Row],[unitPrice]]*order_details[[#This Row],[quantity]]) - (order_details[[#This Row],[unitPrice]]*order_details[[#This Row],[quantity]]*order_details[[#This Row],[discount]])</f>
        <v>375</v>
      </c>
      <c r="N985">
        <f>_xlfn.XLOOKUP(order_details[[#This Row],[orderID]],orders[orderID],orders[freight])</f>
        <v>78.849999999999994</v>
      </c>
      <c r="O985">
        <f>order_details[[#This Row],[Sales]]-order_details[[#This Row],[Freight]]</f>
        <v>296.14999999999998</v>
      </c>
      <c r="P985" s="8">
        <f>(order_details[[#This Row],[Profit]]/order_details[[#This Row],[Sales]])/100</f>
        <v>7.8973333333333326E-3</v>
      </c>
      <c r="Q985" s="12"/>
    </row>
    <row r="986" spans="1:17" x14ac:dyDescent="0.25">
      <c r="A986">
        <v>10540</v>
      </c>
      <c r="B986">
        <v>38</v>
      </c>
      <c r="C986" t="str">
        <f>_xlfn.XLOOKUP(order_details[[#This Row],[orderID]],orders[orderID],orders[customerID])</f>
        <v>QUICK</v>
      </c>
      <c r="D986" t="str">
        <f>_xlfn.XLOOKUP(order_details[[#This Row],[orderID]],orders[orderID],orders[Employee Name])</f>
        <v>Janet Leverling</v>
      </c>
      <c r="E986" t="str">
        <f>_xlfn.XLOOKUP(order_details[[#This Row],[Customer ID]],customers[customerID],customers[companyName])</f>
        <v>QUICK-Stop</v>
      </c>
      <c r="F986" t="str">
        <f>_xlfn.XLOOKUP(order_details[[#This Row],[productID]],products[productID],products[productName])</f>
        <v>Côte de Blaye</v>
      </c>
      <c r="G986" t="str">
        <f>_xlfn.XLOOKUP(order_details[[#This Row],[Product Name]],products[productName],products[Category Name])</f>
        <v>Beverages</v>
      </c>
      <c r="H986" s="6">
        <f>_xlfn.XLOOKUP(order_details[[#This Row],[orderID]],orders[orderID],orders[orderDate])</f>
        <v>41778</v>
      </c>
      <c r="I986" s="6" t="e">
        <f>DATEVALUE(order_details[[#This Row],[Order Date]])</f>
        <v>#VALUE!</v>
      </c>
      <c r="J986">
        <v>263.5</v>
      </c>
      <c r="K986">
        <v>30</v>
      </c>
      <c r="L986">
        <v>0</v>
      </c>
      <c r="M986">
        <f>(order_details[[#This Row],[unitPrice]]*order_details[[#This Row],[quantity]]) - (order_details[[#This Row],[unitPrice]]*order_details[[#This Row],[quantity]]*order_details[[#This Row],[discount]])</f>
        <v>7905</v>
      </c>
      <c r="N986">
        <f>_xlfn.XLOOKUP(order_details[[#This Row],[orderID]],orders[orderID],orders[freight])</f>
        <v>1007.64</v>
      </c>
      <c r="O986">
        <f>order_details[[#This Row],[Sales]]-order_details[[#This Row],[Freight]]</f>
        <v>6897.36</v>
      </c>
      <c r="P986" s="8">
        <f>(order_details[[#This Row],[Profit]]/order_details[[#This Row],[Sales]])/100</f>
        <v>8.7253130929791263E-3</v>
      </c>
      <c r="Q986" s="12"/>
    </row>
    <row r="987" spans="1:17" x14ac:dyDescent="0.25">
      <c r="A987">
        <v>10552</v>
      </c>
      <c r="B987">
        <v>75</v>
      </c>
      <c r="C987" t="str">
        <f>_xlfn.XLOOKUP(order_details[[#This Row],[orderID]],orders[orderID],orders[customerID])</f>
        <v>HILAA</v>
      </c>
      <c r="D987" t="str">
        <f>_xlfn.XLOOKUP(order_details[[#This Row],[orderID]],orders[orderID],orders[Employee Name])</f>
        <v>Andrew Fuller</v>
      </c>
      <c r="E987" t="str">
        <f>_xlfn.XLOOKUP(order_details[[#This Row],[Customer ID]],customers[customerID],customers[companyName])</f>
        <v>HILARION-Abastos</v>
      </c>
      <c r="F987" t="str">
        <f>_xlfn.XLOOKUP(order_details[[#This Row],[productID]],products[productID],products[productName])</f>
        <v>Rhönbräu Klosterbier</v>
      </c>
      <c r="G987" t="str">
        <f>_xlfn.XLOOKUP(order_details[[#This Row],[Product Name]],products[productName],products[Category Name])</f>
        <v>Beverages</v>
      </c>
      <c r="H987" s="6">
        <f>_xlfn.XLOOKUP(order_details[[#This Row],[orderID]],orders[orderID],orders[orderDate])</f>
        <v>41788</v>
      </c>
      <c r="I987" s="6" t="e">
        <f>DATEVALUE(order_details[[#This Row],[Order Date]])</f>
        <v>#VALUE!</v>
      </c>
      <c r="J987">
        <v>7.75</v>
      </c>
      <c r="K987">
        <v>30</v>
      </c>
      <c r="L987">
        <v>0</v>
      </c>
      <c r="M987">
        <f>(order_details[[#This Row],[unitPrice]]*order_details[[#This Row],[quantity]]) - (order_details[[#This Row],[unitPrice]]*order_details[[#This Row],[quantity]]*order_details[[#This Row],[discount]])</f>
        <v>232.5</v>
      </c>
      <c r="N987">
        <f>_xlfn.XLOOKUP(order_details[[#This Row],[orderID]],orders[orderID],orders[freight])</f>
        <v>83.22</v>
      </c>
      <c r="O987">
        <f>order_details[[#This Row],[Sales]]-order_details[[#This Row],[Freight]]</f>
        <v>149.28</v>
      </c>
      <c r="P987" s="8">
        <f>(order_details[[#This Row],[Profit]]/order_details[[#This Row],[Sales]])/100</f>
        <v>6.4206451612903222E-3</v>
      </c>
      <c r="Q987" s="12"/>
    </row>
    <row r="988" spans="1:17" x14ac:dyDescent="0.25">
      <c r="A988">
        <v>10553</v>
      </c>
      <c r="B988">
        <v>31</v>
      </c>
      <c r="C988" t="str">
        <f>_xlfn.XLOOKUP(order_details[[#This Row],[orderID]],orders[orderID],orders[customerID])</f>
        <v>WARTH</v>
      </c>
      <c r="D988" t="str">
        <f>_xlfn.XLOOKUP(order_details[[#This Row],[orderID]],orders[orderID],orders[Employee Name])</f>
        <v>Andrew Fuller</v>
      </c>
      <c r="E988" t="str">
        <f>_xlfn.XLOOKUP(order_details[[#This Row],[Customer ID]],customers[customerID],customers[companyName])</f>
        <v>Wartian Herkku</v>
      </c>
      <c r="F988" t="str">
        <f>_xlfn.XLOOKUP(order_details[[#This Row],[productID]],products[productID],products[productName])</f>
        <v>Gorgonzola Telino</v>
      </c>
      <c r="G988" t="str">
        <f>_xlfn.XLOOKUP(order_details[[#This Row],[Product Name]],products[productName],products[Category Name])</f>
        <v>Dairy Products</v>
      </c>
      <c r="H988" s="6">
        <f>_xlfn.XLOOKUP(order_details[[#This Row],[orderID]],orders[orderID],orders[orderDate])</f>
        <v>41789</v>
      </c>
      <c r="I988" s="6" t="e">
        <f>DATEVALUE(order_details[[#This Row],[Order Date]])</f>
        <v>#VALUE!</v>
      </c>
      <c r="J988">
        <v>12.5</v>
      </c>
      <c r="K988">
        <v>30</v>
      </c>
      <c r="L988">
        <v>0</v>
      </c>
      <c r="M988">
        <f>(order_details[[#This Row],[unitPrice]]*order_details[[#This Row],[quantity]]) - (order_details[[#This Row],[unitPrice]]*order_details[[#This Row],[quantity]]*order_details[[#This Row],[discount]])</f>
        <v>375</v>
      </c>
      <c r="N988">
        <f>_xlfn.XLOOKUP(order_details[[#This Row],[orderID]],orders[orderID],orders[freight])</f>
        <v>149.49</v>
      </c>
      <c r="O988">
        <f>order_details[[#This Row],[Sales]]-order_details[[#This Row],[Freight]]</f>
        <v>225.51</v>
      </c>
      <c r="P988" s="8">
        <f>(order_details[[#This Row],[Profit]]/order_details[[#This Row],[Sales]])/100</f>
        <v>6.0136E-3</v>
      </c>
      <c r="Q988" s="12"/>
    </row>
    <row r="989" spans="1:17" x14ac:dyDescent="0.25">
      <c r="A989">
        <v>10557</v>
      </c>
      <c r="B989">
        <v>64</v>
      </c>
      <c r="C989" t="str">
        <f>_xlfn.XLOOKUP(order_details[[#This Row],[orderID]],orders[orderID],orders[customerID])</f>
        <v>LEHMS</v>
      </c>
      <c r="D989" t="str">
        <f>_xlfn.XLOOKUP(order_details[[#This Row],[orderID]],orders[orderID],orders[Employee Name])</f>
        <v>Anne Dodsworth</v>
      </c>
      <c r="E989" t="str">
        <f>_xlfn.XLOOKUP(order_details[[#This Row],[Customer ID]],customers[customerID],customers[companyName])</f>
        <v>Lehmanns Marktstand</v>
      </c>
      <c r="F989" t="str">
        <f>_xlfn.XLOOKUP(order_details[[#This Row],[productID]],products[productID],products[productName])</f>
        <v>Wimmers gute Semmelknödel</v>
      </c>
      <c r="G989" t="str">
        <f>_xlfn.XLOOKUP(order_details[[#This Row],[Product Name]],products[productName],products[Category Name])</f>
        <v>Grains &amp; Cereals</v>
      </c>
      <c r="H989" s="6">
        <f>_xlfn.XLOOKUP(order_details[[#This Row],[orderID]],orders[orderID],orders[orderDate])</f>
        <v>41793</v>
      </c>
      <c r="I989" s="6" t="e">
        <f>DATEVALUE(order_details[[#This Row],[Order Date]])</f>
        <v>#VALUE!</v>
      </c>
      <c r="J989">
        <v>33.25</v>
      </c>
      <c r="K989">
        <v>30</v>
      </c>
      <c r="L989">
        <v>0</v>
      </c>
      <c r="M989">
        <f>(order_details[[#This Row],[unitPrice]]*order_details[[#This Row],[quantity]]) - (order_details[[#This Row],[unitPrice]]*order_details[[#This Row],[quantity]]*order_details[[#This Row],[discount]])</f>
        <v>997.5</v>
      </c>
      <c r="N989">
        <f>_xlfn.XLOOKUP(order_details[[#This Row],[orderID]],orders[orderID],orders[freight])</f>
        <v>96.72</v>
      </c>
      <c r="O989">
        <f>order_details[[#This Row],[Sales]]-order_details[[#This Row],[Freight]]</f>
        <v>900.78</v>
      </c>
      <c r="P989" s="8">
        <f>(order_details[[#This Row],[Profit]]/order_details[[#This Row],[Sales]])/100</f>
        <v>9.0303759398496237E-3</v>
      </c>
      <c r="Q989" s="12"/>
    </row>
    <row r="990" spans="1:17" x14ac:dyDescent="0.25">
      <c r="A990">
        <v>10558</v>
      </c>
      <c r="B990">
        <v>52</v>
      </c>
      <c r="C990" t="str">
        <f>_xlfn.XLOOKUP(order_details[[#This Row],[orderID]],orders[orderID],orders[customerID])</f>
        <v>AROUT</v>
      </c>
      <c r="D990" t="str">
        <f>_xlfn.XLOOKUP(order_details[[#This Row],[orderID]],orders[orderID],orders[Employee Name])</f>
        <v>Nancy Davolio</v>
      </c>
      <c r="E990" t="str">
        <f>_xlfn.XLOOKUP(order_details[[#This Row],[Customer ID]],customers[customerID],customers[companyName])</f>
        <v>Around the Horn</v>
      </c>
      <c r="F990" t="str">
        <f>_xlfn.XLOOKUP(order_details[[#This Row],[productID]],products[productID],products[productName])</f>
        <v>Filo Mix</v>
      </c>
      <c r="G990" t="str">
        <f>_xlfn.XLOOKUP(order_details[[#This Row],[Product Name]],products[productName],products[Category Name])</f>
        <v>Grains &amp; Cereals</v>
      </c>
      <c r="H990" s="6">
        <f>_xlfn.XLOOKUP(order_details[[#This Row],[orderID]],orders[orderID],orders[orderDate])</f>
        <v>41794</v>
      </c>
      <c r="I990" s="6" t="e">
        <f>DATEVALUE(order_details[[#This Row],[Order Date]])</f>
        <v>#VALUE!</v>
      </c>
      <c r="J990">
        <v>7</v>
      </c>
      <c r="K990">
        <v>30</v>
      </c>
      <c r="L990">
        <v>0</v>
      </c>
      <c r="M990">
        <f>(order_details[[#This Row],[unitPrice]]*order_details[[#This Row],[quantity]]) - (order_details[[#This Row],[unitPrice]]*order_details[[#This Row],[quantity]]*order_details[[#This Row],[discount]])</f>
        <v>210</v>
      </c>
      <c r="N990">
        <f>_xlfn.XLOOKUP(order_details[[#This Row],[orderID]],orders[orderID],orders[freight])</f>
        <v>72.97</v>
      </c>
      <c r="O990">
        <f>order_details[[#This Row],[Sales]]-order_details[[#This Row],[Freight]]</f>
        <v>137.03</v>
      </c>
      <c r="P990" s="8">
        <f>(order_details[[#This Row],[Profit]]/order_details[[#This Row],[Sales]])/100</f>
        <v>6.5252380952380952E-3</v>
      </c>
      <c r="Q990" s="12"/>
    </row>
    <row r="991" spans="1:17" x14ac:dyDescent="0.25">
      <c r="A991">
        <v>10575</v>
      </c>
      <c r="B991">
        <v>72</v>
      </c>
      <c r="C991" t="str">
        <f>_xlfn.XLOOKUP(order_details[[#This Row],[orderID]],orders[orderID],orders[customerID])</f>
        <v>MORGK</v>
      </c>
      <c r="D991" t="str">
        <f>_xlfn.XLOOKUP(order_details[[#This Row],[orderID]],orders[orderID],orders[Employee Name])</f>
        <v>Steven Buchanan</v>
      </c>
      <c r="E991" t="str">
        <f>_xlfn.XLOOKUP(order_details[[#This Row],[Customer ID]],customers[customerID],customers[companyName])</f>
        <v>Morgenstern Gesundkost</v>
      </c>
      <c r="F991" t="str">
        <f>_xlfn.XLOOKUP(order_details[[#This Row],[productID]],products[productID],products[productName])</f>
        <v>Mozzarella di Giovanni</v>
      </c>
      <c r="G991" t="str">
        <f>_xlfn.XLOOKUP(order_details[[#This Row],[Product Name]],products[productName],products[Category Name])</f>
        <v>Dairy Products</v>
      </c>
      <c r="H991" s="6">
        <f>_xlfn.XLOOKUP(order_details[[#This Row],[orderID]],orders[orderID],orders[orderDate])</f>
        <v>41810</v>
      </c>
      <c r="I991" s="6" t="e">
        <f>DATEVALUE(order_details[[#This Row],[Order Date]])</f>
        <v>#VALUE!</v>
      </c>
      <c r="J991">
        <v>34.799999999999997</v>
      </c>
      <c r="K991">
        <v>30</v>
      </c>
      <c r="L991">
        <v>0</v>
      </c>
      <c r="M991">
        <f>(order_details[[#This Row],[unitPrice]]*order_details[[#This Row],[quantity]]) - (order_details[[#This Row],[unitPrice]]*order_details[[#This Row],[quantity]]*order_details[[#This Row],[discount]])</f>
        <v>1044</v>
      </c>
      <c r="N991">
        <f>_xlfn.XLOOKUP(order_details[[#This Row],[orderID]],orders[orderID],orders[freight])</f>
        <v>127.34</v>
      </c>
      <c r="O991">
        <f>order_details[[#This Row],[Sales]]-order_details[[#This Row],[Freight]]</f>
        <v>916.66</v>
      </c>
      <c r="P991" s="8">
        <f>(order_details[[#This Row],[Profit]]/order_details[[#This Row],[Sales]])/100</f>
        <v>8.7802681992337154E-3</v>
      </c>
      <c r="Q991" s="12"/>
    </row>
    <row r="992" spans="1:17" x14ac:dyDescent="0.25">
      <c r="A992">
        <v>10594</v>
      </c>
      <c r="B992">
        <v>58</v>
      </c>
      <c r="C992" t="str">
        <f>_xlfn.XLOOKUP(order_details[[#This Row],[orderID]],orders[orderID],orders[customerID])</f>
        <v>OLDWO</v>
      </c>
      <c r="D992" t="str">
        <f>_xlfn.XLOOKUP(order_details[[#This Row],[orderID]],orders[orderID],orders[Employee Name])</f>
        <v>Janet Leverling</v>
      </c>
      <c r="E992" t="str">
        <f>_xlfn.XLOOKUP(order_details[[#This Row],[Customer ID]],customers[customerID],customers[companyName])</f>
        <v>Old World Delicatessen</v>
      </c>
      <c r="F992" t="str">
        <f>_xlfn.XLOOKUP(order_details[[#This Row],[productID]],products[productID],products[productName])</f>
        <v>Escargots de Bourgogne</v>
      </c>
      <c r="G992" t="str">
        <f>_xlfn.XLOOKUP(order_details[[#This Row],[Product Name]],products[productName],products[Category Name])</f>
        <v>Seafood</v>
      </c>
      <c r="H992" s="6">
        <f>_xlfn.XLOOKUP(order_details[[#This Row],[orderID]],orders[orderID],orders[orderDate])</f>
        <v>41829</v>
      </c>
      <c r="I992" s="6" t="e">
        <f>DATEVALUE(order_details[[#This Row],[Order Date]])</f>
        <v>#VALUE!</v>
      </c>
      <c r="J992">
        <v>13.25</v>
      </c>
      <c r="K992">
        <v>30</v>
      </c>
      <c r="L992">
        <v>0</v>
      </c>
      <c r="M992">
        <f>(order_details[[#This Row],[unitPrice]]*order_details[[#This Row],[quantity]]) - (order_details[[#This Row],[unitPrice]]*order_details[[#This Row],[quantity]]*order_details[[#This Row],[discount]])</f>
        <v>397.5</v>
      </c>
      <c r="N992">
        <f>_xlfn.XLOOKUP(order_details[[#This Row],[orderID]],orders[orderID],orders[freight])</f>
        <v>5.24</v>
      </c>
      <c r="O992">
        <f>order_details[[#This Row],[Sales]]-order_details[[#This Row],[Freight]]</f>
        <v>392.26</v>
      </c>
      <c r="P992" s="8">
        <f>(order_details[[#This Row],[Profit]]/order_details[[#This Row],[Sales]])/100</f>
        <v>9.8681761006289299E-3</v>
      </c>
      <c r="Q992" s="12"/>
    </row>
    <row r="993" spans="1:17" x14ac:dyDescent="0.25">
      <c r="A993">
        <v>10600</v>
      </c>
      <c r="B993">
        <v>73</v>
      </c>
      <c r="C993" t="str">
        <f>_xlfn.XLOOKUP(order_details[[#This Row],[orderID]],orders[orderID],orders[customerID])</f>
        <v>HUNGC</v>
      </c>
      <c r="D993" t="str">
        <f>_xlfn.XLOOKUP(order_details[[#This Row],[orderID]],orders[orderID],orders[Employee Name])</f>
        <v>Margaret Peacock</v>
      </c>
      <c r="E993" t="str">
        <f>_xlfn.XLOOKUP(order_details[[#This Row],[Customer ID]],customers[customerID],customers[companyName])</f>
        <v>Hungry Coyote Import Store</v>
      </c>
      <c r="F993" t="str">
        <f>_xlfn.XLOOKUP(order_details[[#This Row],[productID]],products[productID],products[productName])</f>
        <v>Röd Kaviar</v>
      </c>
      <c r="G993" t="str">
        <f>_xlfn.XLOOKUP(order_details[[#This Row],[Product Name]],products[productName],products[Category Name])</f>
        <v>Seafood</v>
      </c>
      <c r="H993" s="6">
        <f>_xlfn.XLOOKUP(order_details[[#This Row],[orderID]],orders[orderID],orders[orderDate])</f>
        <v>41836</v>
      </c>
      <c r="I993" s="6" t="e">
        <f>DATEVALUE(order_details[[#This Row],[Order Date]])</f>
        <v>#VALUE!</v>
      </c>
      <c r="J993">
        <v>15</v>
      </c>
      <c r="K993">
        <v>30</v>
      </c>
      <c r="L993">
        <v>0</v>
      </c>
      <c r="M993">
        <f>(order_details[[#This Row],[unitPrice]]*order_details[[#This Row],[quantity]]) - (order_details[[#This Row],[unitPrice]]*order_details[[#This Row],[quantity]]*order_details[[#This Row],[discount]])</f>
        <v>450</v>
      </c>
      <c r="N993">
        <f>_xlfn.XLOOKUP(order_details[[#This Row],[orderID]],orders[orderID],orders[freight])</f>
        <v>45.13</v>
      </c>
      <c r="O993">
        <f>order_details[[#This Row],[Sales]]-order_details[[#This Row],[Freight]]</f>
        <v>404.87</v>
      </c>
      <c r="P993" s="8">
        <f>(order_details[[#This Row],[Profit]]/order_details[[#This Row],[Sales]])/100</f>
        <v>8.997111111111112E-3</v>
      </c>
      <c r="Q993" s="12"/>
    </row>
    <row r="994" spans="1:17" x14ac:dyDescent="0.25">
      <c r="A994">
        <v>10647</v>
      </c>
      <c r="B994">
        <v>19</v>
      </c>
      <c r="C994" t="str">
        <f>_xlfn.XLOOKUP(order_details[[#This Row],[orderID]],orders[orderID],orders[customerID])</f>
        <v>QUEDE</v>
      </c>
      <c r="D994" t="str">
        <f>_xlfn.XLOOKUP(order_details[[#This Row],[orderID]],orders[orderID],orders[Employee Name])</f>
        <v>Margaret Peacock</v>
      </c>
      <c r="E994" t="str">
        <f>_xlfn.XLOOKUP(order_details[[#This Row],[Customer ID]],customers[customerID],customers[companyName])</f>
        <v>Que Delícia</v>
      </c>
      <c r="F994" t="str">
        <f>_xlfn.XLOOKUP(order_details[[#This Row],[productID]],products[productID],products[productName])</f>
        <v>Teatime Chocolate Biscuits</v>
      </c>
      <c r="G994" t="str">
        <f>_xlfn.XLOOKUP(order_details[[#This Row],[Product Name]],products[productName],products[Category Name])</f>
        <v>Confections</v>
      </c>
      <c r="H994" s="6">
        <f>_xlfn.XLOOKUP(order_details[[#This Row],[orderID]],orders[orderID],orders[orderDate])</f>
        <v>41878</v>
      </c>
      <c r="I994" s="6" t="e">
        <f>DATEVALUE(order_details[[#This Row],[Order Date]])</f>
        <v>#VALUE!</v>
      </c>
      <c r="J994">
        <v>9.1999999999999993</v>
      </c>
      <c r="K994">
        <v>30</v>
      </c>
      <c r="L994">
        <v>0</v>
      </c>
      <c r="M994">
        <f>(order_details[[#This Row],[unitPrice]]*order_details[[#This Row],[quantity]]) - (order_details[[#This Row],[unitPrice]]*order_details[[#This Row],[quantity]]*order_details[[#This Row],[discount]])</f>
        <v>276</v>
      </c>
      <c r="N994">
        <f>_xlfn.XLOOKUP(order_details[[#This Row],[orderID]],orders[orderID],orders[freight])</f>
        <v>45.54</v>
      </c>
      <c r="O994">
        <f>order_details[[#This Row],[Sales]]-order_details[[#This Row],[Freight]]</f>
        <v>230.46</v>
      </c>
      <c r="P994" s="8">
        <f>(order_details[[#This Row],[Profit]]/order_details[[#This Row],[Sales]])/100</f>
        <v>8.3500000000000015E-3</v>
      </c>
      <c r="Q994" s="12"/>
    </row>
    <row r="995" spans="1:17" x14ac:dyDescent="0.25">
      <c r="A995">
        <v>10650</v>
      </c>
      <c r="B995">
        <v>30</v>
      </c>
      <c r="C995" t="str">
        <f>_xlfn.XLOOKUP(order_details[[#This Row],[orderID]],orders[orderID],orders[customerID])</f>
        <v>FAMIA</v>
      </c>
      <c r="D995" t="str">
        <f>_xlfn.XLOOKUP(order_details[[#This Row],[orderID]],orders[orderID],orders[Employee Name])</f>
        <v>Steven Buchanan</v>
      </c>
      <c r="E995" t="str">
        <f>_xlfn.XLOOKUP(order_details[[#This Row],[Customer ID]],customers[customerID],customers[companyName])</f>
        <v>Familia Arquibaldo</v>
      </c>
      <c r="F995" t="str">
        <f>_xlfn.XLOOKUP(order_details[[#This Row],[productID]],products[productID],products[productName])</f>
        <v>Nord-Ost Matjeshering</v>
      </c>
      <c r="G995" t="str">
        <f>_xlfn.XLOOKUP(order_details[[#This Row],[Product Name]],products[productName],products[Category Name])</f>
        <v>Seafood</v>
      </c>
      <c r="H995" s="6">
        <f>_xlfn.XLOOKUP(order_details[[#This Row],[orderID]],orders[orderID],orders[orderDate])</f>
        <v>41880</v>
      </c>
      <c r="I995" s="6" t="e">
        <f>DATEVALUE(order_details[[#This Row],[Order Date]])</f>
        <v>#VALUE!</v>
      </c>
      <c r="J995">
        <v>25.89</v>
      </c>
      <c r="K995">
        <v>30</v>
      </c>
      <c r="L995">
        <v>0</v>
      </c>
      <c r="M995">
        <f>(order_details[[#This Row],[unitPrice]]*order_details[[#This Row],[quantity]]) - (order_details[[#This Row],[unitPrice]]*order_details[[#This Row],[quantity]]*order_details[[#This Row],[discount]])</f>
        <v>776.7</v>
      </c>
      <c r="N995">
        <f>_xlfn.XLOOKUP(order_details[[#This Row],[orderID]],orders[orderID],orders[freight])</f>
        <v>176.81</v>
      </c>
      <c r="O995">
        <f>order_details[[#This Row],[Sales]]-order_details[[#This Row],[Freight]]</f>
        <v>599.8900000000001</v>
      </c>
      <c r="P995" s="8">
        <f>(order_details[[#This Row],[Profit]]/order_details[[#This Row],[Sales]])/100</f>
        <v>7.7235740955323819E-3</v>
      </c>
      <c r="Q995" s="12"/>
    </row>
    <row r="996" spans="1:17" x14ac:dyDescent="0.25">
      <c r="A996">
        <v>10650</v>
      </c>
      <c r="B996">
        <v>54</v>
      </c>
      <c r="C996" t="str">
        <f>_xlfn.XLOOKUP(order_details[[#This Row],[orderID]],orders[orderID],orders[customerID])</f>
        <v>FAMIA</v>
      </c>
      <c r="D996" t="str">
        <f>_xlfn.XLOOKUP(order_details[[#This Row],[orderID]],orders[orderID],orders[Employee Name])</f>
        <v>Steven Buchanan</v>
      </c>
      <c r="E996" t="str">
        <f>_xlfn.XLOOKUP(order_details[[#This Row],[Customer ID]],customers[customerID],customers[companyName])</f>
        <v>Familia Arquibaldo</v>
      </c>
      <c r="F996" t="str">
        <f>_xlfn.XLOOKUP(order_details[[#This Row],[productID]],products[productID],products[productName])</f>
        <v>Tourtière</v>
      </c>
      <c r="G996" t="str">
        <f>_xlfn.XLOOKUP(order_details[[#This Row],[Product Name]],products[productName],products[Category Name])</f>
        <v>Meat &amp; Poultry</v>
      </c>
      <c r="H996" s="6">
        <f>_xlfn.XLOOKUP(order_details[[#This Row],[orderID]],orders[orderID],orders[orderDate])</f>
        <v>41880</v>
      </c>
      <c r="I996" s="6" t="e">
        <f>DATEVALUE(order_details[[#This Row],[Order Date]])</f>
        <v>#VALUE!</v>
      </c>
      <c r="J996">
        <v>7.45</v>
      </c>
      <c r="K996">
        <v>30</v>
      </c>
      <c r="L996">
        <v>0</v>
      </c>
      <c r="M996">
        <f>(order_details[[#This Row],[unitPrice]]*order_details[[#This Row],[quantity]]) - (order_details[[#This Row],[unitPrice]]*order_details[[#This Row],[quantity]]*order_details[[#This Row],[discount]])</f>
        <v>223.5</v>
      </c>
      <c r="N996">
        <f>_xlfn.XLOOKUP(order_details[[#This Row],[orderID]],orders[orderID],orders[freight])</f>
        <v>176.81</v>
      </c>
      <c r="O996">
        <f>order_details[[#This Row],[Sales]]-order_details[[#This Row],[Freight]]</f>
        <v>46.69</v>
      </c>
      <c r="P996" s="8">
        <f>(order_details[[#This Row],[Profit]]/order_details[[#This Row],[Sales]])/100</f>
        <v>2.0890380313199103E-3</v>
      </c>
      <c r="Q996" s="12"/>
    </row>
    <row r="997" spans="1:17" x14ac:dyDescent="0.25">
      <c r="A997">
        <v>10657</v>
      </c>
      <c r="B997">
        <v>60</v>
      </c>
      <c r="C997" t="str">
        <f>_xlfn.XLOOKUP(order_details[[#This Row],[orderID]],orders[orderID],orders[customerID])</f>
        <v>SAVEA</v>
      </c>
      <c r="D997" t="str">
        <f>_xlfn.XLOOKUP(order_details[[#This Row],[orderID]],orders[orderID],orders[Employee Name])</f>
        <v>Andrew Fuller</v>
      </c>
      <c r="E997" t="str">
        <f>_xlfn.XLOOKUP(order_details[[#This Row],[Customer ID]],customers[customerID],customers[companyName])</f>
        <v>Save-a-lot Markets</v>
      </c>
      <c r="F997" t="str">
        <f>_xlfn.XLOOKUP(order_details[[#This Row],[productID]],products[productID],products[productName])</f>
        <v>Camembert Pierrot</v>
      </c>
      <c r="G997" t="str">
        <f>_xlfn.XLOOKUP(order_details[[#This Row],[Product Name]],products[productName],products[Category Name])</f>
        <v>Dairy Products</v>
      </c>
      <c r="H997" s="6">
        <f>_xlfn.XLOOKUP(order_details[[#This Row],[orderID]],orders[orderID],orders[orderDate])</f>
        <v>41886</v>
      </c>
      <c r="I997" s="6" t="e">
        <f>DATEVALUE(order_details[[#This Row],[Order Date]])</f>
        <v>#VALUE!</v>
      </c>
      <c r="J997">
        <v>34</v>
      </c>
      <c r="K997">
        <v>30</v>
      </c>
      <c r="L997">
        <v>0</v>
      </c>
      <c r="M997">
        <f>(order_details[[#This Row],[unitPrice]]*order_details[[#This Row],[quantity]]) - (order_details[[#This Row],[unitPrice]]*order_details[[#This Row],[quantity]]*order_details[[#This Row],[discount]])</f>
        <v>1020</v>
      </c>
      <c r="N997">
        <f>_xlfn.XLOOKUP(order_details[[#This Row],[orderID]],orders[orderID],orders[freight])</f>
        <v>352.69</v>
      </c>
      <c r="O997">
        <f>order_details[[#This Row],[Sales]]-order_details[[#This Row],[Freight]]</f>
        <v>667.31</v>
      </c>
      <c r="P997" s="8">
        <f>(order_details[[#This Row],[Profit]]/order_details[[#This Row],[Sales]])/100</f>
        <v>6.5422549019607838E-3</v>
      </c>
      <c r="Q997" s="12"/>
    </row>
    <row r="998" spans="1:17" x14ac:dyDescent="0.25">
      <c r="A998">
        <v>10669</v>
      </c>
      <c r="B998">
        <v>36</v>
      </c>
      <c r="C998" t="str">
        <f>_xlfn.XLOOKUP(order_details[[#This Row],[orderID]],orders[orderID],orders[customerID])</f>
        <v>SIMOB</v>
      </c>
      <c r="D998" t="str">
        <f>_xlfn.XLOOKUP(order_details[[#This Row],[orderID]],orders[orderID],orders[Employee Name])</f>
        <v>Andrew Fuller</v>
      </c>
      <c r="E998" t="str">
        <f>_xlfn.XLOOKUP(order_details[[#This Row],[Customer ID]],customers[customerID],customers[companyName])</f>
        <v>Simons bistro</v>
      </c>
      <c r="F998" t="str">
        <f>_xlfn.XLOOKUP(order_details[[#This Row],[productID]],products[productID],products[productName])</f>
        <v>Inlagd Sill</v>
      </c>
      <c r="G998" t="str">
        <f>_xlfn.XLOOKUP(order_details[[#This Row],[Product Name]],products[productName],products[Category Name])</f>
        <v>Seafood</v>
      </c>
      <c r="H998" s="6">
        <f>_xlfn.XLOOKUP(order_details[[#This Row],[orderID]],orders[orderID],orders[orderDate])</f>
        <v>41897</v>
      </c>
      <c r="I998" s="6" t="e">
        <f>DATEVALUE(order_details[[#This Row],[Order Date]])</f>
        <v>#VALUE!</v>
      </c>
      <c r="J998">
        <v>19</v>
      </c>
      <c r="K998">
        <v>30</v>
      </c>
      <c r="L998">
        <v>0</v>
      </c>
      <c r="M998">
        <f>(order_details[[#This Row],[unitPrice]]*order_details[[#This Row],[quantity]]) - (order_details[[#This Row],[unitPrice]]*order_details[[#This Row],[quantity]]*order_details[[#This Row],[discount]])</f>
        <v>570</v>
      </c>
      <c r="N998">
        <f>_xlfn.XLOOKUP(order_details[[#This Row],[orderID]],orders[orderID],orders[freight])</f>
        <v>24.39</v>
      </c>
      <c r="O998">
        <f>order_details[[#This Row],[Sales]]-order_details[[#This Row],[Freight]]</f>
        <v>545.61</v>
      </c>
      <c r="P998" s="8">
        <f>(order_details[[#This Row],[Profit]]/order_details[[#This Row],[Sales]])/100</f>
        <v>9.5721052631578957E-3</v>
      </c>
      <c r="Q998" s="12"/>
    </row>
    <row r="999" spans="1:17" x14ac:dyDescent="0.25">
      <c r="A999">
        <v>10675</v>
      </c>
      <c r="B999">
        <v>14</v>
      </c>
      <c r="C999" t="str">
        <f>_xlfn.XLOOKUP(order_details[[#This Row],[orderID]],orders[orderID],orders[customerID])</f>
        <v>FRANK</v>
      </c>
      <c r="D999" t="str">
        <f>_xlfn.XLOOKUP(order_details[[#This Row],[orderID]],orders[orderID],orders[Employee Name])</f>
        <v>Steven Buchanan</v>
      </c>
      <c r="E999" t="str">
        <f>_xlfn.XLOOKUP(order_details[[#This Row],[Customer ID]],customers[customerID],customers[companyName])</f>
        <v>Frankenversand</v>
      </c>
      <c r="F999" t="str">
        <f>_xlfn.XLOOKUP(order_details[[#This Row],[productID]],products[productID],products[productName])</f>
        <v>Tofu</v>
      </c>
      <c r="G999" t="str">
        <f>_xlfn.XLOOKUP(order_details[[#This Row],[Product Name]],products[productName],products[Category Name])</f>
        <v>Produce</v>
      </c>
      <c r="H999" s="6">
        <f>_xlfn.XLOOKUP(order_details[[#This Row],[orderID]],orders[orderID],orders[orderDate])</f>
        <v>41901</v>
      </c>
      <c r="I999" s="6" t="e">
        <f>DATEVALUE(order_details[[#This Row],[Order Date]])</f>
        <v>#VALUE!</v>
      </c>
      <c r="J999">
        <v>23.25</v>
      </c>
      <c r="K999">
        <v>30</v>
      </c>
      <c r="L999">
        <v>0</v>
      </c>
      <c r="M999">
        <f>(order_details[[#This Row],[unitPrice]]*order_details[[#This Row],[quantity]]) - (order_details[[#This Row],[unitPrice]]*order_details[[#This Row],[quantity]]*order_details[[#This Row],[discount]])</f>
        <v>697.5</v>
      </c>
      <c r="N999">
        <f>_xlfn.XLOOKUP(order_details[[#This Row],[orderID]],orders[orderID],orders[freight])</f>
        <v>31.85</v>
      </c>
      <c r="O999">
        <f>order_details[[#This Row],[Sales]]-order_details[[#This Row],[Freight]]</f>
        <v>665.65</v>
      </c>
      <c r="P999" s="8">
        <f>(order_details[[#This Row],[Profit]]/order_details[[#This Row],[Sales]])/100</f>
        <v>9.5433691756272396E-3</v>
      </c>
      <c r="Q999" s="12"/>
    </row>
    <row r="1000" spans="1:17" x14ac:dyDescent="0.25">
      <c r="A1000">
        <v>10675</v>
      </c>
      <c r="B1000">
        <v>58</v>
      </c>
      <c r="C1000" t="str">
        <f>_xlfn.XLOOKUP(order_details[[#This Row],[orderID]],orders[orderID],orders[customerID])</f>
        <v>FRANK</v>
      </c>
      <c r="D1000" t="str">
        <f>_xlfn.XLOOKUP(order_details[[#This Row],[orderID]],orders[orderID],orders[Employee Name])</f>
        <v>Steven Buchanan</v>
      </c>
      <c r="E1000" t="str">
        <f>_xlfn.XLOOKUP(order_details[[#This Row],[Customer ID]],customers[customerID],customers[companyName])</f>
        <v>Frankenversand</v>
      </c>
      <c r="F1000" t="str">
        <f>_xlfn.XLOOKUP(order_details[[#This Row],[productID]],products[productID],products[productName])</f>
        <v>Escargots de Bourgogne</v>
      </c>
      <c r="G1000" t="str">
        <f>_xlfn.XLOOKUP(order_details[[#This Row],[Product Name]],products[productName],products[Category Name])</f>
        <v>Seafood</v>
      </c>
      <c r="H1000" s="6">
        <f>_xlfn.XLOOKUP(order_details[[#This Row],[orderID]],orders[orderID],orders[orderDate])</f>
        <v>41901</v>
      </c>
      <c r="I1000" s="6" t="e">
        <f>DATEVALUE(order_details[[#This Row],[Order Date]])</f>
        <v>#VALUE!</v>
      </c>
      <c r="J1000">
        <v>13.25</v>
      </c>
      <c r="K1000">
        <v>30</v>
      </c>
      <c r="L1000">
        <v>0</v>
      </c>
      <c r="M1000">
        <f>(order_details[[#This Row],[unitPrice]]*order_details[[#This Row],[quantity]]) - (order_details[[#This Row],[unitPrice]]*order_details[[#This Row],[quantity]]*order_details[[#This Row],[discount]])</f>
        <v>397.5</v>
      </c>
      <c r="N1000">
        <f>_xlfn.XLOOKUP(order_details[[#This Row],[orderID]],orders[orderID],orders[freight])</f>
        <v>31.85</v>
      </c>
      <c r="O1000">
        <f>order_details[[#This Row],[Sales]]-order_details[[#This Row],[Freight]]</f>
        <v>365.65</v>
      </c>
      <c r="P1000" s="8">
        <f>(order_details[[#This Row],[Profit]]/order_details[[#This Row],[Sales]])/100</f>
        <v>9.198742138364779E-3</v>
      </c>
      <c r="Q1000" s="12"/>
    </row>
    <row r="1001" spans="1:17" x14ac:dyDescent="0.25">
      <c r="A1001">
        <v>10678</v>
      </c>
      <c r="B1001">
        <v>33</v>
      </c>
      <c r="C1001" t="str">
        <f>_xlfn.XLOOKUP(order_details[[#This Row],[orderID]],orders[orderID],orders[customerID])</f>
        <v>SAVEA</v>
      </c>
      <c r="D1001" t="str">
        <f>_xlfn.XLOOKUP(order_details[[#This Row],[orderID]],orders[orderID],orders[Employee Name])</f>
        <v>Robert King</v>
      </c>
      <c r="E1001" t="str">
        <f>_xlfn.XLOOKUP(order_details[[#This Row],[Customer ID]],customers[customerID],customers[companyName])</f>
        <v>Save-a-lot Markets</v>
      </c>
      <c r="F1001" t="str">
        <f>_xlfn.XLOOKUP(order_details[[#This Row],[productID]],products[productID],products[productName])</f>
        <v>Geitost</v>
      </c>
      <c r="G1001" t="str">
        <f>_xlfn.XLOOKUP(order_details[[#This Row],[Product Name]],products[productName],products[Category Name])</f>
        <v>Dairy Products</v>
      </c>
      <c r="H1001" s="6">
        <f>_xlfn.XLOOKUP(order_details[[#This Row],[orderID]],orders[orderID],orders[orderDate])</f>
        <v>41905</v>
      </c>
      <c r="I1001" s="6" t="e">
        <f>DATEVALUE(order_details[[#This Row],[Order Date]])</f>
        <v>#VALUE!</v>
      </c>
      <c r="J1001">
        <v>2.5</v>
      </c>
      <c r="K1001">
        <v>30</v>
      </c>
      <c r="L1001">
        <v>0</v>
      </c>
      <c r="M1001">
        <f>(order_details[[#This Row],[unitPrice]]*order_details[[#This Row],[quantity]]) - (order_details[[#This Row],[unitPrice]]*order_details[[#This Row],[quantity]]*order_details[[#This Row],[discount]])</f>
        <v>75</v>
      </c>
      <c r="N1001">
        <f>_xlfn.XLOOKUP(order_details[[#This Row],[orderID]],orders[orderID],orders[freight])</f>
        <v>388.98</v>
      </c>
      <c r="O1001">
        <f>order_details[[#This Row],[Sales]]-order_details[[#This Row],[Freight]]</f>
        <v>-313.98</v>
      </c>
      <c r="P1001" s="8">
        <f>(order_details[[#This Row],[Profit]]/order_details[[#This Row],[Sales]])/100</f>
        <v>-4.1863999999999998E-2</v>
      </c>
      <c r="Q1001" s="12"/>
    </row>
    <row r="1002" spans="1:17" x14ac:dyDescent="0.25">
      <c r="A1002">
        <v>10678</v>
      </c>
      <c r="B1002">
        <v>54</v>
      </c>
      <c r="C1002" t="str">
        <f>_xlfn.XLOOKUP(order_details[[#This Row],[orderID]],orders[orderID],orders[customerID])</f>
        <v>SAVEA</v>
      </c>
      <c r="D1002" t="str">
        <f>_xlfn.XLOOKUP(order_details[[#This Row],[orderID]],orders[orderID],orders[Employee Name])</f>
        <v>Robert King</v>
      </c>
      <c r="E1002" t="str">
        <f>_xlfn.XLOOKUP(order_details[[#This Row],[Customer ID]],customers[customerID],customers[companyName])</f>
        <v>Save-a-lot Markets</v>
      </c>
      <c r="F1002" t="str">
        <f>_xlfn.XLOOKUP(order_details[[#This Row],[productID]],products[productID],products[productName])</f>
        <v>Tourtière</v>
      </c>
      <c r="G1002" t="str">
        <f>_xlfn.XLOOKUP(order_details[[#This Row],[Product Name]],products[productName],products[Category Name])</f>
        <v>Meat &amp; Poultry</v>
      </c>
      <c r="H1002" s="6">
        <f>_xlfn.XLOOKUP(order_details[[#This Row],[orderID]],orders[orderID],orders[orderDate])</f>
        <v>41905</v>
      </c>
      <c r="I1002" s="6" t="e">
        <f>DATEVALUE(order_details[[#This Row],[Order Date]])</f>
        <v>#VALUE!</v>
      </c>
      <c r="J1002">
        <v>7.45</v>
      </c>
      <c r="K1002">
        <v>30</v>
      </c>
      <c r="L1002">
        <v>0</v>
      </c>
      <c r="M1002">
        <f>(order_details[[#This Row],[unitPrice]]*order_details[[#This Row],[quantity]]) - (order_details[[#This Row],[unitPrice]]*order_details[[#This Row],[quantity]]*order_details[[#This Row],[discount]])</f>
        <v>223.5</v>
      </c>
      <c r="N1002">
        <f>_xlfn.XLOOKUP(order_details[[#This Row],[orderID]],orders[orderID],orders[freight])</f>
        <v>388.98</v>
      </c>
      <c r="O1002">
        <f>order_details[[#This Row],[Sales]]-order_details[[#This Row],[Freight]]</f>
        <v>-165.48000000000002</v>
      </c>
      <c r="P1002" s="8">
        <f>(order_details[[#This Row],[Profit]]/order_details[[#This Row],[Sales]])/100</f>
        <v>-7.4040268456375844E-3</v>
      </c>
      <c r="Q1002" s="12"/>
    </row>
    <row r="1003" spans="1:17" x14ac:dyDescent="0.25">
      <c r="A1003">
        <v>10682</v>
      </c>
      <c r="B1003">
        <v>33</v>
      </c>
      <c r="C1003" t="str">
        <f>_xlfn.XLOOKUP(order_details[[#This Row],[orderID]],orders[orderID],orders[customerID])</f>
        <v>ANTON</v>
      </c>
      <c r="D1003" t="str">
        <f>_xlfn.XLOOKUP(order_details[[#This Row],[orderID]],orders[orderID],orders[Employee Name])</f>
        <v>Janet Leverling</v>
      </c>
      <c r="E1003" t="str">
        <f>_xlfn.XLOOKUP(order_details[[#This Row],[Customer ID]],customers[customerID],customers[companyName])</f>
        <v>Antonio Moreno Taquería</v>
      </c>
      <c r="F1003" t="str">
        <f>_xlfn.XLOOKUP(order_details[[#This Row],[productID]],products[productID],products[productName])</f>
        <v>Geitost</v>
      </c>
      <c r="G1003" t="str">
        <f>_xlfn.XLOOKUP(order_details[[#This Row],[Product Name]],products[productName],products[Category Name])</f>
        <v>Dairy Products</v>
      </c>
      <c r="H1003" s="6">
        <f>_xlfn.XLOOKUP(order_details[[#This Row],[orderID]],orders[orderID],orders[orderDate])</f>
        <v>41907</v>
      </c>
      <c r="I1003" s="6" t="e">
        <f>DATEVALUE(order_details[[#This Row],[Order Date]])</f>
        <v>#VALUE!</v>
      </c>
      <c r="J1003">
        <v>2.5</v>
      </c>
      <c r="K1003">
        <v>30</v>
      </c>
      <c r="L1003">
        <v>0</v>
      </c>
      <c r="M1003">
        <f>(order_details[[#This Row],[unitPrice]]*order_details[[#This Row],[quantity]]) - (order_details[[#This Row],[unitPrice]]*order_details[[#This Row],[quantity]]*order_details[[#This Row],[discount]])</f>
        <v>75</v>
      </c>
      <c r="N1003">
        <f>_xlfn.XLOOKUP(order_details[[#This Row],[orderID]],orders[orderID],orders[freight])</f>
        <v>36.130000000000003</v>
      </c>
      <c r="O1003">
        <f>order_details[[#This Row],[Sales]]-order_details[[#This Row],[Freight]]</f>
        <v>38.869999999999997</v>
      </c>
      <c r="P1003" s="8">
        <f>(order_details[[#This Row],[Profit]]/order_details[[#This Row],[Sales]])/100</f>
        <v>5.1826666666666662E-3</v>
      </c>
      <c r="Q1003" s="12"/>
    </row>
    <row r="1004" spans="1:17" x14ac:dyDescent="0.25">
      <c r="A1004">
        <v>10682</v>
      </c>
      <c r="B1004">
        <v>75</v>
      </c>
      <c r="C1004" t="str">
        <f>_xlfn.XLOOKUP(order_details[[#This Row],[orderID]],orders[orderID],orders[customerID])</f>
        <v>ANTON</v>
      </c>
      <c r="D1004" t="str">
        <f>_xlfn.XLOOKUP(order_details[[#This Row],[orderID]],orders[orderID],orders[Employee Name])</f>
        <v>Janet Leverling</v>
      </c>
      <c r="E1004" t="str">
        <f>_xlfn.XLOOKUP(order_details[[#This Row],[Customer ID]],customers[customerID],customers[companyName])</f>
        <v>Antonio Moreno Taquería</v>
      </c>
      <c r="F1004" t="str">
        <f>_xlfn.XLOOKUP(order_details[[#This Row],[productID]],products[productID],products[productName])</f>
        <v>Rhönbräu Klosterbier</v>
      </c>
      <c r="G1004" t="str">
        <f>_xlfn.XLOOKUP(order_details[[#This Row],[Product Name]],products[productName],products[Category Name])</f>
        <v>Beverages</v>
      </c>
      <c r="H1004" s="6">
        <f>_xlfn.XLOOKUP(order_details[[#This Row],[orderID]],orders[orderID],orders[orderDate])</f>
        <v>41907</v>
      </c>
      <c r="I1004" s="6" t="e">
        <f>DATEVALUE(order_details[[#This Row],[Order Date]])</f>
        <v>#VALUE!</v>
      </c>
      <c r="J1004">
        <v>7.75</v>
      </c>
      <c r="K1004">
        <v>30</v>
      </c>
      <c r="L1004">
        <v>0</v>
      </c>
      <c r="M1004">
        <f>(order_details[[#This Row],[unitPrice]]*order_details[[#This Row],[quantity]]) - (order_details[[#This Row],[unitPrice]]*order_details[[#This Row],[quantity]]*order_details[[#This Row],[discount]])</f>
        <v>232.5</v>
      </c>
      <c r="N1004">
        <f>_xlfn.XLOOKUP(order_details[[#This Row],[orderID]],orders[orderID],orders[freight])</f>
        <v>36.130000000000003</v>
      </c>
      <c r="O1004">
        <f>order_details[[#This Row],[Sales]]-order_details[[#This Row],[Freight]]</f>
        <v>196.37</v>
      </c>
      <c r="P1004" s="8">
        <f>(order_details[[#This Row],[Profit]]/order_details[[#This Row],[Sales]])/100</f>
        <v>8.4460215053763447E-3</v>
      </c>
      <c r="Q1004" s="12"/>
    </row>
    <row r="1005" spans="1:17" x14ac:dyDescent="0.25">
      <c r="A1005">
        <v>10684</v>
      </c>
      <c r="B1005">
        <v>60</v>
      </c>
      <c r="C1005" t="str">
        <f>_xlfn.XLOOKUP(order_details[[#This Row],[orderID]],orders[orderID],orders[customerID])</f>
        <v>OTTIK</v>
      </c>
      <c r="D1005" t="str">
        <f>_xlfn.XLOOKUP(order_details[[#This Row],[orderID]],orders[orderID],orders[Employee Name])</f>
        <v>Janet Leverling</v>
      </c>
      <c r="E1005" t="str">
        <f>_xlfn.XLOOKUP(order_details[[#This Row],[Customer ID]],customers[customerID],customers[companyName])</f>
        <v>Ottilies Käseladen</v>
      </c>
      <c r="F1005" t="str">
        <f>_xlfn.XLOOKUP(order_details[[#This Row],[productID]],products[productID],products[productName])</f>
        <v>Camembert Pierrot</v>
      </c>
      <c r="G1005" t="str">
        <f>_xlfn.XLOOKUP(order_details[[#This Row],[Product Name]],products[productName],products[Category Name])</f>
        <v>Dairy Products</v>
      </c>
      <c r="H1005" s="6">
        <f>_xlfn.XLOOKUP(order_details[[#This Row],[orderID]],orders[orderID],orders[orderDate])</f>
        <v>41908</v>
      </c>
      <c r="I1005" s="6" t="e">
        <f>DATEVALUE(order_details[[#This Row],[Order Date]])</f>
        <v>#VALUE!</v>
      </c>
      <c r="J1005">
        <v>34</v>
      </c>
      <c r="K1005">
        <v>30</v>
      </c>
      <c r="L1005">
        <v>0</v>
      </c>
      <c r="M1005">
        <f>(order_details[[#This Row],[unitPrice]]*order_details[[#This Row],[quantity]]) - (order_details[[#This Row],[unitPrice]]*order_details[[#This Row],[quantity]]*order_details[[#This Row],[discount]])</f>
        <v>1020</v>
      </c>
      <c r="N1005">
        <f>_xlfn.XLOOKUP(order_details[[#This Row],[orderID]],orders[orderID],orders[freight])</f>
        <v>145.63</v>
      </c>
      <c r="O1005">
        <f>order_details[[#This Row],[Sales]]-order_details[[#This Row],[Freight]]</f>
        <v>874.37</v>
      </c>
      <c r="P1005" s="8">
        <f>(order_details[[#This Row],[Profit]]/order_details[[#This Row],[Sales]])/100</f>
        <v>8.5722549019607835E-3</v>
      </c>
      <c r="Q1005" s="12"/>
    </row>
    <row r="1006" spans="1:17" x14ac:dyDescent="0.25">
      <c r="A1006">
        <v>10712</v>
      </c>
      <c r="B1006">
        <v>56</v>
      </c>
      <c r="C1006" t="str">
        <f>_xlfn.XLOOKUP(order_details[[#This Row],[orderID]],orders[orderID],orders[customerID])</f>
        <v>HUNGO</v>
      </c>
      <c r="D1006" t="str">
        <f>_xlfn.XLOOKUP(order_details[[#This Row],[orderID]],orders[orderID],orders[Employee Name])</f>
        <v>Janet Leverling</v>
      </c>
      <c r="E1006" t="str">
        <f>_xlfn.XLOOKUP(order_details[[#This Row],[Customer ID]],customers[customerID],customers[companyName])</f>
        <v>Hungry Owl All-Night Grocers</v>
      </c>
      <c r="F1006" t="str">
        <f>_xlfn.XLOOKUP(order_details[[#This Row],[productID]],products[productID],products[productName])</f>
        <v>Gnocchi di nonna Alice</v>
      </c>
      <c r="G1006" t="str">
        <f>_xlfn.XLOOKUP(order_details[[#This Row],[Product Name]],products[productName],products[Category Name])</f>
        <v>Grains &amp; Cereals</v>
      </c>
      <c r="H1006" s="6">
        <f>_xlfn.XLOOKUP(order_details[[#This Row],[orderID]],orders[orderID],orders[orderDate])</f>
        <v>41933</v>
      </c>
      <c r="I1006" s="6" t="e">
        <f>DATEVALUE(order_details[[#This Row],[Order Date]])</f>
        <v>#VALUE!</v>
      </c>
      <c r="J1006">
        <v>38</v>
      </c>
      <c r="K1006">
        <v>30</v>
      </c>
      <c r="L1006">
        <v>0</v>
      </c>
      <c r="M1006">
        <f>(order_details[[#This Row],[unitPrice]]*order_details[[#This Row],[quantity]]) - (order_details[[#This Row],[unitPrice]]*order_details[[#This Row],[quantity]]*order_details[[#This Row],[discount]])</f>
        <v>1140</v>
      </c>
      <c r="N1006">
        <f>_xlfn.XLOOKUP(order_details[[#This Row],[orderID]],orders[orderID],orders[freight])</f>
        <v>89.93</v>
      </c>
      <c r="O1006">
        <f>order_details[[#This Row],[Sales]]-order_details[[#This Row],[Freight]]</f>
        <v>1050.07</v>
      </c>
      <c r="P1006" s="8">
        <f>(order_details[[#This Row],[Profit]]/order_details[[#This Row],[Sales]])/100</f>
        <v>9.2111403508771932E-3</v>
      </c>
      <c r="Q1006" s="12"/>
    </row>
    <row r="1007" spans="1:17" x14ac:dyDescent="0.25">
      <c r="A1007">
        <v>10713</v>
      </c>
      <c r="B1007">
        <v>26</v>
      </c>
      <c r="C1007" t="str">
        <f>_xlfn.XLOOKUP(order_details[[#This Row],[orderID]],orders[orderID],orders[customerID])</f>
        <v>SAVEA</v>
      </c>
      <c r="D1007" t="str">
        <f>_xlfn.XLOOKUP(order_details[[#This Row],[orderID]],orders[orderID],orders[Employee Name])</f>
        <v>Nancy Davolio</v>
      </c>
      <c r="E1007" t="str">
        <f>_xlfn.XLOOKUP(order_details[[#This Row],[Customer ID]],customers[customerID],customers[companyName])</f>
        <v>Save-a-lot Markets</v>
      </c>
      <c r="F1007" t="str">
        <f>_xlfn.XLOOKUP(order_details[[#This Row],[productID]],products[productID],products[productName])</f>
        <v>Gumbär Gummibärchen</v>
      </c>
      <c r="G1007" t="str">
        <f>_xlfn.XLOOKUP(order_details[[#This Row],[Product Name]],products[productName],products[Category Name])</f>
        <v>Confections</v>
      </c>
      <c r="H1007" s="6">
        <f>_xlfn.XLOOKUP(order_details[[#This Row],[orderID]],orders[orderID],orders[orderDate])</f>
        <v>41934</v>
      </c>
      <c r="I1007" s="6" t="e">
        <f>DATEVALUE(order_details[[#This Row],[Order Date]])</f>
        <v>#VALUE!</v>
      </c>
      <c r="J1007">
        <v>31.23</v>
      </c>
      <c r="K1007">
        <v>30</v>
      </c>
      <c r="L1007">
        <v>0</v>
      </c>
      <c r="M1007">
        <f>(order_details[[#This Row],[unitPrice]]*order_details[[#This Row],[quantity]]) - (order_details[[#This Row],[unitPrice]]*order_details[[#This Row],[quantity]]*order_details[[#This Row],[discount]])</f>
        <v>936.9</v>
      </c>
      <c r="N1007">
        <f>_xlfn.XLOOKUP(order_details[[#This Row],[orderID]],orders[orderID],orders[freight])</f>
        <v>167.05</v>
      </c>
      <c r="O1007">
        <f>order_details[[#This Row],[Sales]]-order_details[[#This Row],[Freight]]</f>
        <v>769.84999999999991</v>
      </c>
      <c r="P1007" s="8">
        <f>(order_details[[#This Row],[Profit]]/order_details[[#This Row],[Sales]])/100</f>
        <v>8.2169922083466743E-3</v>
      </c>
      <c r="Q1007" s="12"/>
    </row>
    <row r="1008" spans="1:17" x14ac:dyDescent="0.25">
      <c r="A1008">
        <v>10715</v>
      </c>
      <c r="B1008">
        <v>71</v>
      </c>
      <c r="C1008" t="str">
        <f>_xlfn.XLOOKUP(order_details[[#This Row],[orderID]],orders[orderID],orders[customerID])</f>
        <v>BONAP</v>
      </c>
      <c r="D1008" t="str">
        <f>_xlfn.XLOOKUP(order_details[[#This Row],[orderID]],orders[orderID],orders[Employee Name])</f>
        <v>Janet Leverling</v>
      </c>
      <c r="E1008" t="str">
        <f>_xlfn.XLOOKUP(order_details[[#This Row],[Customer ID]],customers[customerID],customers[companyName])</f>
        <v>Bon app'</v>
      </c>
      <c r="F1008" t="str">
        <f>_xlfn.XLOOKUP(order_details[[#This Row],[productID]],products[productID],products[productName])</f>
        <v>Flotemysost</v>
      </c>
      <c r="G1008" t="str">
        <f>_xlfn.XLOOKUP(order_details[[#This Row],[Product Name]],products[productName],products[Category Name])</f>
        <v>Dairy Products</v>
      </c>
      <c r="H1008" s="6">
        <f>_xlfn.XLOOKUP(order_details[[#This Row],[orderID]],orders[orderID],orders[orderDate])</f>
        <v>41935</v>
      </c>
      <c r="I1008" s="6" t="e">
        <f>DATEVALUE(order_details[[#This Row],[Order Date]])</f>
        <v>#VALUE!</v>
      </c>
      <c r="J1008">
        <v>21.5</v>
      </c>
      <c r="K1008">
        <v>30</v>
      </c>
      <c r="L1008">
        <v>0</v>
      </c>
      <c r="M1008">
        <f>(order_details[[#This Row],[unitPrice]]*order_details[[#This Row],[quantity]]) - (order_details[[#This Row],[unitPrice]]*order_details[[#This Row],[quantity]]*order_details[[#This Row],[discount]])</f>
        <v>645</v>
      </c>
      <c r="N1008">
        <f>_xlfn.XLOOKUP(order_details[[#This Row],[orderID]],orders[orderID],orders[freight])</f>
        <v>63.2</v>
      </c>
      <c r="O1008">
        <f>order_details[[#This Row],[Sales]]-order_details[[#This Row],[Freight]]</f>
        <v>581.79999999999995</v>
      </c>
      <c r="P1008" s="8">
        <f>(order_details[[#This Row],[Profit]]/order_details[[#This Row],[Sales]])/100</f>
        <v>9.0201550387596901E-3</v>
      </c>
      <c r="Q1008" s="12"/>
    </row>
    <row r="1009" spans="1:17" x14ac:dyDescent="0.25">
      <c r="A1009">
        <v>10729</v>
      </c>
      <c r="B1009">
        <v>21</v>
      </c>
      <c r="C1009" t="str">
        <f>_xlfn.XLOOKUP(order_details[[#This Row],[orderID]],orders[orderID],orders[customerID])</f>
        <v>LINOD</v>
      </c>
      <c r="D1009" t="str">
        <f>_xlfn.XLOOKUP(order_details[[#This Row],[orderID]],orders[orderID],orders[Employee Name])</f>
        <v>Laura Callahan</v>
      </c>
      <c r="E1009" t="str">
        <f>_xlfn.XLOOKUP(order_details[[#This Row],[Customer ID]],customers[customerID],customers[companyName])</f>
        <v>LINO-Delicateses</v>
      </c>
      <c r="F1009" t="str">
        <f>_xlfn.XLOOKUP(order_details[[#This Row],[productID]],products[productID],products[productName])</f>
        <v>Sir Rodney's Scones</v>
      </c>
      <c r="G1009" t="str">
        <f>_xlfn.XLOOKUP(order_details[[#This Row],[Product Name]],products[productName],products[Category Name])</f>
        <v>Confections</v>
      </c>
      <c r="H1009" s="6">
        <f>_xlfn.XLOOKUP(order_details[[#This Row],[orderID]],orders[orderID],orders[orderDate])</f>
        <v>41947</v>
      </c>
      <c r="I1009" s="6" t="e">
        <f>DATEVALUE(order_details[[#This Row],[Order Date]])</f>
        <v>#VALUE!</v>
      </c>
      <c r="J1009">
        <v>10</v>
      </c>
      <c r="K1009">
        <v>30</v>
      </c>
      <c r="L1009">
        <v>0</v>
      </c>
      <c r="M1009">
        <f>(order_details[[#This Row],[unitPrice]]*order_details[[#This Row],[quantity]]) - (order_details[[#This Row],[unitPrice]]*order_details[[#This Row],[quantity]]*order_details[[#This Row],[discount]])</f>
        <v>300</v>
      </c>
      <c r="N1009">
        <f>_xlfn.XLOOKUP(order_details[[#This Row],[orderID]],orders[orderID],orders[freight])</f>
        <v>141.06</v>
      </c>
      <c r="O1009">
        <f>order_details[[#This Row],[Sales]]-order_details[[#This Row],[Freight]]</f>
        <v>158.94</v>
      </c>
      <c r="P1009" s="8">
        <f>(order_details[[#This Row],[Profit]]/order_details[[#This Row],[Sales]])/100</f>
        <v>5.2979999999999998E-3</v>
      </c>
      <c r="Q1009" s="12"/>
    </row>
    <row r="1010" spans="1:17" x14ac:dyDescent="0.25">
      <c r="A1010">
        <v>10734</v>
      </c>
      <c r="B1010">
        <v>6</v>
      </c>
      <c r="C1010" t="str">
        <f>_xlfn.XLOOKUP(order_details[[#This Row],[orderID]],orders[orderID],orders[customerID])</f>
        <v>GOURL</v>
      </c>
      <c r="D1010" t="str">
        <f>_xlfn.XLOOKUP(order_details[[#This Row],[orderID]],orders[orderID],orders[Employee Name])</f>
        <v>Andrew Fuller</v>
      </c>
      <c r="E1010" t="str">
        <f>_xlfn.XLOOKUP(order_details[[#This Row],[Customer ID]],customers[customerID],customers[companyName])</f>
        <v>Gourmet Lanchonetes</v>
      </c>
      <c r="F1010" t="str">
        <f>_xlfn.XLOOKUP(order_details[[#This Row],[productID]],products[productID],products[productName])</f>
        <v>Grandma's Boysenberry Spread</v>
      </c>
      <c r="G1010" t="str">
        <f>_xlfn.XLOOKUP(order_details[[#This Row],[Product Name]],products[productName],products[Category Name])</f>
        <v>Condiments</v>
      </c>
      <c r="H1010" s="6">
        <f>_xlfn.XLOOKUP(order_details[[#This Row],[orderID]],orders[orderID],orders[orderDate])</f>
        <v>41950</v>
      </c>
      <c r="I1010" s="6" t="e">
        <f>DATEVALUE(order_details[[#This Row],[Order Date]])</f>
        <v>#VALUE!</v>
      </c>
      <c r="J1010">
        <v>25</v>
      </c>
      <c r="K1010">
        <v>30</v>
      </c>
      <c r="L1010">
        <v>0</v>
      </c>
      <c r="M1010">
        <f>(order_details[[#This Row],[unitPrice]]*order_details[[#This Row],[quantity]]) - (order_details[[#This Row],[unitPrice]]*order_details[[#This Row],[quantity]]*order_details[[#This Row],[discount]])</f>
        <v>750</v>
      </c>
      <c r="N1010">
        <f>_xlfn.XLOOKUP(order_details[[#This Row],[orderID]],orders[orderID],orders[freight])</f>
        <v>1.63</v>
      </c>
      <c r="O1010">
        <f>order_details[[#This Row],[Sales]]-order_details[[#This Row],[Freight]]</f>
        <v>748.37</v>
      </c>
      <c r="P1010" s="8">
        <f>(order_details[[#This Row],[Profit]]/order_details[[#This Row],[Sales]])/100</f>
        <v>9.9782666666666658E-3</v>
      </c>
      <c r="Q1010" s="12"/>
    </row>
    <row r="1011" spans="1:17" x14ac:dyDescent="0.25">
      <c r="A1011">
        <v>10747</v>
      </c>
      <c r="B1011">
        <v>69</v>
      </c>
      <c r="C1011" t="str">
        <f>_xlfn.XLOOKUP(order_details[[#This Row],[orderID]],orders[orderID],orders[customerID])</f>
        <v>PICCO</v>
      </c>
      <c r="D1011" t="str">
        <f>_xlfn.XLOOKUP(order_details[[#This Row],[orderID]],orders[orderID],orders[Employee Name])</f>
        <v>Michael Suyama</v>
      </c>
      <c r="E1011" t="str">
        <f>_xlfn.XLOOKUP(order_details[[#This Row],[Customer ID]],customers[customerID],customers[companyName])</f>
        <v>Piccolo und mehr</v>
      </c>
      <c r="F1011" t="str">
        <f>_xlfn.XLOOKUP(order_details[[#This Row],[productID]],products[productID],products[productName])</f>
        <v>Gudbrandsdalsost</v>
      </c>
      <c r="G1011" t="str">
        <f>_xlfn.XLOOKUP(order_details[[#This Row],[Product Name]],products[productName],products[Category Name])</f>
        <v>Dairy Products</v>
      </c>
      <c r="H1011" s="6">
        <f>_xlfn.XLOOKUP(order_details[[#This Row],[orderID]],orders[orderID],orders[orderDate])</f>
        <v>41962</v>
      </c>
      <c r="I1011" s="6" t="e">
        <f>DATEVALUE(order_details[[#This Row],[Order Date]])</f>
        <v>#VALUE!</v>
      </c>
      <c r="J1011">
        <v>36</v>
      </c>
      <c r="K1011">
        <v>30</v>
      </c>
      <c r="L1011">
        <v>0</v>
      </c>
      <c r="M1011">
        <f>(order_details[[#This Row],[unitPrice]]*order_details[[#This Row],[quantity]]) - (order_details[[#This Row],[unitPrice]]*order_details[[#This Row],[quantity]]*order_details[[#This Row],[discount]])</f>
        <v>1080</v>
      </c>
      <c r="N1011">
        <f>_xlfn.XLOOKUP(order_details[[#This Row],[orderID]],orders[orderID],orders[freight])</f>
        <v>117.33</v>
      </c>
      <c r="O1011">
        <f>order_details[[#This Row],[Sales]]-order_details[[#This Row],[Freight]]</f>
        <v>962.67</v>
      </c>
      <c r="P1011" s="8">
        <f>(order_details[[#This Row],[Profit]]/order_details[[#This Row],[Sales]])/100</f>
        <v>8.91361111111111E-3</v>
      </c>
      <c r="Q1011" s="12"/>
    </row>
    <row r="1012" spans="1:17" x14ac:dyDescent="0.25">
      <c r="A1012">
        <v>10751</v>
      </c>
      <c r="B1012">
        <v>30</v>
      </c>
      <c r="C1012" t="str">
        <f>_xlfn.XLOOKUP(order_details[[#This Row],[orderID]],orders[orderID],orders[customerID])</f>
        <v>RICSU</v>
      </c>
      <c r="D1012" t="str">
        <f>_xlfn.XLOOKUP(order_details[[#This Row],[orderID]],orders[orderID],orders[Employee Name])</f>
        <v>Janet Leverling</v>
      </c>
      <c r="E1012" t="str">
        <f>_xlfn.XLOOKUP(order_details[[#This Row],[Customer ID]],customers[customerID],customers[companyName])</f>
        <v>Richter Supermarkt</v>
      </c>
      <c r="F1012" t="str">
        <f>_xlfn.XLOOKUP(order_details[[#This Row],[productID]],products[productID],products[productName])</f>
        <v>Nord-Ost Matjeshering</v>
      </c>
      <c r="G1012" t="str">
        <f>_xlfn.XLOOKUP(order_details[[#This Row],[Product Name]],products[productName],products[Category Name])</f>
        <v>Seafood</v>
      </c>
      <c r="H1012" s="6">
        <f>_xlfn.XLOOKUP(order_details[[#This Row],[orderID]],orders[orderID],orders[orderDate])</f>
        <v>41967</v>
      </c>
      <c r="I1012" s="6" t="e">
        <f>DATEVALUE(order_details[[#This Row],[Order Date]])</f>
        <v>#VALUE!</v>
      </c>
      <c r="J1012">
        <v>25.89</v>
      </c>
      <c r="K1012">
        <v>30</v>
      </c>
      <c r="L1012">
        <v>0</v>
      </c>
      <c r="M1012">
        <f>(order_details[[#This Row],[unitPrice]]*order_details[[#This Row],[quantity]]) - (order_details[[#This Row],[unitPrice]]*order_details[[#This Row],[quantity]]*order_details[[#This Row],[discount]])</f>
        <v>776.7</v>
      </c>
      <c r="N1012">
        <f>_xlfn.XLOOKUP(order_details[[#This Row],[orderID]],orders[orderID],orders[freight])</f>
        <v>130.79</v>
      </c>
      <c r="O1012">
        <f>order_details[[#This Row],[Sales]]-order_details[[#This Row],[Freight]]</f>
        <v>645.91000000000008</v>
      </c>
      <c r="P1012" s="8">
        <f>(order_details[[#This Row],[Profit]]/order_details[[#This Row],[Sales]])/100</f>
        <v>8.3160808548989312E-3</v>
      </c>
      <c r="Q1012" s="12"/>
    </row>
    <row r="1013" spans="1:17" x14ac:dyDescent="0.25">
      <c r="A1013">
        <v>10757</v>
      </c>
      <c r="B1013">
        <v>34</v>
      </c>
      <c r="C1013" t="str">
        <f>_xlfn.XLOOKUP(order_details[[#This Row],[orderID]],orders[orderID],orders[customerID])</f>
        <v>SAVEA</v>
      </c>
      <c r="D1013" t="str">
        <f>_xlfn.XLOOKUP(order_details[[#This Row],[orderID]],orders[orderID],orders[Employee Name])</f>
        <v>Michael Suyama</v>
      </c>
      <c r="E1013" t="str">
        <f>_xlfn.XLOOKUP(order_details[[#This Row],[Customer ID]],customers[customerID],customers[companyName])</f>
        <v>Save-a-lot Markets</v>
      </c>
      <c r="F1013" t="str">
        <f>_xlfn.XLOOKUP(order_details[[#This Row],[productID]],products[productID],products[productName])</f>
        <v>Sasquatch Ale</v>
      </c>
      <c r="G1013" t="str">
        <f>_xlfn.XLOOKUP(order_details[[#This Row],[Product Name]],products[productName],products[Category Name])</f>
        <v>Beverages</v>
      </c>
      <c r="H1013" s="6">
        <f>_xlfn.XLOOKUP(order_details[[#This Row],[orderID]],orders[orderID],orders[orderDate])</f>
        <v>41970</v>
      </c>
      <c r="I1013" s="6" t="e">
        <f>DATEVALUE(order_details[[#This Row],[Order Date]])</f>
        <v>#VALUE!</v>
      </c>
      <c r="J1013">
        <v>14</v>
      </c>
      <c r="K1013">
        <v>30</v>
      </c>
      <c r="L1013">
        <v>0</v>
      </c>
      <c r="M1013">
        <f>(order_details[[#This Row],[unitPrice]]*order_details[[#This Row],[quantity]]) - (order_details[[#This Row],[unitPrice]]*order_details[[#This Row],[quantity]]*order_details[[#This Row],[discount]])</f>
        <v>420</v>
      </c>
      <c r="N1013">
        <f>_xlfn.XLOOKUP(order_details[[#This Row],[orderID]],orders[orderID],orders[freight])</f>
        <v>8.19</v>
      </c>
      <c r="O1013">
        <f>order_details[[#This Row],[Sales]]-order_details[[#This Row],[Freight]]</f>
        <v>411.81</v>
      </c>
      <c r="P1013" s="8">
        <f>(order_details[[#This Row],[Profit]]/order_details[[#This Row],[Sales]])/100</f>
        <v>9.8050000000000012E-3</v>
      </c>
      <c r="Q1013" s="12"/>
    </row>
    <row r="1014" spans="1:17" x14ac:dyDescent="0.25">
      <c r="A1014">
        <v>10757</v>
      </c>
      <c r="B1014">
        <v>62</v>
      </c>
      <c r="C1014" t="str">
        <f>_xlfn.XLOOKUP(order_details[[#This Row],[orderID]],orders[orderID],orders[customerID])</f>
        <v>SAVEA</v>
      </c>
      <c r="D1014" t="str">
        <f>_xlfn.XLOOKUP(order_details[[#This Row],[orderID]],orders[orderID],orders[Employee Name])</f>
        <v>Michael Suyama</v>
      </c>
      <c r="E1014" t="str">
        <f>_xlfn.XLOOKUP(order_details[[#This Row],[Customer ID]],customers[customerID],customers[companyName])</f>
        <v>Save-a-lot Markets</v>
      </c>
      <c r="F1014" t="str">
        <f>_xlfn.XLOOKUP(order_details[[#This Row],[productID]],products[productID],products[productName])</f>
        <v>Tarte au sucre</v>
      </c>
      <c r="G1014" t="str">
        <f>_xlfn.XLOOKUP(order_details[[#This Row],[Product Name]],products[productName],products[Category Name])</f>
        <v>Confections</v>
      </c>
      <c r="H1014" s="6">
        <f>_xlfn.XLOOKUP(order_details[[#This Row],[orderID]],orders[orderID],orders[orderDate])</f>
        <v>41970</v>
      </c>
      <c r="I1014" s="6" t="e">
        <f>DATEVALUE(order_details[[#This Row],[Order Date]])</f>
        <v>#VALUE!</v>
      </c>
      <c r="J1014">
        <v>49.3</v>
      </c>
      <c r="K1014">
        <v>30</v>
      </c>
      <c r="L1014">
        <v>0</v>
      </c>
      <c r="M1014">
        <f>(order_details[[#This Row],[unitPrice]]*order_details[[#This Row],[quantity]]) - (order_details[[#This Row],[unitPrice]]*order_details[[#This Row],[quantity]]*order_details[[#This Row],[discount]])</f>
        <v>1479</v>
      </c>
      <c r="N1014">
        <f>_xlfn.XLOOKUP(order_details[[#This Row],[orderID]],orders[orderID],orders[freight])</f>
        <v>8.19</v>
      </c>
      <c r="O1014">
        <f>order_details[[#This Row],[Sales]]-order_details[[#This Row],[Freight]]</f>
        <v>1470.81</v>
      </c>
      <c r="P1014" s="8">
        <f>(order_details[[#This Row],[Profit]]/order_details[[#This Row],[Sales]])/100</f>
        <v>9.9446247464503035E-3</v>
      </c>
      <c r="Q1014" s="12"/>
    </row>
    <row r="1015" spans="1:17" x14ac:dyDescent="0.25">
      <c r="A1015">
        <v>10762</v>
      </c>
      <c r="B1015">
        <v>47</v>
      </c>
      <c r="C1015" t="str">
        <f>_xlfn.XLOOKUP(order_details[[#This Row],[orderID]],orders[orderID],orders[customerID])</f>
        <v>FOLKO</v>
      </c>
      <c r="D1015" t="str">
        <f>_xlfn.XLOOKUP(order_details[[#This Row],[orderID]],orders[orderID],orders[Employee Name])</f>
        <v>Janet Leverling</v>
      </c>
      <c r="E1015" t="str">
        <f>_xlfn.XLOOKUP(order_details[[#This Row],[Customer ID]],customers[customerID],customers[companyName])</f>
        <v>Folk och fä HB</v>
      </c>
      <c r="F1015" t="str">
        <f>_xlfn.XLOOKUP(order_details[[#This Row],[productID]],products[productID],products[productName])</f>
        <v>Zaanse koeken</v>
      </c>
      <c r="G1015" t="str">
        <f>_xlfn.XLOOKUP(order_details[[#This Row],[Product Name]],products[productName],products[Category Name])</f>
        <v>Confections</v>
      </c>
      <c r="H1015" s="6">
        <f>_xlfn.XLOOKUP(order_details[[#This Row],[orderID]],orders[orderID],orders[orderDate])</f>
        <v>41975</v>
      </c>
      <c r="I1015" s="6" t="e">
        <f>DATEVALUE(order_details[[#This Row],[Order Date]])</f>
        <v>#VALUE!</v>
      </c>
      <c r="J1015">
        <v>9.5</v>
      </c>
      <c r="K1015">
        <v>30</v>
      </c>
      <c r="L1015">
        <v>0</v>
      </c>
      <c r="M1015">
        <f>(order_details[[#This Row],[unitPrice]]*order_details[[#This Row],[quantity]]) - (order_details[[#This Row],[unitPrice]]*order_details[[#This Row],[quantity]]*order_details[[#This Row],[discount]])</f>
        <v>285</v>
      </c>
      <c r="N1015">
        <f>_xlfn.XLOOKUP(order_details[[#This Row],[orderID]],orders[orderID],orders[freight])</f>
        <v>328.74</v>
      </c>
      <c r="O1015">
        <f>order_details[[#This Row],[Sales]]-order_details[[#This Row],[Freight]]</f>
        <v>-43.740000000000009</v>
      </c>
      <c r="P1015" s="8">
        <f>(order_details[[#This Row],[Profit]]/order_details[[#This Row],[Sales]])/100</f>
        <v>-1.5347368421052634E-3</v>
      </c>
      <c r="Q1015" s="12"/>
    </row>
    <row r="1016" spans="1:17" x14ac:dyDescent="0.25">
      <c r="A1016">
        <v>10784</v>
      </c>
      <c r="B1016">
        <v>36</v>
      </c>
      <c r="C1016" t="str">
        <f>_xlfn.XLOOKUP(order_details[[#This Row],[orderID]],orders[orderID],orders[customerID])</f>
        <v>MAGAA</v>
      </c>
      <c r="D1016" t="str">
        <f>_xlfn.XLOOKUP(order_details[[#This Row],[orderID]],orders[orderID],orders[Employee Name])</f>
        <v>Margaret Peacock</v>
      </c>
      <c r="E1016" t="str">
        <f>_xlfn.XLOOKUP(order_details[[#This Row],[Customer ID]],customers[customerID],customers[companyName])</f>
        <v>Magazzini Alimentari Riuniti</v>
      </c>
      <c r="F1016" t="str">
        <f>_xlfn.XLOOKUP(order_details[[#This Row],[productID]],products[productID],products[productName])</f>
        <v>Inlagd Sill</v>
      </c>
      <c r="G1016" t="str">
        <f>_xlfn.XLOOKUP(order_details[[#This Row],[Product Name]],products[productName],products[Category Name])</f>
        <v>Seafood</v>
      </c>
      <c r="H1016" s="6">
        <f>_xlfn.XLOOKUP(order_details[[#This Row],[orderID]],orders[orderID],orders[orderDate])</f>
        <v>41991</v>
      </c>
      <c r="I1016" s="6" t="e">
        <f>DATEVALUE(order_details[[#This Row],[Order Date]])</f>
        <v>#VALUE!</v>
      </c>
      <c r="J1016">
        <v>19</v>
      </c>
      <c r="K1016">
        <v>30</v>
      </c>
      <c r="L1016">
        <v>0</v>
      </c>
      <c r="M1016">
        <f>(order_details[[#This Row],[unitPrice]]*order_details[[#This Row],[quantity]]) - (order_details[[#This Row],[unitPrice]]*order_details[[#This Row],[quantity]]*order_details[[#This Row],[discount]])</f>
        <v>570</v>
      </c>
      <c r="N1016">
        <f>_xlfn.XLOOKUP(order_details[[#This Row],[orderID]],orders[orderID],orders[freight])</f>
        <v>70.09</v>
      </c>
      <c r="O1016">
        <f>order_details[[#This Row],[Sales]]-order_details[[#This Row],[Freight]]</f>
        <v>499.90999999999997</v>
      </c>
      <c r="P1016" s="8">
        <f>(order_details[[#This Row],[Profit]]/order_details[[#This Row],[Sales]])/100</f>
        <v>8.7703508771929811E-3</v>
      </c>
      <c r="Q1016" s="12"/>
    </row>
    <row r="1017" spans="1:17" x14ac:dyDescent="0.25">
      <c r="A1017">
        <v>10789</v>
      </c>
      <c r="B1017">
        <v>18</v>
      </c>
      <c r="C1017" t="str">
        <f>_xlfn.XLOOKUP(order_details[[#This Row],[orderID]],orders[orderID],orders[customerID])</f>
        <v>FOLIG</v>
      </c>
      <c r="D1017" t="str">
        <f>_xlfn.XLOOKUP(order_details[[#This Row],[orderID]],orders[orderID],orders[Employee Name])</f>
        <v>Nancy Davolio</v>
      </c>
      <c r="E1017" t="str">
        <f>_xlfn.XLOOKUP(order_details[[#This Row],[Customer ID]],customers[customerID],customers[companyName])</f>
        <v>Folies gourmandes</v>
      </c>
      <c r="F1017" t="str">
        <f>_xlfn.XLOOKUP(order_details[[#This Row],[productID]],products[productID],products[productName])</f>
        <v>Carnarvon Tigers</v>
      </c>
      <c r="G1017" t="str">
        <f>_xlfn.XLOOKUP(order_details[[#This Row],[Product Name]],products[productName],products[Category Name])</f>
        <v>Seafood</v>
      </c>
      <c r="H1017" s="6">
        <f>_xlfn.XLOOKUP(order_details[[#This Row],[orderID]],orders[orderID],orders[orderDate])</f>
        <v>41995</v>
      </c>
      <c r="I1017" s="6" t="e">
        <f>DATEVALUE(order_details[[#This Row],[Order Date]])</f>
        <v>#VALUE!</v>
      </c>
      <c r="J1017">
        <v>62.5</v>
      </c>
      <c r="K1017">
        <v>30</v>
      </c>
      <c r="L1017">
        <v>0</v>
      </c>
      <c r="M1017">
        <f>(order_details[[#This Row],[unitPrice]]*order_details[[#This Row],[quantity]]) - (order_details[[#This Row],[unitPrice]]*order_details[[#This Row],[quantity]]*order_details[[#This Row],[discount]])</f>
        <v>1875</v>
      </c>
      <c r="N1017">
        <f>_xlfn.XLOOKUP(order_details[[#This Row],[orderID]],orders[orderID],orders[freight])</f>
        <v>100.6</v>
      </c>
      <c r="O1017">
        <f>order_details[[#This Row],[Sales]]-order_details[[#This Row],[Freight]]</f>
        <v>1774.4</v>
      </c>
      <c r="P1017" s="8">
        <f>(order_details[[#This Row],[Profit]]/order_details[[#This Row],[Sales]])/100</f>
        <v>9.4634666666666666E-3</v>
      </c>
      <c r="Q1017" s="12"/>
    </row>
    <row r="1018" spans="1:17" x14ac:dyDescent="0.25">
      <c r="A1018">
        <v>10789</v>
      </c>
      <c r="B1018">
        <v>63</v>
      </c>
      <c r="C1018" t="str">
        <f>_xlfn.XLOOKUP(order_details[[#This Row],[orderID]],orders[orderID],orders[customerID])</f>
        <v>FOLIG</v>
      </c>
      <c r="D1018" t="str">
        <f>_xlfn.XLOOKUP(order_details[[#This Row],[orderID]],orders[orderID],orders[Employee Name])</f>
        <v>Nancy Davolio</v>
      </c>
      <c r="E1018" t="str">
        <f>_xlfn.XLOOKUP(order_details[[#This Row],[Customer ID]],customers[customerID],customers[companyName])</f>
        <v>Folies gourmandes</v>
      </c>
      <c r="F1018" t="str">
        <f>_xlfn.XLOOKUP(order_details[[#This Row],[productID]],products[productID],products[productName])</f>
        <v>Vegie-spread</v>
      </c>
      <c r="G1018" t="str">
        <f>_xlfn.XLOOKUP(order_details[[#This Row],[Product Name]],products[productName],products[Category Name])</f>
        <v>Condiments</v>
      </c>
      <c r="H1018" s="6">
        <f>_xlfn.XLOOKUP(order_details[[#This Row],[orderID]],orders[orderID],orders[orderDate])</f>
        <v>41995</v>
      </c>
      <c r="I1018" s="6" t="e">
        <f>DATEVALUE(order_details[[#This Row],[Order Date]])</f>
        <v>#VALUE!</v>
      </c>
      <c r="J1018">
        <v>43.9</v>
      </c>
      <c r="K1018">
        <v>30</v>
      </c>
      <c r="L1018">
        <v>0</v>
      </c>
      <c r="M1018">
        <f>(order_details[[#This Row],[unitPrice]]*order_details[[#This Row],[quantity]]) - (order_details[[#This Row],[unitPrice]]*order_details[[#This Row],[quantity]]*order_details[[#This Row],[discount]])</f>
        <v>1317</v>
      </c>
      <c r="N1018">
        <f>_xlfn.XLOOKUP(order_details[[#This Row],[orderID]],orders[orderID],orders[freight])</f>
        <v>100.6</v>
      </c>
      <c r="O1018">
        <f>order_details[[#This Row],[Sales]]-order_details[[#This Row],[Freight]]</f>
        <v>1216.4000000000001</v>
      </c>
      <c r="P1018" s="8">
        <f>(order_details[[#This Row],[Profit]]/order_details[[#This Row],[Sales]])/100</f>
        <v>9.2361427486712232E-3</v>
      </c>
      <c r="Q1018" s="12"/>
    </row>
    <row r="1019" spans="1:17" x14ac:dyDescent="0.25">
      <c r="A1019">
        <v>10811</v>
      </c>
      <c r="B1019">
        <v>40</v>
      </c>
      <c r="C1019" t="str">
        <f>_xlfn.XLOOKUP(order_details[[#This Row],[orderID]],orders[orderID],orders[customerID])</f>
        <v>LINOD</v>
      </c>
      <c r="D1019" t="str">
        <f>_xlfn.XLOOKUP(order_details[[#This Row],[orderID]],orders[orderID],orders[Employee Name])</f>
        <v>Laura Callahan</v>
      </c>
      <c r="E1019" t="str">
        <f>_xlfn.XLOOKUP(order_details[[#This Row],[Customer ID]],customers[customerID],customers[companyName])</f>
        <v>LINO-Delicateses</v>
      </c>
      <c r="F1019" t="str">
        <f>_xlfn.XLOOKUP(order_details[[#This Row],[productID]],products[productID],products[productName])</f>
        <v>Boston Crab Meat</v>
      </c>
      <c r="G1019" t="str">
        <f>_xlfn.XLOOKUP(order_details[[#This Row],[Product Name]],products[productName],products[Category Name])</f>
        <v>Seafood</v>
      </c>
      <c r="H1019" s="6">
        <f>_xlfn.XLOOKUP(order_details[[#This Row],[orderID]],orders[orderID],orders[orderDate])</f>
        <v>42006</v>
      </c>
      <c r="I1019" s="6" t="e">
        <f>DATEVALUE(order_details[[#This Row],[Order Date]])</f>
        <v>#VALUE!</v>
      </c>
      <c r="J1019">
        <v>18.399999999999999</v>
      </c>
      <c r="K1019">
        <v>30</v>
      </c>
      <c r="L1019">
        <v>0</v>
      </c>
      <c r="M1019">
        <f>(order_details[[#This Row],[unitPrice]]*order_details[[#This Row],[quantity]]) - (order_details[[#This Row],[unitPrice]]*order_details[[#This Row],[quantity]]*order_details[[#This Row],[discount]])</f>
        <v>552</v>
      </c>
      <c r="N1019">
        <f>_xlfn.XLOOKUP(order_details[[#This Row],[orderID]],orders[orderID],orders[freight])</f>
        <v>31.22</v>
      </c>
      <c r="O1019">
        <f>order_details[[#This Row],[Sales]]-order_details[[#This Row],[Freight]]</f>
        <v>520.78</v>
      </c>
      <c r="P1019" s="8">
        <f>(order_details[[#This Row],[Profit]]/order_details[[#This Row],[Sales]])/100</f>
        <v>9.4344202898550729E-3</v>
      </c>
      <c r="Q1019" s="12"/>
    </row>
    <row r="1020" spans="1:17" x14ac:dyDescent="0.25">
      <c r="A1020">
        <v>10817</v>
      </c>
      <c r="B1020">
        <v>38</v>
      </c>
      <c r="C1020" t="str">
        <f>_xlfn.XLOOKUP(order_details[[#This Row],[orderID]],orders[orderID],orders[customerID])</f>
        <v>KOENE</v>
      </c>
      <c r="D1020" t="str">
        <f>_xlfn.XLOOKUP(order_details[[#This Row],[orderID]],orders[orderID],orders[Employee Name])</f>
        <v>Janet Leverling</v>
      </c>
      <c r="E1020" t="str">
        <f>_xlfn.XLOOKUP(order_details[[#This Row],[Customer ID]],customers[customerID],customers[companyName])</f>
        <v>Königlich Essen</v>
      </c>
      <c r="F1020" t="str">
        <f>_xlfn.XLOOKUP(order_details[[#This Row],[productID]],products[productID],products[productName])</f>
        <v>Côte de Blaye</v>
      </c>
      <c r="G1020" t="str">
        <f>_xlfn.XLOOKUP(order_details[[#This Row],[Product Name]],products[productName],products[Category Name])</f>
        <v>Beverages</v>
      </c>
      <c r="H1020" s="6">
        <f>_xlfn.XLOOKUP(order_details[[#This Row],[orderID]],orders[orderID],orders[orderDate])</f>
        <v>42010</v>
      </c>
      <c r="I1020" s="6" t="e">
        <f>DATEVALUE(order_details[[#This Row],[Order Date]])</f>
        <v>#VALUE!</v>
      </c>
      <c r="J1020">
        <v>263.5</v>
      </c>
      <c r="K1020">
        <v>30</v>
      </c>
      <c r="L1020">
        <v>0</v>
      </c>
      <c r="M1020">
        <f>(order_details[[#This Row],[unitPrice]]*order_details[[#This Row],[quantity]]) - (order_details[[#This Row],[unitPrice]]*order_details[[#This Row],[quantity]]*order_details[[#This Row],[discount]])</f>
        <v>7905</v>
      </c>
      <c r="N1020">
        <f>_xlfn.XLOOKUP(order_details[[#This Row],[orderID]],orders[orderID],orders[freight])</f>
        <v>306.07</v>
      </c>
      <c r="O1020">
        <f>order_details[[#This Row],[Sales]]-order_details[[#This Row],[Freight]]</f>
        <v>7598.93</v>
      </c>
      <c r="P1020" s="8">
        <f>(order_details[[#This Row],[Profit]]/order_details[[#This Row],[Sales]])/100</f>
        <v>9.6128146742568005E-3</v>
      </c>
      <c r="Q1020" s="12"/>
    </row>
    <row r="1021" spans="1:17" x14ac:dyDescent="0.25">
      <c r="A1021">
        <v>10820</v>
      </c>
      <c r="B1021">
        <v>56</v>
      </c>
      <c r="C1021" t="str">
        <f>_xlfn.XLOOKUP(order_details[[#This Row],[orderID]],orders[orderID],orders[customerID])</f>
        <v>RATTC</v>
      </c>
      <c r="D1021" t="str">
        <f>_xlfn.XLOOKUP(order_details[[#This Row],[orderID]],orders[orderID],orders[Employee Name])</f>
        <v>Janet Leverling</v>
      </c>
      <c r="E1021" t="str">
        <f>_xlfn.XLOOKUP(order_details[[#This Row],[Customer ID]],customers[customerID],customers[companyName])</f>
        <v>Rattlesnake Canyon Grocery</v>
      </c>
      <c r="F1021" t="str">
        <f>_xlfn.XLOOKUP(order_details[[#This Row],[productID]],products[productID],products[productName])</f>
        <v>Gnocchi di nonna Alice</v>
      </c>
      <c r="G1021" t="str">
        <f>_xlfn.XLOOKUP(order_details[[#This Row],[Product Name]],products[productName],products[Category Name])</f>
        <v>Grains &amp; Cereals</v>
      </c>
      <c r="H1021" s="6">
        <f>_xlfn.XLOOKUP(order_details[[#This Row],[orderID]],orders[orderID],orders[orderDate])</f>
        <v>42011</v>
      </c>
      <c r="I1021" s="6" t="e">
        <f>DATEVALUE(order_details[[#This Row],[Order Date]])</f>
        <v>#VALUE!</v>
      </c>
      <c r="J1021">
        <v>38</v>
      </c>
      <c r="K1021">
        <v>30</v>
      </c>
      <c r="L1021">
        <v>0</v>
      </c>
      <c r="M1021">
        <f>(order_details[[#This Row],[unitPrice]]*order_details[[#This Row],[quantity]]) - (order_details[[#This Row],[unitPrice]]*order_details[[#This Row],[quantity]]*order_details[[#This Row],[discount]])</f>
        <v>1140</v>
      </c>
      <c r="N1021">
        <f>_xlfn.XLOOKUP(order_details[[#This Row],[orderID]],orders[orderID],orders[freight])</f>
        <v>37.520000000000003</v>
      </c>
      <c r="O1021">
        <f>order_details[[#This Row],[Sales]]-order_details[[#This Row],[Freight]]</f>
        <v>1102.48</v>
      </c>
      <c r="P1021" s="8">
        <f>(order_details[[#This Row],[Profit]]/order_details[[#This Row],[Sales]])/100</f>
        <v>9.670877192982456E-3</v>
      </c>
      <c r="Q1021" s="12"/>
    </row>
    <row r="1022" spans="1:17" x14ac:dyDescent="0.25">
      <c r="A1022">
        <v>10830</v>
      </c>
      <c r="B1022">
        <v>60</v>
      </c>
      <c r="C1022" t="str">
        <f>_xlfn.XLOOKUP(order_details[[#This Row],[orderID]],orders[orderID],orders[customerID])</f>
        <v>TRADH</v>
      </c>
      <c r="D1022" t="str">
        <f>_xlfn.XLOOKUP(order_details[[#This Row],[orderID]],orders[orderID],orders[Employee Name])</f>
        <v>Margaret Peacock</v>
      </c>
      <c r="E1022" t="str">
        <f>_xlfn.XLOOKUP(order_details[[#This Row],[Customer ID]],customers[customerID],customers[companyName])</f>
        <v>Tradição Hipermercados</v>
      </c>
      <c r="F1022" t="str">
        <f>_xlfn.XLOOKUP(order_details[[#This Row],[productID]],products[productID],products[productName])</f>
        <v>Camembert Pierrot</v>
      </c>
      <c r="G1022" t="str">
        <f>_xlfn.XLOOKUP(order_details[[#This Row],[Product Name]],products[productName],products[Category Name])</f>
        <v>Dairy Products</v>
      </c>
      <c r="H1022" s="6">
        <f>_xlfn.XLOOKUP(order_details[[#This Row],[orderID]],orders[orderID],orders[orderDate])</f>
        <v>42017</v>
      </c>
      <c r="I1022" s="6" t="e">
        <f>DATEVALUE(order_details[[#This Row],[Order Date]])</f>
        <v>#VALUE!</v>
      </c>
      <c r="J1022">
        <v>34</v>
      </c>
      <c r="K1022">
        <v>30</v>
      </c>
      <c r="L1022">
        <v>0</v>
      </c>
      <c r="M1022">
        <f>(order_details[[#This Row],[unitPrice]]*order_details[[#This Row],[quantity]]) - (order_details[[#This Row],[unitPrice]]*order_details[[#This Row],[quantity]]*order_details[[#This Row],[discount]])</f>
        <v>1020</v>
      </c>
      <c r="N1022">
        <f>_xlfn.XLOOKUP(order_details[[#This Row],[orderID]],orders[orderID],orders[freight])</f>
        <v>81.83</v>
      </c>
      <c r="O1022">
        <f>order_details[[#This Row],[Sales]]-order_details[[#This Row],[Freight]]</f>
        <v>938.17</v>
      </c>
      <c r="P1022" s="8">
        <f>(order_details[[#This Row],[Profit]]/order_details[[#This Row],[Sales]])/100</f>
        <v>9.1977450980392159E-3</v>
      </c>
      <c r="Q1022" s="12"/>
    </row>
    <row r="1023" spans="1:17" x14ac:dyDescent="0.25">
      <c r="A1023">
        <v>10836</v>
      </c>
      <c r="B1023">
        <v>64</v>
      </c>
      <c r="C1023" t="str">
        <f>_xlfn.XLOOKUP(order_details[[#This Row],[orderID]],orders[orderID],orders[customerID])</f>
        <v>ERNSH</v>
      </c>
      <c r="D1023" t="str">
        <f>_xlfn.XLOOKUP(order_details[[#This Row],[orderID]],orders[orderID],orders[Employee Name])</f>
        <v>Robert King</v>
      </c>
      <c r="E1023" t="str">
        <f>_xlfn.XLOOKUP(order_details[[#This Row],[Customer ID]],customers[customerID],customers[companyName])</f>
        <v>Ernst Handel</v>
      </c>
      <c r="F1023" t="str">
        <f>_xlfn.XLOOKUP(order_details[[#This Row],[productID]],products[productID],products[productName])</f>
        <v>Wimmers gute Semmelknödel</v>
      </c>
      <c r="G1023" t="str">
        <f>_xlfn.XLOOKUP(order_details[[#This Row],[Product Name]],products[productName],products[Category Name])</f>
        <v>Grains &amp; Cereals</v>
      </c>
      <c r="H1023" s="6">
        <f>_xlfn.XLOOKUP(order_details[[#This Row],[orderID]],orders[orderID],orders[orderDate])</f>
        <v>42020</v>
      </c>
      <c r="I1023" s="6" t="e">
        <f>DATEVALUE(order_details[[#This Row],[Order Date]])</f>
        <v>#VALUE!</v>
      </c>
      <c r="J1023">
        <v>33.25</v>
      </c>
      <c r="K1023">
        <v>30</v>
      </c>
      <c r="L1023">
        <v>0</v>
      </c>
      <c r="M1023">
        <f>(order_details[[#This Row],[unitPrice]]*order_details[[#This Row],[quantity]]) - (order_details[[#This Row],[unitPrice]]*order_details[[#This Row],[quantity]]*order_details[[#This Row],[discount]])</f>
        <v>997.5</v>
      </c>
      <c r="N1023">
        <f>_xlfn.XLOOKUP(order_details[[#This Row],[orderID]],orders[orderID],orders[freight])</f>
        <v>411.88</v>
      </c>
      <c r="O1023">
        <f>order_details[[#This Row],[Sales]]-order_details[[#This Row],[Freight]]</f>
        <v>585.62</v>
      </c>
      <c r="P1023" s="8">
        <f>(order_details[[#This Row],[Profit]]/order_details[[#This Row],[Sales]])/100</f>
        <v>5.8708771929824564E-3</v>
      </c>
      <c r="Q1023" s="12"/>
    </row>
    <row r="1024" spans="1:17" x14ac:dyDescent="0.25">
      <c r="A1024">
        <v>10841</v>
      </c>
      <c r="B1024">
        <v>56</v>
      </c>
      <c r="C1024" t="str">
        <f>_xlfn.XLOOKUP(order_details[[#This Row],[orderID]],orders[orderID],orders[customerID])</f>
        <v>SUPRD</v>
      </c>
      <c r="D1024" t="str">
        <f>_xlfn.XLOOKUP(order_details[[#This Row],[orderID]],orders[orderID],orders[Employee Name])</f>
        <v>Steven Buchanan</v>
      </c>
      <c r="E1024" t="str">
        <f>_xlfn.XLOOKUP(order_details[[#This Row],[Customer ID]],customers[customerID],customers[companyName])</f>
        <v>Suprêmes délices</v>
      </c>
      <c r="F1024" t="str">
        <f>_xlfn.XLOOKUP(order_details[[#This Row],[productID]],products[productID],products[productName])</f>
        <v>Gnocchi di nonna Alice</v>
      </c>
      <c r="G1024" t="str">
        <f>_xlfn.XLOOKUP(order_details[[#This Row],[Product Name]],products[productName],products[Category Name])</f>
        <v>Grains &amp; Cereals</v>
      </c>
      <c r="H1024" s="6">
        <f>_xlfn.XLOOKUP(order_details[[#This Row],[orderID]],orders[orderID],orders[orderDate])</f>
        <v>42024</v>
      </c>
      <c r="I1024" s="6" t="e">
        <f>DATEVALUE(order_details[[#This Row],[Order Date]])</f>
        <v>#VALUE!</v>
      </c>
      <c r="J1024">
        <v>38</v>
      </c>
      <c r="K1024">
        <v>30</v>
      </c>
      <c r="L1024">
        <v>0</v>
      </c>
      <c r="M1024">
        <f>(order_details[[#This Row],[unitPrice]]*order_details[[#This Row],[quantity]]) - (order_details[[#This Row],[unitPrice]]*order_details[[#This Row],[quantity]]*order_details[[#This Row],[discount]])</f>
        <v>1140</v>
      </c>
      <c r="N1024">
        <f>_xlfn.XLOOKUP(order_details[[#This Row],[orderID]],orders[orderID],orders[freight])</f>
        <v>424.3</v>
      </c>
      <c r="O1024">
        <f>order_details[[#This Row],[Sales]]-order_details[[#This Row],[Freight]]</f>
        <v>715.7</v>
      </c>
      <c r="P1024" s="8">
        <f>(order_details[[#This Row],[Profit]]/order_details[[#This Row],[Sales]])/100</f>
        <v>6.278070175438597E-3</v>
      </c>
      <c r="Q1024" s="12"/>
    </row>
    <row r="1025" spans="1:17" x14ac:dyDescent="0.25">
      <c r="A1025">
        <v>10846</v>
      </c>
      <c r="B1025">
        <v>70</v>
      </c>
      <c r="C1025" t="str">
        <f>_xlfn.XLOOKUP(order_details[[#This Row],[orderID]],orders[orderID],orders[customerID])</f>
        <v>SUPRD</v>
      </c>
      <c r="D1025" t="str">
        <f>_xlfn.XLOOKUP(order_details[[#This Row],[orderID]],orders[orderID],orders[Employee Name])</f>
        <v>Andrew Fuller</v>
      </c>
      <c r="E1025" t="str">
        <f>_xlfn.XLOOKUP(order_details[[#This Row],[Customer ID]],customers[customerID],customers[companyName])</f>
        <v>Suprêmes délices</v>
      </c>
      <c r="F1025" t="str">
        <f>_xlfn.XLOOKUP(order_details[[#This Row],[productID]],products[productID],products[productName])</f>
        <v>Outback Lager</v>
      </c>
      <c r="G1025" t="str">
        <f>_xlfn.XLOOKUP(order_details[[#This Row],[Product Name]],products[productName],products[Category Name])</f>
        <v>Beverages</v>
      </c>
      <c r="H1025" s="6">
        <f>_xlfn.XLOOKUP(order_details[[#This Row],[orderID]],orders[orderID],orders[orderDate])</f>
        <v>42026</v>
      </c>
      <c r="I1025" s="6" t="e">
        <f>DATEVALUE(order_details[[#This Row],[Order Date]])</f>
        <v>#VALUE!</v>
      </c>
      <c r="J1025">
        <v>15</v>
      </c>
      <c r="K1025">
        <v>30</v>
      </c>
      <c r="L1025">
        <v>0</v>
      </c>
      <c r="M1025">
        <f>(order_details[[#This Row],[unitPrice]]*order_details[[#This Row],[quantity]]) - (order_details[[#This Row],[unitPrice]]*order_details[[#This Row],[quantity]]*order_details[[#This Row],[discount]])</f>
        <v>450</v>
      </c>
      <c r="N1025">
        <f>_xlfn.XLOOKUP(order_details[[#This Row],[orderID]],orders[orderID],orders[freight])</f>
        <v>56.46</v>
      </c>
      <c r="O1025">
        <f>order_details[[#This Row],[Sales]]-order_details[[#This Row],[Freight]]</f>
        <v>393.54</v>
      </c>
      <c r="P1025" s="8">
        <f>(order_details[[#This Row],[Profit]]/order_details[[#This Row],[Sales]])/100</f>
        <v>8.7453333333333341E-3</v>
      </c>
      <c r="Q1025" s="12"/>
    </row>
    <row r="1026" spans="1:17" x14ac:dyDescent="0.25">
      <c r="A1026">
        <v>10848</v>
      </c>
      <c r="B1026">
        <v>5</v>
      </c>
      <c r="C1026" t="str">
        <f>_xlfn.XLOOKUP(order_details[[#This Row],[orderID]],orders[orderID],orders[customerID])</f>
        <v>CONSH</v>
      </c>
      <c r="D1026" t="str">
        <f>_xlfn.XLOOKUP(order_details[[#This Row],[orderID]],orders[orderID],orders[Employee Name])</f>
        <v>Robert King</v>
      </c>
      <c r="E1026" t="str">
        <f>_xlfn.XLOOKUP(order_details[[#This Row],[Customer ID]],customers[customerID],customers[companyName])</f>
        <v>Consolidated Holdings</v>
      </c>
      <c r="F1026" t="str">
        <f>_xlfn.XLOOKUP(order_details[[#This Row],[productID]],products[productID],products[productName])</f>
        <v>Chef Anton's Gumbo Mix</v>
      </c>
      <c r="G1026" t="str">
        <f>_xlfn.XLOOKUP(order_details[[#This Row],[Product Name]],products[productName],products[Category Name])</f>
        <v>Condiments</v>
      </c>
      <c r="H1026" s="6">
        <f>_xlfn.XLOOKUP(order_details[[#This Row],[orderID]],orders[orderID],orders[orderDate])</f>
        <v>42027</v>
      </c>
      <c r="I1026" s="6" t="e">
        <f>DATEVALUE(order_details[[#This Row],[Order Date]])</f>
        <v>#VALUE!</v>
      </c>
      <c r="J1026">
        <v>21.35</v>
      </c>
      <c r="K1026">
        <v>30</v>
      </c>
      <c r="L1026">
        <v>0</v>
      </c>
      <c r="M1026">
        <f>(order_details[[#This Row],[unitPrice]]*order_details[[#This Row],[quantity]]) - (order_details[[#This Row],[unitPrice]]*order_details[[#This Row],[quantity]]*order_details[[#This Row],[discount]])</f>
        <v>640.5</v>
      </c>
      <c r="N1026">
        <f>_xlfn.XLOOKUP(order_details[[#This Row],[orderID]],orders[orderID],orders[freight])</f>
        <v>38.24</v>
      </c>
      <c r="O1026">
        <f>order_details[[#This Row],[Sales]]-order_details[[#This Row],[Freight]]</f>
        <v>602.26</v>
      </c>
      <c r="P1026" s="8">
        <f>(order_details[[#This Row],[Profit]]/order_details[[#This Row],[Sales]])/100</f>
        <v>9.4029664324746295E-3</v>
      </c>
      <c r="Q1026" s="12"/>
    </row>
    <row r="1027" spans="1:17" x14ac:dyDescent="0.25">
      <c r="A1027">
        <v>10857</v>
      </c>
      <c r="B1027">
        <v>3</v>
      </c>
      <c r="C1027" t="str">
        <f>_xlfn.XLOOKUP(order_details[[#This Row],[orderID]],orders[orderID],orders[customerID])</f>
        <v>BERGS</v>
      </c>
      <c r="D1027" t="str">
        <f>_xlfn.XLOOKUP(order_details[[#This Row],[orderID]],orders[orderID],orders[Employee Name])</f>
        <v>Laura Callahan</v>
      </c>
      <c r="E1027" t="str">
        <f>_xlfn.XLOOKUP(order_details[[#This Row],[Customer ID]],customers[customerID],customers[companyName])</f>
        <v>Berglunds snabbköp</v>
      </c>
      <c r="F1027" t="str">
        <f>_xlfn.XLOOKUP(order_details[[#This Row],[productID]],products[productID],products[productName])</f>
        <v>Aniseed Syrup</v>
      </c>
      <c r="G1027" t="str">
        <f>_xlfn.XLOOKUP(order_details[[#This Row],[Product Name]],products[productName],products[Category Name])</f>
        <v>Condiments</v>
      </c>
      <c r="H1027" s="6">
        <f>_xlfn.XLOOKUP(order_details[[#This Row],[orderID]],orders[orderID],orders[orderDate])</f>
        <v>42032</v>
      </c>
      <c r="I1027" s="6" t="e">
        <f>DATEVALUE(order_details[[#This Row],[Order Date]])</f>
        <v>#VALUE!</v>
      </c>
      <c r="J1027">
        <v>10</v>
      </c>
      <c r="K1027">
        <v>30</v>
      </c>
      <c r="L1027">
        <v>0</v>
      </c>
      <c r="M1027">
        <f>(order_details[[#This Row],[unitPrice]]*order_details[[#This Row],[quantity]]) - (order_details[[#This Row],[unitPrice]]*order_details[[#This Row],[quantity]]*order_details[[#This Row],[discount]])</f>
        <v>300</v>
      </c>
      <c r="N1027">
        <f>_xlfn.XLOOKUP(order_details[[#This Row],[orderID]],orders[orderID],orders[freight])</f>
        <v>188.85</v>
      </c>
      <c r="O1027">
        <f>order_details[[#This Row],[Sales]]-order_details[[#This Row],[Freight]]</f>
        <v>111.15</v>
      </c>
      <c r="P1027" s="8">
        <f>(order_details[[#This Row],[Profit]]/order_details[[#This Row],[Sales]])/100</f>
        <v>3.705E-3</v>
      </c>
      <c r="Q1027" s="12"/>
    </row>
    <row r="1028" spans="1:17" x14ac:dyDescent="0.25">
      <c r="A1028">
        <v>10885</v>
      </c>
      <c r="B1028">
        <v>70</v>
      </c>
      <c r="C1028" t="str">
        <f>_xlfn.XLOOKUP(order_details[[#This Row],[orderID]],orders[orderID],orders[customerID])</f>
        <v>SUPRD</v>
      </c>
      <c r="D1028" t="str">
        <f>_xlfn.XLOOKUP(order_details[[#This Row],[orderID]],orders[orderID],orders[Employee Name])</f>
        <v>Michael Suyama</v>
      </c>
      <c r="E1028" t="str">
        <f>_xlfn.XLOOKUP(order_details[[#This Row],[Customer ID]],customers[customerID],customers[companyName])</f>
        <v>Suprêmes délices</v>
      </c>
      <c r="F1028" t="str">
        <f>_xlfn.XLOOKUP(order_details[[#This Row],[productID]],products[productID],products[productName])</f>
        <v>Outback Lager</v>
      </c>
      <c r="G1028" t="str">
        <f>_xlfn.XLOOKUP(order_details[[#This Row],[Product Name]],products[productName],products[Category Name])</f>
        <v>Beverages</v>
      </c>
      <c r="H1028" s="6">
        <f>_xlfn.XLOOKUP(order_details[[#This Row],[orderID]],orders[orderID],orders[orderDate])</f>
        <v>42047</v>
      </c>
      <c r="I1028" s="6" t="e">
        <f>DATEVALUE(order_details[[#This Row],[Order Date]])</f>
        <v>#VALUE!</v>
      </c>
      <c r="J1028">
        <v>15</v>
      </c>
      <c r="K1028">
        <v>30</v>
      </c>
      <c r="L1028">
        <v>0</v>
      </c>
      <c r="M1028">
        <f>(order_details[[#This Row],[unitPrice]]*order_details[[#This Row],[quantity]]) - (order_details[[#This Row],[unitPrice]]*order_details[[#This Row],[quantity]]*order_details[[#This Row],[discount]])</f>
        <v>450</v>
      </c>
      <c r="N1028">
        <f>_xlfn.XLOOKUP(order_details[[#This Row],[orderID]],orders[orderID],orders[freight])</f>
        <v>5.64</v>
      </c>
      <c r="O1028">
        <f>order_details[[#This Row],[Sales]]-order_details[[#This Row],[Freight]]</f>
        <v>444.36</v>
      </c>
      <c r="P1028" s="8">
        <f>(order_details[[#This Row],[Profit]]/order_details[[#This Row],[Sales]])/100</f>
        <v>9.874666666666667E-3</v>
      </c>
      <c r="Q1028" s="12"/>
    </row>
    <row r="1029" spans="1:17" x14ac:dyDescent="0.25">
      <c r="A1029">
        <v>10893</v>
      </c>
      <c r="B1029">
        <v>8</v>
      </c>
      <c r="C1029" t="str">
        <f>_xlfn.XLOOKUP(order_details[[#This Row],[orderID]],orders[orderID],orders[customerID])</f>
        <v>KOENE</v>
      </c>
      <c r="D1029" t="str">
        <f>_xlfn.XLOOKUP(order_details[[#This Row],[orderID]],orders[orderID],orders[Employee Name])</f>
        <v>Anne Dodsworth</v>
      </c>
      <c r="E1029" t="str">
        <f>_xlfn.XLOOKUP(order_details[[#This Row],[Customer ID]],customers[customerID],customers[companyName])</f>
        <v>Königlich Essen</v>
      </c>
      <c r="F1029" t="str">
        <f>_xlfn.XLOOKUP(order_details[[#This Row],[productID]],products[productID],products[productName])</f>
        <v>Northwoods Cranberry Sauce</v>
      </c>
      <c r="G1029" t="str">
        <f>_xlfn.XLOOKUP(order_details[[#This Row],[Product Name]],products[productName],products[Category Name])</f>
        <v>Condiments</v>
      </c>
      <c r="H1029" s="6">
        <f>_xlfn.XLOOKUP(order_details[[#This Row],[orderID]],orders[orderID],orders[orderDate])</f>
        <v>42053</v>
      </c>
      <c r="I1029" s="6" t="e">
        <f>DATEVALUE(order_details[[#This Row],[Order Date]])</f>
        <v>#VALUE!</v>
      </c>
      <c r="J1029">
        <v>40</v>
      </c>
      <c r="K1029">
        <v>30</v>
      </c>
      <c r="L1029">
        <v>0</v>
      </c>
      <c r="M1029">
        <f>(order_details[[#This Row],[unitPrice]]*order_details[[#This Row],[quantity]]) - (order_details[[#This Row],[unitPrice]]*order_details[[#This Row],[quantity]]*order_details[[#This Row],[discount]])</f>
        <v>1200</v>
      </c>
      <c r="N1029">
        <f>_xlfn.XLOOKUP(order_details[[#This Row],[orderID]],orders[orderID],orders[freight])</f>
        <v>77.78</v>
      </c>
      <c r="O1029">
        <f>order_details[[#This Row],[Sales]]-order_details[[#This Row],[Freight]]</f>
        <v>1122.22</v>
      </c>
      <c r="P1029" s="8">
        <f>(order_details[[#This Row],[Profit]]/order_details[[#This Row],[Sales]])/100</f>
        <v>9.3518333333333335E-3</v>
      </c>
      <c r="Q1029" s="12"/>
    </row>
    <row r="1030" spans="1:17" x14ac:dyDescent="0.25">
      <c r="A1030">
        <v>10901</v>
      </c>
      <c r="B1030">
        <v>41</v>
      </c>
      <c r="C1030" t="str">
        <f>_xlfn.XLOOKUP(order_details[[#This Row],[orderID]],orders[orderID],orders[customerID])</f>
        <v>HILAA</v>
      </c>
      <c r="D1030" t="str">
        <f>_xlfn.XLOOKUP(order_details[[#This Row],[orderID]],orders[orderID],orders[Employee Name])</f>
        <v>Margaret Peacock</v>
      </c>
      <c r="E1030" t="str">
        <f>_xlfn.XLOOKUP(order_details[[#This Row],[Customer ID]],customers[customerID],customers[companyName])</f>
        <v>HILARION-Abastos</v>
      </c>
      <c r="F1030" t="str">
        <f>_xlfn.XLOOKUP(order_details[[#This Row],[productID]],products[productID],products[productName])</f>
        <v>Jack's New England Clam Chowder</v>
      </c>
      <c r="G1030" t="str">
        <f>_xlfn.XLOOKUP(order_details[[#This Row],[Product Name]],products[productName],products[Category Name])</f>
        <v>Seafood</v>
      </c>
      <c r="H1030" s="6">
        <f>_xlfn.XLOOKUP(order_details[[#This Row],[orderID]],orders[orderID],orders[orderDate])</f>
        <v>42058</v>
      </c>
      <c r="I1030" s="6" t="e">
        <f>DATEVALUE(order_details[[#This Row],[Order Date]])</f>
        <v>#VALUE!</v>
      </c>
      <c r="J1030">
        <v>9.65</v>
      </c>
      <c r="K1030">
        <v>30</v>
      </c>
      <c r="L1030">
        <v>0</v>
      </c>
      <c r="M1030">
        <f>(order_details[[#This Row],[unitPrice]]*order_details[[#This Row],[quantity]]) - (order_details[[#This Row],[unitPrice]]*order_details[[#This Row],[quantity]]*order_details[[#This Row],[discount]])</f>
        <v>289.5</v>
      </c>
      <c r="N1030">
        <f>_xlfn.XLOOKUP(order_details[[#This Row],[orderID]],orders[orderID],orders[freight])</f>
        <v>62.09</v>
      </c>
      <c r="O1030">
        <f>order_details[[#This Row],[Sales]]-order_details[[#This Row],[Freight]]</f>
        <v>227.41</v>
      </c>
      <c r="P1030" s="8">
        <f>(order_details[[#This Row],[Profit]]/order_details[[#This Row],[Sales]])/100</f>
        <v>7.8552677029360956E-3</v>
      </c>
      <c r="Q1030" s="12"/>
    </row>
    <row r="1031" spans="1:17" x14ac:dyDescent="0.25">
      <c r="A1031">
        <v>10901</v>
      </c>
      <c r="B1031">
        <v>71</v>
      </c>
      <c r="C1031" t="str">
        <f>_xlfn.XLOOKUP(order_details[[#This Row],[orderID]],orders[orderID],orders[customerID])</f>
        <v>HILAA</v>
      </c>
      <c r="D1031" t="str">
        <f>_xlfn.XLOOKUP(order_details[[#This Row],[orderID]],orders[orderID],orders[Employee Name])</f>
        <v>Margaret Peacock</v>
      </c>
      <c r="E1031" t="str">
        <f>_xlfn.XLOOKUP(order_details[[#This Row],[Customer ID]],customers[customerID],customers[companyName])</f>
        <v>HILARION-Abastos</v>
      </c>
      <c r="F1031" t="str">
        <f>_xlfn.XLOOKUP(order_details[[#This Row],[productID]],products[productID],products[productName])</f>
        <v>Flotemysost</v>
      </c>
      <c r="G1031" t="str">
        <f>_xlfn.XLOOKUP(order_details[[#This Row],[Product Name]],products[productName],products[Category Name])</f>
        <v>Dairy Products</v>
      </c>
      <c r="H1031" s="6">
        <f>_xlfn.XLOOKUP(order_details[[#This Row],[orderID]],orders[orderID],orders[orderDate])</f>
        <v>42058</v>
      </c>
      <c r="I1031" s="6" t="e">
        <f>DATEVALUE(order_details[[#This Row],[Order Date]])</f>
        <v>#VALUE!</v>
      </c>
      <c r="J1031">
        <v>21.5</v>
      </c>
      <c r="K1031">
        <v>30</v>
      </c>
      <c r="L1031">
        <v>0</v>
      </c>
      <c r="M1031">
        <f>(order_details[[#This Row],[unitPrice]]*order_details[[#This Row],[quantity]]) - (order_details[[#This Row],[unitPrice]]*order_details[[#This Row],[quantity]]*order_details[[#This Row],[discount]])</f>
        <v>645</v>
      </c>
      <c r="N1031">
        <f>_xlfn.XLOOKUP(order_details[[#This Row],[orderID]],orders[orderID],orders[freight])</f>
        <v>62.09</v>
      </c>
      <c r="O1031">
        <f>order_details[[#This Row],[Sales]]-order_details[[#This Row],[Freight]]</f>
        <v>582.91</v>
      </c>
      <c r="P1031" s="8">
        <f>(order_details[[#This Row],[Profit]]/order_details[[#This Row],[Sales]])/100</f>
        <v>9.0373643410852703E-3</v>
      </c>
      <c r="Q1031" s="12"/>
    </row>
    <row r="1032" spans="1:17" x14ac:dyDescent="0.25">
      <c r="A1032">
        <v>10915</v>
      </c>
      <c r="B1032">
        <v>33</v>
      </c>
      <c r="C1032" t="str">
        <f>_xlfn.XLOOKUP(order_details[[#This Row],[orderID]],orders[orderID],orders[customerID])</f>
        <v>TORTU</v>
      </c>
      <c r="D1032" t="str">
        <f>_xlfn.XLOOKUP(order_details[[#This Row],[orderID]],orders[orderID],orders[Employee Name])</f>
        <v>Andrew Fuller</v>
      </c>
      <c r="E1032" t="str">
        <f>_xlfn.XLOOKUP(order_details[[#This Row],[Customer ID]],customers[customerID],customers[companyName])</f>
        <v>Tortuga Restaurante</v>
      </c>
      <c r="F1032" t="str">
        <f>_xlfn.XLOOKUP(order_details[[#This Row],[productID]],products[productID],products[productName])</f>
        <v>Geitost</v>
      </c>
      <c r="G1032" t="str">
        <f>_xlfn.XLOOKUP(order_details[[#This Row],[Product Name]],products[productName],products[Category Name])</f>
        <v>Dairy Products</v>
      </c>
      <c r="H1032" s="6">
        <f>_xlfn.XLOOKUP(order_details[[#This Row],[orderID]],orders[orderID],orders[orderDate])</f>
        <v>42062</v>
      </c>
      <c r="I1032" s="6" t="e">
        <f>DATEVALUE(order_details[[#This Row],[Order Date]])</f>
        <v>#VALUE!</v>
      </c>
      <c r="J1032">
        <v>2.5</v>
      </c>
      <c r="K1032">
        <v>30</v>
      </c>
      <c r="L1032">
        <v>0</v>
      </c>
      <c r="M1032">
        <f>(order_details[[#This Row],[unitPrice]]*order_details[[#This Row],[quantity]]) - (order_details[[#This Row],[unitPrice]]*order_details[[#This Row],[quantity]]*order_details[[#This Row],[discount]])</f>
        <v>75</v>
      </c>
      <c r="N1032">
        <f>_xlfn.XLOOKUP(order_details[[#This Row],[orderID]],orders[orderID],orders[freight])</f>
        <v>3.51</v>
      </c>
      <c r="O1032">
        <f>order_details[[#This Row],[Sales]]-order_details[[#This Row],[Freight]]</f>
        <v>71.489999999999995</v>
      </c>
      <c r="P1032" s="8">
        <f>(order_details[[#This Row],[Profit]]/order_details[[#This Row],[Sales]])/100</f>
        <v>9.5319999999999988E-3</v>
      </c>
      <c r="Q1032" s="12"/>
    </row>
    <row r="1033" spans="1:17" x14ac:dyDescent="0.25">
      <c r="A1033">
        <v>10931</v>
      </c>
      <c r="B1033">
        <v>57</v>
      </c>
      <c r="C1033" t="str">
        <f>_xlfn.XLOOKUP(order_details[[#This Row],[orderID]],orders[orderID],orders[customerID])</f>
        <v>RICSU</v>
      </c>
      <c r="D1033" t="str">
        <f>_xlfn.XLOOKUP(order_details[[#This Row],[orderID]],orders[orderID],orders[Employee Name])</f>
        <v>Margaret Peacock</v>
      </c>
      <c r="E1033" t="str">
        <f>_xlfn.XLOOKUP(order_details[[#This Row],[Customer ID]],customers[customerID],customers[companyName])</f>
        <v>Richter Supermarkt</v>
      </c>
      <c r="F1033" t="str">
        <f>_xlfn.XLOOKUP(order_details[[#This Row],[productID]],products[productID],products[productName])</f>
        <v>Ravioli Angelo</v>
      </c>
      <c r="G1033" t="str">
        <f>_xlfn.XLOOKUP(order_details[[#This Row],[Product Name]],products[productName],products[Category Name])</f>
        <v>Grains &amp; Cereals</v>
      </c>
      <c r="H1033" s="6">
        <f>_xlfn.XLOOKUP(order_details[[#This Row],[orderID]],orders[orderID],orders[orderDate])</f>
        <v>42069</v>
      </c>
      <c r="I1033" s="6" t="e">
        <f>DATEVALUE(order_details[[#This Row],[Order Date]])</f>
        <v>#VALUE!</v>
      </c>
      <c r="J1033">
        <v>19.5</v>
      </c>
      <c r="K1033">
        <v>30</v>
      </c>
      <c r="L1033">
        <v>0</v>
      </c>
      <c r="M1033">
        <f>(order_details[[#This Row],[unitPrice]]*order_details[[#This Row],[quantity]]) - (order_details[[#This Row],[unitPrice]]*order_details[[#This Row],[quantity]]*order_details[[#This Row],[discount]])</f>
        <v>585</v>
      </c>
      <c r="N1033">
        <f>_xlfn.XLOOKUP(order_details[[#This Row],[orderID]],orders[orderID],orders[freight])</f>
        <v>13.6</v>
      </c>
      <c r="O1033">
        <f>order_details[[#This Row],[Sales]]-order_details[[#This Row],[Freight]]</f>
        <v>571.4</v>
      </c>
      <c r="P1033" s="8">
        <f>(order_details[[#This Row],[Profit]]/order_details[[#This Row],[Sales]])/100</f>
        <v>9.767521367521367E-3</v>
      </c>
      <c r="Q1033" s="12"/>
    </row>
    <row r="1034" spans="1:17" x14ac:dyDescent="0.25">
      <c r="A1034">
        <v>10933</v>
      </c>
      <c r="B1034">
        <v>61</v>
      </c>
      <c r="C1034" t="str">
        <f>_xlfn.XLOOKUP(order_details[[#This Row],[orderID]],orders[orderID],orders[customerID])</f>
        <v>ISLAT</v>
      </c>
      <c r="D1034" t="str">
        <f>_xlfn.XLOOKUP(order_details[[#This Row],[orderID]],orders[orderID],orders[Employee Name])</f>
        <v>Michael Suyama</v>
      </c>
      <c r="E1034" t="str">
        <f>_xlfn.XLOOKUP(order_details[[#This Row],[Customer ID]],customers[customerID],customers[companyName])</f>
        <v>Island Trading</v>
      </c>
      <c r="F1034" t="str">
        <f>_xlfn.XLOOKUP(order_details[[#This Row],[productID]],products[productID],products[productName])</f>
        <v>Sirop d'érable</v>
      </c>
      <c r="G1034" t="str">
        <f>_xlfn.XLOOKUP(order_details[[#This Row],[Product Name]],products[productName],products[Category Name])</f>
        <v>Condiments</v>
      </c>
      <c r="H1034" s="6">
        <f>_xlfn.XLOOKUP(order_details[[#This Row],[orderID]],orders[orderID],orders[orderDate])</f>
        <v>42069</v>
      </c>
      <c r="I1034" s="6" t="e">
        <f>DATEVALUE(order_details[[#This Row],[Order Date]])</f>
        <v>#VALUE!</v>
      </c>
      <c r="J1034">
        <v>28.5</v>
      </c>
      <c r="K1034">
        <v>30</v>
      </c>
      <c r="L1034">
        <v>0</v>
      </c>
      <c r="M1034">
        <f>(order_details[[#This Row],[unitPrice]]*order_details[[#This Row],[quantity]]) - (order_details[[#This Row],[unitPrice]]*order_details[[#This Row],[quantity]]*order_details[[#This Row],[discount]])</f>
        <v>855</v>
      </c>
      <c r="N1034">
        <f>_xlfn.XLOOKUP(order_details[[#This Row],[orderID]],orders[orderID],orders[freight])</f>
        <v>54.15</v>
      </c>
      <c r="O1034">
        <f>order_details[[#This Row],[Sales]]-order_details[[#This Row],[Freight]]</f>
        <v>800.85</v>
      </c>
      <c r="P1034" s="8">
        <f>(order_details[[#This Row],[Profit]]/order_details[[#This Row],[Sales]])/100</f>
        <v>9.3666666666666672E-3</v>
      </c>
      <c r="Q1034" s="12"/>
    </row>
    <row r="1035" spans="1:17" x14ac:dyDescent="0.25">
      <c r="A1035">
        <v>10949</v>
      </c>
      <c r="B1035">
        <v>10</v>
      </c>
      <c r="C1035" t="str">
        <f>_xlfn.XLOOKUP(order_details[[#This Row],[orderID]],orders[orderID],orders[customerID])</f>
        <v>BOTTM</v>
      </c>
      <c r="D1035" t="str">
        <f>_xlfn.XLOOKUP(order_details[[#This Row],[orderID]],orders[orderID],orders[Employee Name])</f>
        <v>Andrew Fuller</v>
      </c>
      <c r="E1035" t="str">
        <f>_xlfn.XLOOKUP(order_details[[#This Row],[Customer ID]],customers[customerID],customers[companyName])</f>
        <v>Bottom-Dollar Markets</v>
      </c>
      <c r="F1035" t="str">
        <f>_xlfn.XLOOKUP(order_details[[#This Row],[productID]],products[productID],products[productName])</f>
        <v>Ikura</v>
      </c>
      <c r="G1035" t="str">
        <f>_xlfn.XLOOKUP(order_details[[#This Row],[Product Name]],products[productName],products[Category Name])</f>
        <v>Seafood</v>
      </c>
      <c r="H1035" s="6">
        <f>_xlfn.XLOOKUP(order_details[[#This Row],[orderID]],orders[orderID],orders[orderDate])</f>
        <v>42076</v>
      </c>
      <c r="I1035" s="6" t="e">
        <f>DATEVALUE(order_details[[#This Row],[Order Date]])</f>
        <v>#VALUE!</v>
      </c>
      <c r="J1035">
        <v>31</v>
      </c>
      <c r="K1035">
        <v>30</v>
      </c>
      <c r="L1035">
        <v>0</v>
      </c>
      <c r="M1035">
        <f>(order_details[[#This Row],[unitPrice]]*order_details[[#This Row],[quantity]]) - (order_details[[#This Row],[unitPrice]]*order_details[[#This Row],[quantity]]*order_details[[#This Row],[discount]])</f>
        <v>930</v>
      </c>
      <c r="N1035">
        <f>_xlfn.XLOOKUP(order_details[[#This Row],[orderID]],orders[orderID],orders[freight])</f>
        <v>74.44</v>
      </c>
      <c r="O1035">
        <f>order_details[[#This Row],[Sales]]-order_details[[#This Row],[Freight]]</f>
        <v>855.56</v>
      </c>
      <c r="P1035" s="8">
        <f>(order_details[[#This Row],[Profit]]/order_details[[#This Row],[Sales]])/100</f>
        <v>9.1995698924731174E-3</v>
      </c>
      <c r="Q1035" s="12"/>
    </row>
    <row r="1036" spans="1:17" x14ac:dyDescent="0.25">
      <c r="A1036">
        <v>10954</v>
      </c>
      <c r="B1036">
        <v>45</v>
      </c>
      <c r="C1036" t="str">
        <f>_xlfn.XLOOKUP(order_details[[#This Row],[orderID]],orders[orderID],orders[customerID])</f>
        <v>LINOD</v>
      </c>
      <c r="D1036" t="str">
        <f>_xlfn.XLOOKUP(order_details[[#This Row],[orderID]],orders[orderID],orders[Employee Name])</f>
        <v>Steven Buchanan</v>
      </c>
      <c r="E1036" t="str">
        <f>_xlfn.XLOOKUP(order_details[[#This Row],[Customer ID]],customers[customerID],customers[companyName])</f>
        <v>LINO-Delicateses</v>
      </c>
      <c r="F1036" t="str">
        <f>_xlfn.XLOOKUP(order_details[[#This Row],[productID]],products[productID],products[productName])</f>
        <v>Rogede sild</v>
      </c>
      <c r="G1036" t="str">
        <f>_xlfn.XLOOKUP(order_details[[#This Row],[Product Name]],products[productName],products[Category Name])</f>
        <v>Seafood</v>
      </c>
      <c r="H1036" s="6">
        <f>_xlfn.XLOOKUP(order_details[[#This Row],[orderID]],orders[orderID],orders[orderDate])</f>
        <v>42080</v>
      </c>
      <c r="I1036" s="6" t="e">
        <f>DATEVALUE(order_details[[#This Row],[Order Date]])</f>
        <v>#VALUE!</v>
      </c>
      <c r="J1036">
        <v>9.5</v>
      </c>
      <c r="K1036">
        <v>30</v>
      </c>
      <c r="L1036">
        <v>0</v>
      </c>
      <c r="M1036">
        <f>(order_details[[#This Row],[unitPrice]]*order_details[[#This Row],[quantity]]) - (order_details[[#This Row],[unitPrice]]*order_details[[#This Row],[quantity]]*order_details[[#This Row],[discount]])</f>
        <v>285</v>
      </c>
      <c r="N1036">
        <f>_xlfn.XLOOKUP(order_details[[#This Row],[orderID]],orders[orderID],orders[freight])</f>
        <v>27.91</v>
      </c>
      <c r="O1036">
        <f>order_details[[#This Row],[Sales]]-order_details[[#This Row],[Freight]]</f>
        <v>257.08999999999997</v>
      </c>
      <c r="P1036" s="8">
        <f>(order_details[[#This Row],[Profit]]/order_details[[#This Row],[Sales]])/100</f>
        <v>9.0207017543859642E-3</v>
      </c>
      <c r="Q1036" s="12"/>
    </row>
    <row r="1037" spans="1:17" x14ac:dyDescent="0.25">
      <c r="A1037">
        <v>10957</v>
      </c>
      <c r="B1037">
        <v>30</v>
      </c>
      <c r="C1037" t="str">
        <f>_xlfn.XLOOKUP(order_details[[#This Row],[orderID]],orders[orderID],orders[customerID])</f>
        <v>HILAA</v>
      </c>
      <c r="D1037" t="str">
        <f>_xlfn.XLOOKUP(order_details[[#This Row],[orderID]],orders[orderID],orders[Employee Name])</f>
        <v>Laura Callahan</v>
      </c>
      <c r="E1037" t="str">
        <f>_xlfn.XLOOKUP(order_details[[#This Row],[Customer ID]],customers[customerID],customers[companyName])</f>
        <v>HILARION-Abastos</v>
      </c>
      <c r="F1037" t="str">
        <f>_xlfn.XLOOKUP(order_details[[#This Row],[productID]],products[productID],products[productName])</f>
        <v>Nord-Ost Matjeshering</v>
      </c>
      <c r="G1037" t="str">
        <f>_xlfn.XLOOKUP(order_details[[#This Row],[Product Name]],products[productName],products[Category Name])</f>
        <v>Seafood</v>
      </c>
      <c r="H1037" s="6">
        <f>_xlfn.XLOOKUP(order_details[[#This Row],[orderID]],orders[orderID],orders[orderDate])</f>
        <v>42081</v>
      </c>
      <c r="I1037" s="6" t="e">
        <f>DATEVALUE(order_details[[#This Row],[Order Date]])</f>
        <v>#VALUE!</v>
      </c>
      <c r="J1037">
        <v>25.89</v>
      </c>
      <c r="K1037">
        <v>30</v>
      </c>
      <c r="L1037">
        <v>0</v>
      </c>
      <c r="M1037">
        <f>(order_details[[#This Row],[unitPrice]]*order_details[[#This Row],[quantity]]) - (order_details[[#This Row],[unitPrice]]*order_details[[#This Row],[quantity]]*order_details[[#This Row],[discount]])</f>
        <v>776.7</v>
      </c>
      <c r="N1037">
        <f>_xlfn.XLOOKUP(order_details[[#This Row],[orderID]],orders[orderID],orders[freight])</f>
        <v>105.36</v>
      </c>
      <c r="O1037">
        <f>order_details[[#This Row],[Sales]]-order_details[[#This Row],[Freight]]</f>
        <v>671.34</v>
      </c>
      <c r="P1037" s="8">
        <f>(order_details[[#This Row],[Profit]]/order_details[[#This Row],[Sales]])/100</f>
        <v>8.6434916956353806E-3</v>
      </c>
      <c r="Q1037" s="12"/>
    </row>
    <row r="1038" spans="1:17" x14ac:dyDescent="0.25">
      <c r="A1038">
        <v>10968</v>
      </c>
      <c r="B1038">
        <v>12</v>
      </c>
      <c r="C1038" t="str">
        <f>_xlfn.XLOOKUP(order_details[[#This Row],[orderID]],orders[orderID],orders[customerID])</f>
        <v>ERNSH</v>
      </c>
      <c r="D1038" t="str">
        <f>_xlfn.XLOOKUP(order_details[[#This Row],[orderID]],orders[orderID],orders[Employee Name])</f>
        <v>Nancy Davolio</v>
      </c>
      <c r="E1038" t="str">
        <f>_xlfn.XLOOKUP(order_details[[#This Row],[Customer ID]],customers[customerID],customers[companyName])</f>
        <v>Ernst Handel</v>
      </c>
      <c r="F1038" t="str">
        <f>_xlfn.XLOOKUP(order_details[[#This Row],[productID]],products[productID],products[productName])</f>
        <v>Queso Manchego La Pastora</v>
      </c>
      <c r="G1038" t="str">
        <f>_xlfn.XLOOKUP(order_details[[#This Row],[Product Name]],products[productName],products[Category Name])</f>
        <v>Dairy Products</v>
      </c>
      <c r="H1038" s="6">
        <f>_xlfn.XLOOKUP(order_details[[#This Row],[orderID]],orders[orderID],orders[orderDate])</f>
        <v>42086</v>
      </c>
      <c r="I1038" s="6" t="e">
        <f>DATEVALUE(order_details[[#This Row],[Order Date]])</f>
        <v>#VALUE!</v>
      </c>
      <c r="J1038">
        <v>38</v>
      </c>
      <c r="K1038">
        <v>30</v>
      </c>
      <c r="L1038">
        <v>0</v>
      </c>
      <c r="M1038">
        <f>(order_details[[#This Row],[unitPrice]]*order_details[[#This Row],[quantity]]) - (order_details[[#This Row],[unitPrice]]*order_details[[#This Row],[quantity]]*order_details[[#This Row],[discount]])</f>
        <v>1140</v>
      </c>
      <c r="N1038">
        <f>_xlfn.XLOOKUP(order_details[[#This Row],[orderID]],orders[orderID],orders[freight])</f>
        <v>74.599999999999994</v>
      </c>
      <c r="O1038">
        <f>order_details[[#This Row],[Sales]]-order_details[[#This Row],[Freight]]</f>
        <v>1065.4000000000001</v>
      </c>
      <c r="P1038" s="8">
        <f>(order_details[[#This Row],[Profit]]/order_details[[#This Row],[Sales]])/100</f>
        <v>9.3456140350877195E-3</v>
      </c>
      <c r="Q1038" s="12"/>
    </row>
    <row r="1039" spans="1:17" x14ac:dyDescent="0.25">
      <c r="A1039">
        <v>10968</v>
      </c>
      <c r="B1039">
        <v>24</v>
      </c>
      <c r="C1039" t="str">
        <f>_xlfn.XLOOKUP(order_details[[#This Row],[orderID]],orders[orderID],orders[customerID])</f>
        <v>ERNSH</v>
      </c>
      <c r="D1039" t="str">
        <f>_xlfn.XLOOKUP(order_details[[#This Row],[orderID]],orders[orderID],orders[Employee Name])</f>
        <v>Nancy Davolio</v>
      </c>
      <c r="E1039" t="str">
        <f>_xlfn.XLOOKUP(order_details[[#This Row],[Customer ID]],customers[customerID],customers[companyName])</f>
        <v>Ernst Handel</v>
      </c>
      <c r="F1039" t="str">
        <f>_xlfn.XLOOKUP(order_details[[#This Row],[productID]],products[productID],products[productName])</f>
        <v>Guarana Fantastica</v>
      </c>
      <c r="G1039" t="str">
        <f>_xlfn.XLOOKUP(order_details[[#This Row],[Product Name]],products[productName],products[Category Name])</f>
        <v>Beverages</v>
      </c>
      <c r="H1039" s="6">
        <f>_xlfn.XLOOKUP(order_details[[#This Row],[orderID]],orders[orderID],orders[orderDate])</f>
        <v>42086</v>
      </c>
      <c r="I1039" s="6" t="e">
        <f>DATEVALUE(order_details[[#This Row],[Order Date]])</f>
        <v>#VALUE!</v>
      </c>
      <c r="J1039">
        <v>4.5</v>
      </c>
      <c r="K1039">
        <v>30</v>
      </c>
      <c r="L1039">
        <v>0</v>
      </c>
      <c r="M1039">
        <f>(order_details[[#This Row],[unitPrice]]*order_details[[#This Row],[quantity]]) - (order_details[[#This Row],[unitPrice]]*order_details[[#This Row],[quantity]]*order_details[[#This Row],[discount]])</f>
        <v>135</v>
      </c>
      <c r="N1039">
        <f>_xlfn.XLOOKUP(order_details[[#This Row],[orderID]],orders[orderID],orders[freight])</f>
        <v>74.599999999999994</v>
      </c>
      <c r="O1039">
        <f>order_details[[#This Row],[Sales]]-order_details[[#This Row],[Freight]]</f>
        <v>60.400000000000006</v>
      </c>
      <c r="P1039" s="8">
        <f>(order_details[[#This Row],[Profit]]/order_details[[#This Row],[Sales]])/100</f>
        <v>4.4740740740740748E-3</v>
      </c>
      <c r="Q1039" s="12"/>
    </row>
    <row r="1040" spans="1:17" x14ac:dyDescent="0.25">
      <c r="A1040">
        <v>10977</v>
      </c>
      <c r="B1040">
        <v>47</v>
      </c>
      <c r="C1040" t="str">
        <f>_xlfn.XLOOKUP(order_details[[#This Row],[orderID]],orders[orderID],orders[customerID])</f>
        <v>FOLKO</v>
      </c>
      <c r="D1040" t="str">
        <f>_xlfn.XLOOKUP(order_details[[#This Row],[orderID]],orders[orderID],orders[Employee Name])</f>
        <v>Laura Callahan</v>
      </c>
      <c r="E1040" t="str">
        <f>_xlfn.XLOOKUP(order_details[[#This Row],[Customer ID]],customers[customerID],customers[companyName])</f>
        <v>Folk och fä HB</v>
      </c>
      <c r="F1040" t="str">
        <f>_xlfn.XLOOKUP(order_details[[#This Row],[productID]],products[productID],products[productName])</f>
        <v>Zaanse koeken</v>
      </c>
      <c r="G1040" t="str">
        <f>_xlfn.XLOOKUP(order_details[[#This Row],[Product Name]],products[productName],products[Category Name])</f>
        <v>Confections</v>
      </c>
      <c r="H1040" s="6">
        <f>_xlfn.XLOOKUP(order_details[[#This Row],[orderID]],orders[orderID],orders[orderDate])</f>
        <v>42089</v>
      </c>
      <c r="I1040" s="6" t="e">
        <f>DATEVALUE(order_details[[#This Row],[Order Date]])</f>
        <v>#VALUE!</v>
      </c>
      <c r="J1040">
        <v>9.5</v>
      </c>
      <c r="K1040">
        <v>30</v>
      </c>
      <c r="L1040">
        <v>0</v>
      </c>
      <c r="M1040">
        <f>(order_details[[#This Row],[unitPrice]]*order_details[[#This Row],[quantity]]) - (order_details[[#This Row],[unitPrice]]*order_details[[#This Row],[quantity]]*order_details[[#This Row],[discount]])</f>
        <v>285</v>
      </c>
      <c r="N1040">
        <f>_xlfn.XLOOKUP(order_details[[#This Row],[orderID]],orders[orderID],orders[freight])</f>
        <v>208.5</v>
      </c>
      <c r="O1040">
        <f>order_details[[#This Row],[Sales]]-order_details[[#This Row],[Freight]]</f>
        <v>76.5</v>
      </c>
      <c r="P1040" s="8">
        <f>(order_details[[#This Row],[Profit]]/order_details[[#This Row],[Sales]])/100</f>
        <v>2.6842105263157894E-3</v>
      </c>
      <c r="Q1040" s="12"/>
    </row>
    <row r="1041" spans="1:17" x14ac:dyDescent="0.25">
      <c r="A1041">
        <v>10979</v>
      </c>
      <c r="B1041">
        <v>27</v>
      </c>
      <c r="C1041" t="str">
        <f>_xlfn.XLOOKUP(order_details[[#This Row],[orderID]],orders[orderID],orders[customerID])</f>
        <v>ERNSH</v>
      </c>
      <c r="D1041" t="str">
        <f>_xlfn.XLOOKUP(order_details[[#This Row],[orderID]],orders[orderID],orders[Employee Name])</f>
        <v>Laura Callahan</v>
      </c>
      <c r="E1041" t="str">
        <f>_xlfn.XLOOKUP(order_details[[#This Row],[Customer ID]],customers[customerID],customers[companyName])</f>
        <v>Ernst Handel</v>
      </c>
      <c r="F1041" t="str">
        <f>_xlfn.XLOOKUP(order_details[[#This Row],[productID]],products[productID],products[productName])</f>
        <v>Schoggi Schokolade</v>
      </c>
      <c r="G1041" t="str">
        <f>_xlfn.XLOOKUP(order_details[[#This Row],[Product Name]],products[productName],products[Category Name])</f>
        <v>Confections</v>
      </c>
      <c r="H1041" s="6">
        <f>_xlfn.XLOOKUP(order_details[[#This Row],[orderID]],orders[orderID],orders[orderDate])</f>
        <v>42089</v>
      </c>
      <c r="I1041" s="6" t="e">
        <f>DATEVALUE(order_details[[#This Row],[Order Date]])</f>
        <v>#VALUE!</v>
      </c>
      <c r="J1041">
        <v>43.9</v>
      </c>
      <c r="K1041">
        <v>30</v>
      </c>
      <c r="L1041">
        <v>0</v>
      </c>
      <c r="M1041">
        <f>(order_details[[#This Row],[unitPrice]]*order_details[[#This Row],[quantity]]) - (order_details[[#This Row],[unitPrice]]*order_details[[#This Row],[quantity]]*order_details[[#This Row],[discount]])</f>
        <v>1317</v>
      </c>
      <c r="N1041">
        <f>_xlfn.XLOOKUP(order_details[[#This Row],[orderID]],orders[orderID],orders[freight])</f>
        <v>353.07</v>
      </c>
      <c r="O1041">
        <f>order_details[[#This Row],[Sales]]-order_details[[#This Row],[Freight]]</f>
        <v>963.93000000000006</v>
      </c>
      <c r="P1041" s="8">
        <f>(order_details[[#This Row],[Profit]]/order_details[[#This Row],[Sales]])/100</f>
        <v>7.3191343963553536E-3</v>
      </c>
      <c r="Q1041" s="12"/>
    </row>
    <row r="1042" spans="1:17" x14ac:dyDescent="0.25">
      <c r="A1042">
        <v>10986</v>
      </c>
      <c r="B1042">
        <v>11</v>
      </c>
      <c r="C1042" t="str">
        <f>_xlfn.XLOOKUP(order_details[[#This Row],[orderID]],orders[orderID],orders[customerID])</f>
        <v>OCEAN</v>
      </c>
      <c r="D1042" t="str">
        <f>_xlfn.XLOOKUP(order_details[[#This Row],[orderID]],orders[orderID],orders[Employee Name])</f>
        <v>Laura Callahan</v>
      </c>
      <c r="E1042" t="str">
        <f>_xlfn.XLOOKUP(order_details[[#This Row],[Customer ID]],customers[customerID],customers[companyName])</f>
        <v>Océano Atlántico Ltda.</v>
      </c>
      <c r="F1042" t="str">
        <f>_xlfn.XLOOKUP(order_details[[#This Row],[productID]],products[productID],products[productName])</f>
        <v>Queso Cabrales</v>
      </c>
      <c r="G1042" t="str">
        <f>_xlfn.XLOOKUP(order_details[[#This Row],[Product Name]],products[productName],products[Category Name])</f>
        <v>Dairy Products</v>
      </c>
      <c r="H1042" s="6">
        <f>_xlfn.XLOOKUP(order_details[[#This Row],[orderID]],orders[orderID],orders[orderDate])</f>
        <v>42093</v>
      </c>
      <c r="I1042" s="6" t="e">
        <f>DATEVALUE(order_details[[#This Row],[Order Date]])</f>
        <v>#VALUE!</v>
      </c>
      <c r="J1042">
        <v>21</v>
      </c>
      <c r="K1042">
        <v>30</v>
      </c>
      <c r="L1042">
        <v>0</v>
      </c>
      <c r="M1042">
        <f>(order_details[[#This Row],[unitPrice]]*order_details[[#This Row],[quantity]]) - (order_details[[#This Row],[unitPrice]]*order_details[[#This Row],[quantity]]*order_details[[#This Row],[discount]])</f>
        <v>630</v>
      </c>
      <c r="N1042">
        <f>_xlfn.XLOOKUP(order_details[[#This Row],[orderID]],orders[orderID],orders[freight])</f>
        <v>217.86</v>
      </c>
      <c r="O1042">
        <f>order_details[[#This Row],[Sales]]-order_details[[#This Row],[Freight]]</f>
        <v>412.14</v>
      </c>
      <c r="P1042" s="8">
        <f>(order_details[[#This Row],[Profit]]/order_details[[#This Row],[Sales]])/100</f>
        <v>6.5419047619047618E-3</v>
      </c>
      <c r="Q1042" s="12"/>
    </row>
    <row r="1043" spans="1:17" x14ac:dyDescent="0.25">
      <c r="A1043">
        <v>10998</v>
      </c>
      <c r="B1043">
        <v>75</v>
      </c>
      <c r="C1043" t="str">
        <f>_xlfn.XLOOKUP(order_details[[#This Row],[orderID]],orders[orderID],orders[customerID])</f>
        <v>WOLZA</v>
      </c>
      <c r="D1043" t="str">
        <f>_xlfn.XLOOKUP(order_details[[#This Row],[orderID]],orders[orderID],orders[Employee Name])</f>
        <v>Laura Callahan</v>
      </c>
      <c r="E1043" t="str">
        <f>_xlfn.XLOOKUP(order_details[[#This Row],[Customer ID]],customers[customerID],customers[companyName])</f>
        <v>Wolski  Zajazd</v>
      </c>
      <c r="F1043" t="str">
        <f>_xlfn.XLOOKUP(order_details[[#This Row],[productID]],products[productID],products[productName])</f>
        <v>Rhönbräu Klosterbier</v>
      </c>
      <c r="G1043" t="str">
        <f>_xlfn.XLOOKUP(order_details[[#This Row],[Product Name]],products[productName],products[Category Name])</f>
        <v>Beverages</v>
      </c>
      <c r="H1043" s="6">
        <f>_xlfn.XLOOKUP(order_details[[#This Row],[orderID]],orders[orderID],orders[orderDate])</f>
        <v>42097</v>
      </c>
      <c r="I1043" s="6" t="e">
        <f>DATEVALUE(order_details[[#This Row],[Order Date]])</f>
        <v>#VALUE!</v>
      </c>
      <c r="J1043">
        <v>7.75</v>
      </c>
      <c r="K1043">
        <v>30</v>
      </c>
      <c r="L1043">
        <v>0</v>
      </c>
      <c r="M1043">
        <f>(order_details[[#This Row],[unitPrice]]*order_details[[#This Row],[quantity]]) - (order_details[[#This Row],[unitPrice]]*order_details[[#This Row],[quantity]]*order_details[[#This Row],[discount]])</f>
        <v>232.5</v>
      </c>
      <c r="N1043">
        <f>_xlfn.XLOOKUP(order_details[[#This Row],[orderID]],orders[orderID],orders[freight])</f>
        <v>20.309999999999999</v>
      </c>
      <c r="O1043">
        <f>order_details[[#This Row],[Sales]]-order_details[[#This Row],[Freight]]</f>
        <v>212.19</v>
      </c>
      <c r="P1043" s="8">
        <f>(order_details[[#This Row],[Profit]]/order_details[[#This Row],[Sales]])/100</f>
        <v>9.1264516129032254E-3</v>
      </c>
      <c r="Q1043" s="12"/>
    </row>
    <row r="1044" spans="1:17" x14ac:dyDescent="0.25">
      <c r="A1044">
        <v>11000</v>
      </c>
      <c r="B1044">
        <v>77</v>
      </c>
      <c r="C1044" t="str">
        <f>_xlfn.XLOOKUP(order_details[[#This Row],[orderID]],orders[orderID],orders[customerID])</f>
        <v>RATTC</v>
      </c>
      <c r="D1044" t="str">
        <f>_xlfn.XLOOKUP(order_details[[#This Row],[orderID]],orders[orderID],orders[Employee Name])</f>
        <v>Andrew Fuller</v>
      </c>
      <c r="E1044" t="str">
        <f>_xlfn.XLOOKUP(order_details[[#This Row],[Customer ID]],customers[customerID],customers[companyName])</f>
        <v>Rattlesnake Canyon Grocery</v>
      </c>
      <c r="F1044" t="str">
        <f>_xlfn.XLOOKUP(order_details[[#This Row],[productID]],products[productID],products[productName])</f>
        <v>Original Frankfurter Grüne Soße</v>
      </c>
      <c r="G1044" t="str">
        <f>_xlfn.XLOOKUP(order_details[[#This Row],[Product Name]],products[productName],products[Category Name])</f>
        <v>Condiments</v>
      </c>
      <c r="H1044" s="6">
        <f>_xlfn.XLOOKUP(order_details[[#This Row],[orderID]],orders[orderID],orders[orderDate])</f>
        <v>42100</v>
      </c>
      <c r="I1044" s="6" t="e">
        <f>DATEVALUE(order_details[[#This Row],[Order Date]])</f>
        <v>#VALUE!</v>
      </c>
      <c r="J1044">
        <v>13</v>
      </c>
      <c r="K1044">
        <v>30</v>
      </c>
      <c r="L1044">
        <v>0</v>
      </c>
      <c r="M1044">
        <f>(order_details[[#This Row],[unitPrice]]*order_details[[#This Row],[quantity]]) - (order_details[[#This Row],[unitPrice]]*order_details[[#This Row],[quantity]]*order_details[[#This Row],[discount]])</f>
        <v>390</v>
      </c>
      <c r="N1044">
        <f>_xlfn.XLOOKUP(order_details[[#This Row],[orderID]],orders[orderID],orders[freight])</f>
        <v>55.12</v>
      </c>
      <c r="O1044">
        <f>order_details[[#This Row],[Sales]]-order_details[[#This Row],[Freight]]</f>
        <v>334.88</v>
      </c>
      <c r="P1044" s="8">
        <f>(order_details[[#This Row],[Profit]]/order_details[[#This Row],[Sales]])/100</f>
        <v>8.5866666666666661E-3</v>
      </c>
      <c r="Q1044" s="12"/>
    </row>
    <row r="1045" spans="1:17" x14ac:dyDescent="0.25">
      <c r="A1045">
        <v>11007</v>
      </c>
      <c r="B1045">
        <v>8</v>
      </c>
      <c r="C1045" t="str">
        <f>_xlfn.XLOOKUP(order_details[[#This Row],[orderID]],orders[orderID],orders[customerID])</f>
        <v>PRINI</v>
      </c>
      <c r="D1045" t="str">
        <f>_xlfn.XLOOKUP(order_details[[#This Row],[orderID]],orders[orderID],orders[Employee Name])</f>
        <v>Laura Callahan</v>
      </c>
      <c r="E1045" t="str">
        <f>_xlfn.XLOOKUP(order_details[[#This Row],[Customer ID]],customers[customerID],customers[companyName])</f>
        <v>Princesa Isabel Vinhos</v>
      </c>
      <c r="F1045" t="str">
        <f>_xlfn.XLOOKUP(order_details[[#This Row],[productID]],products[productID],products[productName])</f>
        <v>Northwoods Cranberry Sauce</v>
      </c>
      <c r="G1045" t="str">
        <f>_xlfn.XLOOKUP(order_details[[#This Row],[Product Name]],products[productName],products[Category Name])</f>
        <v>Condiments</v>
      </c>
      <c r="H1045" s="6">
        <f>_xlfn.XLOOKUP(order_details[[#This Row],[orderID]],orders[orderID],orders[orderDate])</f>
        <v>42102</v>
      </c>
      <c r="I1045" s="6" t="e">
        <f>DATEVALUE(order_details[[#This Row],[Order Date]])</f>
        <v>#VALUE!</v>
      </c>
      <c r="J1045">
        <v>40</v>
      </c>
      <c r="K1045">
        <v>30</v>
      </c>
      <c r="L1045">
        <v>0</v>
      </c>
      <c r="M1045">
        <f>(order_details[[#This Row],[unitPrice]]*order_details[[#This Row],[quantity]]) - (order_details[[#This Row],[unitPrice]]*order_details[[#This Row],[quantity]]*order_details[[#This Row],[discount]])</f>
        <v>1200</v>
      </c>
      <c r="N1045">
        <f>_xlfn.XLOOKUP(order_details[[#This Row],[orderID]],orders[orderID],orders[freight])</f>
        <v>202.24</v>
      </c>
      <c r="O1045">
        <f>order_details[[#This Row],[Sales]]-order_details[[#This Row],[Freight]]</f>
        <v>997.76</v>
      </c>
      <c r="P1045" s="8">
        <f>(order_details[[#This Row],[Profit]]/order_details[[#This Row],[Sales]])/100</f>
        <v>8.3146666666666664E-3</v>
      </c>
      <c r="Q1045" s="12"/>
    </row>
    <row r="1046" spans="1:17" x14ac:dyDescent="0.25">
      <c r="A1046">
        <v>11017</v>
      </c>
      <c r="B1046">
        <v>70</v>
      </c>
      <c r="C1046" t="str">
        <f>_xlfn.XLOOKUP(order_details[[#This Row],[orderID]],orders[orderID],orders[customerID])</f>
        <v>ERNSH</v>
      </c>
      <c r="D1046" t="str">
        <f>_xlfn.XLOOKUP(order_details[[#This Row],[orderID]],orders[orderID],orders[Employee Name])</f>
        <v>Anne Dodsworth</v>
      </c>
      <c r="E1046" t="str">
        <f>_xlfn.XLOOKUP(order_details[[#This Row],[Customer ID]],customers[customerID],customers[companyName])</f>
        <v>Ernst Handel</v>
      </c>
      <c r="F1046" t="str">
        <f>_xlfn.XLOOKUP(order_details[[#This Row],[productID]],products[productID],products[productName])</f>
        <v>Outback Lager</v>
      </c>
      <c r="G1046" t="str">
        <f>_xlfn.XLOOKUP(order_details[[#This Row],[Product Name]],products[productName],products[Category Name])</f>
        <v>Beverages</v>
      </c>
      <c r="H1046" s="6">
        <f>_xlfn.XLOOKUP(order_details[[#This Row],[orderID]],orders[orderID],orders[orderDate])</f>
        <v>42107</v>
      </c>
      <c r="I1046" s="6" t="e">
        <f>DATEVALUE(order_details[[#This Row],[Order Date]])</f>
        <v>#VALUE!</v>
      </c>
      <c r="J1046">
        <v>15</v>
      </c>
      <c r="K1046">
        <v>30</v>
      </c>
      <c r="L1046">
        <v>0</v>
      </c>
      <c r="M1046">
        <f>(order_details[[#This Row],[unitPrice]]*order_details[[#This Row],[quantity]]) - (order_details[[#This Row],[unitPrice]]*order_details[[#This Row],[quantity]]*order_details[[#This Row],[discount]])</f>
        <v>450</v>
      </c>
      <c r="N1046">
        <f>_xlfn.XLOOKUP(order_details[[#This Row],[orderID]],orders[orderID],orders[freight])</f>
        <v>754.26</v>
      </c>
      <c r="O1046">
        <f>order_details[[#This Row],[Sales]]-order_details[[#This Row],[Freight]]</f>
        <v>-304.26</v>
      </c>
      <c r="P1046" s="8">
        <f>(order_details[[#This Row],[Profit]]/order_details[[#This Row],[Sales]])/100</f>
        <v>-6.7613333333333336E-3</v>
      </c>
      <c r="Q1046" s="12"/>
    </row>
    <row r="1047" spans="1:17" x14ac:dyDescent="0.25">
      <c r="A1047">
        <v>11022</v>
      </c>
      <c r="B1047">
        <v>69</v>
      </c>
      <c r="C1047" t="str">
        <f>_xlfn.XLOOKUP(order_details[[#This Row],[orderID]],orders[orderID],orders[customerID])</f>
        <v>HANAR</v>
      </c>
      <c r="D1047" t="str">
        <f>_xlfn.XLOOKUP(order_details[[#This Row],[orderID]],orders[orderID],orders[Employee Name])</f>
        <v>Anne Dodsworth</v>
      </c>
      <c r="E1047" t="str">
        <f>_xlfn.XLOOKUP(order_details[[#This Row],[Customer ID]],customers[customerID],customers[companyName])</f>
        <v>Hanari Carnes</v>
      </c>
      <c r="F1047" t="str">
        <f>_xlfn.XLOOKUP(order_details[[#This Row],[productID]],products[productID],products[productName])</f>
        <v>Gudbrandsdalsost</v>
      </c>
      <c r="G1047" t="str">
        <f>_xlfn.XLOOKUP(order_details[[#This Row],[Product Name]],products[productName],products[Category Name])</f>
        <v>Dairy Products</v>
      </c>
      <c r="H1047" s="6">
        <f>_xlfn.XLOOKUP(order_details[[#This Row],[orderID]],orders[orderID],orders[orderDate])</f>
        <v>42108</v>
      </c>
      <c r="I1047" s="6" t="e">
        <f>DATEVALUE(order_details[[#This Row],[Order Date]])</f>
        <v>#VALUE!</v>
      </c>
      <c r="J1047">
        <v>36</v>
      </c>
      <c r="K1047">
        <v>30</v>
      </c>
      <c r="L1047">
        <v>0</v>
      </c>
      <c r="M1047">
        <f>(order_details[[#This Row],[unitPrice]]*order_details[[#This Row],[quantity]]) - (order_details[[#This Row],[unitPrice]]*order_details[[#This Row],[quantity]]*order_details[[#This Row],[discount]])</f>
        <v>1080</v>
      </c>
      <c r="N1047">
        <f>_xlfn.XLOOKUP(order_details[[#This Row],[orderID]],orders[orderID],orders[freight])</f>
        <v>6.27</v>
      </c>
      <c r="O1047">
        <f>order_details[[#This Row],[Sales]]-order_details[[#This Row],[Freight]]</f>
        <v>1073.73</v>
      </c>
      <c r="P1047" s="8">
        <f>(order_details[[#This Row],[Profit]]/order_details[[#This Row],[Sales]])/100</f>
        <v>9.9419444444444442E-3</v>
      </c>
      <c r="Q1047" s="12"/>
    </row>
    <row r="1048" spans="1:17" x14ac:dyDescent="0.25">
      <c r="A1048">
        <v>11023</v>
      </c>
      <c r="B1048">
        <v>43</v>
      </c>
      <c r="C1048" t="str">
        <f>_xlfn.XLOOKUP(order_details[[#This Row],[orderID]],orders[orderID],orders[customerID])</f>
        <v>BSBEV</v>
      </c>
      <c r="D1048" t="str">
        <f>_xlfn.XLOOKUP(order_details[[#This Row],[orderID]],orders[orderID],orders[Employee Name])</f>
        <v>Nancy Davolio</v>
      </c>
      <c r="E1048" t="str">
        <f>_xlfn.XLOOKUP(order_details[[#This Row],[Customer ID]],customers[customerID],customers[companyName])</f>
        <v>B's Beverages</v>
      </c>
      <c r="F1048" t="str">
        <f>_xlfn.XLOOKUP(order_details[[#This Row],[productID]],products[productID],products[productName])</f>
        <v>Ipoh Coffee</v>
      </c>
      <c r="G1048" t="str">
        <f>_xlfn.XLOOKUP(order_details[[#This Row],[Product Name]],products[productName],products[Category Name])</f>
        <v>Beverages</v>
      </c>
      <c r="H1048" s="6">
        <f>_xlfn.XLOOKUP(order_details[[#This Row],[orderID]],orders[orderID],orders[orderDate])</f>
        <v>42108</v>
      </c>
      <c r="I1048" s="6" t="e">
        <f>DATEVALUE(order_details[[#This Row],[Order Date]])</f>
        <v>#VALUE!</v>
      </c>
      <c r="J1048">
        <v>46</v>
      </c>
      <c r="K1048">
        <v>30</v>
      </c>
      <c r="L1048">
        <v>0</v>
      </c>
      <c r="M1048">
        <f>(order_details[[#This Row],[unitPrice]]*order_details[[#This Row],[quantity]]) - (order_details[[#This Row],[unitPrice]]*order_details[[#This Row],[quantity]]*order_details[[#This Row],[discount]])</f>
        <v>1380</v>
      </c>
      <c r="N1048">
        <f>_xlfn.XLOOKUP(order_details[[#This Row],[orderID]],orders[orderID],orders[freight])</f>
        <v>123.83</v>
      </c>
      <c r="O1048">
        <f>order_details[[#This Row],[Sales]]-order_details[[#This Row],[Freight]]</f>
        <v>1256.17</v>
      </c>
      <c r="P1048" s="8">
        <f>(order_details[[#This Row],[Profit]]/order_details[[#This Row],[Sales]])/100</f>
        <v>9.1026811594202908E-3</v>
      </c>
      <c r="Q1048" s="12"/>
    </row>
    <row r="1049" spans="1:17" x14ac:dyDescent="0.25">
      <c r="A1049">
        <v>11024</v>
      </c>
      <c r="B1049">
        <v>33</v>
      </c>
      <c r="C1049" t="str">
        <f>_xlfn.XLOOKUP(order_details[[#This Row],[orderID]],orders[orderID],orders[customerID])</f>
        <v>EASTC</v>
      </c>
      <c r="D1049" t="str">
        <f>_xlfn.XLOOKUP(order_details[[#This Row],[orderID]],orders[orderID],orders[Employee Name])</f>
        <v>Margaret Peacock</v>
      </c>
      <c r="E1049" t="str">
        <f>_xlfn.XLOOKUP(order_details[[#This Row],[Customer ID]],customers[customerID],customers[companyName])</f>
        <v>Eastern Connection</v>
      </c>
      <c r="F1049" t="str">
        <f>_xlfn.XLOOKUP(order_details[[#This Row],[productID]],products[productID],products[productName])</f>
        <v>Geitost</v>
      </c>
      <c r="G1049" t="str">
        <f>_xlfn.XLOOKUP(order_details[[#This Row],[Product Name]],products[productName],products[Category Name])</f>
        <v>Dairy Products</v>
      </c>
      <c r="H1049" s="6">
        <f>_xlfn.XLOOKUP(order_details[[#This Row],[orderID]],orders[orderID],orders[orderDate])</f>
        <v>42109</v>
      </c>
      <c r="I1049" s="6" t="e">
        <f>DATEVALUE(order_details[[#This Row],[Order Date]])</f>
        <v>#VALUE!</v>
      </c>
      <c r="J1049">
        <v>2.5</v>
      </c>
      <c r="K1049">
        <v>30</v>
      </c>
      <c r="L1049">
        <v>0</v>
      </c>
      <c r="M1049">
        <f>(order_details[[#This Row],[unitPrice]]*order_details[[#This Row],[quantity]]) - (order_details[[#This Row],[unitPrice]]*order_details[[#This Row],[quantity]]*order_details[[#This Row],[discount]])</f>
        <v>75</v>
      </c>
      <c r="N1049">
        <f>_xlfn.XLOOKUP(order_details[[#This Row],[orderID]],orders[orderID],orders[freight])</f>
        <v>74.36</v>
      </c>
      <c r="O1049">
        <f>order_details[[#This Row],[Sales]]-order_details[[#This Row],[Freight]]</f>
        <v>0.64000000000000057</v>
      </c>
      <c r="P1049" s="8">
        <f>(order_details[[#This Row],[Profit]]/order_details[[#This Row],[Sales]])/100</f>
        <v>8.5333333333333406E-5</v>
      </c>
      <c r="Q1049" s="12"/>
    </row>
    <row r="1050" spans="1:17" x14ac:dyDescent="0.25">
      <c r="A1050">
        <v>11032</v>
      </c>
      <c r="B1050">
        <v>59</v>
      </c>
      <c r="C1050" t="str">
        <f>_xlfn.XLOOKUP(order_details[[#This Row],[orderID]],orders[orderID],orders[customerID])</f>
        <v>WHITC</v>
      </c>
      <c r="D1050" t="str">
        <f>_xlfn.XLOOKUP(order_details[[#This Row],[orderID]],orders[orderID],orders[Employee Name])</f>
        <v>Andrew Fuller</v>
      </c>
      <c r="E1050" t="str">
        <f>_xlfn.XLOOKUP(order_details[[#This Row],[Customer ID]],customers[customerID],customers[companyName])</f>
        <v>White Clover Markets</v>
      </c>
      <c r="F1050" t="str">
        <f>_xlfn.XLOOKUP(order_details[[#This Row],[productID]],products[productID],products[productName])</f>
        <v>Raclette Courdavault</v>
      </c>
      <c r="G1050" t="str">
        <f>_xlfn.XLOOKUP(order_details[[#This Row],[Product Name]],products[productName],products[Category Name])</f>
        <v>Dairy Products</v>
      </c>
      <c r="H1050" s="6">
        <f>_xlfn.XLOOKUP(order_details[[#This Row],[orderID]],orders[orderID],orders[orderDate])</f>
        <v>42111</v>
      </c>
      <c r="I1050" s="6" t="e">
        <f>DATEVALUE(order_details[[#This Row],[Order Date]])</f>
        <v>#VALUE!</v>
      </c>
      <c r="J1050">
        <v>55</v>
      </c>
      <c r="K1050">
        <v>30</v>
      </c>
      <c r="L1050">
        <v>0</v>
      </c>
      <c r="M1050">
        <f>(order_details[[#This Row],[unitPrice]]*order_details[[#This Row],[quantity]]) - (order_details[[#This Row],[unitPrice]]*order_details[[#This Row],[quantity]]*order_details[[#This Row],[discount]])</f>
        <v>1650</v>
      </c>
      <c r="N1050">
        <f>_xlfn.XLOOKUP(order_details[[#This Row],[orderID]],orders[orderID],orders[freight])</f>
        <v>606.19000000000005</v>
      </c>
      <c r="O1050">
        <f>order_details[[#This Row],[Sales]]-order_details[[#This Row],[Freight]]</f>
        <v>1043.81</v>
      </c>
      <c r="P1050" s="8">
        <f>(order_details[[#This Row],[Profit]]/order_details[[#This Row],[Sales]])/100</f>
        <v>6.3261212121212117E-3</v>
      </c>
      <c r="Q1050" s="12"/>
    </row>
    <row r="1051" spans="1:17" x14ac:dyDescent="0.25">
      <c r="A1051">
        <v>11035</v>
      </c>
      <c r="B1051">
        <v>42</v>
      </c>
      <c r="C1051" t="str">
        <f>_xlfn.XLOOKUP(order_details[[#This Row],[orderID]],orders[orderID],orders[customerID])</f>
        <v>SUPRD</v>
      </c>
      <c r="D1051" t="str">
        <f>_xlfn.XLOOKUP(order_details[[#This Row],[orderID]],orders[orderID],orders[Employee Name])</f>
        <v>Andrew Fuller</v>
      </c>
      <c r="E1051" t="str">
        <f>_xlfn.XLOOKUP(order_details[[#This Row],[Customer ID]],customers[customerID],customers[companyName])</f>
        <v>Suprêmes délices</v>
      </c>
      <c r="F1051" t="str">
        <f>_xlfn.XLOOKUP(order_details[[#This Row],[productID]],products[productID],products[productName])</f>
        <v>Singaporean Hokkien Fried Mee</v>
      </c>
      <c r="G1051" t="str">
        <f>_xlfn.XLOOKUP(order_details[[#This Row],[Product Name]],products[productName],products[Category Name])</f>
        <v>Grains &amp; Cereals</v>
      </c>
      <c r="H1051" s="6">
        <f>_xlfn.XLOOKUP(order_details[[#This Row],[orderID]],orders[orderID],orders[orderDate])</f>
        <v>42114</v>
      </c>
      <c r="I1051" s="6" t="e">
        <f>DATEVALUE(order_details[[#This Row],[Order Date]])</f>
        <v>#VALUE!</v>
      </c>
      <c r="J1051">
        <v>14</v>
      </c>
      <c r="K1051">
        <v>30</v>
      </c>
      <c r="L1051">
        <v>0</v>
      </c>
      <c r="M1051">
        <f>(order_details[[#This Row],[unitPrice]]*order_details[[#This Row],[quantity]]) - (order_details[[#This Row],[unitPrice]]*order_details[[#This Row],[quantity]]*order_details[[#This Row],[discount]])</f>
        <v>420</v>
      </c>
      <c r="N1051">
        <f>_xlfn.XLOOKUP(order_details[[#This Row],[orderID]],orders[orderID],orders[freight])</f>
        <v>0.17</v>
      </c>
      <c r="O1051">
        <f>order_details[[#This Row],[Sales]]-order_details[[#This Row],[Freight]]</f>
        <v>419.83</v>
      </c>
      <c r="P1051" s="8">
        <f>(order_details[[#This Row],[Profit]]/order_details[[#This Row],[Sales]])/100</f>
        <v>9.9959523809523814E-3</v>
      </c>
      <c r="Q1051" s="12"/>
    </row>
    <row r="1052" spans="1:17" x14ac:dyDescent="0.25">
      <c r="A1052">
        <v>11036</v>
      </c>
      <c r="B1052">
        <v>59</v>
      </c>
      <c r="C1052" t="str">
        <f>_xlfn.XLOOKUP(order_details[[#This Row],[orderID]],orders[orderID],orders[customerID])</f>
        <v>DRACD</v>
      </c>
      <c r="D1052" t="str">
        <f>_xlfn.XLOOKUP(order_details[[#This Row],[orderID]],orders[orderID],orders[Employee Name])</f>
        <v>Laura Callahan</v>
      </c>
      <c r="E1052" t="str">
        <f>_xlfn.XLOOKUP(order_details[[#This Row],[Customer ID]],customers[customerID],customers[companyName])</f>
        <v>Drachenblut Delikatessen</v>
      </c>
      <c r="F1052" t="str">
        <f>_xlfn.XLOOKUP(order_details[[#This Row],[productID]],products[productID],products[productName])</f>
        <v>Raclette Courdavault</v>
      </c>
      <c r="G1052" t="str">
        <f>_xlfn.XLOOKUP(order_details[[#This Row],[Product Name]],products[productName],products[Category Name])</f>
        <v>Dairy Products</v>
      </c>
      <c r="H1052" s="6">
        <f>_xlfn.XLOOKUP(order_details[[#This Row],[orderID]],orders[orderID],orders[orderDate])</f>
        <v>42114</v>
      </c>
      <c r="I1052" s="6" t="e">
        <f>DATEVALUE(order_details[[#This Row],[Order Date]])</f>
        <v>#VALUE!</v>
      </c>
      <c r="J1052">
        <v>55</v>
      </c>
      <c r="K1052">
        <v>30</v>
      </c>
      <c r="L1052">
        <v>0</v>
      </c>
      <c r="M1052">
        <f>(order_details[[#This Row],[unitPrice]]*order_details[[#This Row],[quantity]]) - (order_details[[#This Row],[unitPrice]]*order_details[[#This Row],[quantity]]*order_details[[#This Row],[discount]])</f>
        <v>1650</v>
      </c>
      <c r="N1052">
        <f>_xlfn.XLOOKUP(order_details[[#This Row],[orderID]],orders[orderID],orders[freight])</f>
        <v>149.47</v>
      </c>
      <c r="O1052">
        <f>order_details[[#This Row],[Sales]]-order_details[[#This Row],[Freight]]</f>
        <v>1500.53</v>
      </c>
      <c r="P1052" s="8">
        <f>(order_details[[#This Row],[Profit]]/order_details[[#This Row],[Sales]])/100</f>
        <v>9.0941212121212131E-3</v>
      </c>
      <c r="Q1052" s="12"/>
    </row>
    <row r="1053" spans="1:17" x14ac:dyDescent="0.25">
      <c r="A1053">
        <v>11038</v>
      </c>
      <c r="B1053">
        <v>71</v>
      </c>
      <c r="C1053" t="str">
        <f>_xlfn.XLOOKUP(order_details[[#This Row],[orderID]],orders[orderID],orders[customerID])</f>
        <v>SUPRD</v>
      </c>
      <c r="D1053" t="str">
        <f>_xlfn.XLOOKUP(order_details[[#This Row],[orderID]],orders[orderID],orders[Employee Name])</f>
        <v>Nancy Davolio</v>
      </c>
      <c r="E1053" t="str">
        <f>_xlfn.XLOOKUP(order_details[[#This Row],[Customer ID]],customers[customerID],customers[companyName])</f>
        <v>Suprêmes délices</v>
      </c>
      <c r="F1053" t="str">
        <f>_xlfn.XLOOKUP(order_details[[#This Row],[productID]],products[productID],products[productName])</f>
        <v>Flotemysost</v>
      </c>
      <c r="G1053" t="str">
        <f>_xlfn.XLOOKUP(order_details[[#This Row],[Product Name]],products[productName],products[Category Name])</f>
        <v>Dairy Products</v>
      </c>
      <c r="H1053" s="6">
        <f>_xlfn.XLOOKUP(order_details[[#This Row],[orderID]],orders[orderID],orders[orderDate])</f>
        <v>42115</v>
      </c>
      <c r="I1053" s="6" t="e">
        <f>DATEVALUE(order_details[[#This Row],[Order Date]])</f>
        <v>#VALUE!</v>
      </c>
      <c r="J1053">
        <v>21.5</v>
      </c>
      <c r="K1053">
        <v>30</v>
      </c>
      <c r="L1053">
        <v>0</v>
      </c>
      <c r="M1053">
        <f>(order_details[[#This Row],[unitPrice]]*order_details[[#This Row],[quantity]]) - (order_details[[#This Row],[unitPrice]]*order_details[[#This Row],[quantity]]*order_details[[#This Row],[discount]])</f>
        <v>645</v>
      </c>
      <c r="N1053">
        <f>_xlfn.XLOOKUP(order_details[[#This Row],[orderID]],orders[orderID],orders[freight])</f>
        <v>29.59</v>
      </c>
      <c r="O1053">
        <f>order_details[[#This Row],[Sales]]-order_details[[#This Row],[Freight]]</f>
        <v>615.41</v>
      </c>
      <c r="P1053" s="8">
        <f>(order_details[[#This Row],[Profit]]/order_details[[#This Row],[Sales]])/100</f>
        <v>9.5412403100775187E-3</v>
      </c>
      <c r="Q1053" s="12"/>
    </row>
    <row r="1054" spans="1:17" x14ac:dyDescent="0.25">
      <c r="A1054">
        <v>11041</v>
      </c>
      <c r="B1054">
        <v>63</v>
      </c>
      <c r="C1054" t="str">
        <f>_xlfn.XLOOKUP(order_details[[#This Row],[orderID]],orders[orderID],orders[customerID])</f>
        <v>CHOPS</v>
      </c>
      <c r="D1054" t="str">
        <f>_xlfn.XLOOKUP(order_details[[#This Row],[orderID]],orders[orderID],orders[Employee Name])</f>
        <v>Janet Leverling</v>
      </c>
      <c r="E1054" t="str">
        <f>_xlfn.XLOOKUP(order_details[[#This Row],[Customer ID]],customers[customerID],customers[companyName])</f>
        <v>Chop-suey Chinese</v>
      </c>
      <c r="F1054" t="str">
        <f>_xlfn.XLOOKUP(order_details[[#This Row],[productID]],products[productID],products[productName])</f>
        <v>Vegie-spread</v>
      </c>
      <c r="G1054" t="str">
        <f>_xlfn.XLOOKUP(order_details[[#This Row],[Product Name]],products[productName],products[Category Name])</f>
        <v>Condiments</v>
      </c>
      <c r="H1054" s="6">
        <f>_xlfn.XLOOKUP(order_details[[#This Row],[orderID]],orders[orderID],orders[orderDate])</f>
        <v>42116</v>
      </c>
      <c r="I1054" s="6" t="e">
        <f>DATEVALUE(order_details[[#This Row],[Order Date]])</f>
        <v>#VALUE!</v>
      </c>
      <c r="J1054">
        <v>43.9</v>
      </c>
      <c r="K1054">
        <v>30</v>
      </c>
      <c r="L1054">
        <v>0</v>
      </c>
      <c r="M1054">
        <f>(order_details[[#This Row],[unitPrice]]*order_details[[#This Row],[quantity]]) - (order_details[[#This Row],[unitPrice]]*order_details[[#This Row],[quantity]]*order_details[[#This Row],[discount]])</f>
        <v>1317</v>
      </c>
      <c r="N1054">
        <f>_xlfn.XLOOKUP(order_details[[#This Row],[orderID]],orders[orderID],orders[freight])</f>
        <v>48.22</v>
      </c>
      <c r="O1054">
        <f>order_details[[#This Row],[Sales]]-order_details[[#This Row],[Freight]]</f>
        <v>1268.78</v>
      </c>
      <c r="P1054" s="8">
        <f>(order_details[[#This Row],[Profit]]/order_details[[#This Row],[Sales]])/100</f>
        <v>9.6338648443432037E-3</v>
      </c>
      <c r="Q1054" s="12"/>
    </row>
    <row r="1055" spans="1:17" x14ac:dyDescent="0.25">
      <c r="A1055">
        <v>11059</v>
      </c>
      <c r="B1055">
        <v>13</v>
      </c>
      <c r="C1055" t="str">
        <f>_xlfn.XLOOKUP(order_details[[#This Row],[orderID]],orders[orderID],orders[customerID])</f>
        <v>RICAR</v>
      </c>
      <c r="D1055" t="str">
        <f>_xlfn.XLOOKUP(order_details[[#This Row],[orderID]],orders[orderID],orders[Employee Name])</f>
        <v>Andrew Fuller</v>
      </c>
      <c r="E1055" t="str">
        <f>_xlfn.XLOOKUP(order_details[[#This Row],[Customer ID]],customers[customerID],customers[companyName])</f>
        <v>Ricardo Adocicados</v>
      </c>
      <c r="F1055" t="str">
        <f>_xlfn.XLOOKUP(order_details[[#This Row],[productID]],products[productID],products[productName])</f>
        <v>Konbu</v>
      </c>
      <c r="G1055" t="str">
        <f>_xlfn.XLOOKUP(order_details[[#This Row],[Product Name]],products[productName],products[Category Name])</f>
        <v>Seafood</v>
      </c>
      <c r="H1055" s="6">
        <f>_xlfn.XLOOKUP(order_details[[#This Row],[orderID]],orders[orderID],orders[orderDate])</f>
        <v>42123</v>
      </c>
      <c r="I1055" s="6" t="e">
        <f>DATEVALUE(order_details[[#This Row],[Order Date]])</f>
        <v>#VALUE!</v>
      </c>
      <c r="J1055">
        <v>6</v>
      </c>
      <c r="K1055">
        <v>30</v>
      </c>
      <c r="L1055">
        <v>0</v>
      </c>
      <c r="M1055">
        <f>(order_details[[#This Row],[unitPrice]]*order_details[[#This Row],[quantity]]) - (order_details[[#This Row],[unitPrice]]*order_details[[#This Row],[quantity]]*order_details[[#This Row],[discount]])</f>
        <v>180</v>
      </c>
      <c r="N1055">
        <f>_xlfn.XLOOKUP(order_details[[#This Row],[orderID]],orders[orderID],orders[freight])</f>
        <v>85.8</v>
      </c>
      <c r="O1055">
        <f>order_details[[#This Row],[Sales]]-order_details[[#This Row],[Freight]]</f>
        <v>94.2</v>
      </c>
      <c r="P1055" s="8">
        <f>(order_details[[#This Row],[Profit]]/order_details[[#This Row],[Sales]])/100</f>
        <v>5.2333333333333329E-3</v>
      </c>
      <c r="Q1055" s="12"/>
    </row>
    <row r="1056" spans="1:17" x14ac:dyDescent="0.25">
      <c r="A1056">
        <v>11063</v>
      </c>
      <c r="B1056">
        <v>34</v>
      </c>
      <c r="C1056" t="str">
        <f>_xlfn.XLOOKUP(order_details[[#This Row],[orderID]],orders[orderID],orders[customerID])</f>
        <v>HUNGO</v>
      </c>
      <c r="D1056" t="str">
        <f>_xlfn.XLOOKUP(order_details[[#This Row],[orderID]],orders[orderID],orders[Employee Name])</f>
        <v>Janet Leverling</v>
      </c>
      <c r="E1056" t="str">
        <f>_xlfn.XLOOKUP(order_details[[#This Row],[Customer ID]],customers[customerID],customers[companyName])</f>
        <v>Hungry Owl All-Night Grocers</v>
      </c>
      <c r="F1056" t="str">
        <f>_xlfn.XLOOKUP(order_details[[#This Row],[productID]],products[productID],products[productName])</f>
        <v>Sasquatch Ale</v>
      </c>
      <c r="G1056" t="str">
        <f>_xlfn.XLOOKUP(order_details[[#This Row],[Product Name]],products[productName],products[Category Name])</f>
        <v>Beverages</v>
      </c>
      <c r="H1056" s="6">
        <f>_xlfn.XLOOKUP(order_details[[#This Row],[orderID]],orders[orderID],orders[orderDate])</f>
        <v>42124</v>
      </c>
      <c r="I1056" s="6" t="e">
        <f>DATEVALUE(order_details[[#This Row],[Order Date]])</f>
        <v>#VALUE!</v>
      </c>
      <c r="J1056">
        <v>14</v>
      </c>
      <c r="K1056">
        <v>30</v>
      </c>
      <c r="L1056">
        <v>0</v>
      </c>
      <c r="M1056">
        <f>(order_details[[#This Row],[unitPrice]]*order_details[[#This Row],[quantity]]) - (order_details[[#This Row],[unitPrice]]*order_details[[#This Row],[quantity]]*order_details[[#This Row],[discount]])</f>
        <v>420</v>
      </c>
      <c r="N1056">
        <f>_xlfn.XLOOKUP(order_details[[#This Row],[orderID]],orders[orderID],orders[freight])</f>
        <v>81.73</v>
      </c>
      <c r="O1056">
        <f>order_details[[#This Row],[Sales]]-order_details[[#This Row],[Freight]]</f>
        <v>338.27</v>
      </c>
      <c r="P1056" s="8">
        <f>(order_details[[#This Row],[Profit]]/order_details[[#This Row],[Sales]])/100</f>
        <v>8.0540476190476187E-3</v>
      </c>
      <c r="Q1056" s="12"/>
    </row>
    <row r="1057" spans="1:17" x14ac:dyDescent="0.25">
      <c r="A1057">
        <v>10248</v>
      </c>
      <c r="B1057">
        <v>42</v>
      </c>
      <c r="C1057" t="str">
        <f>_xlfn.XLOOKUP(order_details[[#This Row],[orderID]],orders[orderID],orders[customerID])</f>
        <v>VINET</v>
      </c>
      <c r="D1057" t="str">
        <f>_xlfn.XLOOKUP(order_details[[#This Row],[orderID]],orders[orderID],orders[Employee Name])</f>
        <v>Steven Buchanan</v>
      </c>
      <c r="E1057" t="str">
        <f>_xlfn.XLOOKUP(order_details[[#This Row],[Customer ID]],customers[customerID],customers[companyName])</f>
        <v>Vins et alcools Chevalier</v>
      </c>
      <c r="F1057" t="str">
        <f>_xlfn.XLOOKUP(order_details[[#This Row],[productID]],products[productID],products[productName])</f>
        <v>Singaporean Hokkien Fried Mee</v>
      </c>
      <c r="G1057" t="str">
        <f>_xlfn.XLOOKUP(order_details[[#This Row],[Product Name]],products[productName],products[Category Name])</f>
        <v>Grains &amp; Cereals</v>
      </c>
      <c r="H1057" s="6">
        <f>_xlfn.XLOOKUP(order_details[[#This Row],[orderID]],orders[orderID],orders[orderDate])</f>
        <v>41459</v>
      </c>
      <c r="I1057" s="6" t="e">
        <f>DATEVALUE(order_details[[#This Row],[Order Date]])</f>
        <v>#VALUE!</v>
      </c>
      <c r="J1057">
        <v>9.8000000000000007</v>
      </c>
      <c r="K1057">
        <v>10</v>
      </c>
      <c r="L1057">
        <v>0</v>
      </c>
      <c r="M1057">
        <f>(order_details[[#This Row],[unitPrice]]*order_details[[#This Row],[quantity]]) - (order_details[[#This Row],[unitPrice]]*order_details[[#This Row],[quantity]]*order_details[[#This Row],[discount]])</f>
        <v>98</v>
      </c>
      <c r="N1057">
        <f>_xlfn.XLOOKUP(order_details[[#This Row],[orderID]],orders[orderID],orders[freight])</f>
        <v>32.380000000000003</v>
      </c>
      <c r="O1057">
        <f>order_details[[#This Row],[Sales]]-order_details[[#This Row],[Freight]]</f>
        <v>65.62</v>
      </c>
      <c r="P1057" s="8">
        <f>(order_details[[#This Row],[Profit]]/order_details[[#This Row],[Sales]])/100</f>
        <v>6.6959183673469388E-3</v>
      </c>
      <c r="Q1057" s="12"/>
    </row>
    <row r="1058" spans="1:17" x14ac:dyDescent="0.25">
      <c r="A1058">
        <v>10250</v>
      </c>
      <c r="B1058">
        <v>41</v>
      </c>
      <c r="C1058" t="str">
        <f>_xlfn.XLOOKUP(order_details[[#This Row],[orderID]],orders[orderID],orders[customerID])</f>
        <v>HANAR</v>
      </c>
      <c r="D1058" t="str">
        <f>_xlfn.XLOOKUP(order_details[[#This Row],[orderID]],orders[orderID],orders[Employee Name])</f>
        <v>Margaret Peacock</v>
      </c>
      <c r="E1058" t="str">
        <f>_xlfn.XLOOKUP(order_details[[#This Row],[Customer ID]],customers[customerID],customers[companyName])</f>
        <v>Hanari Carnes</v>
      </c>
      <c r="F1058" t="str">
        <f>_xlfn.XLOOKUP(order_details[[#This Row],[productID]],products[productID],products[productName])</f>
        <v>Jack's New England Clam Chowder</v>
      </c>
      <c r="G1058" t="str">
        <f>_xlfn.XLOOKUP(order_details[[#This Row],[Product Name]],products[productName],products[Category Name])</f>
        <v>Seafood</v>
      </c>
      <c r="H1058" s="6">
        <f>_xlfn.XLOOKUP(order_details[[#This Row],[orderID]],orders[orderID],orders[orderDate])</f>
        <v>41463</v>
      </c>
      <c r="I1058" s="6" t="e">
        <f>DATEVALUE(order_details[[#This Row],[Order Date]])</f>
        <v>#VALUE!</v>
      </c>
      <c r="J1058">
        <v>7.7</v>
      </c>
      <c r="K1058">
        <v>10</v>
      </c>
      <c r="L1058">
        <v>0</v>
      </c>
      <c r="M1058">
        <f>(order_details[[#This Row],[unitPrice]]*order_details[[#This Row],[quantity]]) - (order_details[[#This Row],[unitPrice]]*order_details[[#This Row],[quantity]]*order_details[[#This Row],[discount]])</f>
        <v>77</v>
      </c>
      <c r="N1058">
        <f>_xlfn.XLOOKUP(order_details[[#This Row],[orderID]],orders[orderID],orders[freight])</f>
        <v>65.83</v>
      </c>
      <c r="O1058">
        <f>order_details[[#This Row],[Sales]]-order_details[[#This Row],[Freight]]</f>
        <v>11.170000000000002</v>
      </c>
      <c r="P1058" s="8">
        <f>(order_details[[#This Row],[Profit]]/order_details[[#This Row],[Sales]])/100</f>
        <v>1.450649350649351E-3</v>
      </c>
      <c r="Q1058" s="12"/>
    </row>
    <row r="1059" spans="1:17" x14ac:dyDescent="0.25">
      <c r="A1059">
        <v>10259</v>
      </c>
      <c r="B1059">
        <v>21</v>
      </c>
      <c r="C1059" t="str">
        <f>_xlfn.XLOOKUP(order_details[[#This Row],[orderID]],orders[orderID],orders[customerID])</f>
        <v>CENTC</v>
      </c>
      <c r="D1059" t="str">
        <f>_xlfn.XLOOKUP(order_details[[#This Row],[orderID]],orders[orderID],orders[Employee Name])</f>
        <v>Margaret Peacock</v>
      </c>
      <c r="E1059" t="str">
        <f>_xlfn.XLOOKUP(order_details[[#This Row],[Customer ID]],customers[customerID],customers[companyName])</f>
        <v>Centro comercial Moctezuma</v>
      </c>
      <c r="F1059" t="str">
        <f>_xlfn.XLOOKUP(order_details[[#This Row],[productID]],products[productID],products[productName])</f>
        <v>Sir Rodney's Scones</v>
      </c>
      <c r="G1059" t="str">
        <f>_xlfn.XLOOKUP(order_details[[#This Row],[Product Name]],products[productName],products[Category Name])</f>
        <v>Confections</v>
      </c>
      <c r="H1059" s="6">
        <f>_xlfn.XLOOKUP(order_details[[#This Row],[orderID]],orders[orderID],orders[orderDate])</f>
        <v>41473</v>
      </c>
      <c r="I1059" s="6" t="e">
        <f>DATEVALUE(order_details[[#This Row],[Order Date]])</f>
        <v>#VALUE!</v>
      </c>
      <c r="J1059">
        <v>8</v>
      </c>
      <c r="K1059">
        <v>10</v>
      </c>
      <c r="L1059">
        <v>0</v>
      </c>
      <c r="M1059">
        <f>(order_details[[#This Row],[unitPrice]]*order_details[[#This Row],[quantity]]) - (order_details[[#This Row],[unitPrice]]*order_details[[#This Row],[quantity]]*order_details[[#This Row],[discount]])</f>
        <v>80</v>
      </c>
      <c r="N1059">
        <f>_xlfn.XLOOKUP(order_details[[#This Row],[orderID]],orders[orderID],orders[freight])</f>
        <v>3.25</v>
      </c>
      <c r="O1059">
        <f>order_details[[#This Row],[Sales]]-order_details[[#This Row],[Freight]]</f>
        <v>76.75</v>
      </c>
      <c r="P1059" s="8">
        <f>(order_details[[#This Row],[Profit]]/order_details[[#This Row],[Sales]])/100</f>
        <v>9.5937499999999998E-3</v>
      </c>
      <c r="Q1059" s="12"/>
    </row>
    <row r="1060" spans="1:17" x14ac:dyDescent="0.25">
      <c r="A1060">
        <v>10268</v>
      </c>
      <c r="B1060">
        <v>29</v>
      </c>
      <c r="C1060" t="str">
        <f>_xlfn.XLOOKUP(order_details[[#This Row],[orderID]],orders[orderID],orders[customerID])</f>
        <v>GROSR</v>
      </c>
      <c r="D1060" t="str">
        <f>_xlfn.XLOOKUP(order_details[[#This Row],[orderID]],orders[orderID],orders[Employee Name])</f>
        <v>Laura Callahan</v>
      </c>
      <c r="E1060" t="str">
        <f>_xlfn.XLOOKUP(order_details[[#This Row],[Customer ID]],customers[customerID],customers[companyName])</f>
        <v>GROSELLA-Restaurante</v>
      </c>
      <c r="F1060" t="str">
        <f>_xlfn.XLOOKUP(order_details[[#This Row],[productID]],products[productID],products[productName])</f>
        <v>Thüringer Rostbratwurst</v>
      </c>
      <c r="G1060" t="str">
        <f>_xlfn.XLOOKUP(order_details[[#This Row],[Product Name]],products[productName],products[Category Name])</f>
        <v>Meat &amp; Poultry</v>
      </c>
      <c r="H1060" s="6">
        <f>_xlfn.XLOOKUP(order_details[[#This Row],[orderID]],orders[orderID],orders[orderDate])</f>
        <v>41485</v>
      </c>
      <c r="I1060" s="6" t="e">
        <f>DATEVALUE(order_details[[#This Row],[Order Date]])</f>
        <v>#VALUE!</v>
      </c>
      <c r="J1060">
        <v>99</v>
      </c>
      <c r="K1060">
        <v>10</v>
      </c>
      <c r="L1060">
        <v>0</v>
      </c>
      <c r="M1060">
        <f>(order_details[[#This Row],[unitPrice]]*order_details[[#This Row],[quantity]]) - (order_details[[#This Row],[unitPrice]]*order_details[[#This Row],[quantity]]*order_details[[#This Row],[discount]])</f>
        <v>990</v>
      </c>
      <c r="N1060">
        <f>_xlfn.XLOOKUP(order_details[[#This Row],[orderID]],orders[orderID],orders[freight])</f>
        <v>66.290000000000006</v>
      </c>
      <c r="O1060">
        <f>order_details[[#This Row],[Sales]]-order_details[[#This Row],[Freight]]</f>
        <v>923.71</v>
      </c>
      <c r="P1060" s="8">
        <f>(order_details[[#This Row],[Profit]]/order_details[[#This Row],[Sales]])/100</f>
        <v>9.3304040404040417E-3</v>
      </c>
      <c r="Q1060" s="12"/>
    </row>
    <row r="1061" spans="1:17" x14ac:dyDescent="0.25">
      <c r="A1061">
        <v>10276</v>
      </c>
      <c r="B1061">
        <v>13</v>
      </c>
      <c r="C1061" t="str">
        <f>_xlfn.XLOOKUP(order_details[[#This Row],[orderID]],orders[orderID],orders[customerID])</f>
        <v>TORTU</v>
      </c>
      <c r="D1061" t="str">
        <f>_xlfn.XLOOKUP(order_details[[#This Row],[orderID]],orders[orderID],orders[Employee Name])</f>
        <v>Laura Callahan</v>
      </c>
      <c r="E1061" t="str">
        <f>_xlfn.XLOOKUP(order_details[[#This Row],[Customer ID]],customers[customerID],customers[companyName])</f>
        <v>Tortuga Restaurante</v>
      </c>
      <c r="F1061" t="str">
        <f>_xlfn.XLOOKUP(order_details[[#This Row],[productID]],products[productID],products[productName])</f>
        <v>Konbu</v>
      </c>
      <c r="G1061" t="str">
        <f>_xlfn.XLOOKUP(order_details[[#This Row],[Product Name]],products[productName],products[Category Name])</f>
        <v>Seafood</v>
      </c>
      <c r="H1061" s="6">
        <f>_xlfn.XLOOKUP(order_details[[#This Row],[orderID]],orders[orderID],orders[orderDate])</f>
        <v>41494</v>
      </c>
      <c r="I1061" s="6" t="e">
        <f>DATEVALUE(order_details[[#This Row],[Order Date]])</f>
        <v>#VALUE!</v>
      </c>
      <c r="J1061">
        <v>4.8</v>
      </c>
      <c r="K1061">
        <v>10</v>
      </c>
      <c r="L1061">
        <v>0</v>
      </c>
      <c r="M1061">
        <f>(order_details[[#This Row],[unitPrice]]*order_details[[#This Row],[quantity]]) - (order_details[[#This Row],[unitPrice]]*order_details[[#This Row],[quantity]]*order_details[[#This Row],[discount]])</f>
        <v>48</v>
      </c>
      <c r="N1061">
        <f>_xlfn.XLOOKUP(order_details[[#This Row],[orderID]],orders[orderID],orders[freight])</f>
        <v>13.84</v>
      </c>
      <c r="O1061">
        <f>order_details[[#This Row],[Sales]]-order_details[[#This Row],[Freight]]</f>
        <v>34.159999999999997</v>
      </c>
      <c r="P1061" s="8">
        <f>(order_details[[#This Row],[Profit]]/order_details[[#This Row],[Sales]])/100</f>
        <v>7.1166666666666652E-3</v>
      </c>
      <c r="Q1061" s="12"/>
    </row>
    <row r="1062" spans="1:17" x14ac:dyDescent="0.25">
      <c r="A1062">
        <v>10290</v>
      </c>
      <c r="B1062">
        <v>77</v>
      </c>
      <c r="C1062" t="str">
        <f>_xlfn.XLOOKUP(order_details[[#This Row],[orderID]],orders[orderID],orders[customerID])</f>
        <v>COMMI</v>
      </c>
      <c r="D1062" t="str">
        <f>_xlfn.XLOOKUP(order_details[[#This Row],[orderID]],orders[orderID],orders[Employee Name])</f>
        <v>Laura Callahan</v>
      </c>
      <c r="E1062" t="str">
        <f>_xlfn.XLOOKUP(order_details[[#This Row],[Customer ID]],customers[customerID],customers[companyName])</f>
        <v>Comércio Mineiro</v>
      </c>
      <c r="F1062" t="str">
        <f>_xlfn.XLOOKUP(order_details[[#This Row],[productID]],products[productID],products[productName])</f>
        <v>Original Frankfurter Grüne Soße</v>
      </c>
      <c r="G1062" t="str">
        <f>_xlfn.XLOOKUP(order_details[[#This Row],[Product Name]],products[productName],products[Category Name])</f>
        <v>Condiments</v>
      </c>
      <c r="H1062" s="6">
        <f>_xlfn.XLOOKUP(order_details[[#This Row],[orderID]],orders[orderID],orders[orderDate])</f>
        <v>41513</v>
      </c>
      <c r="I1062" s="6" t="e">
        <f>DATEVALUE(order_details[[#This Row],[Order Date]])</f>
        <v>#VALUE!</v>
      </c>
      <c r="J1062">
        <v>10.4</v>
      </c>
      <c r="K1062">
        <v>10</v>
      </c>
      <c r="L1062">
        <v>0</v>
      </c>
      <c r="M1062">
        <f>(order_details[[#This Row],[unitPrice]]*order_details[[#This Row],[quantity]]) - (order_details[[#This Row],[unitPrice]]*order_details[[#This Row],[quantity]]*order_details[[#This Row],[discount]])</f>
        <v>104</v>
      </c>
      <c r="N1062">
        <f>_xlfn.XLOOKUP(order_details[[#This Row],[orderID]],orders[orderID],orders[freight])</f>
        <v>79.7</v>
      </c>
      <c r="O1062">
        <f>order_details[[#This Row],[Sales]]-order_details[[#This Row],[Freight]]</f>
        <v>24.299999999999997</v>
      </c>
      <c r="P1062" s="8">
        <f>(order_details[[#This Row],[Profit]]/order_details[[#This Row],[Sales]])/100</f>
        <v>2.3365384615384611E-3</v>
      </c>
      <c r="Q1062" s="12"/>
    </row>
    <row r="1063" spans="1:17" x14ac:dyDescent="0.25">
      <c r="A1063">
        <v>10293</v>
      </c>
      <c r="B1063">
        <v>24</v>
      </c>
      <c r="C1063" t="str">
        <f>_xlfn.XLOOKUP(order_details[[#This Row],[orderID]],orders[orderID],orders[customerID])</f>
        <v>TORTU</v>
      </c>
      <c r="D1063" t="str">
        <f>_xlfn.XLOOKUP(order_details[[#This Row],[orderID]],orders[orderID],orders[Employee Name])</f>
        <v>Nancy Davolio</v>
      </c>
      <c r="E1063" t="str">
        <f>_xlfn.XLOOKUP(order_details[[#This Row],[Customer ID]],customers[customerID],customers[companyName])</f>
        <v>Tortuga Restaurante</v>
      </c>
      <c r="F1063" t="str">
        <f>_xlfn.XLOOKUP(order_details[[#This Row],[productID]],products[productID],products[productName])</f>
        <v>Guarana Fantastica</v>
      </c>
      <c r="G1063" t="str">
        <f>_xlfn.XLOOKUP(order_details[[#This Row],[Product Name]],products[productName],products[Category Name])</f>
        <v>Beverages</v>
      </c>
      <c r="H1063" s="6">
        <f>_xlfn.XLOOKUP(order_details[[#This Row],[orderID]],orders[orderID],orders[orderDate])</f>
        <v>41515</v>
      </c>
      <c r="I1063" s="6" t="e">
        <f>DATEVALUE(order_details[[#This Row],[Order Date]])</f>
        <v>#VALUE!</v>
      </c>
      <c r="J1063">
        <v>3.6</v>
      </c>
      <c r="K1063">
        <v>10</v>
      </c>
      <c r="L1063">
        <v>0</v>
      </c>
      <c r="M1063">
        <f>(order_details[[#This Row],[unitPrice]]*order_details[[#This Row],[quantity]]) - (order_details[[#This Row],[unitPrice]]*order_details[[#This Row],[quantity]]*order_details[[#This Row],[discount]])</f>
        <v>36</v>
      </c>
      <c r="N1063">
        <f>_xlfn.XLOOKUP(order_details[[#This Row],[orderID]],orders[orderID],orders[freight])</f>
        <v>21.18</v>
      </c>
      <c r="O1063">
        <f>order_details[[#This Row],[Sales]]-order_details[[#This Row],[Freight]]</f>
        <v>14.82</v>
      </c>
      <c r="P1063" s="8">
        <f>(order_details[[#This Row],[Profit]]/order_details[[#This Row],[Sales]])/100</f>
        <v>4.1166666666666669E-3</v>
      </c>
      <c r="Q1063" s="12"/>
    </row>
    <row r="1064" spans="1:17" x14ac:dyDescent="0.25">
      <c r="A1064">
        <v>10301</v>
      </c>
      <c r="B1064">
        <v>40</v>
      </c>
      <c r="C1064" t="str">
        <f>_xlfn.XLOOKUP(order_details[[#This Row],[orderID]],orders[orderID],orders[customerID])</f>
        <v>WANDK</v>
      </c>
      <c r="D1064" t="str">
        <f>_xlfn.XLOOKUP(order_details[[#This Row],[orderID]],orders[orderID],orders[Employee Name])</f>
        <v>Laura Callahan</v>
      </c>
      <c r="E1064" t="str">
        <f>_xlfn.XLOOKUP(order_details[[#This Row],[Customer ID]],customers[customerID],customers[companyName])</f>
        <v>Die Wandernde Kuh</v>
      </c>
      <c r="F1064" t="str">
        <f>_xlfn.XLOOKUP(order_details[[#This Row],[productID]],products[productID],products[productName])</f>
        <v>Boston Crab Meat</v>
      </c>
      <c r="G1064" t="str">
        <f>_xlfn.XLOOKUP(order_details[[#This Row],[Product Name]],products[productName],products[Category Name])</f>
        <v>Seafood</v>
      </c>
      <c r="H1064" s="6">
        <f>_xlfn.XLOOKUP(order_details[[#This Row],[orderID]],orders[orderID],orders[orderDate])</f>
        <v>41526</v>
      </c>
      <c r="I1064" s="6" t="e">
        <f>DATEVALUE(order_details[[#This Row],[Order Date]])</f>
        <v>#VALUE!</v>
      </c>
      <c r="J1064">
        <v>14.7</v>
      </c>
      <c r="K1064">
        <v>10</v>
      </c>
      <c r="L1064">
        <v>0</v>
      </c>
      <c r="M1064">
        <f>(order_details[[#This Row],[unitPrice]]*order_details[[#This Row],[quantity]]) - (order_details[[#This Row],[unitPrice]]*order_details[[#This Row],[quantity]]*order_details[[#This Row],[discount]])</f>
        <v>147</v>
      </c>
      <c r="N1064">
        <f>_xlfn.XLOOKUP(order_details[[#This Row],[orderID]],orders[orderID],orders[freight])</f>
        <v>45.08</v>
      </c>
      <c r="O1064">
        <f>order_details[[#This Row],[Sales]]-order_details[[#This Row],[Freight]]</f>
        <v>101.92</v>
      </c>
      <c r="P1064" s="8">
        <f>(order_details[[#This Row],[Profit]]/order_details[[#This Row],[Sales]])/100</f>
        <v>6.9333333333333339E-3</v>
      </c>
      <c r="Q1064" s="12"/>
    </row>
    <row r="1065" spans="1:17" x14ac:dyDescent="0.25">
      <c r="A1065">
        <v>10304</v>
      </c>
      <c r="B1065">
        <v>59</v>
      </c>
      <c r="C1065" t="str">
        <f>_xlfn.XLOOKUP(order_details[[#This Row],[orderID]],orders[orderID],orders[customerID])</f>
        <v>TORTU</v>
      </c>
      <c r="D1065" t="str">
        <f>_xlfn.XLOOKUP(order_details[[#This Row],[orderID]],orders[orderID],orders[Employee Name])</f>
        <v>Nancy Davolio</v>
      </c>
      <c r="E1065" t="str">
        <f>_xlfn.XLOOKUP(order_details[[#This Row],[Customer ID]],customers[customerID],customers[companyName])</f>
        <v>Tortuga Restaurante</v>
      </c>
      <c r="F1065" t="str">
        <f>_xlfn.XLOOKUP(order_details[[#This Row],[productID]],products[productID],products[productName])</f>
        <v>Raclette Courdavault</v>
      </c>
      <c r="G1065" t="str">
        <f>_xlfn.XLOOKUP(order_details[[#This Row],[Product Name]],products[productName],products[Category Name])</f>
        <v>Dairy Products</v>
      </c>
      <c r="H1065" s="6">
        <f>_xlfn.XLOOKUP(order_details[[#This Row],[orderID]],orders[orderID],orders[orderDate])</f>
        <v>41529</v>
      </c>
      <c r="I1065" s="6" t="e">
        <f>DATEVALUE(order_details[[#This Row],[Order Date]])</f>
        <v>#VALUE!</v>
      </c>
      <c r="J1065">
        <v>44</v>
      </c>
      <c r="K1065">
        <v>10</v>
      </c>
      <c r="L1065">
        <v>0</v>
      </c>
      <c r="M1065">
        <f>(order_details[[#This Row],[unitPrice]]*order_details[[#This Row],[quantity]]) - (order_details[[#This Row],[unitPrice]]*order_details[[#This Row],[quantity]]*order_details[[#This Row],[discount]])</f>
        <v>440</v>
      </c>
      <c r="N1065">
        <f>_xlfn.XLOOKUP(order_details[[#This Row],[orderID]],orders[orderID],orders[freight])</f>
        <v>63.79</v>
      </c>
      <c r="O1065">
        <f>order_details[[#This Row],[Sales]]-order_details[[#This Row],[Freight]]</f>
        <v>376.21</v>
      </c>
      <c r="P1065" s="8">
        <f>(order_details[[#This Row],[Profit]]/order_details[[#This Row],[Sales]])/100</f>
        <v>8.5502272727272718E-3</v>
      </c>
      <c r="Q1065" s="12"/>
    </row>
    <row r="1066" spans="1:17" x14ac:dyDescent="0.25">
      <c r="A1066">
        <v>10306</v>
      </c>
      <c r="B1066">
        <v>30</v>
      </c>
      <c r="C1066" t="str">
        <f>_xlfn.XLOOKUP(order_details[[#This Row],[orderID]],orders[orderID],orders[customerID])</f>
        <v>ROMEY</v>
      </c>
      <c r="D1066" t="str">
        <f>_xlfn.XLOOKUP(order_details[[#This Row],[orderID]],orders[orderID],orders[Employee Name])</f>
        <v>Nancy Davolio</v>
      </c>
      <c r="E1066" t="str">
        <f>_xlfn.XLOOKUP(order_details[[#This Row],[Customer ID]],customers[customerID],customers[companyName])</f>
        <v>Romero y tomillo</v>
      </c>
      <c r="F1066" t="str">
        <f>_xlfn.XLOOKUP(order_details[[#This Row],[productID]],products[productID],products[productName])</f>
        <v>Nord-Ost Matjeshering</v>
      </c>
      <c r="G1066" t="str">
        <f>_xlfn.XLOOKUP(order_details[[#This Row],[Product Name]],products[productName],products[Category Name])</f>
        <v>Seafood</v>
      </c>
      <c r="H1066" s="6">
        <f>_xlfn.XLOOKUP(order_details[[#This Row],[orderID]],orders[orderID],orders[orderDate])</f>
        <v>41533</v>
      </c>
      <c r="I1066" s="6" t="e">
        <f>DATEVALUE(order_details[[#This Row],[Order Date]])</f>
        <v>#VALUE!</v>
      </c>
      <c r="J1066">
        <v>20.7</v>
      </c>
      <c r="K1066">
        <v>10</v>
      </c>
      <c r="L1066">
        <v>0</v>
      </c>
      <c r="M1066">
        <f>(order_details[[#This Row],[unitPrice]]*order_details[[#This Row],[quantity]]) - (order_details[[#This Row],[unitPrice]]*order_details[[#This Row],[quantity]]*order_details[[#This Row],[discount]])</f>
        <v>207</v>
      </c>
      <c r="N1066">
        <f>_xlfn.XLOOKUP(order_details[[#This Row],[orderID]],orders[orderID],orders[freight])</f>
        <v>7.56</v>
      </c>
      <c r="O1066">
        <f>order_details[[#This Row],[Sales]]-order_details[[#This Row],[Freight]]</f>
        <v>199.44</v>
      </c>
      <c r="P1066" s="8">
        <f>(order_details[[#This Row],[Profit]]/order_details[[#This Row],[Sales]])/100</f>
        <v>9.6347826086956526E-3</v>
      </c>
      <c r="Q1066" s="12"/>
    </row>
    <row r="1067" spans="1:17" x14ac:dyDescent="0.25">
      <c r="A1067">
        <v>10306</v>
      </c>
      <c r="B1067">
        <v>53</v>
      </c>
      <c r="C1067" t="str">
        <f>_xlfn.XLOOKUP(order_details[[#This Row],[orderID]],orders[orderID],orders[customerID])</f>
        <v>ROMEY</v>
      </c>
      <c r="D1067" t="str">
        <f>_xlfn.XLOOKUP(order_details[[#This Row],[orderID]],orders[orderID],orders[Employee Name])</f>
        <v>Nancy Davolio</v>
      </c>
      <c r="E1067" t="str">
        <f>_xlfn.XLOOKUP(order_details[[#This Row],[Customer ID]],customers[customerID],customers[companyName])</f>
        <v>Romero y tomillo</v>
      </c>
      <c r="F1067" t="str">
        <f>_xlfn.XLOOKUP(order_details[[#This Row],[productID]],products[productID],products[productName])</f>
        <v>Perth Pasties</v>
      </c>
      <c r="G1067" t="str">
        <f>_xlfn.XLOOKUP(order_details[[#This Row],[Product Name]],products[productName],products[Category Name])</f>
        <v>Meat &amp; Poultry</v>
      </c>
      <c r="H1067" s="6">
        <f>_xlfn.XLOOKUP(order_details[[#This Row],[orderID]],orders[orderID],orders[orderDate])</f>
        <v>41533</v>
      </c>
      <c r="I1067" s="6" t="e">
        <f>DATEVALUE(order_details[[#This Row],[Order Date]])</f>
        <v>#VALUE!</v>
      </c>
      <c r="J1067">
        <v>26.2</v>
      </c>
      <c r="K1067">
        <v>10</v>
      </c>
      <c r="L1067">
        <v>0</v>
      </c>
      <c r="M1067">
        <f>(order_details[[#This Row],[unitPrice]]*order_details[[#This Row],[quantity]]) - (order_details[[#This Row],[unitPrice]]*order_details[[#This Row],[quantity]]*order_details[[#This Row],[discount]])</f>
        <v>262</v>
      </c>
      <c r="N1067">
        <f>_xlfn.XLOOKUP(order_details[[#This Row],[orderID]],orders[orderID],orders[freight])</f>
        <v>7.56</v>
      </c>
      <c r="O1067">
        <f>order_details[[#This Row],[Sales]]-order_details[[#This Row],[Freight]]</f>
        <v>254.44</v>
      </c>
      <c r="P1067" s="8">
        <f>(order_details[[#This Row],[Profit]]/order_details[[#This Row],[Sales]])/100</f>
        <v>9.7114503816793894E-3</v>
      </c>
      <c r="Q1067" s="12"/>
    </row>
    <row r="1068" spans="1:17" x14ac:dyDescent="0.25">
      <c r="A1068">
        <v>10307</v>
      </c>
      <c r="B1068">
        <v>62</v>
      </c>
      <c r="C1068" t="str">
        <f>_xlfn.XLOOKUP(order_details[[#This Row],[orderID]],orders[orderID],orders[customerID])</f>
        <v>LONEP</v>
      </c>
      <c r="D1068" t="str">
        <f>_xlfn.XLOOKUP(order_details[[#This Row],[orderID]],orders[orderID],orders[Employee Name])</f>
        <v>Andrew Fuller</v>
      </c>
      <c r="E1068" t="str">
        <f>_xlfn.XLOOKUP(order_details[[#This Row],[Customer ID]],customers[customerID],customers[companyName])</f>
        <v>Lonesome Pine Restaurant</v>
      </c>
      <c r="F1068" t="str">
        <f>_xlfn.XLOOKUP(order_details[[#This Row],[productID]],products[productID],products[productName])</f>
        <v>Tarte au sucre</v>
      </c>
      <c r="G1068" t="str">
        <f>_xlfn.XLOOKUP(order_details[[#This Row],[Product Name]],products[productName],products[Category Name])</f>
        <v>Confections</v>
      </c>
      <c r="H1068" s="6">
        <f>_xlfn.XLOOKUP(order_details[[#This Row],[orderID]],orders[orderID],orders[orderDate])</f>
        <v>41534</v>
      </c>
      <c r="I1068" s="6" t="e">
        <f>DATEVALUE(order_details[[#This Row],[Order Date]])</f>
        <v>#VALUE!</v>
      </c>
      <c r="J1068">
        <v>39.4</v>
      </c>
      <c r="K1068">
        <v>10</v>
      </c>
      <c r="L1068">
        <v>0</v>
      </c>
      <c r="M1068">
        <f>(order_details[[#This Row],[unitPrice]]*order_details[[#This Row],[quantity]]) - (order_details[[#This Row],[unitPrice]]*order_details[[#This Row],[quantity]]*order_details[[#This Row],[discount]])</f>
        <v>394</v>
      </c>
      <c r="N1068">
        <f>_xlfn.XLOOKUP(order_details[[#This Row],[orderID]],orders[orderID],orders[freight])</f>
        <v>0.56000000000000005</v>
      </c>
      <c r="O1068">
        <f>order_details[[#This Row],[Sales]]-order_details[[#This Row],[Freight]]</f>
        <v>393.44</v>
      </c>
      <c r="P1068" s="8">
        <f>(order_details[[#This Row],[Profit]]/order_details[[#This Row],[Sales]])/100</f>
        <v>9.9857868020304559E-3</v>
      </c>
      <c r="Q1068" s="12"/>
    </row>
    <row r="1069" spans="1:17" x14ac:dyDescent="0.25">
      <c r="A1069">
        <v>10310</v>
      </c>
      <c r="B1069">
        <v>16</v>
      </c>
      <c r="C1069" t="str">
        <f>_xlfn.XLOOKUP(order_details[[#This Row],[orderID]],orders[orderID],orders[customerID])</f>
        <v>THEBI</v>
      </c>
      <c r="D1069" t="str">
        <f>_xlfn.XLOOKUP(order_details[[#This Row],[orderID]],orders[orderID],orders[Employee Name])</f>
        <v>Laura Callahan</v>
      </c>
      <c r="E1069" t="str">
        <f>_xlfn.XLOOKUP(order_details[[#This Row],[Customer ID]],customers[customerID],customers[companyName])</f>
        <v>The Big Cheese</v>
      </c>
      <c r="F1069" t="str">
        <f>_xlfn.XLOOKUP(order_details[[#This Row],[productID]],products[productID],products[productName])</f>
        <v>Pavlova</v>
      </c>
      <c r="G1069" t="str">
        <f>_xlfn.XLOOKUP(order_details[[#This Row],[Product Name]],products[productName],products[Category Name])</f>
        <v>Confections</v>
      </c>
      <c r="H1069" s="6">
        <f>_xlfn.XLOOKUP(order_details[[#This Row],[orderID]],orders[orderID],orders[orderDate])</f>
        <v>41537</v>
      </c>
      <c r="I1069" s="6" t="e">
        <f>DATEVALUE(order_details[[#This Row],[Order Date]])</f>
        <v>#VALUE!</v>
      </c>
      <c r="J1069">
        <v>13.9</v>
      </c>
      <c r="K1069">
        <v>10</v>
      </c>
      <c r="L1069">
        <v>0</v>
      </c>
      <c r="M1069">
        <f>(order_details[[#This Row],[unitPrice]]*order_details[[#This Row],[quantity]]) - (order_details[[#This Row],[unitPrice]]*order_details[[#This Row],[quantity]]*order_details[[#This Row],[discount]])</f>
        <v>139</v>
      </c>
      <c r="N1069">
        <f>_xlfn.XLOOKUP(order_details[[#This Row],[orderID]],orders[orderID],orders[freight])</f>
        <v>17.52</v>
      </c>
      <c r="O1069">
        <f>order_details[[#This Row],[Sales]]-order_details[[#This Row],[Freight]]</f>
        <v>121.48</v>
      </c>
      <c r="P1069" s="8">
        <f>(order_details[[#This Row],[Profit]]/order_details[[#This Row],[Sales]])/100</f>
        <v>8.7395683453237415E-3</v>
      </c>
      <c r="Q1069" s="12"/>
    </row>
    <row r="1070" spans="1:17" x14ac:dyDescent="0.25">
      <c r="A1070">
        <v>10312</v>
      </c>
      <c r="B1070">
        <v>75</v>
      </c>
      <c r="C1070" t="str">
        <f>_xlfn.XLOOKUP(order_details[[#This Row],[orderID]],orders[orderID],orders[customerID])</f>
        <v>WANDK</v>
      </c>
      <c r="D1070" t="str">
        <f>_xlfn.XLOOKUP(order_details[[#This Row],[orderID]],orders[orderID],orders[Employee Name])</f>
        <v>Andrew Fuller</v>
      </c>
      <c r="E1070" t="str">
        <f>_xlfn.XLOOKUP(order_details[[#This Row],[Customer ID]],customers[customerID],customers[companyName])</f>
        <v>Die Wandernde Kuh</v>
      </c>
      <c r="F1070" t="str">
        <f>_xlfn.XLOOKUP(order_details[[#This Row],[productID]],products[productID],products[productName])</f>
        <v>Rhönbräu Klosterbier</v>
      </c>
      <c r="G1070" t="str">
        <f>_xlfn.XLOOKUP(order_details[[#This Row],[Product Name]],products[productName],products[Category Name])</f>
        <v>Beverages</v>
      </c>
      <c r="H1070" s="6">
        <f>_xlfn.XLOOKUP(order_details[[#This Row],[orderID]],orders[orderID],orders[orderDate])</f>
        <v>41540</v>
      </c>
      <c r="I1070" s="6" t="e">
        <f>DATEVALUE(order_details[[#This Row],[Order Date]])</f>
        <v>#VALUE!</v>
      </c>
      <c r="J1070">
        <v>6.2</v>
      </c>
      <c r="K1070">
        <v>10</v>
      </c>
      <c r="L1070">
        <v>0</v>
      </c>
      <c r="M1070">
        <f>(order_details[[#This Row],[unitPrice]]*order_details[[#This Row],[quantity]]) - (order_details[[#This Row],[unitPrice]]*order_details[[#This Row],[quantity]]*order_details[[#This Row],[discount]])</f>
        <v>62</v>
      </c>
      <c r="N1070">
        <f>_xlfn.XLOOKUP(order_details[[#This Row],[orderID]],orders[orderID],orders[freight])</f>
        <v>40.26</v>
      </c>
      <c r="O1070">
        <f>order_details[[#This Row],[Sales]]-order_details[[#This Row],[Freight]]</f>
        <v>21.740000000000002</v>
      </c>
      <c r="P1070" s="8">
        <f>(order_details[[#This Row],[Profit]]/order_details[[#This Row],[Sales]])/100</f>
        <v>3.5064516129032263E-3</v>
      </c>
      <c r="Q1070" s="12"/>
    </row>
    <row r="1071" spans="1:17" x14ac:dyDescent="0.25">
      <c r="A1071">
        <v>10316</v>
      </c>
      <c r="B1071">
        <v>41</v>
      </c>
      <c r="C1071" t="str">
        <f>_xlfn.XLOOKUP(order_details[[#This Row],[orderID]],orders[orderID],orders[customerID])</f>
        <v>RATTC</v>
      </c>
      <c r="D1071" t="str">
        <f>_xlfn.XLOOKUP(order_details[[#This Row],[orderID]],orders[orderID],orders[Employee Name])</f>
        <v>Nancy Davolio</v>
      </c>
      <c r="E1071" t="str">
        <f>_xlfn.XLOOKUP(order_details[[#This Row],[Customer ID]],customers[customerID],customers[companyName])</f>
        <v>Rattlesnake Canyon Grocery</v>
      </c>
      <c r="F1071" t="str">
        <f>_xlfn.XLOOKUP(order_details[[#This Row],[productID]],products[productID],products[productName])</f>
        <v>Jack's New England Clam Chowder</v>
      </c>
      <c r="G1071" t="str">
        <f>_xlfn.XLOOKUP(order_details[[#This Row],[Product Name]],products[productName],products[Category Name])</f>
        <v>Seafood</v>
      </c>
      <c r="H1071" s="6">
        <f>_xlfn.XLOOKUP(order_details[[#This Row],[orderID]],orders[orderID],orders[orderDate])</f>
        <v>41544</v>
      </c>
      <c r="I1071" s="6" t="e">
        <f>DATEVALUE(order_details[[#This Row],[Order Date]])</f>
        <v>#VALUE!</v>
      </c>
      <c r="J1071">
        <v>7.7</v>
      </c>
      <c r="K1071">
        <v>10</v>
      </c>
      <c r="L1071">
        <v>0</v>
      </c>
      <c r="M1071">
        <f>(order_details[[#This Row],[unitPrice]]*order_details[[#This Row],[quantity]]) - (order_details[[#This Row],[unitPrice]]*order_details[[#This Row],[quantity]]*order_details[[#This Row],[discount]])</f>
        <v>77</v>
      </c>
      <c r="N1071">
        <f>_xlfn.XLOOKUP(order_details[[#This Row],[orderID]],orders[orderID],orders[freight])</f>
        <v>150.15</v>
      </c>
      <c r="O1071">
        <f>order_details[[#This Row],[Sales]]-order_details[[#This Row],[Freight]]</f>
        <v>-73.150000000000006</v>
      </c>
      <c r="P1071" s="8">
        <f>(order_details[[#This Row],[Profit]]/order_details[[#This Row],[Sales]])/100</f>
        <v>-9.5000000000000015E-3</v>
      </c>
      <c r="Q1071" s="12"/>
    </row>
    <row r="1072" spans="1:17" x14ac:dyDescent="0.25">
      <c r="A1072">
        <v>10321</v>
      </c>
      <c r="B1072">
        <v>35</v>
      </c>
      <c r="C1072" t="str">
        <f>_xlfn.XLOOKUP(order_details[[#This Row],[orderID]],orders[orderID],orders[customerID])</f>
        <v>ISLAT</v>
      </c>
      <c r="D1072" t="str">
        <f>_xlfn.XLOOKUP(order_details[[#This Row],[orderID]],orders[orderID],orders[Employee Name])</f>
        <v>Janet Leverling</v>
      </c>
      <c r="E1072" t="str">
        <f>_xlfn.XLOOKUP(order_details[[#This Row],[Customer ID]],customers[customerID],customers[companyName])</f>
        <v>Island Trading</v>
      </c>
      <c r="F1072" t="str">
        <f>_xlfn.XLOOKUP(order_details[[#This Row],[productID]],products[productID],products[productName])</f>
        <v>Steeleye Stout</v>
      </c>
      <c r="G1072" t="str">
        <f>_xlfn.XLOOKUP(order_details[[#This Row],[Product Name]],products[productName],products[Category Name])</f>
        <v>Beverages</v>
      </c>
      <c r="H1072" s="6">
        <f>_xlfn.XLOOKUP(order_details[[#This Row],[orderID]],orders[orderID],orders[orderDate])</f>
        <v>41550</v>
      </c>
      <c r="I1072" s="6" t="e">
        <f>DATEVALUE(order_details[[#This Row],[Order Date]])</f>
        <v>#VALUE!</v>
      </c>
      <c r="J1072">
        <v>14.4</v>
      </c>
      <c r="K1072">
        <v>10</v>
      </c>
      <c r="L1072">
        <v>0</v>
      </c>
      <c r="M1072">
        <f>(order_details[[#This Row],[unitPrice]]*order_details[[#This Row],[quantity]]) - (order_details[[#This Row],[unitPrice]]*order_details[[#This Row],[quantity]]*order_details[[#This Row],[discount]])</f>
        <v>144</v>
      </c>
      <c r="N1072">
        <f>_xlfn.XLOOKUP(order_details[[#This Row],[orderID]],orders[orderID],orders[freight])</f>
        <v>3.43</v>
      </c>
      <c r="O1072">
        <f>order_details[[#This Row],[Sales]]-order_details[[#This Row],[Freight]]</f>
        <v>140.57</v>
      </c>
      <c r="P1072" s="8">
        <f>(order_details[[#This Row],[Profit]]/order_details[[#This Row],[Sales]])/100</f>
        <v>9.7618055555555548E-3</v>
      </c>
      <c r="Q1072" s="12"/>
    </row>
    <row r="1073" spans="1:17" x14ac:dyDescent="0.25">
      <c r="A1073">
        <v>10328</v>
      </c>
      <c r="B1073">
        <v>68</v>
      </c>
      <c r="C1073" t="str">
        <f>_xlfn.XLOOKUP(order_details[[#This Row],[orderID]],orders[orderID],orders[customerID])</f>
        <v>FURIB</v>
      </c>
      <c r="D1073" t="str">
        <f>_xlfn.XLOOKUP(order_details[[#This Row],[orderID]],orders[orderID],orders[Employee Name])</f>
        <v>Margaret Peacock</v>
      </c>
      <c r="E1073" t="str">
        <f>_xlfn.XLOOKUP(order_details[[#This Row],[Customer ID]],customers[customerID],customers[companyName])</f>
        <v>Furia Bacalhau e Frutos do Mar</v>
      </c>
      <c r="F1073" t="str">
        <f>_xlfn.XLOOKUP(order_details[[#This Row],[productID]],products[productID],products[productName])</f>
        <v>Scottish Longbreads</v>
      </c>
      <c r="G1073" t="str">
        <f>_xlfn.XLOOKUP(order_details[[#This Row],[Product Name]],products[productName],products[Category Name])</f>
        <v>Confections</v>
      </c>
      <c r="H1073" s="6">
        <f>_xlfn.XLOOKUP(order_details[[#This Row],[orderID]],orders[orderID],orders[orderDate])</f>
        <v>41561</v>
      </c>
      <c r="I1073" s="6" t="e">
        <f>DATEVALUE(order_details[[#This Row],[Order Date]])</f>
        <v>#VALUE!</v>
      </c>
      <c r="J1073">
        <v>10</v>
      </c>
      <c r="K1073">
        <v>10</v>
      </c>
      <c r="L1073">
        <v>0</v>
      </c>
      <c r="M1073">
        <f>(order_details[[#This Row],[unitPrice]]*order_details[[#This Row],[quantity]]) - (order_details[[#This Row],[unitPrice]]*order_details[[#This Row],[quantity]]*order_details[[#This Row],[discount]])</f>
        <v>100</v>
      </c>
      <c r="N1073">
        <f>_xlfn.XLOOKUP(order_details[[#This Row],[orderID]],orders[orderID],orders[freight])</f>
        <v>87.03</v>
      </c>
      <c r="O1073">
        <f>order_details[[#This Row],[Sales]]-order_details[[#This Row],[Freight]]</f>
        <v>12.969999999999999</v>
      </c>
      <c r="P1073" s="8">
        <f>(order_details[[#This Row],[Profit]]/order_details[[#This Row],[Sales]])/100</f>
        <v>1.2969999999999998E-3</v>
      </c>
      <c r="Q1073" s="12"/>
    </row>
    <row r="1074" spans="1:17" x14ac:dyDescent="0.25">
      <c r="A1074">
        <v>10333</v>
      </c>
      <c r="B1074">
        <v>14</v>
      </c>
      <c r="C1074" t="str">
        <f>_xlfn.XLOOKUP(order_details[[#This Row],[orderID]],orders[orderID],orders[customerID])</f>
        <v>WARTH</v>
      </c>
      <c r="D1074" t="str">
        <f>_xlfn.XLOOKUP(order_details[[#This Row],[orderID]],orders[orderID],orders[Employee Name])</f>
        <v>Steven Buchanan</v>
      </c>
      <c r="E1074" t="str">
        <f>_xlfn.XLOOKUP(order_details[[#This Row],[Customer ID]],customers[customerID],customers[companyName])</f>
        <v>Wartian Herkku</v>
      </c>
      <c r="F1074" t="str">
        <f>_xlfn.XLOOKUP(order_details[[#This Row],[productID]],products[productID],products[productName])</f>
        <v>Tofu</v>
      </c>
      <c r="G1074" t="str">
        <f>_xlfn.XLOOKUP(order_details[[#This Row],[Product Name]],products[productName],products[Category Name])</f>
        <v>Produce</v>
      </c>
      <c r="H1074" s="6">
        <f>_xlfn.XLOOKUP(order_details[[#This Row],[orderID]],orders[orderID],orders[orderDate])</f>
        <v>41565</v>
      </c>
      <c r="I1074" s="6" t="e">
        <f>DATEVALUE(order_details[[#This Row],[Order Date]])</f>
        <v>#VALUE!</v>
      </c>
      <c r="J1074">
        <v>18.600000000000001</v>
      </c>
      <c r="K1074">
        <v>10</v>
      </c>
      <c r="L1074">
        <v>0</v>
      </c>
      <c r="M1074">
        <f>(order_details[[#This Row],[unitPrice]]*order_details[[#This Row],[quantity]]) - (order_details[[#This Row],[unitPrice]]*order_details[[#This Row],[quantity]]*order_details[[#This Row],[discount]])</f>
        <v>186</v>
      </c>
      <c r="N1074">
        <f>_xlfn.XLOOKUP(order_details[[#This Row],[orderID]],orders[orderID],orders[freight])</f>
        <v>0.59</v>
      </c>
      <c r="O1074">
        <f>order_details[[#This Row],[Sales]]-order_details[[#This Row],[Freight]]</f>
        <v>185.41</v>
      </c>
      <c r="P1074" s="8">
        <f>(order_details[[#This Row],[Profit]]/order_details[[#This Row],[Sales]])/100</f>
        <v>9.9682795698924735E-3</v>
      </c>
      <c r="Q1074" s="12"/>
    </row>
    <row r="1075" spans="1:17" x14ac:dyDescent="0.25">
      <c r="A1075">
        <v>10334</v>
      </c>
      <c r="B1075">
        <v>68</v>
      </c>
      <c r="C1075" t="str">
        <f>_xlfn.XLOOKUP(order_details[[#This Row],[orderID]],orders[orderID],orders[customerID])</f>
        <v>VICTE</v>
      </c>
      <c r="D1075" t="str">
        <f>_xlfn.XLOOKUP(order_details[[#This Row],[orderID]],orders[orderID],orders[Employee Name])</f>
        <v>Laura Callahan</v>
      </c>
      <c r="E1075" t="str">
        <f>_xlfn.XLOOKUP(order_details[[#This Row],[Customer ID]],customers[customerID],customers[companyName])</f>
        <v>Victuailles en stock</v>
      </c>
      <c r="F1075" t="str">
        <f>_xlfn.XLOOKUP(order_details[[#This Row],[productID]],products[productID],products[productName])</f>
        <v>Scottish Longbreads</v>
      </c>
      <c r="G1075" t="str">
        <f>_xlfn.XLOOKUP(order_details[[#This Row],[Product Name]],products[productName],products[Category Name])</f>
        <v>Confections</v>
      </c>
      <c r="H1075" s="6">
        <f>_xlfn.XLOOKUP(order_details[[#This Row],[orderID]],orders[orderID],orders[orderDate])</f>
        <v>41568</v>
      </c>
      <c r="I1075" s="6" t="e">
        <f>DATEVALUE(order_details[[#This Row],[Order Date]])</f>
        <v>#VALUE!</v>
      </c>
      <c r="J1075">
        <v>10</v>
      </c>
      <c r="K1075">
        <v>10</v>
      </c>
      <c r="L1075">
        <v>0</v>
      </c>
      <c r="M1075">
        <f>(order_details[[#This Row],[unitPrice]]*order_details[[#This Row],[quantity]]) - (order_details[[#This Row],[unitPrice]]*order_details[[#This Row],[quantity]]*order_details[[#This Row],[discount]])</f>
        <v>100</v>
      </c>
      <c r="N1075">
        <f>_xlfn.XLOOKUP(order_details[[#This Row],[orderID]],orders[orderID],orders[freight])</f>
        <v>8.56</v>
      </c>
      <c r="O1075">
        <f>order_details[[#This Row],[Sales]]-order_details[[#This Row],[Freight]]</f>
        <v>91.44</v>
      </c>
      <c r="P1075" s="8">
        <f>(order_details[[#This Row],[Profit]]/order_details[[#This Row],[Sales]])/100</f>
        <v>9.1439999999999994E-3</v>
      </c>
      <c r="Q1075" s="12"/>
    </row>
    <row r="1076" spans="1:17" x14ac:dyDescent="0.25">
      <c r="A1076">
        <v>10339</v>
      </c>
      <c r="B1076">
        <v>4</v>
      </c>
      <c r="C1076" t="str">
        <f>_xlfn.XLOOKUP(order_details[[#This Row],[orderID]],orders[orderID],orders[customerID])</f>
        <v>MEREP</v>
      </c>
      <c r="D1076" t="str">
        <f>_xlfn.XLOOKUP(order_details[[#This Row],[orderID]],orders[orderID],orders[Employee Name])</f>
        <v>Andrew Fuller</v>
      </c>
      <c r="E1076" t="str">
        <f>_xlfn.XLOOKUP(order_details[[#This Row],[Customer ID]],customers[customerID],customers[companyName])</f>
        <v>Mère Paillarde</v>
      </c>
      <c r="F1076" t="str">
        <f>_xlfn.XLOOKUP(order_details[[#This Row],[productID]],products[productID],products[productName])</f>
        <v>Chef Anton's Cajun Seasoning</v>
      </c>
      <c r="G1076" t="str">
        <f>_xlfn.XLOOKUP(order_details[[#This Row],[Product Name]],products[productName],products[Category Name])</f>
        <v>Condiments</v>
      </c>
      <c r="H1076" s="6">
        <f>_xlfn.XLOOKUP(order_details[[#This Row],[orderID]],orders[orderID],orders[orderDate])</f>
        <v>41575</v>
      </c>
      <c r="I1076" s="6" t="e">
        <f>DATEVALUE(order_details[[#This Row],[Order Date]])</f>
        <v>#VALUE!</v>
      </c>
      <c r="J1076">
        <v>17.600000000000001</v>
      </c>
      <c r="K1076">
        <v>10</v>
      </c>
      <c r="L1076">
        <v>0</v>
      </c>
      <c r="M1076">
        <f>(order_details[[#This Row],[unitPrice]]*order_details[[#This Row],[quantity]]) - (order_details[[#This Row],[unitPrice]]*order_details[[#This Row],[quantity]]*order_details[[#This Row],[discount]])</f>
        <v>176</v>
      </c>
      <c r="N1076">
        <f>_xlfn.XLOOKUP(order_details[[#This Row],[orderID]],orders[orderID],orders[freight])</f>
        <v>15.66</v>
      </c>
      <c r="O1076">
        <f>order_details[[#This Row],[Sales]]-order_details[[#This Row],[Freight]]</f>
        <v>160.34</v>
      </c>
      <c r="P1076" s="8">
        <f>(order_details[[#This Row],[Profit]]/order_details[[#This Row],[Sales]])/100</f>
        <v>9.1102272727272733E-3</v>
      </c>
      <c r="Q1076" s="12"/>
    </row>
    <row r="1077" spans="1:17" x14ac:dyDescent="0.25">
      <c r="A1077">
        <v>10347</v>
      </c>
      <c r="B1077">
        <v>25</v>
      </c>
      <c r="C1077" t="str">
        <f>_xlfn.XLOOKUP(order_details[[#This Row],[orderID]],orders[orderID],orders[customerID])</f>
        <v>FAMIA</v>
      </c>
      <c r="D1077" t="str">
        <f>_xlfn.XLOOKUP(order_details[[#This Row],[orderID]],orders[orderID],orders[Employee Name])</f>
        <v>Margaret Peacock</v>
      </c>
      <c r="E1077" t="str">
        <f>_xlfn.XLOOKUP(order_details[[#This Row],[Customer ID]],customers[customerID],customers[companyName])</f>
        <v>Familia Arquibaldo</v>
      </c>
      <c r="F1077" t="str">
        <f>_xlfn.XLOOKUP(order_details[[#This Row],[productID]],products[productID],products[productName])</f>
        <v>NuNuCa Nuß-Nougat-Creme</v>
      </c>
      <c r="G1077" t="str">
        <f>_xlfn.XLOOKUP(order_details[[#This Row],[Product Name]],products[productName],products[Category Name])</f>
        <v>Confections</v>
      </c>
      <c r="H1077" s="6">
        <f>_xlfn.XLOOKUP(order_details[[#This Row],[orderID]],orders[orderID],orders[orderDate])</f>
        <v>41584</v>
      </c>
      <c r="I1077" s="6" t="e">
        <f>DATEVALUE(order_details[[#This Row],[Order Date]])</f>
        <v>#VALUE!</v>
      </c>
      <c r="J1077">
        <v>11.2</v>
      </c>
      <c r="K1077">
        <v>10</v>
      </c>
      <c r="L1077">
        <v>0</v>
      </c>
      <c r="M1077">
        <f>(order_details[[#This Row],[unitPrice]]*order_details[[#This Row],[quantity]]) - (order_details[[#This Row],[unitPrice]]*order_details[[#This Row],[quantity]]*order_details[[#This Row],[discount]])</f>
        <v>112</v>
      </c>
      <c r="N1077">
        <f>_xlfn.XLOOKUP(order_details[[#This Row],[orderID]],orders[orderID],orders[freight])</f>
        <v>3.1</v>
      </c>
      <c r="O1077">
        <f>order_details[[#This Row],[Sales]]-order_details[[#This Row],[Freight]]</f>
        <v>108.9</v>
      </c>
      <c r="P1077" s="8">
        <f>(order_details[[#This Row],[Profit]]/order_details[[#This Row],[Sales]])/100</f>
        <v>9.7232142857142864E-3</v>
      </c>
      <c r="Q1077" s="12"/>
    </row>
    <row r="1078" spans="1:17" x14ac:dyDescent="0.25">
      <c r="A1078">
        <v>10352</v>
      </c>
      <c r="B1078">
        <v>24</v>
      </c>
      <c r="C1078" t="str">
        <f>_xlfn.XLOOKUP(order_details[[#This Row],[orderID]],orders[orderID],orders[customerID])</f>
        <v>FURIB</v>
      </c>
      <c r="D1078" t="str">
        <f>_xlfn.XLOOKUP(order_details[[#This Row],[orderID]],orders[orderID],orders[Employee Name])</f>
        <v>Janet Leverling</v>
      </c>
      <c r="E1078" t="str">
        <f>_xlfn.XLOOKUP(order_details[[#This Row],[Customer ID]],customers[customerID],customers[companyName])</f>
        <v>Furia Bacalhau e Frutos do Mar</v>
      </c>
      <c r="F1078" t="str">
        <f>_xlfn.XLOOKUP(order_details[[#This Row],[productID]],products[productID],products[productName])</f>
        <v>Guarana Fantastica</v>
      </c>
      <c r="G1078" t="str">
        <f>_xlfn.XLOOKUP(order_details[[#This Row],[Product Name]],products[productName],products[Category Name])</f>
        <v>Beverages</v>
      </c>
      <c r="H1078" s="6">
        <f>_xlfn.XLOOKUP(order_details[[#This Row],[orderID]],orders[orderID],orders[orderDate])</f>
        <v>41590</v>
      </c>
      <c r="I1078" s="6" t="e">
        <f>DATEVALUE(order_details[[#This Row],[Order Date]])</f>
        <v>#VALUE!</v>
      </c>
      <c r="J1078">
        <v>3.6</v>
      </c>
      <c r="K1078">
        <v>10</v>
      </c>
      <c r="L1078">
        <v>0</v>
      </c>
      <c r="M1078">
        <f>(order_details[[#This Row],[unitPrice]]*order_details[[#This Row],[quantity]]) - (order_details[[#This Row],[unitPrice]]*order_details[[#This Row],[quantity]]*order_details[[#This Row],[discount]])</f>
        <v>36</v>
      </c>
      <c r="N1078">
        <f>_xlfn.XLOOKUP(order_details[[#This Row],[orderID]],orders[orderID],orders[freight])</f>
        <v>1.3</v>
      </c>
      <c r="O1078">
        <f>order_details[[#This Row],[Sales]]-order_details[[#This Row],[Freight]]</f>
        <v>34.700000000000003</v>
      </c>
      <c r="P1078" s="8">
        <f>(order_details[[#This Row],[Profit]]/order_details[[#This Row],[Sales]])/100</f>
        <v>9.6388888888888895E-3</v>
      </c>
      <c r="Q1078" s="12"/>
    </row>
    <row r="1079" spans="1:17" x14ac:dyDescent="0.25">
      <c r="A1079">
        <v>10360</v>
      </c>
      <c r="B1079">
        <v>38</v>
      </c>
      <c r="C1079" t="str">
        <f>_xlfn.XLOOKUP(order_details[[#This Row],[orderID]],orders[orderID],orders[customerID])</f>
        <v>BLONP</v>
      </c>
      <c r="D1079" t="str">
        <f>_xlfn.XLOOKUP(order_details[[#This Row],[orderID]],orders[orderID],orders[Employee Name])</f>
        <v>Margaret Peacock</v>
      </c>
      <c r="E1079" t="str">
        <f>_xlfn.XLOOKUP(order_details[[#This Row],[Customer ID]],customers[customerID],customers[companyName])</f>
        <v>Blondesddsl père et fils</v>
      </c>
      <c r="F1079" t="str">
        <f>_xlfn.XLOOKUP(order_details[[#This Row],[productID]],products[productID],products[productName])</f>
        <v>Côte de Blaye</v>
      </c>
      <c r="G1079" t="str">
        <f>_xlfn.XLOOKUP(order_details[[#This Row],[Product Name]],products[productName],products[Category Name])</f>
        <v>Beverages</v>
      </c>
      <c r="H1079" s="6">
        <f>_xlfn.XLOOKUP(order_details[[#This Row],[orderID]],orders[orderID],orders[orderDate])</f>
        <v>41600</v>
      </c>
      <c r="I1079" s="6" t="e">
        <f>DATEVALUE(order_details[[#This Row],[Order Date]])</f>
        <v>#VALUE!</v>
      </c>
      <c r="J1079">
        <v>210.8</v>
      </c>
      <c r="K1079">
        <v>10</v>
      </c>
      <c r="L1079">
        <v>0</v>
      </c>
      <c r="M1079">
        <f>(order_details[[#This Row],[unitPrice]]*order_details[[#This Row],[quantity]]) - (order_details[[#This Row],[unitPrice]]*order_details[[#This Row],[quantity]]*order_details[[#This Row],[discount]])</f>
        <v>2108</v>
      </c>
      <c r="N1079">
        <f>_xlfn.XLOOKUP(order_details[[#This Row],[orderID]],orders[orderID],orders[freight])</f>
        <v>131.69999999999999</v>
      </c>
      <c r="O1079">
        <f>order_details[[#This Row],[Sales]]-order_details[[#This Row],[Freight]]</f>
        <v>1976.3</v>
      </c>
      <c r="P1079" s="8">
        <f>(order_details[[#This Row],[Profit]]/order_details[[#This Row],[Sales]])/100</f>
        <v>9.375237191650853E-3</v>
      </c>
      <c r="Q1079" s="12"/>
    </row>
    <row r="1080" spans="1:17" x14ac:dyDescent="0.25">
      <c r="A1080">
        <v>10375</v>
      </c>
      <c r="B1080">
        <v>54</v>
      </c>
      <c r="C1080" t="str">
        <f>_xlfn.XLOOKUP(order_details[[#This Row],[orderID]],orders[orderID],orders[customerID])</f>
        <v>HUNGC</v>
      </c>
      <c r="D1080" t="str">
        <f>_xlfn.XLOOKUP(order_details[[#This Row],[orderID]],orders[orderID],orders[Employee Name])</f>
        <v>Janet Leverling</v>
      </c>
      <c r="E1080" t="str">
        <f>_xlfn.XLOOKUP(order_details[[#This Row],[Customer ID]],customers[customerID],customers[companyName])</f>
        <v>Hungry Coyote Import Store</v>
      </c>
      <c r="F1080" t="str">
        <f>_xlfn.XLOOKUP(order_details[[#This Row],[productID]],products[productID],products[productName])</f>
        <v>Tourtière</v>
      </c>
      <c r="G1080" t="str">
        <f>_xlfn.XLOOKUP(order_details[[#This Row],[Product Name]],products[productName],products[Category Name])</f>
        <v>Meat &amp; Poultry</v>
      </c>
      <c r="H1080" s="6">
        <f>_xlfn.XLOOKUP(order_details[[#This Row],[orderID]],orders[orderID],orders[orderDate])</f>
        <v>41614</v>
      </c>
      <c r="I1080" s="6" t="e">
        <f>DATEVALUE(order_details[[#This Row],[Order Date]])</f>
        <v>#VALUE!</v>
      </c>
      <c r="J1080">
        <v>5.9</v>
      </c>
      <c r="K1080">
        <v>10</v>
      </c>
      <c r="L1080">
        <v>0</v>
      </c>
      <c r="M1080">
        <f>(order_details[[#This Row],[unitPrice]]*order_details[[#This Row],[quantity]]) - (order_details[[#This Row],[unitPrice]]*order_details[[#This Row],[quantity]]*order_details[[#This Row],[discount]])</f>
        <v>59</v>
      </c>
      <c r="N1080">
        <f>_xlfn.XLOOKUP(order_details[[#This Row],[orderID]],orders[orderID],orders[freight])</f>
        <v>20.12</v>
      </c>
      <c r="O1080">
        <f>order_details[[#This Row],[Sales]]-order_details[[#This Row],[Freight]]</f>
        <v>38.879999999999995</v>
      </c>
      <c r="P1080" s="8">
        <f>(order_details[[#This Row],[Profit]]/order_details[[#This Row],[Sales]])/100</f>
        <v>6.5898305084745755E-3</v>
      </c>
      <c r="Q1080" s="12"/>
    </row>
    <row r="1081" spans="1:17" x14ac:dyDescent="0.25">
      <c r="A1081">
        <v>10386</v>
      </c>
      <c r="B1081">
        <v>34</v>
      </c>
      <c r="C1081" t="str">
        <f>_xlfn.XLOOKUP(order_details[[#This Row],[orderID]],orders[orderID],orders[customerID])</f>
        <v>FAMIA</v>
      </c>
      <c r="D1081" t="str">
        <f>_xlfn.XLOOKUP(order_details[[#This Row],[orderID]],orders[orderID],orders[Employee Name])</f>
        <v>Anne Dodsworth</v>
      </c>
      <c r="E1081" t="str">
        <f>_xlfn.XLOOKUP(order_details[[#This Row],[Customer ID]],customers[customerID],customers[companyName])</f>
        <v>Familia Arquibaldo</v>
      </c>
      <c r="F1081" t="str">
        <f>_xlfn.XLOOKUP(order_details[[#This Row],[productID]],products[productID],products[productName])</f>
        <v>Sasquatch Ale</v>
      </c>
      <c r="G1081" t="str">
        <f>_xlfn.XLOOKUP(order_details[[#This Row],[Product Name]],products[productName],products[Category Name])</f>
        <v>Beverages</v>
      </c>
      <c r="H1081" s="6">
        <f>_xlfn.XLOOKUP(order_details[[#This Row],[orderID]],orders[orderID],orders[orderDate])</f>
        <v>41626</v>
      </c>
      <c r="I1081" s="6" t="e">
        <f>DATEVALUE(order_details[[#This Row],[Order Date]])</f>
        <v>#VALUE!</v>
      </c>
      <c r="J1081">
        <v>11.2</v>
      </c>
      <c r="K1081">
        <v>10</v>
      </c>
      <c r="L1081">
        <v>0</v>
      </c>
      <c r="M1081">
        <f>(order_details[[#This Row],[unitPrice]]*order_details[[#This Row],[quantity]]) - (order_details[[#This Row],[unitPrice]]*order_details[[#This Row],[quantity]]*order_details[[#This Row],[discount]])</f>
        <v>112</v>
      </c>
      <c r="N1081">
        <f>_xlfn.XLOOKUP(order_details[[#This Row],[orderID]],orders[orderID],orders[freight])</f>
        <v>13.99</v>
      </c>
      <c r="O1081">
        <f>order_details[[#This Row],[Sales]]-order_details[[#This Row],[Freight]]</f>
        <v>98.01</v>
      </c>
      <c r="P1081" s="8">
        <f>(order_details[[#This Row],[Profit]]/order_details[[#This Row],[Sales]])/100</f>
        <v>8.7508928571428581E-3</v>
      </c>
      <c r="Q1081" s="12"/>
    </row>
    <row r="1082" spans="1:17" x14ac:dyDescent="0.25">
      <c r="A1082">
        <v>10394</v>
      </c>
      <c r="B1082">
        <v>13</v>
      </c>
      <c r="C1082" t="str">
        <f>_xlfn.XLOOKUP(order_details[[#This Row],[orderID]],orders[orderID],orders[customerID])</f>
        <v>HUNGC</v>
      </c>
      <c r="D1082" t="str">
        <f>_xlfn.XLOOKUP(order_details[[#This Row],[orderID]],orders[orderID],orders[Employee Name])</f>
        <v>Nancy Davolio</v>
      </c>
      <c r="E1082" t="str">
        <f>_xlfn.XLOOKUP(order_details[[#This Row],[Customer ID]],customers[customerID],customers[companyName])</f>
        <v>Hungry Coyote Import Store</v>
      </c>
      <c r="F1082" t="str">
        <f>_xlfn.XLOOKUP(order_details[[#This Row],[productID]],products[productID],products[productName])</f>
        <v>Konbu</v>
      </c>
      <c r="G1082" t="str">
        <f>_xlfn.XLOOKUP(order_details[[#This Row],[Product Name]],products[productName],products[Category Name])</f>
        <v>Seafood</v>
      </c>
      <c r="H1082" s="6">
        <f>_xlfn.XLOOKUP(order_details[[#This Row],[orderID]],orders[orderID],orders[orderDate])</f>
        <v>41633</v>
      </c>
      <c r="I1082" s="6" t="e">
        <f>DATEVALUE(order_details[[#This Row],[Order Date]])</f>
        <v>#VALUE!</v>
      </c>
      <c r="J1082">
        <v>4.8</v>
      </c>
      <c r="K1082">
        <v>10</v>
      </c>
      <c r="L1082">
        <v>0</v>
      </c>
      <c r="M1082">
        <f>(order_details[[#This Row],[unitPrice]]*order_details[[#This Row],[quantity]]) - (order_details[[#This Row],[unitPrice]]*order_details[[#This Row],[quantity]]*order_details[[#This Row],[discount]])</f>
        <v>48</v>
      </c>
      <c r="N1082">
        <f>_xlfn.XLOOKUP(order_details[[#This Row],[orderID]],orders[orderID],orders[freight])</f>
        <v>30.34</v>
      </c>
      <c r="O1082">
        <f>order_details[[#This Row],[Sales]]-order_details[[#This Row],[Freight]]</f>
        <v>17.66</v>
      </c>
      <c r="P1082" s="8">
        <f>(order_details[[#This Row],[Profit]]/order_details[[#This Row],[Sales]])/100</f>
        <v>3.6791666666666665E-3</v>
      </c>
      <c r="Q1082" s="12"/>
    </row>
    <row r="1083" spans="1:17" x14ac:dyDescent="0.25">
      <c r="A1083">
        <v>10394</v>
      </c>
      <c r="B1083">
        <v>62</v>
      </c>
      <c r="C1083" t="str">
        <f>_xlfn.XLOOKUP(order_details[[#This Row],[orderID]],orders[orderID],orders[customerID])</f>
        <v>HUNGC</v>
      </c>
      <c r="D1083" t="str">
        <f>_xlfn.XLOOKUP(order_details[[#This Row],[orderID]],orders[orderID],orders[Employee Name])</f>
        <v>Nancy Davolio</v>
      </c>
      <c r="E1083" t="str">
        <f>_xlfn.XLOOKUP(order_details[[#This Row],[Customer ID]],customers[customerID],customers[companyName])</f>
        <v>Hungry Coyote Import Store</v>
      </c>
      <c r="F1083" t="str">
        <f>_xlfn.XLOOKUP(order_details[[#This Row],[productID]],products[productID],products[productName])</f>
        <v>Tarte au sucre</v>
      </c>
      <c r="G1083" t="str">
        <f>_xlfn.XLOOKUP(order_details[[#This Row],[Product Name]],products[productName],products[Category Name])</f>
        <v>Confections</v>
      </c>
      <c r="H1083" s="6">
        <f>_xlfn.XLOOKUP(order_details[[#This Row],[orderID]],orders[orderID],orders[orderDate])</f>
        <v>41633</v>
      </c>
      <c r="I1083" s="6" t="e">
        <f>DATEVALUE(order_details[[#This Row],[Order Date]])</f>
        <v>#VALUE!</v>
      </c>
      <c r="J1083">
        <v>39.4</v>
      </c>
      <c r="K1083">
        <v>10</v>
      </c>
      <c r="L1083">
        <v>0</v>
      </c>
      <c r="M1083">
        <f>(order_details[[#This Row],[unitPrice]]*order_details[[#This Row],[quantity]]) - (order_details[[#This Row],[unitPrice]]*order_details[[#This Row],[quantity]]*order_details[[#This Row],[discount]])</f>
        <v>394</v>
      </c>
      <c r="N1083">
        <f>_xlfn.XLOOKUP(order_details[[#This Row],[orderID]],orders[orderID],orders[freight])</f>
        <v>30.34</v>
      </c>
      <c r="O1083">
        <f>order_details[[#This Row],[Sales]]-order_details[[#This Row],[Freight]]</f>
        <v>363.66</v>
      </c>
      <c r="P1083" s="8">
        <f>(order_details[[#This Row],[Profit]]/order_details[[#This Row],[Sales]])/100</f>
        <v>9.2299492385786806E-3</v>
      </c>
      <c r="Q1083" s="12"/>
    </row>
    <row r="1084" spans="1:17" x14ac:dyDescent="0.25">
      <c r="A1084">
        <v>10406</v>
      </c>
      <c r="B1084">
        <v>1</v>
      </c>
      <c r="C1084" t="str">
        <f>_xlfn.XLOOKUP(order_details[[#This Row],[orderID]],orders[orderID],orders[customerID])</f>
        <v>QUEEN</v>
      </c>
      <c r="D1084" t="str">
        <f>_xlfn.XLOOKUP(order_details[[#This Row],[orderID]],orders[orderID],orders[Employee Name])</f>
        <v>Robert King</v>
      </c>
      <c r="E1084" t="str">
        <f>_xlfn.XLOOKUP(order_details[[#This Row],[Customer ID]],customers[customerID],customers[companyName])</f>
        <v>Queen Cozinha</v>
      </c>
      <c r="F1084" t="str">
        <f>_xlfn.XLOOKUP(order_details[[#This Row],[productID]],products[productID],products[productName])</f>
        <v>Chai</v>
      </c>
      <c r="G1084" t="str">
        <f>_xlfn.XLOOKUP(order_details[[#This Row],[Product Name]],products[productName],products[Category Name])</f>
        <v>Beverages</v>
      </c>
      <c r="H1084" s="6">
        <f>_xlfn.XLOOKUP(order_details[[#This Row],[orderID]],orders[orderID],orders[orderDate])</f>
        <v>41646</v>
      </c>
      <c r="I1084" s="6" t="e">
        <f>DATEVALUE(order_details[[#This Row],[Order Date]])</f>
        <v>#VALUE!</v>
      </c>
      <c r="J1084">
        <v>14.4</v>
      </c>
      <c r="K1084">
        <v>10</v>
      </c>
      <c r="L1084">
        <v>0</v>
      </c>
      <c r="M1084">
        <f>(order_details[[#This Row],[unitPrice]]*order_details[[#This Row],[quantity]]) - (order_details[[#This Row],[unitPrice]]*order_details[[#This Row],[quantity]]*order_details[[#This Row],[discount]])</f>
        <v>144</v>
      </c>
      <c r="N1084">
        <f>_xlfn.XLOOKUP(order_details[[#This Row],[orderID]],orders[orderID],orders[freight])</f>
        <v>108.04</v>
      </c>
      <c r="O1084">
        <f>order_details[[#This Row],[Sales]]-order_details[[#This Row],[Freight]]</f>
        <v>35.959999999999994</v>
      </c>
      <c r="P1084" s="8">
        <f>(order_details[[#This Row],[Profit]]/order_details[[#This Row],[Sales]])/100</f>
        <v>2.4972222222222219E-3</v>
      </c>
      <c r="Q1084" s="12"/>
    </row>
    <row r="1085" spans="1:17" x14ac:dyDescent="0.25">
      <c r="A1085">
        <v>10408</v>
      </c>
      <c r="B1085">
        <v>37</v>
      </c>
      <c r="C1085" t="str">
        <f>_xlfn.XLOOKUP(order_details[[#This Row],[orderID]],orders[orderID],orders[customerID])</f>
        <v>FOLIG</v>
      </c>
      <c r="D1085" t="str">
        <f>_xlfn.XLOOKUP(order_details[[#This Row],[orderID]],orders[orderID],orders[Employee Name])</f>
        <v>Laura Callahan</v>
      </c>
      <c r="E1085" t="str">
        <f>_xlfn.XLOOKUP(order_details[[#This Row],[Customer ID]],customers[customerID],customers[companyName])</f>
        <v>Folies gourmandes</v>
      </c>
      <c r="F1085" t="str">
        <f>_xlfn.XLOOKUP(order_details[[#This Row],[productID]],products[productID],products[productName])</f>
        <v>Gravad lax</v>
      </c>
      <c r="G1085" t="str">
        <f>_xlfn.XLOOKUP(order_details[[#This Row],[Product Name]],products[productName],products[Category Name])</f>
        <v>Seafood</v>
      </c>
      <c r="H1085" s="6">
        <f>_xlfn.XLOOKUP(order_details[[#This Row],[orderID]],orders[orderID],orders[orderDate])</f>
        <v>41647</v>
      </c>
      <c r="I1085" s="6" t="e">
        <f>DATEVALUE(order_details[[#This Row],[Order Date]])</f>
        <v>#VALUE!</v>
      </c>
      <c r="J1085">
        <v>20.8</v>
      </c>
      <c r="K1085">
        <v>10</v>
      </c>
      <c r="L1085">
        <v>0</v>
      </c>
      <c r="M1085">
        <f>(order_details[[#This Row],[unitPrice]]*order_details[[#This Row],[quantity]]) - (order_details[[#This Row],[unitPrice]]*order_details[[#This Row],[quantity]]*order_details[[#This Row],[discount]])</f>
        <v>208</v>
      </c>
      <c r="N1085">
        <f>_xlfn.XLOOKUP(order_details[[#This Row],[orderID]],orders[orderID],orders[freight])</f>
        <v>11.26</v>
      </c>
      <c r="O1085">
        <f>order_details[[#This Row],[Sales]]-order_details[[#This Row],[Freight]]</f>
        <v>196.74</v>
      </c>
      <c r="P1085" s="8">
        <f>(order_details[[#This Row],[Profit]]/order_details[[#This Row],[Sales]])/100</f>
        <v>9.4586538461538458E-3</v>
      </c>
      <c r="Q1085" s="12"/>
    </row>
    <row r="1086" spans="1:17" x14ac:dyDescent="0.25">
      <c r="A1086">
        <v>10416</v>
      </c>
      <c r="B1086">
        <v>53</v>
      </c>
      <c r="C1086" t="str">
        <f>_xlfn.XLOOKUP(order_details[[#This Row],[orderID]],orders[orderID],orders[customerID])</f>
        <v>WARTH</v>
      </c>
      <c r="D1086" t="str">
        <f>_xlfn.XLOOKUP(order_details[[#This Row],[orderID]],orders[orderID],orders[Employee Name])</f>
        <v>Laura Callahan</v>
      </c>
      <c r="E1086" t="str">
        <f>_xlfn.XLOOKUP(order_details[[#This Row],[Customer ID]],customers[customerID],customers[companyName])</f>
        <v>Wartian Herkku</v>
      </c>
      <c r="F1086" t="str">
        <f>_xlfn.XLOOKUP(order_details[[#This Row],[productID]],products[productID],products[productName])</f>
        <v>Perth Pasties</v>
      </c>
      <c r="G1086" t="str">
        <f>_xlfn.XLOOKUP(order_details[[#This Row],[Product Name]],products[productName],products[Category Name])</f>
        <v>Meat &amp; Poultry</v>
      </c>
      <c r="H1086" s="6">
        <f>_xlfn.XLOOKUP(order_details[[#This Row],[orderID]],orders[orderID],orders[orderDate])</f>
        <v>41655</v>
      </c>
      <c r="I1086" s="6" t="e">
        <f>DATEVALUE(order_details[[#This Row],[Order Date]])</f>
        <v>#VALUE!</v>
      </c>
      <c r="J1086">
        <v>26.2</v>
      </c>
      <c r="K1086">
        <v>10</v>
      </c>
      <c r="L1086">
        <v>0</v>
      </c>
      <c r="M1086">
        <f>(order_details[[#This Row],[unitPrice]]*order_details[[#This Row],[quantity]]) - (order_details[[#This Row],[unitPrice]]*order_details[[#This Row],[quantity]]*order_details[[#This Row],[discount]])</f>
        <v>262</v>
      </c>
      <c r="N1086">
        <f>_xlfn.XLOOKUP(order_details[[#This Row],[orderID]],orders[orderID],orders[freight])</f>
        <v>22.72</v>
      </c>
      <c r="O1086">
        <f>order_details[[#This Row],[Sales]]-order_details[[#This Row],[Freight]]</f>
        <v>239.28</v>
      </c>
      <c r="P1086" s="8">
        <f>(order_details[[#This Row],[Profit]]/order_details[[#This Row],[Sales]])/100</f>
        <v>9.1328244274809164E-3</v>
      </c>
      <c r="Q1086" s="12"/>
    </row>
    <row r="1087" spans="1:17" x14ac:dyDescent="0.25">
      <c r="A1087">
        <v>10432</v>
      </c>
      <c r="B1087">
        <v>26</v>
      </c>
      <c r="C1087" t="str">
        <f>_xlfn.XLOOKUP(order_details[[#This Row],[orderID]],orders[orderID],orders[customerID])</f>
        <v>SPLIR</v>
      </c>
      <c r="D1087" t="str">
        <f>_xlfn.XLOOKUP(order_details[[#This Row],[orderID]],orders[orderID],orders[Employee Name])</f>
        <v>Janet Leverling</v>
      </c>
      <c r="E1087" t="str">
        <f>_xlfn.XLOOKUP(order_details[[#This Row],[Customer ID]],customers[customerID],customers[companyName])</f>
        <v>Split Rail Beer &amp; Ale</v>
      </c>
      <c r="F1087" t="str">
        <f>_xlfn.XLOOKUP(order_details[[#This Row],[productID]],products[productID],products[productName])</f>
        <v>Gumbär Gummibärchen</v>
      </c>
      <c r="G1087" t="str">
        <f>_xlfn.XLOOKUP(order_details[[#This Row],[Product Name]],products[productName],products[Category Name])</f>
        <v>Confections</v>
      </c>
      <c r="H1087" s="6">
        <f>_xlfn.XLOOKUP(order_details[[#This Row],[orderID]],orders[orderID],orders[orderDate])</f>
        <v>41670</v>
      </c>
      <c r="I1087" s="6" t="e">
        <f>DATEVALUE(order_details[[#This Row],[Order Date]])</f>
        <v>#VALUE!</v>
      </c>
      <c r="J1087">
        <v>24.9</v>
      </c>
      <c r="K1087">
        <v>10</v>
      </c>
      <c r="L1087">
        <v>0</v>
      </c>
      <c r="M1087">
        <f>(order_details[[#This Row],[unitPrice]]*order_details[[#This Row],[quantity]]) - (order_details[[#This Row],[unitPrice]]*order_details[[#This Row],[quantity]]*order_details[[#This Row],[discount]])</f>
        <v>249</v>
      </c>
      <c r="N1087">
        <f>_xlfn.XLOOKUP(order_details[[#This Row],[orderID]],orders[orderID],orders[freight])</f>
        <v>4.34</v>
      </c>
      <c r="O1087">
        <f>order_details[[#This Row],[Sales]]-order_details[[#This Row],[Freight]]</f>
        <v>244.66</v>
      </c>
      <c r="P1087" s="8">
        <f>(order_details[[#This Row],[Profit]]/order_details[[#This Row],[Sales]])/100</f>
        <v>9.8257028112449796E-3</v>
      </c>
      <c r="Q1087" s="12"/>
    </row>
    <row r="1088" spans="1:17" x14ac:dyDescent="0.25">
      <c r="A1088">
        <v>10435</v>
      </c>
      <c r="B1088">
        <v>2</v>
      </c>
      <c r="C1088" t="str">
        <f>_xlfn.XLOOKUP(order_details[[#This Row],[orderID]],orders[orderID],orders[customerID])</f>
        <v>CONSH</v>
      </c>
      <c r="D1088" t="str">
        <f>_xlfn.XLOOKUP(order_details[[#This Row],[orderID]],orders[orderID],orders[Employee Name])</f>
        <v>Laura Callahan</v>
      </c>
      <c r="E1088" t="str">
        <f>_xlfn.XLOOKUP(order_details[[#This Row],[Customer ID]],customers[customerID],customers[companyName])</f>
        <v>Consolidated Holdings</v>
      </c>
      <c r="F1088" t="str">
        <f>_xlfn.XLOOKUP(order_details[[#This Row],[productID]],products[productID],products[productName])</f>
        <v>Chang</v>
      </c>
      <c r="G1088" t="str">
        <f>_xlfn.XLOOKUP(order_details[[#This Row],[Product Name]],products[productName],products[Category Name])</f>
        <v>Beverages</v>
      </c>
      <c r="H1088" s="6">
        <f>_xlfn.XLOOKUP(order_details[[#This Row],[orderID]],orders[orderID],orders[orderDate])</f>
        <v>41674</v>
      </c>
      <c r="I1088" s="6" t="e">
        <f>DATEVALUE(order_details[[#This Row],[Order Date]])</f>
        <v>#VALUE!</v>
      </c>
      <c r="J1088">
        <v>15.2</v>
      </c>
      <c r="K1088">
        <v>10</v>
      </c>
      <c r="L1088">
        <v>0</v>
      </c>
      <c r="M1088">
        <f>(order_details[[#This Row],[unitPrice]]*order_details[[#This Row],[quantity]]) - (order_details[[#This Row],[unitPrice]]*order_details[[#This Row],[quantity]]*order_details[[#This Row],[discount]])</f>
        <v>152</v>
      </c>
      <c r="N1088">
        <f>_xlfn.XLOOKUP(order_details[[#This Row],[orderID]],orders[orderID],orders[freight])</f>
        <v>9.2100000000000009</v>
      </c>
      <c r="O1088">
        <f>order_details[[#This Row],[Sales]]-order_details[[#This Row],[Freight]]</f>
        <v>142.79</v>
      </c>
      <c r="P1088" s="8">
        <f>(order_details[[#This Row],[Profit]]/order_details[[#This Row],[Sales]])/100</f>
        <v>9.39407894736842E-3</v>
      </c>
      <c r="Q1088" s="12"/>
    </row>
    <row r="1089" spans="1:17" x14ac:dyDescent="0.25">
      <c r="A1089">
        <v>10435</v>
      </c>
      <c r="B1089">
        <v>72</v>
      </c>
      <c r="C1089" t="str">
        <f>_xlfn.XLOOKUP(order_details[[#This Row],[orderID]],orders[orderID],orders[customerID])</f>
        <v>CONSH</v>
      </c>
      <c r="D1089" t="str">
        <f>_xlfn.XLOOKUP(order_details[[#This Row],[orderID]],orders[orderID],orders[Employee Name])</f>
        <v>Laura Callahan</v>
      </c>
      <c r="E1089" t="str">
        <f>_xlfn.XLOOKUP(order_details[[#This Row],[Customer ID]],customers[customerID],customers[companyName])</f>
        <v>Consolidated Holdings</v>
      </c>
      <c r="F1089" t="str">
        <f>_xlfn.XLOOKUP(order_details[[#This Row],[productID]],products[productID],products[productName])</f>
        <v>Mozzarella di Giovanni</v>
      </c>
      <c r="G1089" t="str">
        <f>_xlfn.XLOOKUP(order_details[[#This Row],[Product Name]],products[productName],products[Category Name])</f>
        <v>Dairy Products</v>
      </c>
      <c r="H1089" s="6">
        <f>_xlfn.XLOOKUP(order_details[[#This Row],[orderID]],orders[orderID],orders[orderDate])</f>
        <v>41674</v>
      </c>
      <c r="I1089" s="6" t="e">
        <f>DATEVALUE(order_details[[#This Row],[Order Date]])</f>
        <v>#VALUE!</v>
      </c>
      <c r="J1089">
        <v>27.8</v>
      </c>
      <c r="K1089">
        <v>10</v>
      </c>
      <c r="L1089">
        <v>0</v>
      </c>
      <c r="M1089">
        <f>(order_details[[#This Row],[unitPrice]]*order_details[[#This Row],[quantity]]) - (order_details[[#This Row],[unitPrice]]*order_details[[#This Row],[quantity]]*order_details[[#This Row],[discount]])</f>
        <v>278</v>
      </c>
      <c r="N1089">
        <f>_xlfn.XLOOKUP(order_details[[#This Row],[orderID]],orders[orderID],orders[freight])</f>
        <v>9.2100000000000009</v>
      </c>
      <c r="O1089">
        <f>order_details[[#This Row],[Sales]]-order_details[[#This Row],[Freight]]</f>
        <v>268.79000000000002</v>
      </c>
      <c r="P1089" s="8">
        <f>(order_details[[#This Row],[Profit]]/order_details[[#This Row],[Sales]])/100</f>
        <v>9.6687050359712239E-3</v>
      </c>
      <c r="Q1089" s="12"/>
    </row>
    <row r="1090" spans="1:17" x14ac:dyDescent="0.25">
      <c r="A1090">
        <v>10444</v>
      </c>
      <c r="B1090">
        <v>17</v>
      </c>
      <c r="C1090" t="str">
        <f>_xlfn.XLOOKUP(order_details[[#This Row],[orderID]],orders[orderID],orders[customerID])</f>
        <v>BERGS</v>
      </c>
      <c r="D1090" t="str">
        <f>_xlfn.XLOOKUP(order_details[[#This Row],[orderID]],orders[orderID],orders[Employee Name])</f>
        <v>Janet Leverling</v>
      </c>
      <c r="E1090" t="str">
        <f>_xlfn.XLOOKUP(order_details[[#This Row],[Customer ID]],customers[customerID],customers[companyName])</f>
        <v>Berglunds snabbköp</v>
      </c>
      <c r="F1090" t="str">
        <f>_xlfn.XLOOKUP(order_details[[#This Row],[productID]],products[productID],products[productName])</f>
        <v>Alice Mutton</v>
      </c>
      <c r="G1090" t="str">
        <f>_xlfn.XLOOKUP(order_details[[#This Row],[Product Name]],products[productName],products[Category Name])</f>
        <v>Meat &amp; Poultry</v>
      </c>
      <c r="H1090" s="6">
        <f>_xlfn.XLOOKUP(order_details[[#This Row],[orderID]],orders[orderID],orders[orderDate])</f>
        <v>41682</v>
      </c>
      <c r="I1090" s="6" t="e">
        <f>DATEVALUE(order_details[[#This Row],[Order Date]])</f>
        <v>#VALUE!</v>
      </c>
      <c r="J1090">
        <v>31.2</v>
      </c>
      <c r="K1090">
        <v>10</v>
      </c>
      <c r="L1090">
        <v>0</v>
      </c>
      <c r="M1090">
        <f>(order_details[[#This Row],[unitPrice]]*order_details[[#This Row],[quantity]]) - (order_details[[#This Row],[unitPrice]]*order_details[[#This Row],[quantity]]*order_details[[#This Row],[discount]])</f>
        <v>312</v>
      </c>
      <c r="N1090">
        <f>_xlfn.XLOOKUP(order_details[[#This Row],[orderID]],orders[orderID],orders[freight])</f>
        <v>3.5</v>
      </c>
      <c r="O1090">
        <f>order_details[[#This Row],[Sales]]-order_details[[#This Row],[Freight]]</f>
        <v>308.5</v>
      </c>
      <c r="P1090" s="8">
        <f>(order_details[[#This Row],[Profit]]/order_details[[#This Row],[Sales]])/100</f>
        <v>9.8878205128205138E-3</v>
      </c>
      <c r="Q1090" s="12"/>
    </row>
    <row r="1091" spans="1:17" x14ac:dyDescent="0.25">
      <c r="A1091">
        <v>10466</v>
      </c>
      <c r="B1091">
        <v>11</v>
      </c>
      <c r="C1091" t="str">
        <f>_xlfn.XLOOKUP(order_details[[#This Row],[orderID]],orders[orderID],orders[customerID])</f>
        <v>COMMI</v>
      </c>
      <c r="D1091" t="str">
        <f>_xlfn.XLOOKUP(order_details[[#This Row],[orderID]],orders[orderID],orders[Employee Name])</f>
        <v>Margaret Peacock</v>
      </c>
      <c r="E1091" t="str">
        <f>_xlfn.XLOOKUP(order_details[[#This Row],[Customer ID]],customers[customerID],customers[companyName])</f>
        <v>Comércio Mineiro</v>
      </c>
      <c r="F1091" t="str">
        <f>_xlfn.XLOOKUP(order_details[[#This Row],[productID]],products[productID],products[productName])</f>
        <v>Queso Cabrales</v>
      </c>
      <c r="G1091" t="str">
        <f>_xlfn.XLOOKUP(order_details[[#This Row],[Product Name]],products[productName],products[Category Name])</f>
        <v>Dairy Products</v>
      </c>
      <c r="H1091" s="6">
        <f>_xlfn.XLOOKUP(order_details[[#This Row],[orderID]],orders[orderID],orders[orderDate])</f>
        <v>41704</v>
      </c>
      <c r="I1091" s="6" t="e">
        <f>DATEVALUE(order_details[[#This Row],[Order Date]])</f>
        <v>#VALUE!</v>
      </c>
      <c r="J1091">
        <v>16.8</v>
      </c>
      <c r="K1091">
        <v>10</v>
      </c>
      <c r="L1091">
        <v>0</v>
      </c>
      <c r="M1091">
        <f>(order_details[[#This Row],[unitPrice]]*order_details[[#This Row],[quantity]]) - (order_details[[#This Row],[unitPrice]]*order_details[[#This Row],[quantity]]*order_details[[#This Row],[discount]])</f>
        <v>168</v>
      </c>
      <c r="N1091">
        <f>_xlfn.XLOOKUP(order_details[[#This Row],[orderID]],orders[orderID],orders[freight])</f>
        <v>11.93</v>
      </c>
      <c r="O1091">
        <f>order_details[[#This Row],[Sales]]-order_details[[#This Row],[Freight]]</f>
        <v>156.07</v>
      </c>
      <c r="P1091" s="8">
        <f>(order_details[[#This Row],[Profit]]/order_details[[#This Row],[Sales]])/100</f>
        <v>9.2898809523809522E-3</v>
      </c>
      <c r="Q1091" s="12"/>
    </row>
    <row r="1092" spans="1:17" x14ac:dyDescent="0.25">
      <c r="A1092">
        <v>10474</v>
      </c>
      <c r="B1092">
        <v>75</v>
      </c>
      <c r="C1092" t="str">
        <f>_xlfn.XLOOKUP(order_details[[#This Row],[orderID]],orders[orderID],orders[customerID])</f>
        <v>PERIC</v>
      </c>
      <c r="D1092" t="str">
        <f>_xlfn.XLOOKUP(order_details[[#This Row],[orderID]],orders[orderID],orders[Employee Name])</f>
        <v>Steven Buchanan</v>
      </c>
      <c r="E1092" t="str">
        <f>_xlfn.XLOOKUP(order_details[[#This Row],[Customer ID]],customers[customerID],customers[companyName])</f>
        <v>Pericles Comidas clásicas</v>
      </c>
      <c r="F1092" t="str">
        <f>_xlfn.XLOOKUP(order_details[[#This Row],[productID]],products[productID],products[productName])</f>
        <v>Rhönbräu Klosterbier</v>
      </c>
      <c r="G1092" t="str">
        <f>_xlfn.XLOOKUP(order_details[[#This Row],[Product Name]],products[productName],products[Category Name])</f>
        <v>Beverages</v>
      </c>
      <c r="H1092" s="6">
        <f>_xlfn.XLOOKUP(order_details[[#This Row],[orderID]],orders[orderID],orders[orderDate])</f>
        <v>41711</v>
      </c>
      <c r="I1092" s="6" t="e">
        <f>DATEVALUE(order_details[[#This Row],[Order Date]])</f>
        <v>#VALUE!</v>
      </c>
      <c r="J1092">
        <v>6.2</v>
      </c>
      <c r="K1092">
        <v>10</v>
      </c>
      <c r="L1092">
        <v>0</v>
      </c>
      <c r="M1092">
        <f>(order_details[[#This Row],[unitPrice]]*order_details[[#This Row],[quantity]]) - (order_details[[#This Row],[unitPrice]]*order_details[[#This Row],[quantity]]*order_details[[#This Row],[discount]])</f>
        <v>62</v>
      </c>
      <c r="N1092">
        <f>_xlfn.XLOOKUP(order_details[[#This Row],[orderID]],orders[orderID],orders[freight])</f>
        <v>83.49</v>
      </c>
      <c r="O1092">
        <f>order_details[[#This Row],[Sales]]-order_details[[#This Row],[Freight]]</f>
        <v>-21.489999999999995</v>
      </c>
      <c r="P1092" s="8">
        <f>(order_details[[#This Row],[Profit]]/order_details[[#This Row],[Sales]])/100</f>
        <v>-3.4661290322580635E-3</v>
      </c>
      <c r="Q1092" s="12"/>
    </row>
    <row r="1093" spans="1:17" x14ac:dyDescent="0.25">
      <c r="A1093">
        <v>10482</v>
      </c>
      <c r="B1093">
        <v>40</v>
      </c>
      <c r="C1093" t="str">
        <f>_xlfn.XLOOKUP(order_details[[#This Row],[orderID]],orders[orderID],orders[customerID])</f>
        <v>LAZYK</v>
      </c>
      <c r="D1093" t="str">
        <f>_xlfn.XLOOKUP(order_details[[#This Row],[orderID]],orders[orderID],orders[Employee Name])</f>
        <v>Nancy Davolio</v>
      </c>
      <c r="E1093" t="str">
        <f>_xlfn.XLOOKUP(order_details[[#This Row],[Customer ID]],customers[customerID],customers[companyName])</f>
        <v>Lazy K Kountry Store</v>
      </c>
      <c r="F1093" t="str">
        <f>_xlfn.XLOOKUP(order_details[[#This Row],[productID]],products[productID],products[productName])</f>
        <v>Boston Crab Meat</v>
      </c>
      <c r="G1093" t="str">
        <f>_xlfn.XLOOKUP(order_details[[#This Row],[Product Name]],products[productName],products[Category Name])</f>
        <v>Seafood</v>
      </c>
      <c r="H1093" s="6">
        <f>_xlfn.XLOOKUP(order_details[[#This Row],[orderID]],orders[orderID],orders[orderDate])</f>
        <v>41719</v>
      </c>
      <c r="I1093" s="6" t="e">
        <f>DATEVALUE(order_details[[#This Row],[Order Date]])</f>
        <v>#VALUE!</v>
      </c>
      <c r="J1093">
        <v>14.7</v>
      </c>
      <c r="K1093">
        <v>10</v>
      </c>
      <c r="L1093">
        <v>0</v>
      </c>
      <c r="M1093">
        <f>(order_details[[#This Row],[unitPrice]]*order_details[[#This Row],[quantity]]) - (order_details[[#This Row],[unitPrice]]*order_details[[#This Row],[quantity]]*order_details[[#This Row],[discount]])</f>
        <v>147</v>
      </c>
      <c r="N1093">
        <f>_xlfn.XLOOKUP(order_details[[#This Row],[orderID]],orders[orderID],orders[freight])</f>
        <v>7.48</v>
      </c>
      <c r="O1093">
        <f>order_details[[#This Row],[Sales]]-order_details[[#This Row],[Freight]]</f>
        <v>139.52000000000001</v>
      </c>
      <c r="P1093" s="8">
        <f>(order_details[[#This Row],[Profit]]/order_details[[#This Row],[Sales]])/100</f>
        <v>9.4911564625850334E-3</v>
      </c>
      <c r="Q1093" s="12"/>
    </row>
    <row r="1094" spans="1:17" x14ac:dyDescent="0.25">
      <c r="A1094">
        <v>10484</v>
      </c>
      <c r="B1094">
        <v>40</v>
      </c>
      <c r="C1094" t="str">
        <f>_xlfn.XLOOKUP(order_details[[#This Row],[orderID]],orders[orderID],orders[customerID])</f>
        <v>BSBEV</v>
      </c>
      <c r="D1094" t="str">
        <f>_xlfn.XLOOKUP(order_details[[#This Row],[orderID]],orders[orderID],orders[Employee Name])</f>
        <v>Janet Leverling</v>
      </c>
      <c r="E1094" t="str">
        <f>_xlfn.XLOOKUP(order_details[[#This Row],[Customer ID]],customers[customerID],customers[companyName])</f>
        <v>B's Beverages</v>
      </c>
      <c r="F1094" t="str">
        <f>_xlfn.XLOOKUP(order_details[[#This Row],[productID]],products[productID],products[productName])</f>
        <v>Boston Crab Meat</v>
      </c>
      <c r="G1094" t="str">
        <f>_xlfn.XLOOKUP(order_details[[#This Row],[Product Name]],products[productName],products[Category Name])</f>
        <v>Seafood</v>
      </c>
      <c r="H1094" s="6">
        <f>_xlfn.XLOOKUP(order_details[[#This Row],[orderID]],orders[orderID],orders[orderDate])</f>
        <v>41722</v>
      </c>
      <c r="I1094" s="6" t="e">
        <f>DATEVALUE(order_details[[#This Row],[Order Date]])</f>
        <v>#VALUE!</v>
      </c>
      <c r="J1094">
        <v>14.7</v>
      </c>
      <c r="K1094">
        <v>10</v>
      </c>
      <c r="L1094">
        <v>0</v>
      </c>
      <c r="M1094">
        <f>(order_details[[#This Row],[unitPrice]]*order_details[[#This Row],[quantity]]) - (order_details[[#This Row],[unitPrice]]*order_details[[#This Row],[quantity]]*order_details[[#This Row],[discount]])</f>
        <v>147</v>
      </c>
      <c r="N1094">
        <f>_xlfn.XLOOKUP(order_details[[#This Row],[orderID]],orders[orderID],orders[freight])</f>
        <v>6.88</v>
      </c>
      <c r="O1094">
        <f>order_details[[#This Row],[Sales]]-order_details[[#This Row],[Freight]]</f>
        <v>140.12</v>
      </c>
      <c r="P1094" s="8">
        <f>(order_details[[#This Row],[Profit]]/order_details[[#This Row],[Sales]])/100</f>
        <v>9.5319727891156475E-3</v>
      </c>
      <c r="Q1094" s="12"/>
    </row>
    <row r="1095" spans="1:17" x14ac:dyDescent="0.25">
      <c r="A1095">
        <v>10495</v>
      </c>
      <c r="B1095">
        <v>23</v>
      </c>
      <c r="C1095" t="str">
        <f>_xlfn.XLOOKUP(order_details[[#This Row],[orderID]],orders[orderID],orders[customerID])</f>
        <v>LAUGB</v>
      </c>
      <c r="D1095" t="str">
        <f>_xlfn.XLOOKUP(order_details[[#This Row],[orderID]],orders[orderID],orders[Employee Name])</f>
        <v>Janet Leverling</v>
      </c>
      <c r="E1095" t="str">
        <f>_xlfn.XLOOKUP(order_details[[#This Row],[Customer ID]],customers[customerID],customers[companyName])</f>
        <v>Laughing Bacchus Wine Cellars</v>
      </c>
      <c r="F1095" t="str">
        <f>_xlfn.XLOOKUP(order_details[[#This Row],[productID]],products[productID],products[productName])</f>
        <v>Tunnbröd</v>
      </c>
      <c r="G1095" t="str">
        <f>_xlfn.XLOOKUP(order_details[[#This Row],[Product Name]],products[productName],products[Category Name])</f>
        <v>Grains &amp; Cereals</v>
      </c>
      <c r="H1095" s="6">
        <f>_xlfn.XLOOKUP(order_details[[#This Row],[orderID]],orders[orderID],orders[orderDate])</f>
        <v>41732</v>
      </c>
      <c r="I1095" s="6" t="e">
        <f>DATEVALUE(order_details[[#This Row],[Order Date]])</f>
        <v>#VALUE!</v>
      </c>
      <c r="J1095">
        <v>7.2</v>
      </c>
      <c r="K1095">
        <v>10</v>
      </c>
      <c r="L1095">
        <v>0</v>
      </c>
      <c r="M1095">
        <f>(order_details[[#This Row],[unitPrice]]*order_details[[#This Row],[quantity]]) - (order_details[[#This Row],[unitPrice]]*order_details[[#This Row],[quantity]]*order_details[[#This Row],[discount]])</f>
        <v>72</v>
      </c>
      <c r="N1095">
        <f>_xlfn.XLOOKUP(order_details[[#This Row],[orderID]],orders[orderID],orders[freight])</f>
        <v>4.6500000000000004</v>
      </c>
      <c r="O1095">
        <f>order_details[[#This Row],[Sales]]-order_details[[#This Row],[Freight]]</f>
        <v>67.349999999999994</v>
      </c>
      <c r="P1095" s="8">
        <f>(order_details[[#This Row],[Profit]]/order_details[[#This Row],[Sales]])/100</f>
        <v>9.3541666666666651E-3</v>
      </c>
      <c r="Q1095" s="12"/>
    </row>
    <row r="1096" spans="1:17" x14ac:dyDescent="0.25">
      <c r="A1096">
        <v>10504</v>
      </c>
      <c r="B1096">
        <v>53</v>
      </c>
      <c r="C1096" t="str">
        <f>_xlfn.XLOOKUP(order_details[[#This Row],[orderID]],orders[orderID],orders[customerID])</f>
        <v>WHITC</v>
      </c>
      <c r="D1096" t="str">
        <f>_xlfn.XLOOKUP(order_details[[#This Row],[orderID]],orders[orderID],orders[Employee Name])</f>
        <v>Margaret Peacock</v>
      </c>
      <c r="E1096" t="str">
        <f>_xlfn.XLOOKUP(order_details[[#This Row],[Customer ID]],customers[customerID],customers[companyName])</f>
        <v>White Clover Markets</v>
      </c>
      <c r="F1096" t="str">
        <f>_xlfn.XLOOKUP(order_details[[#This Row],[productID]],products[productID],products[productName])</f>
        <v>Perth Pasties</v>
      </c>
      <c r="G1096" t="str">
        <f>_xlfn.XLOOKUP(order_details[[#This Row],[Product Name]],products[productName],products[Category Name])</f>
        <v>Meat &amp; Poultry</v>
      </c>
      <c r="H1096" s="6">
        <f>_xlfn.XLOOKUP(order_details[[#This Row],[orderID]],orders[orderID],orders[orderDate])</f>
        <v>41740</v>
      </c>
      <c r="I1096" s="6" t="e">
        <f>DATEVALUE(order_details[[#This Row],[Order Date]])</f>
        <v>#VALUE!</v>
      </c>
      <c r="J1096">
        <v>32.799999999999997</v>
      </c>
      <c r="K1096">
        <v>10</v>
      </c>
      <c r="L1096">
        <v>0</v>
      </c>
      <c r="M1096">
        <f>(order_details[[#This Row],[unitPrice]]*order_details[[#This Row],[quantity]]) - (order_details[[#This Row],[unitPrice]]*order_details[[#This Row],[quantity]]*order_details[[#This Row],[discount]])</f>
        <v>328</v>
      </c>
      <c r="N1096">
        <f>_xlfn.XLOOKUP(order_details[[#This Row],[orderID]],orders[orderID],orders[freight])</f>
        <v>59.13</v>
      </c>
      <c r="O1096">
        <f>order_details[[#This Row],[Sales]]-order_details[[#This Row],[Freight]]</f>
        <v>268.87</v>
      </c>
      <c r="P1096" s="8">
        <f>(order_details[[#This Row],[Profit]]/order_details[[#This Row],[Sales]])/100</f>
        <v>8.1972560975609749E-3</v>
      </c>
      <c r="Q1096" s="12"/>
    </row>
    <row r="1097" spans="1:17" x14ac:dyDescent="0.25">
      <c r="A1097">
        <v>10508</v>
      </c>
      <c r="B1097">
        <v>13</v>
      </c>
      <c r="C1097" t="str">
        <f>_xlfn.XLOOKUP(order_details[[#This Row],[orderID]],orders[orderID],orders[customerID])</f>
        <v>OTTIK</v>
      </c>
      <c r="D1097" t="str">
        <f>_xlfn.XLOOKUP(order_details[[#This Row],[orderID]],orders[orderID],orders[Employee Name])</f>
        <v>Nancy Davolio</v>
      </c>
      <c r="E1097" t="str">
        <f>_xlfn.XLOOKUP(order_details[[#This Row],[Customer ID]],customers[customerID],customers[companyName])</f>
        <v>Ottilies Käseladen</v>
      </c>
      <c r="F1097" t="str">
        <f>_xlfn.XLOOKUP(order_details[[#This Row],[productID]],products[productID],products[productName])</f>
        <v>Konbu</v>
      </c>
      <c r="G1097" t="str">
        <f>_xlfn.XLOOKUP(order_details[[#This Row],[Product Name]],products[productName],products[Category Name])</f>
        <v>Seafood</v>
      </c>
      <c r="H1097" s="6">
        <f>_xlfn.XLOOKUP(order_details[[#This Row],[orderID]],orders[orderID],orders[orderDate])</f>
        <v>41745</v>
      </c>
      <c r="I1097" s="6" t="e">
        <f>DATEVALUE(order_details[[#This Row],[Order Date]])</f>
        <v>#VALUE!</v>
      </c>
      <c r="J1097">
        <v>6</v>
      </c>
      <c r="K1097">
        <v>10</v>
      </c>
      <c r="L1097">
        <v>0</v>
      </c>
      <c r="M1097">
        <f>(order_details[[#This Row],[unitPrice]]*order_details[[#This Row],[quantity]]) - (order_details[[#This Row],[unitPrice]]*order_details[[#This Row],[quantity]]*order_details[[#This Row],[discount]])</f>
        <v>60</v>
      </c>
      <c r="N1097">
        <f>_xlfn.XLOOKUP(order_details[[#This Row],[orderID]],orders[orderID],orders[freight])</f>
        <v>4.99</v>
      </c>
      <c r="O1097">
        <f>order_details[[#This Row],[Sales]]-order_details[[#This Row],[Freight]]</f>
        <v>55.01</v>
      </c>
      <c r="P1097" s="8">
        <f>(order_details[[#This Row],[Profit]]/order_details[[#This Row],[Sales]])/100</f>
        <v>9.1683333333333322E-3</v>
      </c>
      <c r="Q1097" s="12"/>
    </row>
    <row r="1098" spans="1:17" x14ac:dyDescent="0.25">
      <c r="A1098">
        <v>10521</v>
      </c>
      <c r="B1098">
        <v>41</v>
      </c>
      <c r="C1098" t="str">
        <f>_xlfn.XLOOKUP(order_details[[#This Row],[orderID]],orders[orderID],orders[customerID])</f>
        <v>CACTU</v>
      </c>
      <c r="D1098" t="str">
        <f>_xlfn.XLOOKUP(order_details[[#This Row],[orderID]],orders[orderID],orders[Employee Name])</f>
        <v>Laura Callahan</v>
      </c>
      <c r="E1098" t="str">
        <f>_xlfn.XLOOKUP(order_details[[#This Row],[Customer ID]],customers[customerID],customers[companyName])</f>
        <v>Cactus Comidas para llevar</v>
      </c>
      <c r="F1098" t="str">
        <f>_xlfn.XLOOKUP(order_details[[#This Row],[productID]],products[productID],products[productName])</f>
        <v>Jack's New England Clam Chowder</v>
      </c>
      <c r="G1098" t="str">
        <f>_xlfn.XLOOKUP(order_details[[#This Row],[Product Name]],products[productName],products[Category Name])</f>
        <v>Seafood</v>
      </c>
      <c r="H1098" s="6">
        <f>_xlfn.XLOOKUP(order_details[[#This Row],[orderID]],orders[orderID],orders[orderDate])</f>
        <v>41758</v>
      </c>
      <c r="I1098" s="6" t="e">
        <f>DATEVALUE(order_details[[#This Row],[Order Date]])</f>
        <v>#VALUE!</v>
      </c>
      <c r="J1098">
        <v>9.65</v>
      </c>
      <c r="K1098">
        <v>10</v>
      </c>
      <c r="L1098">
        <v>0</v>
      </c>
      <c r="M1098">
        <f>(order_details[[#This Row],[unitPrice]]*order_details[[#This Row],[quantity]]) - (order_details[[#This Row],[unitPrice]]*order_details[[#This Row],[quantity]]*order_details[[#This Row],[discount]])</f>
        <v>96.5</v>
      </c>
      <c r="N1098">
        <f>_xlfn.XLOOKUP(order_details[[#This Row],[orderID]],orders[orderID],orders[freight])</f>
        <v>17.22</v>
      </c>
      <c r="O1098">
        <f>order_details[[#This Row],[Sales]]-order_details[[#This Row],[Freight]]</f>
        <v>79.28</v>
      </c>
      <c r="P1098" s="8">
        <f>(order_details[[#This Row],[Profit]]/order_details[[#This Row],[Sales]])/100</f>
        <v>8.2155440414507768E-3</v>
      </c>
      <c r="Q1098" s="12"/>
    </row>
    <row r="1099" spans="1:17" x14ac:dyDescent="0.25">
      <c r="A1099">
        <v>10524</v>
      </c>
      <c r="B1099">
        <v>30</v>
      </c>
      <c r="C1099" t="str">
        <f>_xlfn.XLOOKUP(order_details[[#This Row],[orderID]],orders[orderID],orders[customerID])</f>
        <v>BERGS</v>
      </c>
      <c r="D1099" t="str">
        <f>_xlfn.XLOOKUP(order_details[[#This Row],[orderID]],orders[orderID],orders[Employee Name])</f>
        <v>Nancy Davolio</v>
      </c>
      <c r="E1099" t="str">
        <f>_xlfn.XLOOKUP(order_details[[#This Row],[Customer ID]],customers[customerID],customers[companyName])</f>
        <v>Berglunds snabbköp</v>
      </c>
      <c r="F1099" t="str">
        <f>_xlfn.XLOOKUP(order_details[[#This Row],[productID]],products[productID],products[productName])</f>
        <v>Nord-Ost Matjeshering</v>
      </c>
      <c r="G1099" t="str">
        <f>_xlfn.XLOOKUP(order_details[[#This Row],[Product Name]],products[productName],products[Category Name])</f>
        <v>Seafood</v>
      </c>
      <c r="H1099" s="6">
        <f>_xlfn.XLOOKUP(order_details[[#This Row],[orderID]],orders[orderID],orders[orderDate])</f>
        <v>41760</v>
      </c>
      <c r="I1099" s="6" t="e">
        <f>DATEVALUE(order_details[[#This Row],[Order Date]])</f>
        <v>#VALUE!</v>
      </c>
      <c r="J1099">
        <v>25.89</v>
      </c>
      <c r="K1099">
        <v>10</v>
      </c>
      <c r="L1099">
        <v>0</v>
      </c>
      <c r="M1099">
        <f>(order_details[[#This Row],[unitPrice]]*order_details[[#This Row],[quantity]]) - (order_details[[#This Row],[unitPrice]]*order_details[[#This Row],[quantity]]*order_details[[#This Row],[discount]])</f>
        <v>258.89999999999998</v>
      </c>
      <c r="N1099">
        <f>_xlfn.XLOOKUP(order_details[[#This Row],[orderID]],orders[orderID],orders[freight])</f>
        <v>244.79</v>
      </c>
      <c r="O1099">
        <f>order_details[[#This Row],[Sales]]-order_details[[#This Row],[Freight]]</f>
        <v>14.109999999999985</v>
      </c>
      <c r="P1099" s="8">
        <f>(order_details[[#This Row],[Profit]]/order_details[[#This Row],[Sales]])/100</f>
        <v>5.4499806875241358E-4</v>
      </c>
      <c r="Q1099" s="12"/>
    </row>
    <row r="1100" spans="1:17" x14ac:dyDescent="0.25">
      <c r="A1100">
        <v>10526</v>
      </c>
      <c r="B1100">
        <v>13</v>
      </c>
      <c r="C1100" t="str">
        <f>_xlfn.XLOOKUP(order_details[[#This Row],[orderID]],orders[orderID],orders[customerID])</f>
        <v>WARTH</v>
      </c>
      <c r="D1100" t="str">
        <f>_xlfn.XLOOKUP(order_details[[#This Row],[orderID]],orders[orderID],orders[Employee Name])</f>
        <v>Margaret Peacock</v>
      </c>
      <c r="E1100" t="str">
        <f>_xlfn.XLOOKUP(order_details[[#This Row],[Customer ID]],customers[customerID],customers[companyName])</f>
        <v>Wartian Herkku</v>
      </c>
      <c r="F1100" t="str">
        <f>_xlfn.XLOOKUP(order_details[[#This Row],[productID]],products[productID],products[productName])</f>
        <v>Konbu</v>
      </c>
      <c r="G1100" t="str">
        <f>_xlfn.XLOOKUP(order_details[[#This Row],[Product Name]],products[productName],products[Category Name])</f>
        <v>Seafood</v>
      </c>
      <c r="H1100" s="6">
        <f>_xlfn.XLOOKUP(order_details[[#This Row],[orderID]],orders[orderID],orders[orderDate])</f>
        <v>41764</v>
      </c>
      <c r="I1100" s="6" t="e">
        <f>DATEVALUE(order_details[[#This Row],[Order Date]])</f>
        <v>#VALUE!</v>
      </c>
      <c r="J1100">
        <v>6</v>
      </c>
      <c r="K1100">
        <v>10</v>
      </c>
      <c r="L1100">
        <v>0</v>
      </c>
      <c r="M1100">
        <f>(order_details[[#This Row],[unitPrice]]*order_details[[#This Row],[quantity]]) - (order_details[[#This Row],[unitPrice]]*order_details[[#This Row],[quantity]]*order_details[[#This Row],[discount]])</f>
        <v>60</v>
      </c>
      <c r="N1100">
        <f>_xlfn.XLOOKUP(order_details[[#This Row],[orderID]],orders[orderID],orders[freight])</f>
        <v>58.59</v>
      </c>
      <c r="O1100">
        <f>order_details[[#This Row],[Sales]]-order_details[[#This Row],[Freight]]</f>
        <v>1.4099999999999966</v>
      </c>
      <c r="P1100" s="8">
        <f>(order_details[[#This Row],[Profit]]/order_details[[#This Row],[Sales]])/100</f>
        <v>2.3499999999999945E-4</v>
      </c>
      <c r="Q1100" s="12"/>
    </row>
    <row r="1101" spans="1:17" x14ac:dyDescent="0.25">
      <c r="A1101">
        <v>10529</v>
      </c>
      <c r="B1101">
        <v>69</v>
      </c>
      <c r="C1101" t="str">
        <f>_xlfn.XLOOKUP(order_details[[#This Row],[orderID]],orders[orderID],orders[customerID])</f>
        <v>MAISD</v>
      </c>
      <c r="D1101" t="str">
        <f>_xlfn.XLOOKUP(order_details[[#This Row],[orderID]],orders[orderID],orders[Employee Name])</f>
        <v>Steven Buchanan</v>
      </c>
      <c r="E1101" t="str">
        <f>_xlfn.XLOOKUP(order_details[[#This Row],[Customer ID]],customers[customerID],customers[companyName])</f>
        <v>Maison Dewey</v>
      </c>
      <c r="F1101" t="str">
        <f>_xlfn.XLOOKUP(order_details[[#This Row],[productID]],products[productID],products[productName])</f>
        <v>Gudbrandsdalsost</v>
      </c>
      <c r="G1101" t="str">
        <f>_xlfn.XLOOKUP(order_details[[#This Row],[Product Name]],products[productName],products[Category Name])</f>
        <v>Dairy Products</v>
      </c>
      <c r="H1101" s="6">
        <f>_xlfn.XLOOKUP(order_details[[#This Row],[orderID]],orders[orderID],orders[orderDate])</f>
        <v>41766</v>
      </c>
      <c r="I1101" s="6" t="e">
        <f>DATEVALUE(order_details[[#This Row],[Order Date]])</f>
        <v>#VALUE!</v>
      </c>
      <c r="J1101">
        <v>36</v>
      </c>
      <c r="K1101">
        <v>10</v>
      </c>
      <c r="L1101">
        <v>0</v>
      </c>
      <c r="M1101">
        <f>(order_details[[#This Row],[unitPrice]]*order_details[[#This Row],[quantity]]) - (order_details[[#This Row],[unitPrice]]*order_details[[#This Row],[quantity]]*order_details[[#This Row],[discount]])</f>
        <v>360</v>
      </c>
      <c r="N1101">
        <f>_xlfn.XLOOKUP(order_details[[#This Row],[orderID]],orders[orderID],orders[freight])</f>
        <v>66.69</v>
      </c>
      <c r="O1101">
        <f>order_details[[#This Row],[Sales]]-order_details[[#This Row],[Freight]]</f>
        <v>293.31</v>
      </c>
      <c r="P1101" s="8">
        <f>(order_details[[#This Row],[Profit]]/order_details[[#This Row],[Sales]])/100</f>
        <v>8.1475000000000002E-3</v>
      </c>
      <c r="Q1101" s="12"/>
    </row>
    <row r="1102" spans="1:17" x14ac:dyDescent="0.25">
      <c r="A1102">
        <v>10534</v>
      </c>
      <c r="B1102">
        <v>30</v>
      </c>
      <c r="C1102" t="str">
        <f>_xlfn.XLOOKUP(order_details[[#This Row],[orderID]],orders[orderID],orders[customerID])</f>
        <v>LEHMS</v>
      </c>
      <c r="D1102" t="str">
        <f>_xlfn.XLOOKUP(order_details[[#This Row],[orderID]],orders[orderID],orders[Employee Name])</f>
        <v>Laura Callahan</v>
      </c>
      <c r="E1102" t="str">
        <f>_xlfn.XLOOKUP(order_details[[#This Row],[Customer ID]],customers[customerID],customers[companyName])</f>
        <v>Lehmanns Marktstand</v>
      </c>
      <c r="F1102" t="str">
        <f>_xlfn.XLOOKUP(order_details[[#This Row],[productID]],products[productID],products[productName])</f>
        <v>Nord-Ost Matjeshering</v>
      </c>
      <c r="G1102" t="str">
        <f>_xlfn.XLOOKUP(order_details[[#This Row],[Product Name]],products[productName],products[Category Name])</f>
        <v>Seafood</v>
      </c>
      <c r="H1102" s="6">
        <f>_xlfn.XLOOKUP(order_details[[#This Row],[orderID]],orders[orderID],orders[orderDate])</f>
        <v>41771</v>
      </c>
      <c r="I1102" s="6" t="e">
        <f>DATEVALUE(order_details[[#This Row],[Order Date]])</f>
        <v>#VALUE!</v>
      </c>
      <c r="J1102">
        <v>25.89</v>
      </c>
      <c r="K1102">
        <v>10</v>
      </c>
      <c r="L1102">
        <v>0</v>
      </c>
      <c r="M1102">
        <f>(order_details[[#This Row],[unitPrice]]*order_details[[#This Row],[quantity]]) - (order_details[[#This Row],[unitPrice]]*order_details[[#This Row],[quantity]]*order_details[[#This Row],[discount]])</f>
        <v>258.89999999999998</v>
      </c>
      <c r="N1102">
        <f>_xlfn.XLOOKUP(order_details[[#This Row],[orderID]],orders[orderID],orders[freight])</f>
        <v>27.94</v>
      </c>
      <c r="O1102">
        <f>order_details[[#This Row],[Sales]]-order_details[[#This Row],[Freight]]</f>
        <v>230.95999999999998</v>
      </c>
      <c r="P1102" s="8">
        <f>(order_details[[#This Row],[Profit]]/order_details[[#This Row],[Sales]])/100</f>
        <v>8.9208188489764383E-3</v>
      </c>
      <c r="Q1102" s="12"/>
    </row>
    <row r="1103" spans="1:17" x14ac:dyDescent="0.25">
      <c r="A1103">
        <v>10545</v>
      </c>
      <c r="B1103">
        <v>11</v>
      </c>
      <c r="C1103" t="str">
        <f>_xlfn.XLOOKUP(order_details[[#This Row],[orderID]],orders[orderID],orders[customerID])</f>
        <v>LAZYK</v>
      </c>
      <c r="D1103" t="str">
        <f>_xlfn.XLOOKUP(order_details[[#This Row],[orderID]],orders[orderID],orders[Employee Name])</f>
        <v>Laura Callahan</v>
      </c>
      <c r="E1103" t="str">
        <f>_xlfn.XLOOKUP(order_details[[#This Row],[Customer ID]],customers[customerID],customers[companyName])</f>
        <v>Lazy K Kountry Store</v>
      </c>
      <c r="F1103" t="str">
        <f>_xlfn.XLOOKUP(order_details[[#This Row],[productID]],products[productID],products[productName])</f>
        <v>Queso Cabrales</v>
      </c>
      <c r="G1103" t="str">
        <f>_xlfn.XLOOKUP(order_details[[#This Row],[Product Name]],products[productName],products[Category Name])</f>
        <v>Dairy Products</v>
      </c>
      <c r="H1103" s="6">
        <f>_xlfn.XLOOKUP(order_details[[#This Row],[orderID]],orders[orderID],orders[orderDate])</f>
        <v>41781</v>
      </c>
      <c r="I1103" s="6" t="e">
        <f>DATEVALUE(order_details[[#This Row],[Order Date]])</f>
        <v>#VALUE!</v>
      </c>
      <c r="J1103">
        <v>21</v>
      </c>
      <c r="K1103">
        <v>10</v>
      </c>
      <c r="L1103">
        <v>0</v>
      </c>
      <c r="M1103">
        <f>(order_details[[#This Row],[unitPrice]]*order_details[[#This Row],[quantity]]) - (order_details[[#This Row],[unitPrice]]*order_details[[#This Row],[quantity]]*order_details[[#This Row],[discount]])</f>
        <v>210</v>
      </c>
      <c r="N1103">
        <f>_xlfn.XLOOKUP(order_details[[#This Row],[orderID]],orders[orderID],orders[freight])</f>
        <v>11.92</v>
      </c>
      <c r="O1103">
        <f>order_details[[#This Row],[Sales]]-order_details[[#This Row],[Freight]]</f>
        <v>198.08</v>
      </c>
      <c r="P1103" s="8">
        <f>(order_details[[#This Row],[Profit]]/order_details[[#This Row],[Sales]])/100</f>
        <v>9.4323809523809525E-3</v>
      </c>
      <c r="Q1103" s="12"/>
    </row>
    <row r="1104" spans="1:17" x14ac:dyDescent="0.25">
      <c r="A1104">
        <v>10546</v>
      </c>
      <c r="B1104">
        <v>7</v>
      </c>
      <c r="C1104" t="str">
        <f>_xlfn.XLOOKUP(order_details[[#This Row],[orderID]],orders[orderID],orders[customerID])</f>
        <v>VICTE</v>
      </c>
      <c r="D1104" t="str">
        <f>_xlfn.XLOOKUP(order_details[[#This Row],[orderID]],orders[orderID],orders[Employee Name])</f>
        <v>Nancy Davolio</v>
      </c>
      <c r="E1104" t="str">
        <f>_xlfn.XLOOKUP(order_details[[#This Row],[Customer ID]],customers[customerID],customers[companyName])</f>
        <v>Victuailles en stock</v>
      </c>
      <c r="F1104" t="str">
        <f>_xlfn.XLOOKUP(order_details[[#This Row],[productID]],products[productID],products[productName])</f>
        <v>Uncle Bob's Organic Dried Pears</v>
      </c>
      <c r="G1104" t="str">
        <f>_xlfn.XLOOKUP(order_details[[#This Row],[Product Name]],products[productName],products[Category Name])</f>
        <v>Produce</v>
      </c>
      <c r="H1104" s="6">
        <f>_xlfn.XLOOKUP(order_details[[#This Row],[orderID]],orders[orderID],orders[orderDate])</f>
        <v>41782</v>
      </c>
      <c r="I1104" s="6" t="e">
        <f>DATEVALUE(order_details[[#This Row],[Order Date]])</f>
        <v>#VALUE!</v>
      </c>
      <c r="J1104">
        <v>30</v>
      </c>
      <c r="K1104">
        <v>10</v>
      </c>
      <c r="L1104">
        <v>0</v>
      </c>
      <c r="M1104">
        <f>(order_details[[#This Row],[unitPrice]]*order_details[[#This Row],[quantity]]) - (order_details[[#This Row],[unitPrice]]*order_details[[#This Row],[quantity]]*order_details[[#This Row],[discount]])</f>
        <v>300</v>
      </c>
      <c r="N1104">
        <f>_xlfn.XLOOKUP(order_details[[#This Row],[orderID]],orders[orderID],orders[freight])</f>
        <v>194.72</v>
      </c>
      <c r="O1104">
        <f>order_details[[#This Row],[Sales]]-order_details[[#This Row],[Freight]]</f>
        <v>105.28</v>
      </c>
      <c r="P1104" s="8">
        <f>(order_details[[#This Row],[Profit]]/order_details[[#This Row],[Sales]])/100</f>
        <v>3.5093333333333331E-3</v>
      </c>
      <c r="Q1104" s="12"/>
    </row>
    <row r="1105" spans="1:17" x14ac:dyDescent="0.25">
      <c r="A1105">
        <v>10550</v>
      </c>
      <c r="B1105">
        <v>19</v>
      </c>
      <c r="C1105" t="str">
        <f>_xlfn.XLOOKUP(order_details[[#This Row],[orderID]],orders[orderID],orders[customerID])</f>
        <v>GODOS</v>
      </c>
      <c r="D1105" t="str">
        <f>_xlfn.XLOOKUP(order_details[[#This Row],[orderID]],orders[orderID],orders[Employee Name])</f>
        <v>Robert King</v>
      </c>
      <c r="E1105" t="str">
        <f>_xlfn.XLOOKUP(order_details[[#This Row],[Customer ID]],customers[customerID],customers[companyName])</f>
        <v>Godos Cocina Típica</v>
      </c>
      <c r="F1105" t="str">
        <f>_xlfn.XLOOKUP(order_details[[#This Row],[productID]],products[productID],products[productName])</f>
        <v>Teatime Chocolate Biscuits</v>
      </c>
      <c r="G1105" t="str">
        <f>_xlfn.XLOOKUP(order_details[[#This Row],[Product Name]],products[productName],products[Category Name])</f>
        <v>Confections</v>
      </c>
      <c r="H1105" s="6">
        <f>_xlfn.XLOOKUP(order_details[[#This Row],[orderID]],orders[orderID],orders[orderDate])</f>
        <v>41787</v>
      </c>
      <c r="I1105" s="6" t="e">
        <f>DATEVALUE(order_details[[#This Row],[Order Date]])</f>
        <v>#VALUE!</v>
      </c>
      <c r="J1105">
        <v>9.1999999999999993</v>
      </c>
      <c r="K1105">
        <v>10</v>
      </c>
      <c r="L1105">
        <v>0</v>
      </c>
      <c r="M1105">
        <f>(order_details[[#This Row],[unitPrice]]*order_details[[#This Row],[quantity]]) - (order_details[[#This Row],[unitPrice]]*order_details[[#This Row],[quantity]]*order_details[[#This Row],[discount]])</f>
        <v>92</v>
      </c>
      <c r="N1105">
        <f>_xlfn.XLOOKUP(order_details[[#This Row],[orderID]],orders[orderID],orders[freight])</f>
        <v>4.32</v>
      </c>
      <c r="O1105">
        <f>order_details[[#This Row],[Sales]]-order_details[[#This Row],[Freight]]</f>
        <v>87.68</v>
      </c>
      <c r="P1105" s="8">
        <f>(order_details[[#This Row],[Profit]]/order_details[[#This Row],[Sales]])/100</f>
        <v>9.5304347826086974E-3</v>
      </c>
      <c r="Q1105" s="12"/>
    </row>
    <row r="1106" spans="1:17" x14ac:dyDescent="0.25">
      <c r="A1106">
        <v>10561</v>
      </c>
      <c r="B1106">
        <v>44</v>
      </c>
      <c r="C1106" t="str">
        <f>_xlfn.XLOOKUP(order_details[[#This Row],[orderID]],orders[orderID],orders[customerID])</f>
        <v>FOLKO</v>
      </c>
      <c r="D1106" t="str">
        <f>_xlfn.XLOOKUP(order_details[[#This Row],[orderID]],orders[orderID],orders[Employee Name])</f>
        <v>Andrew Fuller</v>
      </c>
      <c r="E1106" t="str">
        <f>_xlfn.XLOOKUP(order_details[[#This Row],[Customer ID]],customers[customerID],customers[companyName])</f>
        <v>Folk och fä HB</v>
      </c>
      <c r="F1106" t="str">
        <f>_xlfn.XLOOKUP(order_details[[#This Row],[productID]],products[productID],products[productName])</f>
        <v>Gula Malacca</v>
      </c>
      <c r="G1106" t="str">
        <f>_xlfn.XLOOKUP(order_details[[#This Row],[Product Name]],products[productName],products[Category Name])</f>
        <v>Condiments</v>
      </c>
      <c r="H1106" s="6">
        <f>_xlfn.XLOOKUP(order_details[[#This Row],[orderID]],orders[orderID],orders[orderDate])</f>
        <v>41796</v>
      </c>
      <c r="I1106" s="6" t="e">
        <f>DATEVALUE(order_details[[#This Row],[Order Date]])</f>
        <v>#VALUE!</v>
      </c>
      <c r="J1106">
        <v>19.45</v>
      </c>
      <c r="K1106">
        <v>10</v>
      </c>
      <c r="L1106">
        <v>0</v>
      </c>
      <c r="M1106">
        <f>(order_details[[#This Row],[unitPrice]]*order_details[[#This Row],[quantity]]) - (order_details[[#This Row],[unitPrice]]*order_details[[#This Row],[quantity]]*order_details[[#This Row],[discount]])</f>
        <v>194.5</v>
      </c>
      <c r="N1106">
        <f>_xlfn.XLOOKUP(order_details[[#This Row],[orderID]],orders[orderID],orders[freight])</f>
        <v>242.21</v>
      </c>
      <c r="O1106">
        <f>order_details[[#This Row],[Sales]]-order_details[[#This Row],[Freight]]</f>
        <v>-47.710000000000008</v>
      </c>
      <c r="P1106" s="8">
        <f>(order_details[[#This Row],[Profit]]/order_details[[#This Row],[Sales]])/100</f>
        <v>-2.4529562982005147E-3</v>
      </c>
      <c r="Q1106" s="12"/>
    </row>
    <row r="1107" spans="1:17" x14ac:dyDescent="0.25">
      <c r="A1107">
        <v>10574</v>
      </c>
      <c r="B1107">
        <v>62</v>
      </c>
      <c r="C1107" t="str">
        <f>_xlfn.XLOOKUP(order_details[[#This Row],[orderID]],orders[orderID],orders[customerID])</f>
        <v>TRAIH</v>
      </c>
      <c r="D1107" t="str">
        <f>_xlfn.XLOOKUP(order_details[[#This Row],[orderID]],orders[orderID],orders[Employee Name])</f>
        <v>Margaret Peacock</v>
      </c>
      <c r="E1107" t="str">
        <f>_xlfn.XLOOKUP(order_details[[#This Row],[Customer ID]],customers[customerID],customers[companyName])</f>
        <v>Trail's Head Gourmet Provisioners</v>
      </c>
      <c r="F1107" t="str">
        <f>_xlfn.XLOOKUP(order_details[[#This Row],[productID]],products[productID],products[productName])</f>
        <v>Tarte au sucre</v>
      </c>
      <c r="G1107" t="str">
        <f>_xlfn.XLOOKUP(order_details[[#This Row],[Product Name]],products[productName],products[Category Name])</f>
        <v>Confections</v>
      </c>
      <c r="H1107" s="6">
        <f>_xlfn.XLOOKUP(order_details[[#This Row],[orderID]],orders[orderID],orders[orderDate])</f>
        <v>41809</v>
      </c>
      <c r="I1107" s="6" t="e">
        <f>DATEVALUE(order_details[[#This Row],[Order Date]])</f>
        <v>#VALUE!</v>
      </c>
      <c r="J1107">
        <v>49.3</v>
      </c>
      <c r="K1107">
        <v>10</v>
      </c>
      <c r="L1107">
        <v>0</v>
      </c>
      <c r="M1107">
        <f>(order_details[[#This Row],[unitPrice]]*order_details[[#This Row],[quantity]]) - (order_details[[#This Row],[unitPrice]]*order_details[[#This Row],[quantity]]*order_details[[#This Row],[discount]])</f>
        <v>493</v>
      </c>
      <c r="N1107">
        <f>_xlfn.XLOOKUP(order_details[[#This Row],[orderID]],orders[orderID],orders[freight])</f>
        <v>37.6</v>
      </c>
      <c r="O1107">
        <f>order_details[[#This Row],[Sales]]-order_details[[#This Row],[Freight]]</f>
        <v>455.4</v>
      </c>
      <c r="P1107" s="8">
        <f>(order_details[[#This Row],[Profit]]/order_details[[#This Row],[Sales]])/100</f>
        <v>9.2373225152129809E-3</v>
      </c>
      <c r="Q1107" s="12"/>
    </row>
    <row r="1108" spans="1:17" x14ac:dyDescent="0.25">
      <c r="A1108">
        <v>10579</v>
      </c>
      <c r="B1108">
        <v>15</v>
      </c>
      <c r="C1108" t="str">
        <f>_xlfn.XLOOKUP(order_details[[#This Row],[orderID]],orders[orderID],orders[customerID])</f>
        <v>LETSS</v>
      </c>
      <c r="D1108" t="str">
        <f>_xlfn.XLOOKUP(order_details[[#This Row],[orderID]],orders[orderID],orders[Employee Name])</f>
        <v>Nancy Davolio</v>
      </c>
      <c r="E1108" t="str">
        <f>_xlfn.XLOOKUP(order_details[[#This Row],[Customer ID]],customers[customerID],customers[companyName])</f>
        <v>Let's Stop N Shop</v>
      </c>
      <c r="F1108" t="str">
        <f>_xlfn.XLOOKUP(order_details[[#This Row],[productID]],products[productID],products[productName])</f>
        <v>Genen Shouyu</v>
      </c>
      <c r="G1108" t="str">
        <f>_xlfn.XLOOKUP(order_details[[#This Row],[Product Name]],products[productName],products[Category Name])</f>
        <v>Condiments</v>
      </c>
      <c r="H1108" s="6">
        <f>_xlfn.XLOOKUP(order_details[[#This Row],[orderID]],orders[orderID],orders[orderDate])</f>
        <v>41815</v>
      </c>
      <c r="I1108" s="6" t="e">
        <f>DATEVALUE(order_details[[#This Row],[Order Date]])</f>
        <v>#VALUE!</v>
      </c>
      <c r="J1108">
        <v>15.5</v>
      </c>
      <c r="K1108">
        <v>10</v>
      </c>
      <c r="L1108">
        <v>0</v>
      </c>
      <c r="M1108">
        <f>(order_details[[#This Row],[unitPrice]]*order_details[[#This Row],[quantity]]) - (order_details[[#This Row],[unitPrice]]*order_details[[#This Row],[quantity]]*order_details[[#This Row],[discount]])</f>
        <v>155</v>
      </c>
      <c r="N1108">
        <f>_xlfn.XLOOKUP(order_details[[#This Row],[orderID]],orders[orderID],orders[freight])</f>
        <v>13.73</v>
      </c>
      <c r="O1108">
        <f>order_details[[#This Row],[Sales]]-order_details[[#This Row],[Freight]]</f>
        <v>141.27000000000001</v>
      </c>
      <c r="P1108" s="8">
        <f>(order_details[[#This Row],[Profit]]/order_details[[#This Row],[Sales]])/100</f>
        <v>9.1141935483870975E-3</v>
      </c>
      <c r="Q1108" s="12"/>
    </row>
    <row r="1109" spans="1:17" x14ac:dyDescent="0.25">
      <c r="A1109">
        <v>10583</v>
      </c>
      <c r="B1109">
        <v>29</v>
      </c>
      <c r="C1109" t="str">
        <f>_xlfn.XLOOKUP(order_details[[#This Row],[orderID]],orders[orderID],orders[customerID])</f>
        <v>WARTH</v>
      </c>
      <c r="D1109" t="str">
        <f>_xlfn.XLOOKUP(order_details[[#This Row],[orderID]],orders[orderID],orders[Employee Name])</f>
        <v>Andrew Fuller</v>
      </c>
      <c r="E1109" t="str">
        <f>_xlfn.XLOOKUP(order_details[[#This Row],[Customer ID]],customers[customerID],customers[companyName])</f>
        <v>Wartian Herkku</v>
      </c>
      <c r="F1109" t="str">
        <f>_xlfn.XLOOKUP(order_details[[#This Row],[productID]],products[productID],products[productName])</f>
        <v>Thüringer Rostbratwurst</v>
      </c>
      <c r="G1109" t="str">
        <f>_xlfn.XLOOKUP(order_details[[#This Row],[Product Name]],products[productName],products[Category Name])</f>
        <v>Meat &amp; Poultry</v>
      </c>
      <c r="H1109" s="6">
        <f>_xlfn.XLOOKUP(order_details[[#This Row],[orderID]],orders[orderID],orders[orderDate])</f>
        <v>41820</v>
      </c>
      <c r="I1109" s="6" t="e">
        <f>DATEVALUE(order_details[[#This Row],[Order Date]])</f>
        <v>#VALUE!</v>
      </c>
      <c r="J1109">
        <v>123.79</v>
      </c>
      <c r="K1109">
        <v>10</v>
      </c>
      <c r="L1109">
        <v>0</v>
      </c>
      <c r="M1109">
        <f>(order_details[[#This Row],[unitPrice]]*order_details[[#This Row],[quantity]]) - (order_details[[#This Row],[unitPrice]]*order_details[[#This Row],[quantity]]*order_details[[#This Row],[discount]])</f>
        <v>1237.9000000000001</v>
      </c>
      <c r="N1109">
        <f>_xlfn.XLOOKUP(order_details[[#This Row],[orderID]],orders[orderID],orders[freight])</f>
        <v>7.28</v>
      </c>
      <c r="O1109">
        <f>order_details[[#This Row],[Sales]]-order_details[[#This Row],[Freight]]</f>
        <v>1230.6200000000001</v>
      </c>
      <c r="P1109" s="8">
        <f>(order_details[[#This Row],[Profit]]/order_details[[#This Row],[Sales]])/100</f>
        <v>9.9411907262299051E-3</v>
      </c>
      <c r="Q1109" s="12"/>
    </row>
    <row r="1110" spans="1:17" x14ac:dyDescent="0.25">
      <c r="A1110">
        <v>10591</v>
      </c>
      <c r="B1110">
        <v>7</v>
      </c>
      <c r="C1110" t="str">
        <f>_xlfn.XLOOKUP(order_details[[#This Row],[orderID]],orders[orderID],orders[customerID])</f>
        <v>VAFFE</v>
      </c>
      <c r="D1110" t="str">
        <f>_xlfn.XLOOKUP(order_details[[#This Row],[orderID]],orders[orderID],orders[Employee Name])</f>
        <v>Nancy Davolio</v>
      </c>
      <c r="E1110" t="str">
        <f>_xlfn.XLOOKUP(order_details[[#This Row],[Customer ID]],customers[customerID],customers[companyName])</f>
        <v>Vaffeljernet</v>
      </c>
      <c r="F1110" t="str">
        <f>_xlfn.XLOOKUP(order_details[[#This Row],[productID]],products[productID],products[productName])</f>
        <v>Uncle Bob's Organic Dried Pears</v>
      </c>
      <c r="G1110" t="str">
        <f>_xlfn.XLOOKUP(order_details[[#This Row],[Product Name]],products[productName],products[Category Name])</f>
        <v>Produce</v>
      </c>
      <c r="H1110" s="6">
        <f>_xlfn.XLOOKUP(order_details[[#This Row],[orderID]],orders[orderID],orders[orderDate])</f>
        <v>41827</v>
      </c>
      <c r="I1110" s="6" t="e">
        <f>DATEVALUE(order_details[[#This Row],[Order Date]])</f>
        <v>#VALUE!</v>
      </c>
      <c r="J1110">
        <v>30</v>
      </c>
      <c r="K1110">
        <v>10</v>
      </c>
      <c r="L1110">
        <v>0</v>
      </c>
      <c r="M1110">
        <f>(order_details[[#This Row],[unitPrice]]*order_details[[#This Row],[quantity]]) - (order_details[[#This Row],[unitPrice]]*order_details[[#This Row],[quantity]]*order_details[[#This Row],[discount]])</f>
        <v>300</v>
      </c>
      <c r="N1110">
        <f>_xlfn.XLOOKUP(order_details[[#This Row],[orderID]],orders[orderID],orders[freight])</f>
        <v>55.92</v>
      </c>
      <c r="O1110">
        <f>order_details[[#This Row],[Sales]]-order_details[[#This Row],[Freight]]</f>
        <v>244.07999999999998</v>
      </c>
      <c r="P1110" s="8">
        <f>(order_details[[#This Row],[Profit]]/order_details[[#This Row],[Sales]])/100</f>
        <v>8.1359999999999991E-3</v>
      </c>
      <c r="Q1110" s="12"/>
    </row>
    <row r="1111" spans="1:17" x14ac:dyDescent="0.25">
      <c r="A1111">
        <v>10599</v>
      </c>
      <c r="B1111">
        <v>62</v>
      </c>
      <c r="C1111" t="str">
        <f>_xlfn.XLOOKUP(order_details[[#This Row],[orderID]],orders[orderID],orders[customerID])</f>
        <v>BSBEV</v>
      </c>
      <c r="D1111" t="str">
        <f>_xlfn.XLOOKUP(order_details[[#This Row],[orderID]],orders[orderID],orders[Employee Name])</f>
        <v>Michael Suyama</v>
      </c>
      <c r="E1111" t="str">
        <f>_xlfn.XLOOKUP(order_details[[#This Row],[Customer ID]],customers[customerID],customers[companyName])</f>
        <v>B's Beverages</v>
      </c>
      <c r="F1111" t="str">
        <f>_xlfn.XLOOKUP(order_details[[#This Row],[productID]],products[productID],products[productName])</f>
        <v>Tarte au sucre</v>
      </c>
      <c r="G1111" t="str">
        <f>_xlfn.XLOOKUP(order_details[[#This Row],[Product Name]],products[productName],products[Category Name])</f>
        <v>Confections</v>
      </c>
      <c r="H1111" s="6">
        <f>_xlfn.XLOOKUP(order_details[[#This Row],[orderID]],orders[orderID],orders[orderDate])</f>
        <v>41835</v>
      </c>
      <c r="I1111" s="6" t="e">
        <f>DATEVALUE(order_details[[#This Row],[Order Date]])</f>
        <v>#VALUE!</v>
      </c>
      <c r="J1111">
        <v>49.3</v>
      </c>
      <c r="K1111">
        <v>10</v>
      </c>
      <c r="L1111">
        <v>0</v>
      </c>
      <c r="M1111">
        <f>(order_details[[#This Row],[unitPrice]]*order_details[[#This Row],[quantity]]) - (order_details[[#This Row],[unitPrice]]*order_details[[#This Row],[quantity]]*order_details[[#This Row],[discount]])</f>
        <v>493</v>
      </c>
      <c r="N1111">
        <f>_xlfn.XLOOKUP(order_details[[#This Row],[orderID]],orders[orderID],orders[freight])</f>
        <v>29.98</v>
      </c>
      <c r="O1111">
        <f>order_details[[#This Row],[Sales]]-order_details[[#This Row],[Freight]]</f>
        <v>463.02</v>
      </c>
      <c r="P1111" s="8">
        <f>(order_details[[#This Row],[Profit]]/order_details[[#This Row],[Sales]])/100</f>
        <v>9.3918864097363077E-3</v>
      </c>
      <c r="Q1111" s="12"/>
    </row>
    <row r="1112" spans="1:17" x14ac:dyDescent="0.25">
      <c r="A1112">
        <v>10609</v>
      </c>
      <c r="B1112">
        <v>10</v>
      </c>
      <c r="C1112" t="str">
        <f>_xlfn.XLOOKUP(order_details[[#This Row],[orderID]],orders[orderID],orders[customerID])</f>
        <v>DUMON</v>
      </c>
      <c r="D1112" t="str">
        <f>_xlfn.XLOOKUP(order_details[[#This Row],[orderID]],orders[orderID],orders[Employee Name])</f>
        <v>Robert King</v>
      </c>
      <c r="E1112" t="str">
        <f>_xlfn.XLOOKUP(order_details[[#This Row],[Customer ID]],customers[customerID],customers[companyName])</f>
        <v>Du monde entier</v>
      </c>
      <c r="F1112" t="str">
        <f>_xlfn.XLOOKUP(order_details[[#This Row],[productID]],products[productID],products[productName])</f>
        <v>Ikura</v>
      </c>
      <c r="G1112" t="str">
        <f>_xlfn.XLOOKUP(order_details[[#This Row],[Product Name]],products[productName],products[Category Name])</f>
        <v>Seafood</v>
      </c>
      <c r="H1112" s="6">
        <f>_xlfn.XLOOKUP(order_details[[#This Row],[orderID]],orders[orderID],orders[orderDate])</f>
        <v>41844</v>
      </c>
      <c r="I1112" s="6" t="e">
        <f>DATEVALUE(order_details[[#This Row],[Order Date]])</f>
        <v>#VALUE!</v>
      </c>
      <c r="J1112">
        <v>31</v>
      </c>
      <c r="K1112">
        <v>10</v>
      </c>
      <c r="L1112">
        <v>0</v>
      </c>
      <c r="M1112">
        <f>(order_details[[#This Row],[unitPrice]]*order_details[[#This Row],[quantity]]) - (order_details[[#This Row],[unitPrice]]*order_details[[#This Row],[quantity]]*order_details[[#This Row],[discount]])</f>
        <v>310</v>
      </c>
      <c r="N1112">
        <f>_xlfn.XLOOKUP(order_details[[#This Row],[orderID]],orders[orderID],orders[freight])</f>
        <v>1.85</v>
      </c>
      <c r="O1112">
        <f>order_details[[#This Row],[Sales]]-order_details[[#This Row],[Freight]]</f>
        <v>308.14999999999998</v>
      </c>
      <c r="P1112" s="8">
        <f>(order_details[[#This Row],[Profit]]/order_details[[#This Row],[Sales]])/100</f>
        <v>9.9403225806451601E-3</v>
      </c>
      <c r="Q1112" s="12"/>
    </row>
    <row r="1113" spans="1:17" x14ac:dyDescent="0.25">
      <c r="A1113">
        <v>10611</v>
      </c>
      <c r="B1113">
        <v>2</v>
      </c>
      <c r="C1113" t="str">
        <f>_xlfn.XLOOKUP(order_details[[#This Row],[orderID]],orders[orderID],orders[customerID])</f>
        <v>WOLZA</v>
      </c>
      <c r="D1113" t="str">
        <f>_xlfn.XLOOKUP(order_details[[#This Row],[orderID]],orders[orderID],orders[Employee Name])</f>
        <v>Michael Suyama</v>
      </c>
      <c r="E1113" t="str">
        <f>_xlfn.XLOOKUP(order_details[[#This Row],[Customer ID]],customers[customerID],customers[companyName])</f>
        <v>Wolski  Zajazd</v>
      </c>
      <c r="F1113" t="str">
        <f>_xlfn.XLOOKUP(order_details[[#This Row],[productID]],products[productID],products[productName])</f>
        <v>Chang</v>
      </c>
      <c r="G1113" t="str">
        <f>_xlfn.XLOOKUP(order_details[[#This Row],[Product Name]],products[productName],products[Category Name])</f>
        <v>Beverages</v>
      </c>
      <c r="H1113" s="6">
        <f>_xlfn.XLOOKUP(order_details[[#This Row],[orderID]],orders[orderID],orders[orderDate])</f>
        <v>41845</v>
      </c>
      <c r="I1113" s="6" t="e">
        <f>DATEVALUE(order_details[[#This Row],[Order Date]])</f>
        <v>#VALUE!</v>
      </c>
      <c r="J1113">
        <v>19</v>
      </c>
      <c r="K1113">
        <v>10</v>
      </c>
      <c r="L1113">
        <v>0</v>
      </c>
      <c r="M1113">
        <f>(order_details[[#This Row],[unitPrice]]*order_details[[#This Row],[quantity]]) - (order_details[[#This Row],[unitPrice]]*order_details[[#This Row],[quantity]]*order_details[[#This Row],[discount]])</f>
        <v>190</v>
      </c>
      <c r="N1113">
        <f>_xlfn.XLOOKUP(order_details[[#This Row],[orderID]],orders[orderID],orders[freight])</f>
        <v>80.650000000000006</v>
      </c>
      <c r="O1113">
        <f>order_details[[#This Row],[Sales]]-order_details[[#This Row],[Freight]]</f>
        <v>109.35</v>
      </c>
      <c r="P1113" s="8">
        <f>(order_details[[#This Row],[Profit]]/order_details[[#This Row],[Sales]])/100</f>
        <v>5.7552631578947364E-3</v>
      </c>
      <c r="Q1113" s="12"/>
    </row>
    <row r="1114" spans="1:17" x14ac:dyDescent="0.25">
      <c r="A1114">
        <v>10621</v>
      </c>
      <c r="B1114">
        <v>23</v>
      </c>
      <c r="C1114" t="str">
        <f>_xlfn.XLOOKUP(order_details[[#This Row],[orderID]],orders[orderID],orders[customerID])</f>
        <v>ISLAT</v>
      </c>
      <c r="D1114" t="str">
        <f>_xlfn.XLOOKUP(order_details[[#This Row],[orderID]],orders[orderID],orders[Employee Name])</f>
        <v>Margaret Peacock</v>
      </c>
      <c r="E1114" t="str">
        <f>_xlfn.XLOOKUP(order_details[[#This Row],[Customer ID]],customers[customerID],customers[companyName])</f>
        <v>Island Trading</v>
      </c>
      <c r="F1114" t="str">
        <f>_xlfn.XLOOKUP(order_details[[#This Row],[productID]],products[productID],products[productName])</f>
        <v>Tunnbröd</v>
      </c>
      <c r="G1114" t="str">
        <f>_xlfn.XLOOKUP(order_details[[#This Row],[Product Name]],products[productName],products[Category Name])</f>
        <v>Grains &amp; Cereals</v>
      </c>
      <c r="H1114" s="6">
        <f>_xlfn.XLOOKUP(order_details[[#This Row],[orderID]],orders[orderID],orders[orderDate])</f>
        <v>41856</v>
      </c>
      <c r="I1114" s="6" t="e">
        <f>DATEVALUE(order_details[[#This Row],[Order Date]])</f>
        <v>#VALUE!</v>
      </c>
      <c r="J1114">
        <v>9</v>
      </c>
      <c r="K1114">
        <v>10</v>
      </c>
      <c r="L1114">
        <v>0</v>
      </c>
      <c r="M1114">
        <f>(order_details[[#This Row],[unitPrice]]*order_details[[#This Row],[quantity]]) - (order_details[[#This Row],[unitPrice]]*order_details[[#This Row],[quantity]]*order_details[[#This Row],[discount]])</f>
        <v>90</v>
      </c>
      <c r="N1114">
        <f>_xlfn.XLOOKUP(order_details[[#This Row],[orderID]],orders[orderID],orders[freight])</f>
        <v>23.73</v>
      </c>
      <c r="O1114">
        <f>order_details[[#This Row],[Sales]]-order_details[[#This Row],[Freight]]</f>
        <v>66.27</v>
      </c>
      <c r="P1114" s="8">
        <f>(order_details[[#This Row],[Profit]]/order_details[[#This Row],[Sales]])/100</f>
        <v>7.3633333333333328E-3</v>
      </c>
      <c r="Q1114" s="12"/>
    </row>
    <row r="1115" spans="1:17" x14ac:dyDescent="0.25">
      <c r="A1115">
        <v>10624</v>
      </c>
      <c r="B1115">
        <v>28</v>
      </c>
      <c r="C1115" t="str">
        <f>_xlfn.XLOOKUP(order_details[[#This Row],[orderID]],orders[orderID],orders[customerID])</f>
        <v>THECR</v>
      </c>
      <c r="D1115" t="str">
        <f>_xlfn.XLOOKUP(order_details[[#This Row],[orderID]],orders[orderID],orders[Employee Name])</f>
        <v>Margaret Peacock</v>
      </c>
      <c r="E1115" t="str">
        <f>_xlfn.XLOOKUP(order_details[[#This Row],[Customer ID]],customers[customerID],customers[companyName])</f>
        <v>The Cracker Box</v>
      </c>
      <c r="F1115" t="str">
        <f>_xlfn.XLOOKUP(order_details[[#This Row],[productID]],products[productID],products[productName])</f>
        <v>Rössle Sauerkraut</v>
      </c>
      <c r="G1115" t="str">
        <f>_xlfn.XLOOKUP(order_details[[#This Row],[Product Name]],products[productName],products[Category Name])</f>
        <v>Produce</v>
      </c>
      <c r="H1115" s="6">
        <f>_xlfn.XLOOKUP(order_details[[#This Row],[orderID]],orders[orderID],orders[orderDate])</f>
        <v>41858</v>
      </c>
      <c r="I1115" s="6" t="e">
        <f>DATEVALUE(order_details[[#This Row],[Order Date]])</f>
        <v>#VALUE!</v>
      </c>
      <c r="J1115">
        <v>45.6</v>
      </c>
      <c r="K1115">
        <v>10</v>
      </c>
      <c r="L1115">
        <v>0</v>
      </c>
      <c r="M1115">
        <f>(order_details[[#This Row],[unitPrice]]*order_details[[#This Row],[quantity]]) - (order_details[[#This Row],[unitPrice]]*order_details[[#This Row],[quantity]]*order_details[[#This Row],[discount]])</f>
        <v>456</v>
      </c>
      <c r="N1115">
        <f>_xlfn.XLOOKUP(order_details[[#This Row],[orderID]],orders[orderID],orders[freight])</f>
        <v>94.8</v>
      </c>
      <c r="O1115">
        <f>order_details[[#This Row],[Sales]]-order_details[[#This Row],[Freight]]</f>
        <v>361.2</v>
      </c>
      <c r="P1115" s="8">
        <f>(order_details[[#This Row],[Profit]]/order_details[[#This Row],[Sales]])/100</f>
        <v>7.9210526315789467E-3</v>
      </c>
      <c r="Q1115" s="12"/>
    </row>
    <row r="1116" spans="1:17" x14ac:dyDescent="0.25">
      <c r="A1116">
        <v>10624</v>
      </c>
      <c r="B1116">
        <v>44</v>
      </c>
      <c r="C1116" t="str">
        <f>_xlfn.XLOOKUP(order_details[[#This Row],[orderID]],orders[orderID],orders[customerID])</f>
        <v>THECR</v>
      </c>
      <c r="D1116" t="str">
        <f>_xlfn.XLOOKUP(order_details[[#This Row],[orderID]],orders[orderID],orders[Employee Name])</f>
        <v>Margaret Peacock</v>
      </c>
      <c r="E1116" t="str">
        <f>_xlfn.XLOOKUP(order_details[[#This Row],[Customer ID]],customers[customerID],customers[companyName])</f>
        <v>The Cracker Box</v>
      </c>
      <c r="F1116" t="str">
        <f>_xlfn.XLOOKUP(order_details[[#This Row],[productID]],products[productID],products[productName])</f>
        <v>Gula Malacca</v>
      </c>
      <c r="G1116" t="str">
        <f>_xlfn.XLOOKUP(order_details[[#This Row],[Product Name]],products[productName],products[Category Name])</f>
        <v>Condiments</v>
      </c>
      <c r="H1116" s="6">
        <f>_xlfn.XLOOKUP(order_details[[#This Row],[orderID]],orders[orderID],orders[orderDate])</f>
        <v>41858</v>
      </c>
      <c r="I1116" s="6" t="e">
        <f>DATEVALUE(order_details[[#This Row],[Order Date]])</f>
        <v>#VALUE!</v>
      </c>
      <c r="J1116">
        <v>19.45</v>
      </c>
      <c r="K1116">
        <v>10</v>
      </c>
      <c r="L1116">
        <v>0</v>
      </c>
      <c r="M1116">
        <f>(order_details[[#This Row],[unitPrice]]*order_details[[#This Row],[quantity]]) - (order_details[[#This Row],[unitPrice]]*order_details[[#This Row],[quantity]]*order_details[[#This Row],[discount]])</f>
        <v>194.5</v>
      </c>
      <c r="N1116">
        <f>_xlfn.XLOOKUP(order_details[[#This Row],[orderID]],orders[orderID],orders[freight])</f>
        <v>94.8</v>
      </c>
      <c r="O1116">
        <f>order_details[[#This Row],[Sales]]-order_details[[#This Row],[Freight]]</f>
        <v>99.7</v>
      </c>
      <c r="P1116" s="8">
        <f>(order_details[[#This Row],[Profit]]/order_details[[#This Row],[Sales]])/100</f>
        <v>5.1259640102827766E-3</v>
      </c>
      <c r="Q1116" s="12"/>
    </row>
    <row r="1117" spans="1:17" x14ac:dyDescent="0.25">
      <c r="A1117">
        <v>10625</v>
      </c>
      <c r="B1117">
        <v>60</v>
      </c>
      <c r="C1117" t="str">
        <f>_xlfn.XLOOKUP(order_details[[#This Row],[orderID]],orders[orderID],orders[customerID])</f>
        <v>ANATR</v>
      </c>
      <c r="D1117" t="str">
        <f>_xlfn.XLOOKUP(order_details[[#This Row],[orderID]],orders[orderID],orders[Employee Name])</f>
        <v>Janet Leverling</v>
      </c>
      <c r="E1117" t="str">
        <f>_xlfn.XLOOKUP(order_details[[#This Row],[Customer ID]],customers[customerID],customers[companyName])</f>
        <v>Ana Trujillo Emparedados y helados</v>
      </c>
      <c r="F1117" t="str">
        <f>_xlfn.XLOOKUP(order_details[[#This Row],[productID]],products[productID],products[productName])</f>
        <v>Camembert Pierrot</v>
      </c>
      <c r="G1117" t="str">
        <f>_xlfn.XLOOKUP(order_details[[#This Row],[Product Name]],products[productName],products[Category Name])</f>
        <v>Dairy Products</v>
      </c>
      <c r="H1117" s="6">
        <f>_xlfn.XLOOKUP(order_details[[#This Row],[orderID]],orders[orderID],orders[orderDate])</f>
        <v>41859</v>
      </c>
      <c r="I1117" s="6" t="e">
        <f>DATEVALUE(order_details[[#This Row],[Order Date]])</f>
        <v>#VALUE!</v>
      </c>
      <c r="J1117">
        <v>34</v>
      </c>
      <c r="K1117">
        <v>10</v>
      </c>
      <c r="L1117">
        <v>0</v>
      </c>
      <c r="M1117">
        <f>(order_details[[#This Row],[unitPrice]]*order_details[[#This Row],[quantity]]) - (order_details[[#This Row],[unitPrice]]*order_details[[#This Row],[quantity]]*order_details[[#This Row],[discount]])</f>
        <v>340</v>
      </c>
      <c r="N1117">
        <f>_xlfn.XLOOKUP(order_details[[#This Row],[orderID]],orders[orderID],orders[freight])</f>
        <v>43.9</v>
      </c>
      <c r="O1117">
        <f>order_details[[#This Row],[Sales]]-order_details[[#This Row],[Freight]]</f>
        <v>296.10000000000002</v>
      </c>
      <c r="P1117" s="8">
        <f>(order_details[[#This Row],[Profit]]/order_details[[#This Row],[Sales]])/100</f>
        <v>8.7088235294117654E-3</v>
      </c>
      <c r="Q1117" s="12"/>
    </row>
    <row r="1118" spans="1:17" x14ac:dyDescent="0.25">
      <c r="A1118">
        <v>10637</v>
      </c>
      <c r="B1118">
        <v>11</v>
      </c>
      <c r="C1118" t="str">
        <f>_xlfn.XLOOKUP(order_details[[#This Row],[orderID]],orders[orderID],orders[customerID])</f>
        <v>QUEEN</v>
      </c>
      <c r="D1118" t="str">
        <f>_xlfn.XLOOKUP(order_details[[#This Row],[orderID]],orders[orderID],orders[Employee Name])</f>
        <v>Michael Suyama</v>
      </c>
      <c r="E1118" t="str">
        <f>_xlfn.XLOOKUP(order_details[[#This Row],[Customer ID]],customers[customerID],customers[companyName])</f>
        <v>Queen Cozinha</v>
      </c>
      <c r="F1118" t="str">
        <f>_xlfn.XLOOKUP(order_details[[#This Row],[productID]],products[productID],products[productName])</f>
        <v>Queso Cabrales</v>
      </c>
      <c r="G1118" t="str">
        <f>_xlfn.XLOOKUP(order_details[[#This Row],[Product Name]],products[productName],products[Category Name])</f>
        <v>Dairy Products</v>
      </c>
      <c r="H1118" s="6">
        <f>_xlfn.XLOOKUP(order_details[[#This Row],[orderID]],orders[orderID],orders[orderDate])</f>
        <v>41870</v>
      </c>
      <c r="I1118" s="6" t="e">
        <f>DATEVALUE(order_details[[#This Row],[Order Date]])</f>
        <v>#VALUE!</v>
      </c>
      <c r="J1118">
        <v>21</v>
      </c>
      <c r="K1118">
        <v>10</v>
      </c>
      <c r="L1118">
        <v>0</v>
      </c>
      <c r="M1118">
        <f>(order_details[[#This Row],[unitPrice]]*order_details[[#This Row],[quantity]]) - (order_details[[#This Row],[unitPrice]]*order_details[[#This Row],[quantity]]*order_details[[#This Row],[discount]])</f>
        <v>210</v>
      </c>
      <c r="N1118">
        <f>_xlfn.XLOOKUP(order_details[[#This Row],[orderID]],orders[orderID],orders[freight])</f>
        <v>201.29</v>
      </c>
      <c r="O1118">
        <f>order_details[[#This Row],[Sales]]-order_details[[#This Row],[Freight]]</f>
        <v>8.710000000000008</v>
      </c>
      <c r="P1118" s="8">
        <f>(order_details[[#This Row],[Profit]]/order_details[[#This Row],[Sales]])/100</f>
        <v>4.1476190476190513E-4</v>
      </c>
      <c r="Q1118" s="12"/>
    </row>
    <row r="1119" spans="1:17" x14ac:dyDescent="0.25">
      <c r="A1119">
        <v>10657</v>
      </c>
      <c r="B1119">
        <v>47</v>
      </c>
      <c r="C1119" t="str">
        <f>_xlfn.XLOOKUP(order_details[[#This Row],[orderID]],orders[orderID],orders[customerID])</f>
        <v>SAVEA</v>
      </c>
      <c r="D1119" t="str">
        <f>_xlfn.XLOOKUP(order_details[[#This Row],[orderID]],orders[orderID],orders[Employee Name])</f>
        <v>Andrew Fuller</v>
      </c>
      <c r="E1119" t="str">
        <f>_xlfn.XLOOKUP(order_details[[#This Row],[Customer ID]],customers[customerID],customers[companyName])</f>
        <v>Save-a-lot Markets</v>
      </c>
      <c r="F1119" t="str">
        <f>_xlfn.XLOOKUP(order_details[[#This Row],[productID]],products[productID],products[productName])</f>
        <v>Zaanse koeken</v>
      </c>
      <c r="G1119" t="str">
        <f>_xlfn.XLOOKUP(order_details[[#This Row],[Product Name]],products[productName],products[Category Name])</f>
        <v>Confections</v>
      </c>
      <c r="H1119" s="6">
        <f>_xlfn.XLOOKUP(order_details[[#This Row],[orderID]],orders[orderID],orders[orderDate])</f>
        <v>41886</v>
      </c>
      <c r="I1119" s="6" t="e">
        <f>DATEVALUE(order_details[[#This Row],[Order Date]])</f>
        <v>#VALUE!</v>
      </c>
      <c r="J1119">
        <v>9.5</v>
      </c>
      <c r="K1119">
        <v>10</v>
      </c>
      <c r="L1119">
        <v>0</v>
      </c>
      <c r="M1119">
        <f>(order_details[[#This Row],[unitPrice]]*order_details[[#This Row],[quantity]]) - (order_details[[#This Row],[unitPrice]]*order_details[[#This Row],[quantity]]*order_details[[#This Row],[discount]])</f>
        <v>95</v>
      </c>
      <c r="N1119">
        <f>_xlfn.XLOOKUP(order_details[[#This Row],[orderID]],orders[orderID],orders[freight])</f>
        <v>352.69</v>
      </c>
      <c r="O1119">
        <f>order_details[[#This Row],[Sales]]-order_details[[#This Row],[Freight]]</f>
        <v>-257.69</v>
      </c>
      <c r="P1119" s="8">
        <f>(order_details[[#This Row],[Profit]]/order_details[[#This Row],[Sales]])/100</f>
        <v>-2.7125263157894736E-2</v>
      </c>
      <c r="Q1119" s="12"/>
    </row>
    <row r="1120" spans="1:17" x14ac:dyDescent="0.25">
      <c r="A1120">
        <v>10662</v>
      </c>
      <c r="B1120">
        <v>68</v>
      </c>
      <c r="C1120" t="str">
        <f>_xlfn.XLOOKUP(order_details[[#This Row],[orderID]],orders[orderID],orders[customerID])</f>
        <v>LONEP</v>
      </c>
      <c r="D1120" t="str">
        <f>_xlfn.XLOOKUP(order_details[[#This Row],[orderID]],orders[orderID],orders[Employee Name])</f>
        <v>Janet Leverling</v>
      </c>
      <c r="E1120" t="str">
        <f>_xlfn.XLOOKUP(order_details[[#This Row],[Customer ID]],customers[customerID],customers[companyName])</f>
        <v>Lonesome Pine Restaurant</v>
      </c>
      <c r="F1120" t="str">
        <f>_xlfn.XLOOKUP(order_details[[#This Row],[productID]],products[productID],products[productName])</f>
        <v>Scottish Longbreads</v>
      </c>
      <c r="G1120" t="str">
        <f>_xlfn.XLOOKUP(order_details[[#This Row],[Product Name]],products[productName],products[Category Name])</f>
        <v>Confections</v>
      </c>
      <c r="H1120" s="6">
        <f>_xlfn.XLOOKUP(order_details[[#This Row],[orderID]],orders[orderID],orders[orderDate])</f>
        <v>41891</v>
      </c>
      <c r="I1120" s="6" t="e">
        <f>DATEVALUE(order_details[[#This Row],[Order Date]])</f>
        <v>#VALUE!</v>
      </c>
      <c r="J1120">
        <v>12.5</v>
      </c>
      <c r="K1120">
        <v>10</v>
      </c>
      <c r="L1120">
        <v>0</v>
      </c>
      <c r="M1120">
        <f>(order_details[[#This Row],[unitPrice]]*order_details[[#This Row],[quantity]]) - (order_details[[#This Row],[unitPrice]]*order_details[[#This Row],[quantity]]*order_details[[#This Row],[discount]])</f>
        <v>125</v>
      </c>
      <c r="N1120">
        <f>_xlfn.XLOOKUP(order_details[[#This Row],[orderID]],orders[orderID],orders[freight])</f>
        <v>1.28</v>
      </c>
      <c r="O1120">
        <f>order_details[[#This Row],[Sales]]-order_details[[#This Row],[Freight]]</f>
        <v>123.72</v>
      </c>
      <c r="P1120" s="8">
        <f>(order_details[[#This Row],[Profit]]/order_details[[#This Row],[Sales]])/100</f>
        <v>9.8975999999999995E-3</v>
      </c>
      <c r="Q1120" s="12"/>
    </row>
    <row r="1121" spans="1:17" x14ac:dyDescent="0.25">
      <c r="A1121">
        <v>10666</v>
      </c>
      <c r="B1121">
        <v>65</v>
      </c>
      <c r="C1121" t="str">
        <f>_xlfn.XLOOKUP(order_details[[#This Row],[orderID]],orders[orderID],orders[customerID])</f>
        <v>RICSU</v>
      </c>
      <c r="D1121" t="str">
        <f>_xlfn.XLOOKUP(order_details[[#This Row],[orderID]],orders[orderID],orders[Employee Name])</f>
        <v>Robert King</v>
      </c>
      <c r="E1121" t="str">
        <f>_xlfn.XLOOKUP(order_details[[#This Row],[Customer ID]],customers[customerID],customers[companyName])</f>
        <v>Richter Supermarkt</v>
      </c>
      <c r="F1121" t="str">
        <f>_xlfn.XLOOKUP(order_details[[#This Row],[productID]],products[productID],products[productName])</f>
        <v>Louisiana Fiery Hot Pepper Sauce</v>
      </c>
      <c r="G1121" t="str">
        <f>_xlfn.XLOOKUP(order_details[[#This Row],[Product Name]],products[productName],products[Category Name])</f>
        <v>Condiments</v>
      </c>
      <c r="H1121" s="6">
        <f>_xlfn.XLOOKUP(order_details[[#This Row],[orderID]],orders[orderID],orders[orderDate])</f>
        <v>41894</v>
      </c>
      <c r="I1121" s="6" t="e">
        <f>DATEVALUE(order_details[[#This Row],[Order Date]])</f>
        <v>#VALUE!</v>
      </c>
      <c r="J1121">
        <v>21.05</v>
      </c>
      <c r="K1121">
        <v>10</v>
      </c>
      <c r="L1121">
        <v>0</v>
      </c>
      <c r="M1121">
        <f>(order_details[[#This Row],[unitPrice]]*order_details[[#This Row],[quantity]]) - (order_details[[#This Row],[unitPrice]]*order_details[[#This Row],[quantity]]*order_details[[#This Row],[discount]])</f>
        <v>210.5</v>
      </c>
      <c r="N1121">
        <f>_xlfn.XLOOKUP(order_details[[#This Row],[orderID]],orders[orderID],orders[freight])</f>
        <v>232.42</v>
      </c>
      <c r="O1121">
        <f>order_details[[#This Row],[Sales]]-order_details[[#This Row],[Freight]]</f>
        <v>-21.919999999999987</v>
      </c>
      <c r="P1121" s="8">
        <f>(order_details[[#This Row],[Profit]]/order_details[[#This Row],[Sales]])/100</f>
        <v>-1.0413301662707832E-3</v>
      </c>
      <c r="Q1121" s="12"/>
    </row>
    <row r="1122" spans="1:17" x14ac:dyDescent="0.25">
      <c r="A1122">
        <v>10671</v>
      </c>
      <c r="B1122">
        <v>16</v>
      </c>
      <c r="C1122" t="str">
        <f>_xlfn.XLOOKUP(order_details[[#This Row],[orderID]],orders[orderID],orders[customerID])</f>
        <v>FRANR</v>
      </c>
      <c r="D1122" t="str">
        <f>_xlfn.XLOOKUP(order_details[[#This Row],[orderID]],orders[orderID],orders[Employee Name])</f>
        <v>Nancy Davolio</v>
      </c>
      <c r="E1122" t="str">
        <f>_xlfn.XLOOKUP(order_details[[#This Row],[Customer ID]],customers[customerID],customers[companyName])</f>
        <v>France restauration</v>
      </c>
      <c r="F1122" t="str">
        <f>_xlfn.XLOOKUP(order_details[[#This Row],[productID]],products[productID],products[productName])</f>
        <v>Pavlova</v>
      </c>
      <c r="G1122" t="str">
        <f>_xlfn.XLOOKUP(order_details[[#This Row],[Product Name]],products[productName],products[Category Name])</f>
        <v>Confections</v>
      </c>
      <c r="H1122" s="6">
        <f>_xlfn.XLOOKUP(order_details[[#This Row],[orderID]],orders[orderID],orders[orderDate])</f>
        <v>41899</v>
      </c>
      <c r="I1122" s="6" t="e">
        <f>DATEVALUE(order_details[[#This Row],[Order Date]])</f>
        <v>#VALUE!</v>
      </c>
      <c r="J1122">
        <v>17.45</v>
      </c>
      <c r="K1122">
        <v>10</v>
      </c>
      <c r="L1122">
        <v>0</v>
      </c>
      <c r="M1122">
        <f>(order_details[[#This Row],[unitPrice]]*order_details[[#This Row],[quantity]]) - (order_details[[#This Row],[unitPrice]]*order_details[[#This Row],[quantity]]*order_details[[#This Row],[discount]])</f>
        <v>174.5</v>
      </c>
      <c r="N1122">
        <f>_xlfn.XLOOKUP(order_details[[#This Row],[orderID]],orders[orderID],orders[freight])</f>
        <v>30.34</v>
      </c>
      <c r="O1122">
        <f>order_details[[#This Row],[Sales]]-order_details[[#This Row],[Freight]]</f>
        <v>144.16</v>
      </c>
      <c r="P1122" s="8">
        <f>(order_details[[#This Row],[Profit]]/order_details[[#This Row],[Sales]])/100</f>
        <v>8.2613180515759312E-3</v>
      </c>
      <c r="Q1122" s="12"/>
    </row>
    <row r="1123" spans="1:17" x14ac:dyDescent="0.25">
      <c r="A1123">
        <v>10671</v>
      </c>
      <c r="B1123">
        <v>62</v>
      </c>
      <c r="C1123" t="str">
        <f>_xlfn.XLOOKUP(order_details[[#This Row],[orderID]],orders[orderID],orders[customerID])</f>
        <v>FRANR</v>
      </c>
      <c r="D1123" t="str">
        <f>_xlfn.XLOOKUP(order_details[[#This Row],[orderID]],orders[orderID],orders[Employee Name])</f>
        <v>Nancy Davolio</v>
      </c>
      <c r="E1123" t="str">
        <f>_xlfn.XLOOKUP(order_details[[#This Row],[Customer ID]],customers[customerID],customers[companyName])</f>
        <v>France restauration</v>
      </c>
      <c r="F1123" t="str">
        <f>_xlfn.XLOOKUP(order_details[[#This Row],[productID]],products[productID],products[productName])</f>
        <v>Tarte au sucre</v>
      </c>
      <c r="G1123" t="str">
        <f>_xlfn.XLOOKUP(order_details[[#This Row],[Product Name]],products[productName],products[Category Name])</f>
        <v>Confections</v>
      </c>
      <c r="H1123" s="6">
        <f>_xlfn.XLOOKUP(order_details[[#This Row],[orderID]],orders[orderID],orders[orderDate])</f>
        <v>41899</v>
      </c>
      <c r="I1123" s="6" t="e">
        <f>DATEVALUE(order_details[[#This Row],[Order Date]])</f>
        <v>#VALUE!</v>
      </c>
      <c r="J1123">
        <v>49.3</v>
      </c>
      <c r="K1123">
        <v>10</v>
      </c>
      <c r="L1123">
        <v>0</v>
      </c>
      <c r="M1123">
        <f>(order_details[[#This Row],[unitPrice]]*order_details[[#This Row],[quantity]]) - (order_details[[#This Row],[unitPrice]]*order_details[[#This Row],[quantity]]*order_details[[#This Row],[discount]])</f>
        <v>493</v>
      </c>
      <c r="N1123">
        <f>_xlfn.XLOOKUP(order_details[[#This Row],[orderID]],orders[orderID],orders[freight])</f>
        <v>30.34</v>
      </c>
      <c r="O1123">
        <f>order_details[[#This Row],[Sales]]-order_details[[#This Row],[Freight]]</f>
        <v>462.66</v>
      </c>
      <c r="P1123" s="8">
        <f>(order_details[[#This Row],[Profit]]/order_details[[#This Row],[Sales]])/100</f>
        <v>9.3845841784989861E-3</v>
      </c>
      <c r="Q1123" s="12"/>
    </row>
    <row r="1124" spans="1:17" x14ac:dyDescent="0.25">
      <c r="A1124">
        <v>10675</v>
      </c>
      <c r="B1124">
        <v>53</v>
      </c>
      <c r="C1124" t="str">
        <f>_xlfn.XLOOKUP(order_details[[#This Row],[orderID]],orders[orderID],orders[customerID])</f>
        <v>FRANK</v>
      </c>
      <c r="D1124" t="str">
        <f>_xlfn.XLOOKUP(order_details[[#This Row],[orderID]],orders[orderID],orders[Employee Name])</f>
        <v>Steven Buchanan</v>
      </c>
      <c r="E1124" t="str">
        <f>_xlfn.XLOOKUP(order_details[[#This Row],[Customer ID]],customers[customerID],customers[companyName])</f>
        <v>Frankenversand</v>
      </c>
      <c r="F1124" t="str">
        <f>_xlfn.XLOOKUP(order_details[[#This Row],[productID]],products[productID],products[productName])</f>
        <v>Perth Pasties</v>
      </c>
      <c r="G1124" t="str">
        <f>_xlfn.XLOOKUP(order_details[[#This Row],[Product Name]],products[productName],products[Category Name])</f>
        <v>Meat &amp; Poultry</v>
      </c>
      <c r="H1124" s="6">
        <f>_xlfn.XLOOKUP(order_details[[#This Row],[orderID]],orders[orderID],orders[orderDate])</f>
        <v>41901</v>
      </c>
      <c r="I1124" s="6" t="e">
        <f>DATEVALUE(order_details[[#This Row],[Order Date]])</f>
        <v>#VALUE!</v>
      </c>
      <c r="J1124">
        <v>32.799999999999997</v>
      </c>
      <c r="K1124">
        <v>10</v>
      </c>
      <c r="L1124">
        <v>0</v>
      </c>
      <c r="M1124">
        <f>(order_details[[#This Row],[unitPrice]]*order_details[[#This Row],[quantity]]) - (order_details[[#This Row],[unitPrice]]*order_details[[#This Row],[quantity]]*order_details[[#This Row],[discount]])</f>
        <v>328</v>
      </c>
      <c r="N1124">
        <f>_xlfn.XLOOKUP(order_details[[#This Row],[orderID]],orders[orderID],orders[freight])</f>
        <v>31.85</v>
      </c>
      <c r="O1124">
        <f>order_details[[#This Row],[Sales]]-order_details[[#This Row],[Freight]]</f>
        <v>296.14999999999998</v>
      </c>
      <c r="P1124" s="8">
        <f>(order_details[[#This Row],[Profit]]/order_details[[#This Row],[Sales]])/100</f>
        <v>9.0289634146341457E-3</v>
      </c>
      <c r="Q1124" s="12"/>
    </row>
    <row r="1125" spans="1:17" x14ac:dyDescent="0.25">
      <c r="A1125">
        <v>10687</v>
      </c>
      <c r="B1125">
        <v>29</v>
      </c>
      <c r="C1125" t="str">
        <f>_xlfn.XLOOKUP(order_details[[#This Row],[orderID]],orders[orderID],orders[customerID])</f>
        <v>HUNGO</v>
      </c>
      <c r="D1125" t="str">
        <f>_xlfn.XLOOKUP(order_details[[#This Row],[orderID]],orders[orderID],orders[Employee Name])</f>
        <v>Anne Dodsworth</v>
      </c>
      <c r="E1125" t="str">
        <f>_xlfn.XLOOKUP(order_details[[#This Row],[Customer ID]],customers[customerID],customers[companyName])</f>
        <v>Hungry Owl All-Night Grocers</v>
      </c>
      <c r="F1125" t="str">
        <f>_xlfn.XLOOKUP(order_details[[#This Row],[productID]],products[productID],products[productName])</f>
        <v>Thüringer Rostbratwurst</v>
      </c>
      <c r="G1125" t="str">
        <f>_xlfn.XLOOKUP(order_details[[#This Row],[Product Name]],products[productName],products[Category Name])</f>
        <v>Meat &amp; Poultry</v>
      </c>
      <c r="H1125" s="6">
        <f>_xlfn.XLOOKUP(order_details[[#This Row],[orderID]],orders[orderID],orders[orderDate])</f>
        <v>41912</v>
      </c>
      <c r="I1125" s="6" t="e">
        <f>DATEVALUE(order_details[[#This Row],[Order Date]])</f>
        <v>#VALUE!</v>
      </c>
      <c r="J1125">
        <v>123.79</v>
      </c>
      <c r="K1125">
        <v>10</v>
      </c>
      <c r="L1125">
        <v>0</v>
      </c>
      <c r="M1125">
        <f>(order_details[[#This Row],[unitPrice]]*order_details[[#This Row],[quantity]]) - (order_details[[#This Row],[unitPrice]]*order_details[[#This Row],[quantity]]*order_details[[#This Row],[discount]])</f>
        <v>1237.9000000000001</v>
      </c>
      <c r="N1125">
        <f>_xlfn.XLOOKUP(order_details[[#This Row],[orderID]],orders[orderID],orders[freight])</f>
        <v>296.43</v>
      </c>
      <c r="O1125">
        <f>order_details[[#This Row],[Sales]]-order_details[[#This Row],[Freight]]</f>
        <v>941.47</v>
      </c>
      <c r="P1125" s="8">
        <f>(order_details[[#This Row],[Profit]]/order_details[[#This Row],[Sales]])/100</f>
        <v>7.6053800791663299E-3</v>
      </c>
      <c r="Q1125" s="12"/>
    </row>
    <row r="1126" spans="1:17" x14ac:dyDescent="0.25">
      <c r="A1126">
        <v>10695</v>
      </c>
      <c r="B1126">
        <v>8</v>
      </c>
      <c r="C1126" t="str">
        <f>_xlfn.XLOOKUP(order_details[[#This Row],[orderID]],orders[orderID],orders[customerID])</f>
        <v>WILMK</v>
      </c>
      <c r="D1126" t="str">
        <f>_xlfn.XLOOKUP(order_details[[#This Row],[orderID]],orders[orderID],orders[Employee Name])</f>
        <v>Robert King</v>
      </c>
      <c r="E1126" t="str">
        <f>_xlfn.XLOOKUP(order_details[[#This Row],[Customer ID]],customers[customerID],customers[companyName])</f>
        <v>Wilman Kala</v>
      </c>
      <c r="F1126" t="str">
        <f>_xlfn.XLOOKUP(order_details[[#This Row],[productID]],products[productID],products[productName])</f>
        <v>Northwoods Cranberry Sauce</v>
      </c>
      <c r="G1126" t="str">
        <f>_xlfn.XLOOKUP(order_details[[#This Row],[Product Name]],products[productName],products[Category Name])</f>
        <v>Condiments</v>
      </c>
      <c r="H1126" s="6">
        <f>_xlfn.XLOOKUP(order_details[[#This Row],[orderID]],orders[orderID],orders[orderDate])</f>
        <v>41919</v>
      </c>
      <c r="I1126" s="6" t="e">
        <f>DATEVALUE(order_details[[#This Row],[Order Date]])</f>
        <v>#VALUE!</v>
      </c>
      <c r="J1126">
        <v>40</v>
      </c>
      <c r="K1126">
        <v>10</v>
      </c>
      <c r="L1126">
        <v>0</v>
      </c>
      <c r="M1126">
        <f>(order_details[[#This Row],[unitPrice]]*order_details[[#This Row],[quantity]]) - (order_details[[#This Row],[unitPrice]]*order_details[[#This Row],[quantity]]*order_details[[#This Row],[discount]])</f>
        <v>400</v>
      </c>
      <c r="N1126">
        <f>_xlfn.XLOOKUP(order_details[[#This Row],[orderID]],orders[orderID],orders[freight])</f>
        <v>16.72</v>
      </c>
      <c r="O1126">
        <f>order_details[[#This Row],[Sales]]-order_details[[#This Row],[Freight]]</f>
        <v>383.28</v>
      </c>
      <c r="P1126" s="8">
        <f>(order_details[[#This Row],[Profit]]/order_details[[#This Row],[Sales]])/100</f>
        <v>9.5820000000000002E-3</v>
      </c>
      <c r="Q1126" s="12"/>
    </row>
    <row r="1127" spans="1:17" x14ac:dyDescent="0.25">
      <c r="A1127">
        <v>10709</v>
      </c>
      <c r="B1127">
        <v>60</v>
      </c>
      <c r="C1127" t="str">
        <f>_xlfn.XLOOKUP(order_details[[#This Row],[orderID]],orders[orderID],orders[customerID])</f>
        <v>GOURL</v>
      </c>
      <c r="D1127" t="str">
        <f>_xlfn.XLOOKUP(order_details[[#This Row],[orderID]],orders[orderID],orders[Employee Name])</f>
        <v>Nancy Davolio</v>
      </c>
      <c r="E1127" t="str">
        <f>_xlfn.XLOOKUP(order_details[[#This Row],[Customer ID]],customers[customerID],customers[companyName])</f>
        <v>Gourmet Lanchonetes</v>
      </c>
      <c r="F1127" t="str">
        <f>_xlfn.XLOOKUP(order_details[[#This Row],[productID]],products[productID],products[productName])</f>
        <v>Camembert Pierrot</v>
      </c>
      <c r="G1127" t="str">
        <f>_xlfn.XLOOKUP(order_details[[#This Row],[Product Name]],products[productName],products[Category Name])</f>
        <v>Dairy Products</v>
      </c>
      <c r="H1127" s="6">
        <f>_xlfn.XLOOKUP(order_details[[#This Row],[orderID]],orders[orderID],orders[orderDate])</f>
        <v>41929</v>
      </c>
      <c r="I1127" s="6" t="e">
        <f>DATEVALUE(order_details[[#This Row],[Order Date]])</f>
        <v>#VALUE!</v>
      </c>
      <c r="J1127">
        <v>34</v>
      </c>
      <c r="K1127">
        <v>10</v>
      </c>
      <c r="L1127">
        <v>0</v>
      </c>
      <c r="M1127">
        <f>(order_details[[#This Row],[unitPrice]]*order_details[[#This Row],[quantity]]) - (order_details[[#This Row],[unitPrice]]*order_details[[#This Row],[quantity]]*order_details[[#This Row],[discount]])</f>
        <v>340</v>
      </c>
      <c r="N1127">
        <f>_xlfn.XLOOKUP(order_details[[#This Row],[orderID]],orders[orderID],orders[freight])</f>
        <v>210.8</v>
      </c>
      <c r="O1127">
        <f>order_details[[#This Row],[Sales]]-order_details[[#This Row],[Freight]]</f>
        <v>129.19999999999999</v>
      </c>
      <c r="P1127" s="8">
        <f>(order_details[[#This Row],[Profit]]/order_details[[#This Row],[Sales]])/100</f>
        <v>3.7999999999999996E-3</v>
      </c>
      <c r="Q1127" s="12"/>
    </row>
    <row r="1128" spans="1:17" x14ac:dyDescent="0.25">
      <c r="A1128">
        <v>10716</v>
      </c>
      <c r="B1128">
        <v>61</v>
      </c>
      <c r="C1128" t="str">
        <f>_xlfn.XLOOKUP(order_details[[#This Row],[orderID]],orders[orderID],orders[customerID])</f>
        <v>RANCH</v>
      </c>
      <c r="D1128" t="str">
        <f>_xlfn.XLOOKUP(order_details[[#This Row],[orderID]],orders[orderID],orders[Employee Name])</f>
        <v>Margaret Peacock</v>
      </c>
      <c r="E1128" t="str">
        <f>_xlfn.XLOOKUP(order_details[[#This Row],[Customer ID]],customers[customerID],customers[companyName])</f>
        <v>Rancho grande</v>
      </c>
      <c r="F1128" t="str">
        <f>_xlfn.XLOOKUP(order_details[[#This Row],[productID]],products[productID],products[productName])</f>
        <v>Sirop d'érable</v>
      </c>
      <c r="G1128" t="str">
        <f>_xlfn.XLOOKUP(order_details[[#This Row],[Product Name]],products[productName],products[Category Name])</f>
        <v>Condiments</v>
      </c>
      <c r="H1128" s="6">
        <f>_xlfn.XLOOKUP(order_details[[#This Row],[orderID]],orders[orderID],orders[orderDate])</f>
        <v>41936</v>
      </c>
      <c r="I1128" s="6" t="e">
        <f>DATEVALUE(order_details[[#This Row],[Order Date]])</f>
        <v>#VALUE!</v>
      </c>
      <c r="J1128">
        <v>28.5</v>
      </c>
      <c r="K1128">
        <v>10</v>
      </c>
      <c r="L1128">
        <v>0</v>
      </c>
      <c r="M1128">
        <f>(order_details[[#This Row],[unitPrice]]*order_details[[#This Row],[quantity]]) - (order_details[[#This Row],[unitPrice]]*order_details[[#This Row],[quantity]]*order_details[[#This Row],[discount]])</f>
        <v>285</v>
      </c>
      <c r="N1128">
        <f>_xlfn.XLOOKUP(order_details[[#This Row],[orderID]],orders[orderID],orders[freight])</f>
        <v>22.57</v>
      </c>
      <c r="O1128">
        <f>order_details[[#This Row],[Sales]]-order_details[[#This Row],[Freight]]</f>
        <v>262.43</v>
      </c>
      <c r="P1128" s="8">
        <f>(order_details[[#This Row],[Profit]]/order_details[[#This Row],[Sales]])/100</f>
        <v>9.2080701754385964E-3</v>
      </c>
      <c r="Q1128" s="12"/>
    </row>
    <row r="1129" spans="1:17" x14ac:dyDescent="0.25">
      <c r="A1129">
        <v>10759</v>
      </c>
      <c r="B1129">
        <v>32</v>
      </c>
      <c r="C1129" t="str">
        <f>_xlfn.XLOOKUP(order_details[[#This Row],[orderID]],orders[orderID],orders[customerID])</f>
        <v>ANATR</v>
      </c>
      <c r="D1129" t="str">
        <f>_xlfn.XLOOKUP(order_details[[#This Row],[orderID]],orders[orderID],orders[Employee Name])</f>
        <v>Janet Leverling</v>
      </c>
      <c r="E1129" t="str">
        <f>_xlfn.XLOOKUP(order_details[[#This Row],[Customer ID]],customers[customerID],customers[companyName])</f>
        <v>Ana Trujillo Emparedados y helados</v>
      </c>
      <c r="F1129" t="str">
        <f>_xlfn.XLOOKUP(order_details[[#This Row],[productID]],products[productID],products[productName])</f>
        <v>Mascarpone Fabioli</v>
      </c>
      <c r="G1129" t="str">
        <f>_xlfn.XLOOKUP(order_details[[#This Row],[Product Name]],products[productName],products[Category Name])</f>
        <v>Dairy Products</v>
      </c>
      <c r="H1129" s="6">
        <f>_xlfn.XLOOKUP(order_details[[#This Row],[orderID]],orders[orderID],orders[orderDate])</f>
        <v>41971</v>
      </c>
      <c r="I1129" s="6" t="e">
        <f>DATEVALUE(order_details[[#This Row],[Order Date]])</f>
        <v>#VALUE!</v>
      </c>
      <c r="J1129">
        <v>32</v>
      </c>
      <c r="K1129">
        <v>10</v>
      </c>
      <c r="L1129">
        <v>0</v>
      </c>
      <c r="M1129">
        <f>(order_details[[#This Row],[unitPrice]]*order_details[[#This Row],[quantity]]) - (order_details[[#This Row],[unitPrice]]*order_details[[#This Row],[quantity]]*order_details[[#This Row],[discount]])</f>
        <v>320</v>
      </c>
      <c r="N1129">
        <f>_xlfn.XLOOKUP(order_details[[#This Row],[orderID]],orders[orderID],orders[freight])</f>
        <v>11.99</v>
      </c>
      <c r="O1129">
        <f>order_details[[#This Row],[Sales]]-order_details[[#This Row],[Freight]]</f>
        <v>308.01</v>
      </c>
      <c r="P1129" s="8">
        <f>(order_details[[#This Row],[Profit]]/order_details[[#This Row],[Sales]])/100</f>
        <v>9.6253125000000002E-3</v>
      </c>
      <c r="Q1129" s="12"/>
    </row>
    <row r="1130" spans="1:17" x14ac:dyDescent="0.25">
      <c r="A1130">
        <v>10778</v>
      </c>
      <c r="B1130">
        <v>41</v>
      </c>
      <c r="C1130" t="str">
        <f>_xlfn.XLOOKUP(order_details[[#This Row],[orderID]],orders[orderID],orders[customerID])</f>
        <v>BERGS</v>
      </c>
      <c r="D1130" t="str">
        <f>_xlfn.XLOOKUP(order_details[[#This Row],[orderID]],orders[orderID],orders[Employee Name])</f>
        <v>Janet Leverling</v>
      </c>
      <c r="E1130" t="str">
        <f>_xlfn.XLOOKUP(order_details[[#This Row],[Customer ID]],customers[customerID],customers[companyName])</f>
        <v>Berglunds snabbköp</v>
      </c>
      <c r="F1130" t="str">
        <f>_xlfn.XLOOKUP(order_details[[#This Row],[productID]],products[productID],products[productName])</f>
        <v>Jack's New England Clam Chowder</v>
      </c>
      <c r="G1130" t="str">
        <f>_xlfn.XLOOKUP(order_details[[#This Row],[Product Name]],products[productName],products[Category Name])</f>
        <v>Seafood</v>
      </c>
      <c r="H1130" s="6">
        <f>_xlfn.XLOOKUP(order_details[[#This Row],[orderID]],orders[orderID],orders[orderDate])</f>
        <v>41989</v>
      </c>
      <c r="I1130" s="6" t="e">
        <f>DATEVALUE(order_details[[#This Row],[Order Date]])</f>
        <v>#VALUE!</v>
      </c>
      <c r="J1130">
        <v>9.65</v>
      </c>
      <c r="K1130">
        <v>10</v>
      </c>
      <c r="L1130">
        <v>0</v>
      </c>
      <c r="M1130">
        <f>(order_details[[#This Row],[unitPrice]]*order_details[[#This Row],[quantity]]) - (order_details[[#This Row],[unitPrice]]*order_details[[#This Row],[quantity]]*order_details[[#This Row],[discount]])</f>
        <v>96.5</v>
      </c>
      <c r="N1130">
        <f>_xlfn.XLOOKUP(order_details[[#This Row],[orderID]],orders[orderID],orders[freight])</f>
        <v>6.79</v>
      </c>
      <c r="O1130">
        <f>order_details[[#This Row],[Sales]]-order_details[[#This Row],[Freight]]</f>
        <v>89.71</v>
      </c>
      <c r="P1130" s="8">
        <f>(order_details[[#This Row],[Profit]]/order_details[[#This Row],[Sales]])/100</f>
        <v>9.296373056994817E-3</v>
      </c>
      <c r="Q1130" s="12"/>
    </row>
    <row r="1131" spans="1:17" x14ac:dyDescent="0.25">
      <c r="A1131">
        <v>10783</v>
      </c>
      <c r="B1131">
        <v>31</v>
      </c>
      <c r="C1131" t="str">
        <f>_xlfn.XLOOKUP(order_details[[#This Row],[orderID]],orders[orderID],orders[customerID])</f>
        <v>HANAR</v>
      </c>
      <c r="D1131" t="str">
        <f>_xlfn.XLOOKUP(order_details[[#This Row],[orderID]],orders[orderID],orders[Employee Name])</f>
        <v>Margaret Peacock</v>
      </c>
      <c r="E1131" t="str">
        <f>_xlfn.XLOOKUP(order_details[[#This Row],[Customer ID]],customers[customerID],customers[companyName])</f>
        <v>Hanari Carnes</v>
      </c>
      <c r="F1131" t="str">
        <f>_xlfn.XLOOKUP(order_details[[#This Row],[productID]],products[productID],products[productName])</f>
        <v>Gorgonzola Telino</v>
      </c>
      <c r="G1131" t="str">
        <f>_xlfn.XLOOKUP(order_details[[#This Row],[Product Name]],products[productName],products[Category Name])</f>
        <v>Dairy Products</v>
      </c>
      <c r="H1131" s="6">
        <f>_xlfn.XLOOKUP(order_details[[#This Row],[orderID]],orders[orderID],orders[orderDate])</f>
        <v>41991</v>
      </c>
      <c r="I1131" s="6" t="e">
        <f>DATEVALUE(order_details[[#This Row],[Order Date]])</f>
        <v>#VALUE!</v>
      </c>
      <c r="J1131">
        <v>12.5</v>
      </c>
      <c r="K1131">
        <v>10</v>
      </c>
      <c r="L1131">
        <v>0</v>
      </c>
      <c r="M1131">
        <f>(order_details[[#This Row],[unitPrice]]*order_details[[#This Row],[quantity]]) - (order_details[[#This Row],[unitPrice]]*order_details[[#This Row],[quantity]]*order_details[[#This Row],[discount]])</f>
        <v>125</v>
      </c>
      <c r="N1131">
        <f>_xlfn.XLOOKUP(order_details[[#This Row],[orderID]],orders[orderID],orders[freight])</f>
        <v>124.98</v>
      </c>
      <c r="O1131">
        <f>order_details[[#This Row],[Sales]]-order_details[[#This Row],[Freight]]</f>
        <v>1.9999999999996021E-2</v>
      </c>
      <c r="P1131" s="8">
        <f>(order_details[[#This Row],[Profit]]/order_details[[#This Row],[Sales]])/100</f>
        <v>1.5999999999996817E-6</v>
      </c>
      <c r="Q1131" s="12"/>
    </row>
    <row r="1132" spans="1:17" x14ac:dyDescent="0.25">
      <c r="A1132">
        <v>10785</v>
      </c>
      <c r="B1132">
        <v>10</v>
      </c>
      <c r="C1132" t="str">
        <f>_xlfn.XLOOKUP(order_details[[#This Row],[orderID]],orders[orderID],orders[customerID])</f>
        <v>GROSR</v>
      </c>
      <c r="D1132" t="str">
        <f>_xlfn.XLOOKUP(order_details[[#This Row],[orderID]],orders[orderID],orders[Employee Name])</f>
        <v>Nancy Davolio</v>
      </c>
      <c r="E1132" t="str">
        <f>_xlfn.XLOOKUP(order_details[[#This Row],[Customer ID]],customers[customerID],customers[companyName])</f>
        <v>GROSELLA-Restaurante</v>
      </c>
      <c r="F1132" t="str">
        <f>_xlfn.XLOOKUP(order_details[[#This Row],[productID]],products[productID],products[productName])</f>
        <v>Ikura</v>
      </c>
      <c r="G1132" t="str">
        <f>_xlfn.XLOOKUP(order_details[[#This Row],[Product Name]],products[productName],products[Category Name])</f>
        <v>Seafood</v>
      </c>
      <c r="H1132" s="6">
        <f>_xlfn.XLOOKUP(order_details[[#This Row],[orderID]],orders[orderID],orders[orderDate])</f>
        <v>41991</v>
      </c>
      <c r="I1132" s="6" t="e">
        <f>DATEVALUE(order_details[[#This Row],[Order Date]])</f>
        <v>#VALUE!</v>
      </c>
      <c r="J1132">
        <v>31</v>
      </c>
      <c r="K1132">
        <v>10</v>
      </c>
      <c r="L1132">
        <v>0</v>
      </c>
      <c r="M1132">
        <f>(order_details[[#This Row],[unitPrice]]*order_details[[#This Row],[quantity]]) - (order_details[[#This Row],[unitPrice]]*order_details[[#This Row],[quantity]]*order_details[[#This Row],[discount]])</f>
        <v>310</v>
      </c>
      <c r="N1132">
        <f>_xlfn.XLOOKUP(order_details[[#This Row],[orderID]],orders[orderID],orders[freight])</f>
        <v>1.51</v>
      </c>
      <c r="O1132">
        <f>order_details[[#This Row],[Sales]]-order_details[[#This Row],[Freight]]</f>
        <v>308.49</v>
      </c>
      <c r="P1132" s="8">
        <f>(order_details[[#This Row],[Profit]]/order_details[[#This Row],[Sales]])/100</f>
        <v>9.951290322580646E-3</v>
      </c>
      <c r="Q1132" s="12"/>
    </row>
    <row r="1133" spans="1:17" x14ac:dyDescent="0.25">
      <c r="A1133">
        <v>10785</v>
      </c>
      <c r="B1133">
        <v>75</v>
      </c>
      <c r="C1133" t="str">
        <f>_xlfn.XLOOKUP(order_details[[#This Row],[orderID]],orders[orderID],orders[customerID])</f>
        <v>GROSR</v>
      </c>
      <c r="D1133" t="str">
        <f>_xlfn.XLOOKUP(order_details[[#This Row],[orderID]],orders[orderID],orders[Employee Name])</f>
        <v>Nancy Davolio</v>
      </c>
      <c r="E1133" t="str">
        <f>_xlfn.XLOOKUP(order_details[[#This Row],[Customer ID]],customers[customerID],customers[companyName])</f>
        <v>GROSELLA-Restaurante</v>
      </c>
      <c r="F1133" t="str">
        <f>_xlfn.XLOOKUP(order_details[[#This Row],[productID]],products[productID],products[productName])</f>
        <v>Rhönbräu Klosterbier</v>
      </c>
      <c r="G1133" t="str">
        <f>_xlfn.XLOOKUP(order_details[[#This Row],[Product Name]],products[productName],products[Category Name])</f>
        <v>Beverages</v>
      </c>
      <c r="H1133" s="6">
        <f>_xlfn.XLOOKUP(order_details[[#This Row],[orderID]],orders[orderID],orders[orderDate])</f>
        <v>41991</v>
      </c>
      <c r="I1133" s="6" t="e">
        <f>DATEVALUE(order_details[[#This Row],[Order Date]])</f>
        <v>#VALUE!</v>
      </c>
      <c r="J1133">
        <v>7.75</v>
      </c>
      <c r="K1133">
        <v>10</v>
      </c>
      <c r="L1133">
        <v>0</v>
      </c>
      <c r="M1133">
        <f>(order_details[[#This Row],[unitPrice]]*order_details[[#This Row],[quantity]]) - (order_details[[#This Row],[unitPrice]]*order_details[[#This Row],[quantity]]*order_details[[#This Row],[discount]])</f>
        <v>77.5</v>
      </c>
      <c r="N1133">
        <f>_xlfn.XLOOKUP(order_details[[#This Row],[orderID]],orders[orderID],orders[freight])</f>
        <v>1.51</v>
      </c>
      <c r="O1133">
        <f>order_details[[#This Row],[Sales]]-order_details[[#This Row],[Freight]]</f>
        <v>75.989999999999995</v>
      </c>
      <c r="P1133" s="8">
        <f>(order_details[[#This Row],[Profit]]/order_details[[#This Row],[Sales]])/100</f>
        <v>9.80516129032258E-3</v>
      </c>
      <c r="Q1133" s="12"/>
    </row>
    <row r="1134" spans="1:17" x14ac:dyDescent="0.25">
      <c r="A1134">
        <v>10792</v>
      </c>
      <c r="B1134">
        <v>2</v>
      </c>
      <c r="C1134" t="str">
        <f>_xlfn.XLOOKUP(order_details[[#This Row],[orderID]],orders[orderID],orders[customerID])</f>
        <v>WOLZA</v>
      </c>
      <c r="D1134" t="str">
        <f>_xlfn.XLOOKUP(order_details[[#This Row],[orderID]],orders[orderID],orders[Employee Name])</f>
        <v>Nancy Davolio</v>
      </c>
      <c r="E1134" t="str">
        <f>_xlfn.XLOOKUP(order_details[[#This Row],[Customer ID]],customers[customerID],customers[companyName])</f>
        <v>Wolski  Zajazd</v>
      </c>
      <c r="F1134" t="str">
        <f>_xlfn.XLOOKUP(order_details[[#This Row],[productID]],products[productID],products[productName])</f>
        <v>Chang</v>
      </c>
      <c r="G1134" t="str">
        <f>_xlfn.XLOOKUP(order_details[[#This Row],[Product Name]],products[productName],products[Category Name])</f>
        <v>Beverages</v>
      </c>
      <c r="H1134" s="6">
        <f>_xlfn.XLOOKUP(order_details[[#This Row],[orderID]],orders[orderID],orders[orderDate])</f>
        <v>41996</v>
      </c>
      <c r="I1134" s="6" t="e">
        <f>DATEVALUE(order_details[[#This Row],[Order Date]])</f>
        <v>#VALUE!</v>
      </c>
      <c r="J1134">
        <v>19</v>
      </c>
      <c r="K1134">
        <v>10</v>
      </c>
      <c r="L1134">
        <v>0</v>
      </c>
      <c r="M1134">
        <f>(order_details[[#This Row],[unitPrice]]*order_details[[#This Row],[quantity]]) - (order_details[[#This Row],[unitPrice]]*order_details[[#This Row],[quantity]]*order_details[[#This Row],[discount]])</f>
        <v>190</v>
      </c>
      <c r="N1134">
        <f>_xlfn.XLOOKUP(order_details[[#This Row],[orderID]],orders[orderID],orders[freight])</f>
        <v>23.79</v>
      </c>
      <c r="O1134">
        <f>order_details[[#This Row],[Sales]]-order_details[[#This Row],[Freight]]</f>
        <v>166.21</v>
      </c>
      <c r="P1134" s="8">
        <f>(order_details[[#This Row],[Profit]]/order_details[[#This Row],[Sales]])/100</f>
        <v>8.7478947368421055E-3</v>
      </c>
      <c r="Q1134" s="12"/>
    </row>
    <row r="1135" spans="1:17" x14ac:dyDescent="0.25">
      <c r="A1135">
        <v>10796</v>
      </c>
      <c r="B1135">
        <v>44</v>
      </c>
      <c r="C1135" t="str">
        <f>_xlfn.XLOOKUP(order_details[[#This Row],[orderID]],orders[orderID],orders[customerID])</f>
        <v>HILAA</v>
      </c>
      <c r="D1135" t="str">
        <f>_xlfn.XLOOKUP(order_details[[#This Row],[orderID]],orders[orderID],orders[Employee Name])</f>
        <v>Janet Leverling</v>
      </c>
      <c r="E1135" t="str">
        <f>_xlfn.XLOOKUP(order_details[[#This Row],[Customer ID]],customers[customerID],customers[companyName])</f>
        <v>HILARION-Abastos</v>
      </c>
      <c r="F1135" t="str">
        <f>_xlfn.XLOOKUP(order_details[[#This Row],[productID]],products[productID],products[productName])</f>
        <v>Gula Malacca</v>
      </c>
      <c r="G1135" t="str">
        <f>_xlfn.XLOOKUP(order_details[[#This Row],[Product Name]],products[productName],products[Category Name])</f>
        <v>Condiments</v>
      </c>
      <c r="H1135" s="6">
        <f>_xlfn.XLOOKUP(order_details[[#This Row],[orderID]],orders[orderID],orders[orderDate])</f>
        <v>41998</v>
      </c>
      <c r="I1135" s="6" t="e">
        <f>DATEVALUE(order_details[[#This Row],[Order Date]])</f>
        <v>#VALUE!</v>
      </c>
      <c r="J1135">
        <v>19.45</v>
      </c>
      <c r="K1135">
        <v>10</v>
      </c>
      <c r="L1135">
        <v>0</v>
      </c>
      <c r="M1135">
        <f>(order_details[[#This Row],[unitPrice]]*order_details[[#This Row],[quantity]]) - (order_details[[#This Row],[unitPrice]]*order_details[[#This Row],[quantity]]*order_details[[#This Row],[discount]])</f>
        <v>194.5</v>
      </c>
      <c r="N1135">
        <f>_xlfn.XLOOKUP(order_details[[#This Row],[orderID]],orders[orderID],orders[freight])</f>
        <v>26.52</v>
      </c>
      <c r="O1135">
        <f>order_details[[#This Row],[Sales]]-order_details[[#This Row],[Freight]]</f>
        <v>167.98</v>
      </c>
      <c r="P1135" s="8">
        <f>(order_details[[#This Row],[Profit]]/order_details[[#This Row],[Sales]])/100</f>
        <v>8.6365038560411306E-3</v>
      </c>
      <c r="Q1135" s="12"/>
    </row>
    <row r="1136" spans="1:17" x14ac:dyDescent="0.25">
      <c r="A1136">
        <v>10798</v>
      </c>
      <c r="B1136">
        <v>72</v>
      </c>
      <c r="C1136" t="str">
        <f>_xlfn.XLOOKUP(order_details[[#This Row],[orderID]],orders[orderID],orders[customerID])</f>
        <v>ISLAT</v>
      </c>
      <c r="D1136" t="str">
        <f>_xlfn.XLOOKUP(order_details[[#This Row],[orderID]],orders[orderID],orders[Employee Name])</f>
        <v>Andrew Fuller</v>
      </c>
      <c r="E1136" t="str">
        <f>_xlfn.XLOOKUP(order_details[[#This Row],[Customer ID]],customers[customerID],customers[companyName])</f>
        <v>Island Trading</v>
      </c>
      <c r="F1136" t="str">
        <f>_xlfn.XLOOKUP(order_details[[#This Row],[productID]],products[productID],products[productName])</f>
        <v>Mozzarella di Giovanni</v>
      </c>
      <c r="G1136" t="str">
        <f>_xlfn.XLOOKUP(order_details[[#This Row],[Product Name]],products[productName],products[Category Name])</f>
        <v>Dairy Products</v>
      </c>
      <c r="H1136" s="6">
        <f>_xlfn.XLOOKUP(order_details[[#This Row],[orderID]],orders[orderID],orders[orderDate])</f>
        <v>41999</v>
      </c>
      <c r="I1136" s="6" t="e">
        <f>DATEVALUE(order_details[[#This Row],[Order Date]])</f>
        <v>#VALUE!</v>
      </c>
      <c r="J1136">
        <v>34.799999999999997</v>
      </c>
      <c r="K1136">
        <v>10</v>
      </c>
      <c r="L1136">
        <v>0</v>
      </c>
      <c r="M1136">
        <f>(order_details[[#This Row],[unitPrice]]*order_details[[#This Row],[quantity]]) - (order_details[[#This Row],[unitPrice]]*order_details[[#This Row],[quantity]]*order_details[[#This Row],[discount]])</f>
        <v>348</v>
      </c>
      <c r="N1136">
        <f>_xlfn.XLOOKUP(order_details[[#This Row],[orderID]],orders[orderID],orders[freight])</f>
        <v>2.33</v>
      </c>
      <c r="O1136">
        <f>order_details[[#This Row],[Sales]]-order_details[[#This Row],[Freight]]</f>
        <v>345.67</v>
      </c>
      <c r="P1136" s="8">
        <f>(order_details[[#This Row],[Profit]]/order_details[[#This Row],[Sales]])/100</f>
        <v>9.933045977011494E-3</v>
      </c>
      <c r="Q1136" s="12"/>
    </row>
    <row r="1137" spans="1:17" x14ac:dyDescent="0.25">
      <c r="A1137">
        <v>10805</v>
      </c>
      <c r="B1137">
        <v>34</v>
      </c>
      <c r="C1137" t="str">
        <f>_xlfn.XLOOKUP(order_details[[#This Row],[orderID]],orders[orderID],orders[customerID])</f>
        <v>THEBI</v>
      </c>
      <c r="D1137" t="str">
        <f>_xlfn.XLOOKUP(order_details[[#This Row],[orderID]],orders[orderID],orders[Employee Name])</f>
        <v>Andrew Fuller</v>
      </c>
      <c r="E1137" t="str">
        <f>_xlfn.XLOOKUP(order_details[[#This Row],[Customer ID]],customers[customerID],customers[companyName])</f>
        <v>The Big Cheese</v>
      </c>
      <c r="F1137" t="str">
        <f>_xlfn.XLOOKUP(order_details[[#This Row],[productID]],products[productID],products[productName])</f>
        <v>Sasquatch Ale</v>
      </c>
      <c r="G1137" t="str">
        <f>_xlfn.XLOOKUP(order_details[[#This Row],[Product Name]],products[productName],products[Category Name])</f>
        <v>Beverages</v>
      </c>
      <c r="H1137" s="6">
        <f>_xlfn.XLOOKUP(order_details[[#This Row],[orderID]],orders[orderID],orders[orderDate])</f>
        <v>42003</v>
      </c>
      <c r="I1137" s="6" t="e">
        <f>DATEVALUE(order_details[[#This Row],[Order Date]])</f>
        <v>#VALUE!</v>
      </c>
      <c r="J1137">
        <v>14</v>
      </c>
      <c r="K1137">
        <v>10</v>
      </c>
      <c r="L1137">
        <v>0</v>
      </c>
      <c r="M1137">
        <f>(order_details[[#This Row],[unitPrice]]*order_details[[#This Row],[quantity]]) - (order_details[[#This Row],[unitPrice]]*order_details[[#This Row],[quantity]]*order_details[[#This Row],[discount]])</f>
        <v>140</v>
      </c>
      <c r="N1137">
        <f>_xlfn.XLOOKUP(order_details[[#This Row],[orderID]],orders[orderID],orders[freight])</f>
        <v>237.34</v>
      </c>
      <c r="O1137">
        <f>order_details[[#This Row],[Sales]]-order_details[[#This Row],[Freight]]</f>
        <v>-97.34</v>
      </c>
      <c r="P1137" s="8">
        <f>(order_details[[#This Row],[Profit]]/order_details[[#This Row],[Sales]])/100</f>
        <v>-6.9528571428571426E-3</v>
      </c>
      <c r="Q1137" s="12"/>
    </row>
    <row r="1138" spans="1:17" x14ac:dyDescent="0.25">
      <c r="A1138">
        <v>10805</v>
      </c>
      <c r="B1138">
        <v>38</v>
      </c>
      <c r="C1138" t="str">
        <f>_xlfn.XLOOKUP(order_details[[#This Row],[orderID]],orders[orderID],orders[customerID])</f>
        <v>THEBI</v>
      </c>
      <c r="D1138" t="str">
        <f>_xlfn.XLOOKUP(order_details[[#This Row],[orderID]],orders[orderID],orders[Employee Name])</f>
        <v>Andrew Fuller</v>
      </c>
      <c r="E1138" t="str">
        <f>_xlfn.XLOOKUP(order_details[[#This Row],[Customer ID]],customers[customerID],customers[companyName])</f>
        <v>The Big Cheese</v>
      </c>
      <c r="F1138" t="str">
        <f>_xlfn.XLOOKUP(order_details[[#This Row],[productID]],products[productID],products[productName])</f>
        <v>Côte de Blaye</v>
      </c>
      <c r="G1138" t="str">
        <f>_xlfn.XLOOKUP(order_details[[#This Row],[Product Name]],products[productName],products[Category Name])</f>
        <v>Beverages</v>
      </c>
      <c r="H1138" s="6">
        <f>_xlfn.XLOOKUP(order_details[[#This Row],[orderID]],orders[orderID],orders[orderDate])</f>
        <v>42003</v>
      </c>
      <c r="I1138" s="6" t="e">
        <f>DATEVALUE(order_details[[#This Row],[Order Date]])</f>
        <v>#VALUE!</v>
      </c>
      <c r="J1138">
        <v>263.5</v>
      </c>
      <c r="K1138">
        <v>10</v>
      </c>
      <c r="L1138">
        <v>0</v>
      </c>
      <c r="M1138">
        <f>(order_details[[#This Row],[unitPrice]]*order_details[[#This Row],[quantity]]) - (order_details[[#This Row],[unitPrice]]*order_details[[#This Row],[quantity]]*order_details[[#This Row],[discount]])</f>
        <v>2635</v>
      </c>
      <c r="N1138">
        <f>_xlfn.XLOOKUP(order_details[[#This Row],[orderID]],orders[orderID],orders[freight])</f>
        <v>237.34</v>
      </c>
      <c r="O1138">
        <f>order_details[[#This Row],[Sales]]-order_details[[#This Row],[Freight]]</f>
        <v>2397.66</v>
      </c>
      <c r="P1138" s="8">
        <f>(order_details[[#This Row],[Profit]]/order_details[[#This Row],[Sales]])/100</f>
        <v>9.099278937381404E-3</v>
      </c>
      <c r="Q1138" s="12"/>
    </row>
    <row r="1139" spans="1:17" x14ac:dyDescent="0.25">
      <c r="A1139">
        <v>10829</v>
      </c>
      <c r="B1139">
        <v>2</v>
      </c>
      <c r="C1139" t="str">
        <f>_xlfn.XLOOKUP(order_details[[#This Row],[orderID]],orders[orderID],orders[customerID])</f>
        <v>ISLAT</v>
      </c>
      <c r="D1139" t="str">
        <f>_xlfn.XLOOKUP(order_details[[#This Row],[orderID]],orders[orderID],orders[Employee Name])</f>
        <v>Anne Dodsworth</v>
      </c>
      <c r="E1139" t="str">
        <f>_xlfn.XLOOKUP(order_details[[#This Row],[Customer ID]],customers[customerID],customers[companyName])</f>
        <v>Island Trading</v>
      </c>
      <c r="F1139" t="str">
        <f>_xlfn.XLOOKUP(order_details[[#This Row],[productID]],products[productID],products[productName])</f>
        <v>Chang</v>
      </c>
      <c r="G1139" t="str">
        <f>_xlfn.XLOOKUP(order_details[[#This Row],[Product Name]],products[productName],products[Category Name])</f>
        <v>Beverages</v>
      </c>
      <c r="H1139" s="6">
        <f>_xlfn.XLOOKUP(order_details[[#This Row],[orderID]],orders[orderID],orders[orderDate])</f>
        <v>42017</v>
      </c>
      <c r="I1139" s="6" t="e">
        <f>DATEVALUE(order_details[[#This Row],[Order Date]])</f>
        <v>#VALUE!</v>
      </c>
      <c r="J1139">
        <v>19</v>
      </c>
      <c r="K1139">
        <v>10</v>
      </c>
      <c r="L1139">
        <v>0</v>
      </c>
      <c r="M1139">
        <f>(order_details[[#This Row],[unitPrice]]*order_details[[#This Row],[quantity]]) - (order_details[[#This Row],[unitPrice]]*order_details[[#This Row],[quantity]]*order_details[[#This Row],[discount]])</f>
        <v>190</v>
      </c>
      <c r="N1139">
        <f>_xlfn.XLOOKUP(order_details[[#This Row],[orderID]],orders[orderID],orders[freight])</f>
        <v>154.72</v>
      </c>
      <c r="O1139">
        <f>order_details[[#This Row],[Sales]]-order_details[[#This Row],[Freight]]</f>
        <v>35.28</v>
      </c>
      <c r="P1139" s="8">
        <f>(order_details[[#This Row],[Profit]]/order_details[[#This Row],[Sales]])/100</f>
        <v>1.8568421052631578E-3</v>
      </c>
      <c r="Q1139" s="12"/>
    </row>
    <row r="1140" spans="1:17" x14ac:dyDescent="0.25">
      <c r="A1140">
        <v>10829</v>
      </c>
      <c r="B1140">
        <v>13</v>
      </c>
      <c r="C1140" t="str">
        <f>_xlfn.XLOOKUP(order_details[[#This Row],[orderID]],orders[orderID],orders[customerID])</f>
        <v>ISLAT</v>
      </c>
      <c r="D1140" t="str">
        <f>_xlfn.XLOOKUP(order_details[[#This Row],[orderID]],orders[orderID],orders[Employee Name])</f>
        <v>Anne Dodsworth</v>
      </c>
      <c r="E1140" t="str">
        <f>_xlfn.XLOOKUP(order_details[[#This Row],[Customer ID]],customers[customerID],customers[companyName])</f>
        <v>Island Trading</v>
      </c>
      <c r="F1140" t="str">
        <f>_xlfn.XLOOKUP(order_details[[#This Row],[productID]],products[productID],products[productName])</f>
        <v>Konbu</v>
      </c>
      <c r="G1140" t="str">
        <f>_xlfn.XLOOKUP(order_details[[#This Row],[Product Name]],products[productName],products[Category Name])</f>
        <v>Seafood</v>
      </c>
      <c r="H1140" s="6">
        <f>_xlfn.XLOOKUP(order_details[[#This Row],[orderID]],orders[orderID],orders[orderDate])</f>
        <v>42017</v>
      </c>
      <c r="I1140" s="6" t="e">
        <f>DATEVALUE(order_details[[#This Row],[Order Date]])</f>
        <v>#VALUE!</v>
      </c>
      <c r="J1140">
        <v>6</v>
      </c>
      <c r="K1140">
        <v>10</v>
      </c>
      <c r="L1140">
        <v>0</v>
      </c>
      <c r="M1140">
        <f>(order_details[[#This Row],[unitPrice]]*order_details[[#This Row],[quantity]]) - (order_details[[#This Row],[unitPrice]]*order_details[[#This Row],[quantity]]*order_details[[#This Row],[discount]])</f>
        <v>60</v>
      </c>
      <c r="N1140">
        <f>_xlfn.XLOOKUP(order_details[[#This Row],[orderID]],orders[orderID],orders[freight])</f>
        <v>154.72</v>
      </c>
      <c r="O1140">
        <f>order_details[[#This Row],[Sales]]-order_details[[#This Row],[Freight]]</f>
        <v>-94.72</v>
      </c>
      <c r="P1140" s="8">
        <f>(order_details[[#This Row],[Profit]]/order_details[[#This Row],[Sales]])/100</f>
        <v>-1.5786666666666668E-2</v>
      </c>
      <c r="Q1140" s="12"/>
    </row>
    <row r="1141" spans="1:17" x14ac:dyDescent="0.25">
      <c r="A1141">
        <v>10853</v>
      </c>
      <c r="B1141">
        <v>18</v>
      </c>
      <c r="C1141" t="str">
        <f>_xlfn.XLOOKUP(order_details[[#This Row],[orderID]],orders[orderID],orders[customerID])</f>
        <v>BLAUS</v>
      </c>
      <c r="D1141" t="str">
        <f>_xlfn.XLOOKUP(order_details[[#This Row],[orderID]],orders[orderID],orders[Employee Name])</f>
        <v>Anne Dodsworth</v>
      </c>
      <c r="E1141" t="str">
        <f>_xlfn.XLOOKUP(order_details[[#This Row],[Customer ID]],customers[customerID],customers[companyName])</f>
        <v>Blauer See Delikatessen</v>
      </c>
      <c r="F1141" t="str">
        <f>_xlfn.XLOOKUP(order_details[[#This Row],[productID]],products[productID],products[productName])</f>
        <v>Carnarvon Tigers</v>
      </c>
      <c r="G1141" t="str">
        <f>_xlfn.XLOOKUP(order_details[[#This Row],[Product Name]],products[productName],products[Category Name])</f>
        <v>Seafood</v>
      </c>
      <c r="H1141" s="6">
        <f>_xlfn.XLOOKUP(order_details[[#This Row],[orderID]],orders[orderID],orders[orderDate])</f>
        <v>42031</v>
      </c>
      <c r="I1141" s="6" t="e">
        <f>DATEVALUE(order_details[[#This Row],[Order Date]])</f>
        <v>#VALUE!</v>
      </c>
      <c r="J1141">
        <v>62.5</v>
      </c>
      <c r="K1141">
        <v>10</v>
      </c>
      <c r="L1141">
        <v>0</v>
      </c>
      <c r="M1141">
        <f>(order_details[[#This Row],[unitPrice]]*order_details[[#This Row],[quantity]]) - (order_details[[#This Row],[unitPrice]]*order_details[[#This Row],[quantity]]*order_details[[#This Row],[discount]])</f>
        <v>625</v>
      </c>
      <c r="N1141">
        <f>_xlfn.XLOOKUP(order_details[[#This Row],[orderID]],orders[orderID],orders[freight])</f>
        <v>53.83</v>
      </c>
      <c r="O1141">
        <f>order_details[[#This Row],[Sales]]-order_details[[#This Row],[Freight]]</f>
        <v>571.16999999999996</v>
      </c>
      <c r="P1141" s="8">
        <f>(order_details[[#This Row],[Profit]]/order_details[[#This Row],[Sales]])/100</f>
        <v>9.1387199999999995E-3</v>
      </c>
      <c r="Q1141" s="12"/>
    </row>
    <row r="1142" spans="1:17" x14ac:dyDescent="0.25">
      <c r="A1142">
        <v>10858</v>
      </c>
      <c r="B1142">
        <v>27</v>
      </c>
      <c r="C1142" t="str">
        <f>_xlfn.XLOOKUP(order_details[[#This Row],[orderID]],orders[orderID],orders[customerID])</f>
        <v>LACOR</v>
      </c>
      <c r="D1142" t="str">
        <f>_xlfn.XLOOKUP(order_details[[#This Row],[orderID]],orders[orderID],orders[Employee Name])</f>
        <v>Andrew Fuller</v>
      </c>
      <c r="E1142" t="str">
        <f>_xlfn.XLOOKUP(order_details[[#This Row],[Customer ID]],customers[customerID],customers[companyName])</f>
        <v>La corne d'abondance</v>
      </c>
      <c r="F1142" t="str">
        <f>_xlfn.XLOOKUP(order_details[[#This Row],[productID]],products[productID],products[productName])</f>
        <v>Schoggi Schokolade</v>
      </c>
      <c r="G1142" t="str">
        <f>_xlfn.XLOOKUP(order_details[[#This Row],[Product Name]],products[productName],products[Category Name])</f>
        <v>Confections</v>
      </c>
      <c r="H1142" s="6">
        <f>_xlfn.XLOOKUP(order_details[[#This Row],[orderID]],orders[orderID],orders[orderDate])</f>
        <v>42033</v>
      </c>
      <c r="I1142" s="6" t="e">
        <f>DATEVALUE(order_details[[#This Row],[Order Date]])</f>
        <v>#VALUE!</v>
      </c>
      <c r="J1142">
        <v>43.9</v>
      </c>
      <c r="K1142">
        <v>10</v>
      </c>
      <c r="L1142">
        <v>0</v>
      </c>
      <c r="M1142">
        <f>(order_details[[#This Row],[unitPrice]]*order_details[[#This Row],[quantity]]) - (order_details[[#This Row],[unitPrice]]*order_details[[#This Row],[quantity]]*order_details[[#This Row],[discount]])</f>
        <v>439</v>
      </c>
      <c r="N1142">
        <f>_xlfn.XLOOKUP(order_details[[#This Row],[orderID]],orders[orderID],orders[freight])</f>
        <v>52.51</v>
      </c>
      <c r="O1142">
        <f>order_details[[#This Row],[Sales]]-order_details[[#This Row],[Freight]]</f>
        <v>386.49</v>
      </c>
      <c r="P1142" s="8">
        <f>(order_details[[#This Row],[Profit]]/order_details[[#This Row],[Sales]])/100</f>
        <v>8.8038724373576318E-3</v>
      </c>
      <c r="Q1142" s="12"/>
    </row>
    <row r="1143" spans="1:17" x14ac:dyDescent="0.25">
      <c r="A1143">
        <v>10869</v>
      </c>
      <c r="B1143">
        <v>11</v>
      </c>
      <c r="C1143" t="str">
        <f>_xlfn.XLOOKUP(order_details[[#This Row],[orderID]],orders[orderID],orders[customerID])</f>
        <v>SEVES</v>
      </c>
      <c r="D1143" t="str">
        <f>_xlfn.XLOOKUP(order_details[[#This Row],[orderID]],orders[orderID],orders[Employee Name])</f>
        <v>Steven Buchanan</v>
      </c>
      <c r="E1143" t="str">
        <f>_xlfn.XLOOKUP(order_details[[#This Row],[Customer ID]],customers[customerID],customers[companyName])</f>
        <v>Seven Seas Imports</v>
      </c>
      <c r="F1143" t="str">
        <f>_xlfn.XLOOKUP(order_details[[#This Row],[productID]],products[productID],products[productName])</f>
        <v>Queso Cabrales</v>
      </c>
      <c r="G1143" t="str">
        <f>_xlfn.XLOOKUP(order_details[[#This Row],[Product Name]],products[productName],products[Category Name])</f>
        <v>Dairy Products</v>
      </c>
      <c r="H1143" s="6">
        <f>_xlfn.XLOOKUP(order_details[[#This Row],[orderID]],orders[orderID],orders[orderDate])</f>
        <v>42039</v>
      </c>
      <c r="I1143" s="6" t="e">
        <f>DATEVALUE(order_details[[#This Row],[Order Date]])</f>
        <v>#VALUE!</v>
      </c>
      <c r="J1143">
        <v>21</v>
      </c>
      <c r="K1143">
        <v>10</v>
      </c>
      <c r="L1143">
        <v>0</v>
      </c>
      <c r="M1143">
        <f>(order_details[[#This Row],[unitPrice]]*order_details[[#This Row],[quantity]]) - (order_details[[#This Row],[unitPrice]]*order_details[[#This Row],[quantity]]*order_details[[#This Row],[discount]])</f>
        <v>210</v>
      </c>
      <c r="N1143">
        <f>_xlfn.XLOOKUP(order_details[[#This Row],[orderID]],orders[orderID],orders[freight])</f>
        <v>143.28</v>
      </c>
      <c r="O1143">
        <f>order_details[[#This Row],[Sales]]-order_details[[#This Row],[Freight]]</f>
        <v>66.72</v>
      </c>
      <c r="P1143" s="8">
        <f>(order_details[[#This Row],[Profit]]/order_details[[#This Row],[Sales]])/100</f>
        <v>3.1771428571428571E-3</v>
      </c>
      <c r="Q1143" s="12"/>
    </row>
    <row r="1144" spans="1:17" x14ac:dyDescent="0.25">
      <c r="A1144">
        <v>10874</v>
      </c>
      <c r="B1144">
        <v>10</v>
      </c>
      <c r="C1144" t="str">
        <f>_xlfn.XLOOKUP(order_details[[#This Row],[orderID]],orders[orderID],orders[customerID])</f>
        <v>GODOS</v>
      </c>
      <c r="D1144" t="str">
        <f>_xlfn.XLOOKUP(order_details[[#This Row],[orderID]],orders[orderID],orders[Employee Name])</f>
        <v>Steven Buchanan</v>
      </c>
      <c r="E1144" t="str">
        <f>_xlfn.XLOOKUP(order_details[[#This Row],[Customer ID]],customers[customerID],customers[companyName])</f>
        <v>Godos Cocina Típica</v>
      </c>
      <c r="F1144" t="str">
        <f>_xlfn.XLOOKUP(order_details[[#This Row],[productID]],products[productID],products[productName])</f>
        <v>Ikura</v>
      </c>
      <c r="G1144" t="str">
        <f>_xlfn.XLOOKUP(order_details[[#This Row],[Product Name]],products[productName],products[Category Name])</f>
        <v>Seafood</v>
      </c>
      <c r="H1144" s="6">
        <f>_xlfn.XLOOKUP(order_details[[#This Row],[orderID]],orders[orderID],orders[orderDate])</f>
        <v>42041</v>
      </c>
      <c r="I1144" s="6" t="e">
        <f>DATEVALUE(order_details[[#This Row],[Order Date]])</f>
        <v>#VALUE!</v>
      </c>
      <c r="J1144">
        <v>31</v>
      </c>
      <c r="K1144">
        <v>10</v>
      </c>
      <c r="L1144">
        <v>0</v>
      </c>
      <c r="M1144">
        <f>(order_details[[#This Row],[unitPrice]]*order_details[[#This Row],[quantity]]) - (order_details[[#This Row],[unitPrice]]*order_details[[#This Row],[quantity]]*order_details[[#This Row],[discount]])</f>
        <v>310</v>
      </c>
      <c r="N1144">
        <f>_xlfn.XLOOKUP(order_details[[#This Row],[orderID]],orders[orderID],orders[freight])</f>
        <v>19.579999999999998</v>
      </c>
      <c r="O1144">
        <f>order_details[[#This Row],[Sales]]-order_details[[#This Row],[Freight]]</f>
        <v>290.42</v>
      </c>
      <c r="P1144" s="8">
        <f>(order_details[[#This Row],[Profit]]/order_details[[#This Row],[Sales]])/100</f>
        <v>9.3683870967741951E-3</v>
      </c>
      <c r="Q1144" s="12"/>
    </row>
    <row r="1145" spans="1:17" x14ac:dyDescent="0.25">
      <c r="A1145">
        <v>10879</v>
      </c>
      <c r="B1145">
        <v>65</v>
      </c>
      <c r="C1145" t="str">
        <f>_xlfn.XLOOKUP(order_details[[#This Row],[orderID]],orders[orderID],orders[customerID])</f>
        <v>WILMK</v>
      </c>
      <c r="D1145" t="str">
        <f>_xlfn.XLOOKUP(order_details[[#This Row],[orderID]],orders[orderID],orders[Employee Name])</f>
        <v>Janet Leverling</v>
      </c>
      <c r="E1145" t="str">
        <f>_xlfn.XLOOKUP(order_details[[#This Row],[Customer ID]],customers[customerID],customers[companyName])</f>
        <v>Wilman Kala</v>
      </c>
      <c r="F1145" t="str">
        <f>_xlfn.XLOOKUP(order_details[[#This Row],[productID]],products[productID],products[productName])</f>
        <v>Louisiana Fiery Hot Pepper Sauce</v>
      </c>
      <c r="G1145" t="str">
        <f>_xlfn.XLOOKUP(order_details[[#This Row],[Product Name]],products[productName],products[Category Name])</f>
        <v>Condiments</v>
      </c>
      <c r="H1145" s="6">
        <f>_xlfn.XLOOKUP(order_details[[#This Row],[orderID]],orders[orderID],orders[orderDate])</f>
        <v>42045</v>
      </c>
      <c r="I1145" s="6" t="e">
        <f>DATEVALUE(order_details[[#This Row],[Order Date]])</f>
        <v>#VALUE!</v>
      </c>
      <c r="J1145">
        <v>21.05</v>
      </c>
      <c r="K1145">
        <v>10</v>
      </c>
      <c r="L1145">
        <v>0</v>
      </c>
      <c r="M1145">
        <f>(order_details[[#This Row],[unitPrice]]*order_details[[#This Row],[quantity]]) - (order_details[[#This Row],[unitPrice]]*order_details[[#This Row],[quantity]]*order_details[[#This Row],[discount]])</f>
        <v>210.5</v>
      </c>
      <c r="N1145">
        <f>_xlfn.XLOOKUP(order_details[[#This Row],[orderID]],orders[orderID],orders[freight])</f>
        <v>8.5</v>
      </c>
      <c r="O1145">
        <f>order_details[[#This Row],[Sales]]-order_details[[#This Row],[Freight]]</f>
        <v>202</v>
      </c>
      <c r="P1145" s="8">
        <f>(order_details[[#This Row],[Profit]]/order_details[[#This Row],[Sales]])/100</f>
        <v>9.5961995249406167E-3</v>
      </c>
      <c r="Q1145" s="12"/>
    </row>
    <row r="1146" spans="1:17" x14ac:dyDescent="0.25">
      <c r="A1146">
        <v>10881</v>
      </c>
      <c r="B1146">
        <v>73</v>
      </c>
      <c r="C1146" t="str">
        <f>_xlfn.XLOOKUP(order_details[[#This Row],[orderID]],orders[orderID],orders[customerID])</f>
        <v>CACTU</v>
      </c>
      <c r="D1146" t="str">
        <f>_xlfn.XLOOKUP(order_details[[#This Row],[orderID]],orders[orderID],orders[Employee Name])</f>
        <v>Margaret Peacock</v>
      </c>
      <c r="E1146" t="str">
        <f>_xlfn.XLOOKUP(order_details[[#This Row],[Customer ID]],customers[customerID],customers[companyName])</f>
        <v>Cactus Comidas para llevar</v>
      </c>
      <c r="F1146" t="str">
        <f>_xlfn.XLOOKUP(order_details[[#This Row],[productID]],products[productID],products[productName])</f>
        <v>Röd Kaviar</v>
      </c>
      <c r="G1146" t="str">
        <f>_xlfn.XLOOKUP(order_details[[#This Row],[Product Name]],products[productName],products[Category Name])</f>
        <v>Seafood</v>
      </c>
      <c r="H1146" s="6">
        <f>_xlfn.XLOOKUP(order_details[[#This Row],[orderID]],orders[orderID],orders[orderDate])</f>
        <v>42046</v>
      </c>
      <c r="I1146" s="6" t="e">
        <f>DATEVALUE(order_details[[#This Row],[Order Date]])</f>
        <v>#VALUE!</v>
      </c>
      <c r="J1146">
        <v>15</v>
      </c>
      <c r="K1146">
        <v>10</v>
      </c>
      <c r="L1146">
        <v>0</v>
      </c>
      <c r="M1146">
        <f>(order_details[[#This Row],[unitPrice]]*order_details[[#This Row],[quantity]]) - (order_details[[#This Row],[unitPrice]]*order_details[[#This Row],[quantity]]*order_details[[#This Row],[discount]])</f>
        <v>150</v>
      </c>
      <c r="N1146">
        <f>_xlfn.XLOOKUP(order_details[[#This Row],[orderID]],orders[orderID],orders[freight])</f>
        <v>2.84</v>
      </c>
      <c r="O1146">
        <f>order_details[[#This Row],[Sales]]-order_details[[#This Row],[Freight]]</f>
        <v>147.16</v>
      </c>
      <c r="P1146" s="8">
        <f>(order_details[[#This Row],[Profit]]/order_details[[#This Row],[Sales]])/100</f>
        <v>9.8106666666666672E-3</v>
      </c>
      <c r="Q1146" s="12"/>
    </row>
    <row r="1147" spans="1:17" x14ac:dyDescent="0.25">
      <c r="A1147">
        <v>10890</v>
      </c>
      <c r="B1147">
        <v>34</v>
      </c>
      <c r="C1147" t="str">
        <f>_xlfn.XLOOKUP(order_details[[#This Row],[orderID]],orders[orderID],orders[customerID])</f>
        <v>DUMON</v>
      </c>
      <c r="D1147" t="str">
        <f>_xlfn.XLOOKUP(order_details[[#This Row],[orderID]],orders[orderID],orders[Employee Name])</f>
        <v>Robert King</v>
      </c>
      <c r="E1147" t="str">
        <f>_xlfn.XLOOKUP(order_details[[#This Row],[Customer ID]],customers[customerID],customers[companyName])</f>
        <v>Du monde entier</v>
      </c>
      <c r="F1147" t="str">
        <f>_xlfn.XLOOKUP(order_details[[#This Row],[productID]],products[productID],products[productName])</f>
        <v>Sasquatch Ale</v>
      </c>
      <c r="G1147" t="str">
        <f>_xlfn.XLOOKUP(order_details[[#This Row],[Product Name]],products[productName],products[Category Name])</f>
        <v>Beverages</v>
      </c>
      <c r="H1147" s="6">
        <f>_xlfn.XLOOKUP(order_details[[#This Row],[orderID]],orders[orderID],orders[orderDate])</f>
        <v>42051</v>
      </c>
      <c r="I1147" s="6" t="e">
        <f>DATEVALUE(order_details[[#This Row],[Order Date]])</f>
        <v>#VALUE!</v>
      </c>
      <c r="J1147">
        <v>14</v>
      </c>
      <c r="K1147">
        <v>10</v>
      </c>
      <c r="L1147">
        <v>0</v>
      </c>
      <c r="M1147">
        <f>(order_details[[#This Row],[unitPrice]]*order_details[[#This Row],[quantity]]) - (order_details[[#This Row],[unitPrice]]*order_details[[#This Row],[quantity]]*order_details[[#This Row],[discount]])</f>
        <v>140</v>
      </c>
      <c r="N1147">
        <f>_xlfn.XLOOKUP(order_details[[#This Row],[orderID]],orders[orderID],orders[freight])</f>
        <v>32.76</v>
      </c>
      <c r="O1147">
        <f>order_details[[#This Row],[Sales]]-order_details[[#This Row],[Freight]]</f>
        <v>107.24000000000001</v>
      </c>
      <c r="P1147" s="8">
        <f>(order_details[[#This Row],[Profit]]/order_details[[#This Row],[Sales]])/100</f>
        <v>7.6600000000000001E-3</v>
      </c>
      <c r="Q1147" s="12"/>
    </row>
    <row r="1148" spans="1:17" x14ac:dyDescent="0.25">
      <c r="A1148">
        <v>10893</v>
      </c>
      <c r="B1148">
        <v>24</v>
      </c>
      <c r="C1148" t="str">
        <f>_xlfn.XLOOKUP(order_details[[#This Row],[orderID]],orders[orderID],orders[customerID])</f>
        <v>KOENE</v>
      </c>
      <c r="D1148" t="str">
        <f>_xlfn.XLOOKUP(order_details[[#This Row],[orderID]],orders[orderID],orders[Employee Name])</f>
        <v>Anne Dodsworth</v>
      </c>
      <c r="E1148" t="str">
        <f>_xlfn.XLOOKUP(order_details[[#This Row],[Customer ID]],customers[customerID],customers[companyName])</f>
        <v>Königlich Essen</v>
      </c>
      <c r="F1148" t="str">
        <f>_xlfn.XLOOKUP(order_details[[#This Row],[productID]],products[productID],products[productName])</f>
        <v>Guarana Fantastica</v>
      </c>
      <c r="G1148" t="str">
        <f>_xlfn.XLOOKUP(order_details[[#This Row],[Product Name]],products[productName],products[Category Name])</f>
        <v>Beverages</v>
      </c>
      <c r="H1148" s="6">
        <f>_xlfn.XLOOKUP(order_details[[#This Row],[orderID]],orders[orderID],orders[orderDate])</f>
        <v>42053</v>
      </c>
      <c r="I1148" s="6" t="e">
        <f>DATEVALUE(order_details[[#This Row],[Order Date]])</f>
        <v>#VALUE!</v>
      </c>
      <c r="J1148">
        <v>4.5</v>
      </c>
      <c r="K1148">
        <v>10</v>
      </c>
      <c r="L1148">
        <v>0</v>
      </c>
      <c r="M1148">
        <f>(order_details[[#This Row],[unitPrice]]*order_details[[#This Row],[quantity]]) - (order_details[[#This Row],[unitPrice]]*order_details[[#This Row],[quantity]]*order_details[[#This Row],[discount]])</f>
        <v>45</v>
      </c>
      <c r="N1148">
        <f>_xlfn.XLOOKUP(order_details[[#This Row],[orderID]],orders[orderID],orders[freight])</f>
        <v>77.78</v>
      </c>
      <c r="O1148">
        <f>order_details[[#This Row],[Sales]]-order_details[[#This Row],[Freight]]</f>
        <v>-32.78</v>
      </c>
      <c r="P1148" s="8">
        <f>(order_details[[#This Row],[Profit]]/order_details[[#This Row],[Sales]])/100</f>
        <v>-7.2844444444444441E-3</v>
      </c>
      <c r="Q1148" s="12"/>
    </row>
    <row r="1149" spans="1:17" x14ac:dyDescent="0.25">
      <c r="A1149">
        <v>10910</v>
      </c>
      <c r="B1149">
        <v>49</v>
      </c>
      <c r="C1149" t="str">
        <f>_xlfn.XLOOKUP(order_details[[#This Row],[orderID]],orders[orderID],orders[customerID])</f>
        <v>WILMK</v>
      </c>
      <c r="D1149" t="str">
        <f>_xlfn.XLOOKUP(order_details[[#This Row],[orderID]],orders[orderID],orders[Employee Name])</f>
        <v>Nancy Davolio</v>
      </c>
      <c r="E1149" t="str">
        <f>_xlfn.XLOOKUP(order_details[[#This Row],[Customer ID]],customers[customerID],customers[companyName])</f>
        <v>Wilman Kala</v>
      </c>
      <c r="F1149" t="str">
        <f>_xlfn.XLOOKUP(order_details[[#This Row],[productID]],products[productID],products[productName])</f>
        <v>Maxilaku</v>
      </c>
      <c r="G1149" t="str">
        <f>_xlfn.XLOOKUP(order_details[[#This Row],[Product Name]],products[productName],products[Category Name])</f>
        <v>Confections</v>
      </c>
      <c r="H1149" s="6">
        <f>_xlfn.XLOOKUP(order_details[[#This Row],[orderID]],orders[orderID],orders[orderDate])</f>
        <v>42061</v>
      </c>
      <c r="I1149" s="6" t="e">
        <f>DATEVALUE(order_details[[#This Row],[Order Date]])</f>
        <v>#VALUE!</v>
      </c>
      <c r="J1149">
        <v>20</v>
      </c>
      <c r="K1149">
        <v>10</v>
      </c>
      <c r="L1149">
        <v>0</v>
      </c>
      <c r="M1149">
        <f>(order_details[[#This Row],[unitPrice]]*order_details[[#This Row],[quantity]]) - (order_details[[#This Row],[unitPrice]]*order_details[[#This Row],[quantity]]*order_details[[#This Row],[discount]])</f>
        <v>200</v>
      </c>
      <c r="N1149">
        <f>_xlfn.XLOOKUP(order_details[[#This Row],[orderID]],orders[orderID],orders[freight])</f>
        <v>38.11</v>
      </c>
      <c r="O1149">
        <f>order_details[[#This Row],[Sales]]-order_details[[#This Row],[Freight]]</f>
        <v>161.88999999999999</v>
      </c>
      <c r="P1149" s="8">
        <f>(order_details[[#This Row],[Profit]]/order_details[[#This Row],[Sales]])/100</f>
        <v>8.0944999999999993E-3</v>
      </c>
      <c r="Q1149" s="12"/>
    </row>
    <row r="1150" spans="1:17" x14ac:dyDescent="0.25">
      <c r="A1150">
        <v>10915</v>
      </c>
      <c r="B1150">
        <v>17</v>
      </c>
      <c r="C1150" t="str">
        <f>_xlfn.XLOOKUP(order_details[[#This Row],[orderID]],orders[orderID],orders[customerID])</f>
        <v>TORTU</v>
      </c>
      <c r="D1150" t="str">
        <f>_xlfn.XLOOKUP(order_details[[#This Row],[orderID]],orders[orderID],orders[Employee Name])</f>
        <v>Andrew Fuller</v>
      </c>
      <c r="E1150" t="str">
        <f>_xlfn.XLOOKUP(order_details[[#This Row],[Customer ID]],customers[customerID],customers[companyName])</f>
        <v>Tortuga Restaurante</v>
      </c>
      <c r="F1150" t="str">
        <f>_xlfn.XLOOKUP(order_details[[#This Row],[productID]],products[productID],products[productName])</f>
        <v>Alice Mutton</v>
      </c>
      <c r="G1150" t="str">
        <f>_xlfn.XLOOKUP(order_details[[#This Row],[Product Name]],products[productName],products[Category Name])</f>
        <v>Meat &amp; Poultry</v>
      </c>
      <c r="H1150" s="6">
        <f>_xlfn.XLOOKUP(order_details[[#This Row],[orderID]],orders[orderID],orders[orderDate])</f>
        <v>42062</v>
      </c>
      <c r="I1150" s="6" t="e">
        <f>DATEVALUE(order_details[[#This Row],[Order Date]])</f>
        <v>#VALUE!</v>
      </c>
      <c r="J1150">
        <v>39</v>
      </c>
      <c r="K1150">
        <v>10</v>
      </c>
      <c r="L1150">
        <v>0</v>
      </c>
      <c r="M1150">
        <f>(order_details[[#This Row],[unitPrice]]*order_details[[#This Row],[quantity]]) - (order_details[[#This Row],[unitPrice]]*order_details[[#This Row],[quantity]]*order_details[[#This Row],[discount]])</f>
        <v>390</v>
      </c>
      <c r="N1150">
        <f>_xlfn.XLOOKUP(order_details[[#This Row],[orderID]],orders[orderID],orders[freight])</f>
        <v>3.51</v>
      </c>
      <c r="O1150">
        <f>order_details[[#This Row],[Sales]]-order_details[[#This Row],[Freight]]</f>
        <v>386.49</v>
      </c>
      <c r="P1150" s="8">
        <f>(order_details[[#This Row],[Profit]]/order_details[[#This Row],[Sales]])/100</f>
        <v>9.9100000000000004E-3</v>
      </c>
      <c r="Q1150" s="12"/>
    </row>
    <row r="1151" spans="1:17" x14ac:dyDescent="0.25">
      <c r="A1151">
        <v>10915</v>
      </c>
      <c r="B1151">
        <v>54</v>
      </c>
      <c r="C1151" t="str">
        <f>_xlfn.XLOOKUP(order_details[[#This Row],[orderID]],orders[orderID],orders[customerID])</f>
        <v>TORTU</v>
      </c>
      <c r="D1151" t="str">
        <f>_xlfn.XLOOKUP(order_details[[#This Row],[orderID]],orders[orderID],orders[Employee Name])</f>
        <v>Andrew Fuller</v>
      </c>
      <c r="E1151" t="str">
        <f>_xlfn.XLOOKUP(order_details[[#This Row],[Customer ID]],customers[customerID],customers[companyName])</f>
        <v>Tortuga Restaurante</v>
      </c>
      <c r="F1151" t="str">
        <f>_xlfn.XLOOKUP(order_details[[#This Row],[productID]],products[productID],products[productName])</f>
        <v>Tourtière</v>
      </c>
      <c r="G1151" t="str">
        <f>_xlfn.XLOOKUP(order_details[[#This Row],[Product Name]],products[productName],products[Category Name])</f>
        <v>Meat &amp; Poultry</v>
      </c>
      <c r="H1151" s="6">
        <f>_xlfn.XLOOKUP(order_details[[#This Row],[orderID]],orders[orderID],orders[orderDate])</f>
        <v>42062</v>
      </c>
      <c r="I1151" s="6" t="e">
        <f>DATEVALUE(order_details[[#This Row],[Order Date]])</f>
        <v>#VALUE!</v>
      </c>
      <c r="J1151">
        <v>7.45</v>
      </c>
      <c r="K1151">
        <v>10</v>
      </c>
      <c r="L1151">
        <v>0</v>
      </c>
      <c r="M1151">
        <f>(order_details[[#This Row],[unitPrice]]*order_details[[#This Row],[quantity]]) - (order_details[[#This Row],[unitPrice]]*order_details[[#This Row],[quantity]]*order_details[[#This Row],[discount]])</f>
        <v>74.5</v>
      </c>
      <c r="N1151">
        <f>_xlfn.XLOOKUP(order_details[[#This Row],[orderID]],orders[orderID],orders[freight])</f>
        <v>3.51</v>
      </c>
      <c r="O1151">
        <f>order_details[[#This Row],[Sales]]-order_details[[#This Row],[Freight]]</f>
        <v>70.989999999999995</v>
      </c>
      <c r="P1151" s="8">
        <f>(order_details[[#This Row],[Profit]]/order_details[[#This Row],[Sales]])/100</f>
        <v>9.5288590604026835E-3</v>
      </c>
      <c r="Q1151" s="12"/>
    </row>
    <row r="1152" spans="1:17" x14ac:dyDescent="0.25">
      <c r="A1152">
        <v>10917</v>
      </c>
      <c r="B1152">
        <v>60</v>
      </c>
      <c r="C1152" t="str">
        <f>_xlfn.XLOOKUP(order_details[[#This Row],[orderID]],orders[orderID],orders[customerID])</f>
        <v>ROMEY</v>
      </c>
      <c r="D1152" t="str">
        <f>_xlfn.XLOOKUP(order_details[[#This Row],[orderID]],orders[orderID],orders[Employee Name])</f>
        <v>Margaret Peacock</v>
      </c>
      <c r="E1152" t="str">
        <f>_xlfn.XLOOKUP(order_details[[#This Row],[Customer ID]],customers[customerID],customers[companyName])</f>
        <v>Romero y tomillo</v>
      </c>
      <c r="F1152" t="str">
        <f>_xlfn.XLOOKUP(order_details[[#This Row],[productID]],products[productID],products[productName])</f>
        <v>Camembert Pierrot</v>
      </c>
      <c r="G1152" t="str">
        <f>_xlfn.XLOOKUP(order_details[[#This Row],[Product Name]],products[productName],products[Category Name])</f>
        <v>Dairy Products</v>
      </c>
      <c r="H1152" s="6">
        <f>_xlfn.XLOOKUP(order_details[[#This Row],[orderID]],orders[orderID],orders[orderDate])</f>
        <v>42065</v>
      </c>
      <c r="I1152" s="6" t="e">
        <f>DATEVALUE(order_details[[#This Row],[Order Date]])</f>
        <v>#VALUE!</v>
      </c>
      <c r="J1152">
        <v>34</v>
      </c>
      <c r="K1152">
        <v>10</v>
      </c>
      <c r="L1152">
        <v>0</v>
      </c>
      <c r="M1152">
        <f>(order_details[[#This Row],[unitPrice]]*order_details[[#This Row],[quantity]]) - (order_details[[#This Row],[unitPrice]]*order_details[[#This Row],[quantity]]*order_details[[#This Row],[discount]])</f>
        <v>340</v>
      </c>
      <c r="N1152">
        <f>_xlfn.XLOOKUP(order_details[[#This Row],[orderID]],orders[orderID],orders[freight])</f>
        <v>8.2899999999999991</v>
      </c>
      <c r="O1152">
        <f>order_details[[#This Row],[Sales]]-order_details[[#This Row],[Freight]]</f>
        <v>331.71</v>
      </c>
      <c r="P1152" s="8">
        <f>(order_details[[#This Row],[Profit]]/order_details[[#This Row],[Sales]])/100</f>
        <v>9.7561764705882351E-3</v>
      </c>
      <c r="Q1152" s="12"/>
    </row>
    <row r="1153" spans="1:17" x14ac:dyDescent="0.25">
      <c r="A1153">
        <v>10926</v>
      </c>
      <c r="B1153">
        <v>13</v>
      </c>
      <c r="C1153" t="str">
        <f>_xlfn.XLOOKUP(order_details[[#This Row],[orderID]],orders[orderID],orders[customerID])</f>
        <v>ANATR</v>
      </c>
      <c r="D1153" t="str">
        <f>_xlfn.XLOOKUP(order_details[[#This Row],[orderID]],orders[orderID],orders[Employee Name])</f>
        <v>Margaret Peacock</v>
      </c>
      <c r="E1153" t="str">
        <f>_xlfn.XLOOKUP(order_details[[#This Row],[Customer ID]],customers[customerID],customers[companyName])</f>
        <v>Ana Trujillo Emparedados y helados</v>
      </c>
      <c r="F1153" t="str">
        <f>_xlfn.XLOOKUP(order_details[[#This Row],[productID]],products[productID],products[productName])</f>
        <v>Konbu</v>
      </c>
      <c r="G1153" t="str">
        <f>_xlfn.XLOOKUP(order_details[[#This Row],[Product Name]],products[productName],products[Category Name])</f>
        <v>Seafood</v>
      </c>
      <c r="H1153" s="6">
        <f>_xlfn.XLOOKUP(order_details[[#This Row],[orderID]],orders[orderID],orders[orderDate])</f>
        <v>42067</v>
      </c>
      <c r="I1153" s="6" t="e">
        <f>DATEVALUE(order_details[[#This Row],[Order Date]])</f>
        <v>#VALUE!</v>
      </c>
      <c r="J1153">
        <v>6</v>
      </c>
      <c r="K1153">
        <v>10</v>
      </c>
      <c r="L1153">
        <v>0</v>
      </c>
      <c r="M1153">
        <f>(order_details[[#This Row],[unitPrice]]*order_details[[#This Row],[quantity]]) - (order_details[[#This Row],[unitPrice]]*order_details[[#This Row],[quantity]]*order_details[[#This Row],[discount]])</f>
        <v>60</v>
      </c>
      <c r="N1153">
        <f>_xlfn.XLOOKUP(order_details[[#This Row],[orderID]],orders[orderID],orders[freight])</f>
        <v>39.92</v>
      </c>
      <c r="O1153">
        <f>order_details[[#This Row],[Sales]]-order_details[[#This Row],[Freight]]</f>
        <v>20.079999999999998</v>
      </c>
      <c r="P1153" s="8">
        <f>(order_details[[#This Row],[Profit]]/order_details[[#This Row],[Sales]])/100</f>
        <v>3.3466666666666662E-3</v>
      </c>
      <c r="Q1153" s="12"/>
    </row>
    <row r="1154" spans="1:17" x14ac:dyDescent="0.25">
      <c r="A1154">
        <v>10926</v>
      </c>
      <c r="B1154">
        <v>72</v>
      </c>
      <c r="C1154" t="str">
        <f>_xlfn.XLOOKUP(order_details[[#This Row],[orderID]],orders[orderID],orders[customerID])</f>
        <v>ANATR</v>
      </c>
      <c r="D1154" t="str">
        <f>_xlfn.XLOOKUP(order_details[[#This Row],[orderID]],orders[orderID],orders[Employee Name])</f>
        <v>Margaret Peacock</v>
      </c>
      <c r="E1154" t="str">
        <f>_xlfn.XLOOKUP(order_details[[#This Row],[Customer ID]],customers[customerID],customers[companyName])</f>
        <v>Ana Trujillo Emparedados y helados</v>
      </c>
      <c r="F1154" t="str">
        <f>_xlfn.XLOOKUP(order_details[[#This Row],[productID]],products[productID],products[productName])</f>
        <v>Mozzarella di Giovanni</v>
      </c>
      <c r="G1154" t="str">
        <f>_xlfn.XLOOKUP(order_details[[#This Row],[Product Name]],products[productName],products[Category Name])</f>
        <v>Dairy Products</v>
      </c>
      <c r="H1154" s="6">
        <f>_xlfn.XLOOKUP(order_details[[#This Row],[orderID]],orders[orderID],orders[orderDate])</f>
        <v>42067</v>
      </c>
      <c r="I1154" s="6" t="e">
        <f>DATEVALUE(order_details[[#This Row],[Order Date]])</f>
        <v>#VALUE!</v>
      </c>
      <c r="J1154">
        <v>34.799999999999997</v>
      </c>
      <c r="K1154">
        <v>10</v>
      </c>
      <c r="L1154">
        <v>0</v>
      </c>
      <c r="M1154">
        <f>(order_details[[#This Row],[unitPrice]]*order_details[[#This Row],[quantity]]) - (order_details[[#This Row],[unitPrice]]*order_details[[#This Row],[quantity]]*order_details[[#This Row],[discount]])</f>
        <v>348</v>
      </c>
      <c r="N1154">
        <f>_xlfn.XLOOKUP(order_details[[#This Row],[orderID]],orders[orderID],orders[freight])</f>
        <v>39.92</v>
      </c>
      <c r="O1154">
        <f>order_details[[#This Row],[Sales]]-order_details[[#This Row],[Freight]]</f>
        <v>308.08</v>
      </c>
      <c r="P1154" s="8">
        <f>(order_details[[#This Row],[Profit]]/order_details[[#This Row],[Sales]])/100</f>
        <v>8.852873563218391E-3</v>
      </c>
      <c r="Q1154" s="12"/>
    </row>
    <row r="1155" spans="1:17" x14ac:dyDescent="0.25">
      <c r="A1155">
        <v>10945</v>
      </c>
      <c r="B1155">
        <v>31</v>
      </c>
      <c r="C1155" t="str">
        <f>_xlfn.XLOOKUP(order_details[[#This Row],[orderID]],orders[orderID],orders[customerID])</f>
        <v>MORGK</v>
      </c>
      <c r="D1155" t="str">
        <f>_xlfn.XLOOKUP(order_details[[#This Row],[orderID]],orders[orderID],orders[Employee Name])</f>
        <v>Margaret Peacock</v>
      </c>
      <c r="E1155" t="str">
        <f>_xlfn.XLOOKUP(order_details[[#This Row],[Customer ID]],customers[customerID],customers[companyName])</f>
        <v>Morgenstern Gesundkost</v>
      </c>
      <c r="F1155" t="str">
        <f>_xlfn.XLOOKUP(order_details[[#This Row],[productID]],products[productID],products[productName])</f>
        <v>Gorgonzola Telino</v>
      </c>
      <c r="G1155" t="str">
        <f>_xlfn.XLOOKUP(order_details[[#This Row],[Product Name]],products[productName],products[Category Name])</f>
        <v>Dairy Products</v>
      </c>
      <c r="H1155" s="6">
        <f>_xlfn.XLOOKUP(order_details[[#This Row],[orderID]],orders[orderID],orders[orderDate])</f>
        <v>42075</v>
      </c>
      <c r="I1155" s="6" t="e">
        <f>DATEVALUE(order_details[[#This Row],[Order Date]])</f>
        <v>#VALUE!</v>
      </c>
      <c r="J1155">
        <v>12.5</v>
      </c>
      <c r="K1155">
        <v>10</v>
      </c>
      <c r="L1155">
        <v>0</v>
      </c>
      <c r="M1155">
        <f>(order_details[[#This Row],[unitPrice]]*order_details[[#This Row],[quantity]]) - (order_details[[#This Row],[unitPrice]]*order_details[[#This Row],[quantity]]*order_details[[#This Row],[discount]])</f>
        <v>125</v>
      </c>
      <c r="N1155">
        <f>_xlfn.XLOOKUP(order_details[[#This Row],[orderID]],orders[orderID],orders[freight])</f>
        <v>10.220000000000001</v>
      </c>
      <c r="O1155">
        <f>order_details[[#This Row],[Sales]]-order_details[[#This Row],[Freight]]</f>
        <v>114.78</v>
      </c>
      <c r="P1155" s="8">
        <f>(order_details[[#This Row],[Profit]]/order_details[[#This Row],[Sales]])/100</f>
        <v>9.1824000000000003E-3</v>
      </c>
      <c r="Q1155" s="12"/>
    </row>
    <row r="1156" spans="1:17" x14ac:dyDescent="0.25">
      <c r="A1156">
        <v>10964</v>
      </c>
      <c r="B1156">
        <v>69</v>
      </c>
      <c r="C1156" t="str">
        <f>_xlfn.XLOOKUP(order_details[[#This Row],[orderID]],orders[orderID],orders[customerID])</f>
        <v>SPECD</v>
      </c>
      <c r="D1156" t="str">
        <f>_xlfn.XLOOKUP(order_details[[#This Row],[orderID]],orders[orderID],orders[Employee Name])</f>
        <v>Janet Leverling</v>
      </c>
      <c r="E1156" t="str">
        <f>_xlfn.XLOOKUP(order_details[[#This Row],[Customer ID]],customers[customerID],customers[companyName])</f>
        <v>Spécialités du monde</v>
      </c>
      <c r="F1156" t="str">
        <f>_xlfn.XLOOKUP(order_details[[#This Row],[productID]],products[productID],products[productName])</f>
        <v>Gudbrandsdalsost</v>
      </c>
      <c r="G1156" t="str">
        <f>_xlfn.XLOOKUP(order_details[[#This Row],[Product Name]],products[productName],products[Category Name])</f>
        <v>Dairy Products</v>
      </c>
      <c r="H1156" s="6">
        <f>_xlfn.XLOOKUP(order_details[[#This Row],[orderID]],orders[orderID],orders[orderDate])</f>
        <v>42083</v>
      </c>
      <c r="I1156" s="6" t="e">
        <f>DATEVALUE(order_details[[#This Row],[Order Date]])</f>
        <v>#VALUE!</v>
      </c>
      <c r="J1156">
        <v>36</v>
      </c>
      <c r="K1156">
        <v>10</v>
      </c>
      <c r="L1156">
        <v>0</v>
      </c>
      <c r="M1156">
        <f>(order_details[[#This Row],[unitPrice]]*order_details[[#This Row],[quantity]]) - (order_details[[#This Row],[unitPrice]]*order_details[[#This Row],[quantity]]*order_details[[#This Row],[discount]])</f>
        <v>360</v>
      </c>
      <c r="N1156">
        <f>_xlfn.XLOOKUP(order_details[[#This Row],[orderID]],orders[orderID],orders[freight])</f>
        <v>87.38</v>
      </c>
      <c r="O1156">
        <f>order_details[[#This Row],[Sales]]-order_details[[#This Row],[Freight]]</f>
        <v>272.62</v>
      </c>
      <c r="P1156" s="8">
        <f>(order_details[[#This Row],[Profit]]/order_details[[#This Row],[Sales]])/100</f>
        <v>7.5727777777777781E-3</v>
      </c>
      <c r="Q1156" s="12"/>
    </row>
    <row r="1157" spans="1:17" x14ac:dyDescent="0.25">
      <c r="A1157">
        <v>10973</v>
      </c>
      <c r="B1157">
        <v>75</v>
      </c>
      <c r="C1157" t="str">
        <f>_xlfn.XLOOKUP(order_details[[#This Row],[orderID]],orders[orderID],orders[customerID])</f>
        <v>LACOR</v>
      </c>
      <c r="D1157" t="str">
        <f>_xlfn.XLOOKUP(order_details[[#This Row],[orderID]],orders[orderID],orders[Employee Name])</f>
        <v>Michael Suyama</v>
      </c>
      <c r="E1157" t="str">
        <f>_xlfn.XLOOKUP(order_details[[#This Row],[Customer ID]],customers[customerID],customers[companyName])</f>
        <v>La corne d'abondance</v>
      </c>
      <c r="F1157" t="str">
        <f>_xlfn.XLOOKUP(order_details[[#This Row],[productID]],products[productID],products[productName])</f>
        <v>Rhönbräu Klosterbier</v>
      </c>
      <c r="G1157" t="str">
        <f>_xlfn.XLOOKUP(order_details[[#This Row],[Product Name]],products[productName],products[Category Name])</f>
        <v>Beverages</v>
      </c>
      <c r="H1157" s="6">
        <f>_xlfn.XLOOKUP(order_details[[#This Row],[orderID]],orders[orderID],orders[orderDate])</f>
        <v>42087</v>
      </c>
      <c r="I1157" s="6" t="e">
        <f>DATEVALUE(order_details[[#This Row],[Order Date]])</f>
        <v>#VALUE!</v>
      </c>
      <c r="J1157">
        <v>7.75</v>
      </c>
      <c r="K1157">
        <v>10</v>
      </c>
      <c r="L1157">
        <v>0</v>
      </c>
      <c r="M1157">
        <f>(order_details[[#This Row],[unitPrice]]*order_details[[#This Row],[quantity]]) - (order_details[[#This Row],[unitPrice]]*order_details[[#This Row],[quantity]]*order_details[[#This Row],[discount]])</f>
        <v>77.5</v>
      </c>
      <c r="N1157">
        <f>_xlfn.XLOOKUP(order_details[[#This Row],[orderID]],orders[orderID],orders[freight])</f>
        <v>15.17</v>
      </c>
      <c r="O1157">
        <f>order_details[[#This Row],[Sales]]-order_details[[#This Row],[Freight]]</f>
        <v>62.33</v>
      </c>
      <c r="P1157" s="8">
        <f>(order_details[[#This Row],[Profit]]/order_details[[#This Row],[Sales]])/100</f>
        <v>8.0425806451612895E-3</v>
      </c>
      <c r="Q1157" s="12"/>
    </row>
    <row r="1158" spans="1:17" x14ac:dyDescent="0.25">
      <c r="A1158">
        <v>10974</v>
      </c>
      <c r="B1158">
        <v>63</v>
      </c>
      <c r="C1158" t="str">
        <f>_xlfn.XLOOKUP(order_details[[#This Row],[orderID]],orders[orderID],orders[customerID])</f>
        <v>SPLIR</v>
      </c>
      <c r="D1158" t="str">
        <f>_xlfn.XLOOKUP(order_details[[#This Row],[orderID]],orders[orderID],orders[Employee Name])</f>
        <v>Janet Leverling</v>
      </c>
      <c r="E1158" t="str">
        <f>_xlfn.XLOOKUP(order_details[[#This Row],[Customer ID]],customers[customerID],customers[companyName])</f>
        <v>Split Rail Beer &amp; Ale</v>
      </c>
      <c r="F1158" t="str">
        <f>_xlfn.XLOOKUP(order_details[[#This Row],[productID]],products[productID],products[productName])</f>
        <v>Vegie-spread</v>
      </c>
      <c r="G1158" t="str">
        <f>_xlfn.XLOOKUP(order_details[[#This Row],[Product Name]],products[productName],products[Category Name])</f>
        <v>Condiments</v>
      </c>
      <c r="H1158" s="6">
        <f>_xlfn.XLOOKUP(order_details[[#This Row],[orderID]],orders[orderID],orders[orderDate])</f>
        <v>42088</v>
      </c>
      <c r="I1158" s="6" t="e">
        <f>DATEVALUE(order_details[[#This Row],[Order Date]])</f>
        <v>#VALUE!</v>
      </c>
      <c r="J1158">
        <v>43.9</v>
      </c>
      <c r="K1158">
        <v>10</v>
      </c>
      <c r="L1158">
        <v>0</v>
      </c>
      <c r="M1158">
        <f>(order_details[[#This Row],[unitPrice]]*order_details[[#This Row],[quantity]]) - (order_details[[#This Row],[unitPrice]]*order_details[[#This Row],[quantity]]*order_details[[#This Row],[discount]])</f>
        <v>439</v>
      </c>
      <c r="N1158">
        <f>_xlfn.XLOOKUP(order_details[[#This Row],[orderID]],orders[orderID],orders[freight])</f>
        <v>12.96</v>
      </c>
      <c r="O1158">
        <f>order_details[[#This Row],[Sales]]-order_details[[#This Row],[Freight]]</f>
        <v>426.04</v>
      </c>
      <c r="P1158" s="8">
        <f>(order_details[[#This Row],[Profit]]/order_details[[#This Row],[Sales]])/100</f>
        <v>9.7047835990888391E-3</v>
      </c>
      <c r="Q1158" s="12"/>
    </row>
    <row r="1159" spans="1:17" x14ac:dyDescent="0.25">
      <c r="A1159">
        <v>10975</v>
      </c>
      <c r="B1159">
        <v>75</v>
      </c>
      <c r="C1159" t="str">
        <f>_xlfn.XLOOKUP(order_details[[#This Row],[orderID]],orders[orderID],orders[customerID])</f>
        <v>BOTTM</v>
      </c>
      <c r="D1159" t="str">
        <f>_xlfn.XLOOKUP(order_details[[#This Row],[orderID]],orders[orderID],orders[Employee Name])</f>
        <v>Nancy Davolio</v>
      </c>
      <c r="E1159" t="str">
        <f>_xlfn.XLOOKUP(order_details[[#This Row],[Customer ID]],customers[customerID],customers[companyName])</f>
        <v>Bottom-Dollar Markets</v>
      </c>
      <c r="F1159" t="str">
        <f>_xlfn.XLOOKUP(order_details[[#This Row],[productID]],products[productID],products[productName])</f>
        <v>Rhönbräu Klosterbier</v>
      </c>
      <c r="G1159" t="str">
        <f>_xlfn.XLOOKUP(order_details[[#This Row],[Product Name]],products[productName],products[Category Name])</f>
        <v>Beverages</v>
      </c>
      <c r="H1159" s="6">
        <f>_xlfn.XLOOKUP(order_details[[#This Row],[orderID]],orders[orderID],orders[orderDate])</f>
        <v>42088</v>
      </c>
      <c r="I1159" s="6" t="e">
        <f>DATEVALUE(order_details[[#This Row],[Order Date]])</f>
        <v>#VALUE!</v>
      </c>
      <c r="J1159">
        <v>7.75</v>
      </c>
      <c r="K1159">
        <v>10</v>
      </c>
      <c r="L1159">
        <v>0</v>
      </c>
      <c r="M1159">
        <f>(order_details[[#This Row],[unitPrice]]*order_details[[#This Row],[quantity]]) - (order_details[[#This Row],[unitPrice]]*order_details[[#This Row],[quantity]]*order_details[[#This Row],[discount]])</f>
        <v>77.5</v>
      </c>
      <c r="N1159">
        <f>_xlfn.XLOOKUP(order_details[[#This Row],[orderID]],orders[orderID],orders[freight])</f>
        <v>32.270000000000003</v>
      </c>
      <c r="O1159">
        <f>order_details[[#This Row],[Sales]]-order_details[[#This Row],[Freight]]</f>
        <v>45.23</v>
      </c>
      <c r="P1159" s="8">
        <f>(order_details[[#This Row],[Profit]]/order_details[[#This Row],[Sales]])/100</f>
        <v>5.8361290322580641E-3</v>
      </c>
      <c r="Q1159" s="12"/>
    </row>
    <row r="1160" spans="1:17" x14ac:dyDescent="0.25">
      <c r="A1160">
        <v>10977</v>
      </c>
      <c r="B1160">
        <v>51</v>
      </c>
      <c r="C1160" t="str">
        <f>_xlfn.XLOOKUP(order_details[[#This Row],[orderID]],orders[orderID],orders[customerID])</f>
        <v>FOLKO</v>
      </c>
      <c r="D1160" t="str">
        <f>_xlfn.XLOOKUP(order_details[[#This Row],[orderID]],orders[orderID],orders[Employee Name])</f>
        <v>Laura Callahan</v>
      </c>
      <c r="E1160" t="str">
        <f>_xlfn.XLOOKUP(order_details[[#This Row],[Customer ID]],customers[customerID],customers[companyName])</f>
        <v>Folk och fä HB</v>
      </c>
      <c r="F1160" t="str">
        <f>_xlfn.XLOOKUP(order_details[[#This Row],[productID]],products[productID],products[productName])</f>
        <v>Manjimup Dried Apples</v>
      </c>
      <c r="G1160" t="str">
        <f>_xlfn.XLOOKUP(order_details[[#This Row],[Product Name]],products[productName],products[Category Name])</f>
        <v>Produce</v>
      </c>
      <c r="H1160" s="6">
        <f>_xlfn.XLOOKUP(order_details[[#This Row],[orderID]],orders[orderID],orders[orderDate])</f>
        <v>42089</v>
      </c>
      <c r="I1160" s="6" t="e">
        <f>DATEVALUE(order_details[[#This Row],[Order Date]])</f>
        <v>#VALUE!</v>
      </c>
      <c r="J1160">
        <v>53</v>
      </c>
      <c r="K1160">
        <v>10</v>
      </c>
      <c r="L1160">
        <v>0</v>
      </c>
      <c r="M1160">
        <f>(order_details[[#This Row],[unitPrice]]*order_details[[#This Row],[quantity]]) - (order_details[[#This Row],[unitPrice]]*order_details[[#This Row],[quantity]]*order_details[[#This Row],[discount]])</f>
        <v>530</v>
      </c>
      <c r="N1160">
        <f>_xlfn.XLOOKUP(order_details[[#This Row],[orderID]],orders[orderID],orders[freight])</f>
        <v>208.5</v>
      </c>
      <c r="O1160">
        <f>order_details[[#This Row],[Sales]]-order_details[[#This Row],[Freight]]</f>
        <v>321.5</v>
      </c>
      <c r="P1160" s="8">
        <f>(order_details[[#This Row],[Profit]]/order_details[[#This Row],[Sales]])/100</f>
        <v>6.0660377358490569E-3</v>
      </c>
      <c r="Q1160" s="12"/>
    </row>
    <row r="1161" spans="1:17" x14ac:dyDescent="0.25">
      <c r="A1161">
        <v>10978</v>
      </c>
      <c r="B1161">
        <v>40</v>
      </c>
      <c r="C1161" t="str">
        <f>_xlfn.XLOOKUP(order_details[[#This Row],[orderID]],orders[orderID],orders[customerID])</f>
        <v>MAISD</v>
      </c>
      <c r="D1161" t="str">
        <f>_xlfn.XLOOKUP(order_details[[#This Row],[orderID]],orders[orderID],orders[Employee Name])</f>
        <v>Anne Dodsworth</v>
      </c>
      <c r="E1161" t="str">
        <f>_xlfn.XLOOKUP(order_details[[#This Row],[Customer ID]],customers[customerID],customers[companyName])</f>
        <v>Maison Dewey</v>
      </c>
      <c r="F1161" t="str">
        <f>_xlfn.XLOOKUP(order_details[[#This Row],[productID]],products[productID],products[productName])</f>
        <v>Boston Crab Meat</v>
      </c>
      <c r="G1161" t="str">
        <f>_xlfn.XLOOKUP(order_details[[#This Row],[Product Name]],products[productName],products[Category Name])</f>
        <v>Seafood</v>
      </c>
      <c r="H1161" s="6">
        <f>_xlfn.XLOOKUP(order_details[[#This Row],[orderID]],orders[orderID],orders[orderDate])</f>
        <v>42089</v>
      </c>
      <c r="I1161" s="6" t="e">
        <f>DATEVALUE(order_details[[#This Row],[Order Date]])</f>
        <v>#VALUE!</v>
      </c>
      <c r="J1161">
        <v>18.399999999999999</v>
      </c>
      <c r="K1161">
        <v>10</v>
      </c>
      <c r="L1161">
        <v>0</v>
      </c>
      <c r="M1161">
        <f>(order_details[[#This Row],[unitPrice]]*order_details[[#This Row],[quantity]]) - (order_details[[#This Row],[unitPrice]]*order_details[[#This Row],[quantity]]*order_details[[#This Row],[discount]])</f>
        <v>184</v>
      </c>
      <c r="N1161">
        <f>_xlfn.XLOOKUP(order_details[[#This Row],[orderID]],orders[orderID],orders[freight])</f>
        <v>32.82</v>
      </c>
      <c r="O1161">
        <f>order_details[[#This Row],[Sales]]-order_details[[#This Row],[Freight]]</f>
        <v>151.18</v>
      </c>
      <c r="P1161" s="8">
        <f>(order_details[[#This Row],[Profit]]/order_details[[#This Row],[Sales]])/100</f>
        <v>8.216304347826088E-3</v>
      </c>
      <c r="Q1161" s="12"/>
    </row>
    <row r="1162" spans="1:17" x14ac:dyDescent="0.25">
      <c r="A1162">
        <v>11003</v>
      </c>
      <c r="B1162">
        <v>40</v>
      </c>
      <c r="C1162" t="str">
        <f>_xlfn.XLOOKUP(order_details[[#This Row],[orderID]],orders[orderID],orders[customerID])</f>
        <v>THECR</v>
      </c>
      <c r="D1162" t="str">
        <f>_xlfn.XLOOKUP(order_details[[#This Row],[orderID]],orders[orderID],orders[Employee Name])</f>
        <v>Janet Leverling</v>
      </c>
      <c r="E1162" t="str">
        <f>_xlfn.XLOOKUP(order_details[[#This Row],[Customer ID]],customers[customerID],customers[companyName])</f>
        <v>The Cracker Box</v>
      </c>
      <c r="F1162" t="str">
        <f>_xlfn.XLOOKUP(order_details[[#This Row],[productID]],products[productID],products[productName])</f>
        <v>Boston Crab Meat</v>
      </c>
      <c r="G1162" t="str">
        <f>_xlfn.XLOOKUP(order_details[[#This Row],[Product Name]],products[productName],products[Category Name])</f>
        <v>Seafood</v>
      </c>
      <c r="H1162" s="6">
        <f>_xlfn.XLOOKUP(order_details[[#This Row],[orderID]],orders[orderID],orders[orderDate])</f>
        <v>42100</v>
      </c>
      <c r="I1162" s="6" t="e">
        <f>DATEVALUE(order_details[[#This Row],[Order Date]])</f>
        <v>#VALUE!</v>
      </c>
      <c r="J1162">
        <v>18.399999999999999</v>
      </c>
      <c r="K1162">
        <v>10</v>
      </c>
      <c r="L1162">
        <v>0</v>
      </c>
      <c r="M1162">
        <f>(order_details[[#This Row],[unitPrice]]*order_details[[#This Row],[quantity]]) - (order_details[[#This Row],[unitPrice]]*order_details[[#This Row],[quantity]]*order_details[[#This Row],[discount]])</f>
        <v>184</v>
      </c>
      <c r="N1162">
        <f>_xlfn.XLOOKUP(order_details[[#This Row],[orderID]],orders[orderID],orders[freight])</f>
        <v>14.91</v>
      </c>
      <c r="O1162">
        <f>order_details[[#This Row],[Sales]]-order_details[[#This Row],[Freight]]</f>
        <v>169.09</v>
      </c>
      <c r="P1162" s="8">
        <f>(order_details[[#This Row],[Profit]]/order_details[[#This Row],[Sales]])/100</f>
        <v>9.1896739130434783E-3</v>
      </c>
      <c r="Q1162" s="12"/>
    </row>
    <row r="1163" spans="1:17" x14ac:dyDescent="0.25">
      <c r="A1163">
        <v>11003</v>
      </c>
      <c r="B1163">
        <v>52</v>
      </c>
      <c r="C1163" t="str">
        <f>_xlfn.XLOOKUP(order_details[[#This Row],[orderID]],orders[orderID],orders[customerID])</f>
        <v>THECR</v>
      </c>
      <c r="D1163" t="str">
        <f>_xlfn.XLOOKUP(order_details[[#This Row],[orderID]],orders[orderID],orders[Employee Name])</f>
        <v>Janet Leverling</v>
      </c>
      <c r="E1163" t="str">
        <f>_xlfn.XLOOKUP(order_details[[#This Row],[Customer ID]],customers[customerID],customers[companyName])</f>
        <v>The Cracker Box</v>
      </c>
      <c r="F1163" t="str">
        <f>_xlfn.XLOOKUP(order_details[[#This Row],[productID]],products[productID],products[productName])</f>
        <v>Filo Mix</v>
      </c>
      <c r="G1163" t="str">
        <f>_xlfn.XLOOKUP(order_details[[#This Row],[Product Name]],products[productName],products[Category Name])</f>
        <v>Grains &amp; Cereals</v>
      </c>
      <c r="H1163" s="6">
        <f>_xlfn.XLOOKUP(order_details[[#This Row],[orderID]],orders[orderID],orders[orderDate])</f>
        <v>42100</v>
      </c>
      <c r="I1163" s="6" t="e">
        <f>DATEVALUE(order_details[[#This Row],[Order Date]])</f>
        <v>#VALUE!</v>
      </c>
      <c r="J1163">
        <v>7</v>
      </c>
      <c r="K1163">
        <v>10</v>
      </c>
      <c r="L1163">
        <v>0</v>
      </c>
      <c r="M1163">
        <f>(order_details[[#This Row],[unitPrice]]*order_details[[#This Row],[quantity]]) - (order_details[[#This Row],[unitPrice]]*order_details[[#This Row],[quantity]]*order_details[[#This Row],[discount]])</f>
        <v>70</v>
      </c>
      <c r="N1163">
        <f>_xlfn.XLOOKUP(order_details[[#This Row],[orderID]],orders[orderID],orders[freight])</f>
        <v>14.91</v>
      </c>
      <c r="O1163">
        <f>order_details[[#This Row],[Sales]]-order_details[[#This Row],[Freight]]</f>
        <v>55.09</v>
      </c>
      <c r="P1163" s="8">
        <f>(order_details[[#This Row],[Profit]]/order_details[[#This Row],[Sales]])/100</f>
        <v>7.8700000000000003E-3</v>
      </c>
      <c r="Q1163" s="12"/>
    </row>
    <row r="1164" spans="1:17" x14ac:dyDescent="0.25">
      <c r="A1164">
        <v>11005</v>
      </c>
      <c r="B1164">
        <v>59</v>
      </c>
      <c r="C1164" t="str">
        <f>_xlfn.XLOOKUP(order_details[[#This Row],[orderID]],orders[orderID],orders[customerID])</f>
        <v>WILMK</v>
      </c>
      <c r="D1164" t="str">
        <f>_xlfn.XLOOKUP(order_details[[#This Row],[orderID]],orders[orderID],orders[Employee Name])</f>
        <v>Andrew Fuller</v>
      </c>
      <c r="E1164" t="str">
        <f>_xlfn.XLOOKUP(order_details[[#This Row],[Customer ID]],customers[customerID],customers[companyName])</f>
        <v>Wilman Kala</v>
      </c>
      <c r="F1164" t="str">
        <f>_xlfn.XLOOKUP(order_details[[#This Row],[productID]],products[productID],products[productName])</f>
        <v>Raclette Courdavault</v>
      </c>
      <c r="G1164" t="str">
        <f>_xlfn.XLOOKUP(order_details[[#This Row],[Product Name]],products[productName],products[Category Name])</f>
        <v>Dairy Products</v>
      </c>
      <c r="H1164" s="6">
        <f>_xlfn.XLOOKUP(order_details[[#This Row],[orderID]],orders[orderID],orders[orderDate])</f>
        <v>42101</v>
      </c>
      <c r="I1164" s="6" t="e">
        <f>DATEVALUE(order_details[[#This Row],[Order Date]])</f>
        <v>#VALUE!</v>
      </c>
      <c r="J1164">
        <v>55</v>
      </c>
      <c r="K1164">
        <v>10</v>
      </c>
      <c r="L1164">
        <v>0</v>
      </c>
      <c r="M1164">
        <f>(order_details[[#This Row],[unitPrice]]*order_details[[#This Row],[quantity]]) - (order_details[[#This Row],[unitPrice]]*order_details[[#This Row],[quantity]]*order_details[[#This Row],[discount]])</f>
        <v>550</v>
      </c>
      <c r="N1164">
        <f>_xlfn.XLOOKUP(order_details[[#This Row],[orderID]],orders[orderID],orders[freight])</f>
        <v>0.75</v>
      </c>
      <c r="O1164">
        <f>order_details[[#This Row],[Sales]]-order_details[[#This Row],[Freight]]</f>
        <v>549.25</v>
      </c>
      <c r="P1164" s="8">
        <f>(order_details[[#This Row],[Profit]]/order_details[[#This Row],[Sales]])/100</f>
        <v>9.986363636363637E-3</v>
      </c>
      <c r="Q1164" s="12"/>
    </row>
    <row r="1165" spans="1:17" x14ac:dyDescent="0.25">
      <c r="A1165">
        <v>11007</v>
      </c>
      <c r="B1165">
        <v>29</v>
      </c>
      <c r="C1165" t="str">
        <f>_xlfn.XLOOKUP(order_details[[#This Row],[orderID]],orders[orderID],orders[customerID])</f>
        <v>PRINI</v>
      </c>
      <c r="D1165" t="str">
        <f>_xlfn.XLOOKUP(order_details[[#This Row],[orderID]],orders[orderID],orders[Employee Name])</f>
        <v>Laura Callahan</v>
      </c>
      <c r="E1165" t="str">
        <f>_xlfn.XLOOKUP(order_details[[#This Row],[Customer ID]],customers[customerID],customers[companyName])</f>
        <v>Princesa Isabel Vinhos</v>
      </c>
      <c r="F1165" t="str">
        <f>_xlfn.XLOOKUP(order_details[[#This Row],[productID]],products[productID],products[productName])</f>
        <v>Thüringer Rostbratwurst</v>
      </c>
      <c r="G1165" t="str">
        <f>_xlfn.XLOOKUP(order_details[[#This Row],[Product Name]],products[productName],products[Category Name])</f>
        <v>Meat &amp; Poultry</v>
      </c>
      <c r="H1165" s="6">
        <f>_xlfn.XLOOKUP(order_details[[#This Row],[orderID]],orders[orderID],orders[orderDate])</f>
        <v>42102</v>
      </c>
      <c r="I1165" s="6" t="e">
        <f>DATEVALUE(order_details[[#This Row],[Order Date]])</f>
        <v>#VALUE!</v>
      </c>
      <c r="J1165">
        <v>123.79</v>
      </c>
      <c r="K1165">
        <v>10</v>
      </c>
      <c r="L1165">
        <v>0</v>
      </c>
      <c r="M1165">
        <f>(order_details[[#This Row],[unitPrice]]*order_details[[#This Row],[quantity]]) - (order_details[[#This Row],[unitPrice]]*order_details[[#This Row],[quantity]]*order_details[[#This Row],[discount]])</f>
        <v>1237.9000000000001</v>
      </c>
      <c r="N1165">
        <f>_xlfn.XLOOKUP(order_details[[#This Row],[orderID]],orders[orderID],orders[freight])</f>
        <v>202.24</v>
      </c>
      <c r="O1165">
        <f>order_details[[#This Row],[Sales]]-order_details[[#This Row],[Freight]]</f>
        <v>1035.6600000000001</v>
      </c>
      <c r="P1165" s="8">
        <f>(order_details[[#This Row],[Profit]]/order_details[[#This Row],[Sales]])/100</f>
        <v>8.3662654495516593E-3</v>
      </c>
      <c r="Q1165" s="12"/>
    </row>
    <row r="1166" spans="1:17" x14ac:dyDescent="0.25">
      <c r="A1166">
        <v>11010</v>
      </c>
      <c r="B1166">
        <v>24</v>
      </c>
      <c r="C1166" t="str">
        <f>_xlfn.XLOOKUP(order_details[[#This Row],[orderID]],orders[orderID],orders[customerID])</f>
        <v>REGGC</v>
      </c>
      <c r="D1166" t="str">
        <f>_xlfn.XLOOKUP(order_details[[#This Row],[orderID]],orders[orderID],orders[Employee Name])</f>
        <v>Andrew Fuller</v>
      </c>
      <c r="E1166" t="str">
        <f>_xlfn.XLOOKUP(order_details[[#This Row],[Customer ID]],customers[customerID],customers[companyName])</f>
        <v>Reggiani Caseifici</v>
      </c>
      <c r="F1166" t="str">
        <f>_xlfn.XLOOKUP(order_details[[#This Row],[productID]],products[productID],products[productName])</f>
        <v>Guarana Fantastica</v>
      </c>
      <c r="G1166" t="str">
        <f>_xlfn.XLOOKUP(order_details[[#This Row],[Product Name]],products[productName],products[Category Name])</f>
        <v>Beverages</v>
      </c>
      <c r="H1166" s="6">
        <f>_xlfn.XLOOKUP(order_details[[#This Row],[orderID]],orders[orderID],orders[orderDate])</f>
        <v>42103</v>
      </c>
      <c r="I1166" s="6" t="e">
        <f>DATEVALUE(order_details[[#This Row],[Order Date]])</f>
        <v>#VALUE!</v>
      </c>
      <c r="J1166">
        <v>4.5</v>
      </c>
      <c r="K1166">
        <v>10</v>
      </c>
      <c r="L1166">
        <v>0</v>
      </c>
      <c r="M1166">
        <f>(order_details[[#This Row],[unitPrice]]*order_details[[#This Row],[quantity]]) - (order_details[[#This Row],[unitPrice]]*order_details[[#This Row],[quantity]]*order_details[[#This Row],[discount]])</f>
        <v>45</v>
      </c>
      <c r="N1166">
        <f>_xlfn.XLOOKUP(order_details[[#This Row],[orderID]],orders[orderID],orders[freight])</f>
        <v>28.71</v>
      </c>
      <c r="O1166">
        <f>order_details[[#This Row],[Sales]]-order_details[[#This Row],[Freight]]</f>
        <v>16.29</v>
      </c>
      <c r="P1166" s="8">
        <f>(order_details[[#This Row],[Profit]]/order_details[[#This Row],[Sales]])/100</f>
        <v>3.62E-3</v>
      </c>
      <c r="Q1166" s="12"/>
    </row>
    <row r="1167" spans="1:17" x14ac:dyDescent="0.25">
      <c r="A1167">
        <v>11013</v>
      </c>
      <c r="B1167">
        <v>23</v>
      </c>
      <c r="C1167" t="str">
        <f>_xlfn.XLOOKUP(order_details[[#This Row],[orderID]],orders[orderID],orders[customerID])</f>
        <v>ROMEY</v>
      </c>
      <c r="D1167" t="str">
        <f>_xlfn.XLOOKUP(order_details[[#This Row],[orderID]],orders[orderID],orders[Employee Name])</f>
        <v>Andrew Fuller</v>
      </c>
      <c r="E1167" t="str">
        <f>_xlfn.XLOOKUP(order_details[[#This Row],[Customer ID]],customers[customerID],customers[companyName])</f>
        <v>Romero y tomillo</v>
      </c>
      <c r="F1167" t="str">
        <f>_xlfn.XLOOKUP(order_details[[#This Row],[productID]],products[productID],products[productName])</f>
        <v>Tunnbröd</v>
      </c>
      <c r="G1167" t="str">
        <f>_xlfn.XLOOKUP(order_details[[#This Row],[Product Name]],products[productName],products[Category Name])</f>
        <v>Grains &amp; Cereals</v>
      </c>
      <c r="H1167" s="6">
        <f>_xlfn.XLOOKUP(order_details[[#This Row],[orderID]],orders[orderID],orders[orderDate])</f>
        <v>42103</v>
      </c>
      <c r="I1167" s="6" t="e">
        <f>DATEVALUE(order_details[[#This Row],[Order Date]])</f>
        <v>#VALUE!</v>
      </c>
      <c r="J1167">
        <v>9</v>
      </c>
      <c r="K1167">
        <v>10</v>
      </c>
      <c r="L1167">
        <v>0</v>
      </c>
      <c r="M1167">
        <f>(order_details[[#This Row],[unitPrice]]*order_details[[#This Row],[quantity]]) - (order_details[[#This Row],[unitPrice]]*order_details[[#This Row],[quantity]]*order_details[[#This Row],[discount]])</f>
        <v>90</v>
      </c>
      <c r="N1167">
        <f>_xlfn.XLOOKUP(order_details[[#This Row],[orderID]],orders[orderID],orders[freight])</f>
        <v>32.99</v>
      </c>
      <c r="O1167">
        <f>order_details[[#This Row],[Sales]]-order_details[[#This Row],[Freight]]</f>
        <v>57.01</v>
      </c>
      <c r="P1167" s="8">
        <f>(order_details[[#This Row],[Profit]]/order_details[[#This Row],[Sales]])/100</f>
        <v>6.3344444444444446E-3</v>
      </c>
      <c r="Q1167" s="12"/>
    </row>
    <row r="1168" spans="1:17" x14ac:dyDescent="0.25">
      <c r="A1168">
        <v>11018</v>
      </c>
      <c r="B1168">
        <v>18</v>
      </c>
      <c r="C1168" t="str">
        <f>_xlfn.XLOOKUP(order_details[[#This Row],[orderID]],orders[orderID],orders[customerID])</f>
        <v>LONEP</v>
      </c>
      <c r="D1168" t="str">
        <f>_xlfn.XLOOKUP(order_details[[#This Row],[orderID]],orders[orderID],orders[Employee Name])</f>
        <v>Margaret Peacock</v>
      </c>
      <c r="E1168" t="str">
        <f>_xlfn.XLOOKUP(order_details[[#This Row],[Customer ID]],customers[customerID],customers[companyName])</f>
        <v>Lonesome Pine Restaurant</v>
      </c>
      <c r="F1168" t="str">
        <f>_xlfn.XLOOKUP(order_details[[#This Row],[productID]],products[productID],products[productName])</f>
        <v>Carnarvon Tigers</v>
      </c>
      <c r="G1168" t="str">
        <f>_xlfn.XLOOKUP(order_details[[#This Row],[Product Name]],products[productName],products[Category Name])</f>
        <v>Seafood</v>
      </c>
      <c r="H1168" s="6">
        <f>_xlfn.XLOOKUP(order_details[[#This Row],[orderID]],orders[orderID],orders[orderDate])</f>
        <v>42107</v>
      </c>
      <c r="I1168" s="6" t="e">
        <f>DATEVALUE(order_details[[#This Row],[Order Date]])</f>
        <v>#VALUE!</v>
      </c>
      <c r="J1168">
        <v>62.5</v>
      </c>
      <c r="K1168">
        <v>10</v>
      </c>
      <c r="L1168">
        <v>0</v>
      </c>
      <c r="M1168">
        <f>(order_details[[#This Row],[unitPrice]]*order_details[[#This Row],[quantity]]) - (order_details[[#This Row],[unitPrice]]*order_details[[#This Row],[quantity]]*order_details[[#This Row],[discount]])</f>
        <v>625</v>
      </c>
      <c r="N1168">
        <f>_xlfn.XLOOKUP(order_details[[#This Row],[orderID]],orders[orderID],orders[freight])</f>
        <v>11.65</v>
      </c>
      <c r="O1168">
        <f>order_details[[#This Row],[Sales]]-order_details[[#This Row],[Freight]]</f>
        <v>613.35</v>
      </c>
      <c r="P1168" s="8">
        <f>(order_details[[#This Row],[Profit]]/order_details[[#This Row],[Sales]])/100</f>
        <v>9.8136000000000004E-3</v>
      </c>
      <c r="Q1168" s="12"/>
    </row>
    <row r="1169" spans="1:17" x14ac:dyDescent="0.25">
      <c r="A1169">
        <v>11026</v>
      </c>
      <c r="B1169">
        <v>51</v>
      </c>
      <c r="C1169" t="str">
        <f>_xlfn.XLOOKUP(order_details[[#This Row],[orderID]],orders[orderID],orders[customerID])</f>
        <v>FRANS</v>
      </c>
      <c r="D1169" t="str">
        <f>_xlfn.XLOOKUP(order_details[[#This Row],[orderID]],orders[orderID],orders[Employee Name])</f>
        <v>Margaret Peacock</v>
      </c>
      <c r="E1169" t="str">
        <f>_xlfn.XLOOKUP(order_details[[#This Row],[Customer ID]],customers[customerID],customers[companyName])</f>
        <v>Franchi S.p.A.</v>
      </c>
      <c r="F1169" t="str">
        <f>_xlfn.XLOOKUP(order_details[[#This Row],[productID]],products[productID],products[productName])</f>
        <v>Manjimup Dried Apples</v>
      </c>
      <c r="G1169" t="str">
        <f>_xlfn.XLOOKUP(order_details[[#This Row],[Product Name]],products[productName],products[Category Name])</f>
        <v>Produce</v>
      </c>
      <c r="H1169" s="6">
        <f>_xlfn.XLOOKUP(order_details[[#This Row],[orderID]],orders[orderID],orders[orderDate])</f>
        <v>42109</v>
      </c>
      <c r="I1169" s="6" t="e">
        <f>DATEVALUE(order_details[[#This Row],[Order Date]])</f>
        <v>#VALUE!</v>
      </c>
      <c r="J1169">
        <v>53</v>
      </c>
      <c r="K1169">
        <v>10</v>
      </c>
      <c r="L1169">
        <v>0</v>
      </c>
      <c r="M1169">
        <f>(order_details[[#This Row],[unitPrice]]*order_details[[#This Row],[quantity]]) - (order_details[[#This Row],[unitPrice]]*order_details[[#This Row],[quantity]]*order_details[[#This Row],[discount]])</f>
        <v>530</v>
      </c>
      <c r="N1169">
        <f>_xlfn.XLOOKUP(order_details[[#This Row],[orderID]],orders[orderID],orders[freight])</f>
        <v>47.09</v>
      </c>
      <c r="O1169">
        <f>order_details[[#This Row],[Sales]]-order_details[[#This Row],[Freight]]</f>
        <v>482.90999999999997</v>
      </c>
      <c r="P1169" s="8">
        <f>(order_details[[#This Row],[Profit]]/order_details[[#This Row],[Sales]])/100</f>
        <v>9.111509433962264E-3</v>
      </c>
      <c r="Q1169" s="12"/>
    </row>
    <row r="1170" spans="1:17" x14ac:dyDescent="0.25">
      <c r="A1170">
        <v>11035</v>
      </c>
      <c r="B1170">
        <v>54</v>
      </c>
      <c r="C1170" t="str">
        <f>_xlfn.XLOOKUP(order_details[[#This Row],[orderID]],orders[orderID],orders[customerID])</f>
        <v>SUPRD</v>
      </c>
      <c r="D1170" t="str">
        <f>_xlfn.XLOOKUP(order_details[[#This Row],[orderID]],orders[orderID],orders[Employee Name])</f>
        <v>Andrew Fuller</v>
      </c>
      <c r="E1170" t="str">
        <f>_xlfn.XLOOKUP(order_details[[#This Row],[Customer ID]],customers[customerID],customers[companyName])</f>
        <v>Suprêmes délices</v>
      </c>
      <c r="F1170" t="str">
        <f>_xlfn.XLOOKUP(order_details[[#This Row],[productID]],products[productID],products[productName])</f>
        <v>Tourtière</v>
      </c>
      <c r="G1170" t="str">
        <f>_xlfn.XLOOKUP(order_details[[#This Row],[Product Name]],products[productName],products[Category Name])</f>
        <v>Meat &amp; Poultry</v>
      </c>
      <c r="H1170" s="6">
        <f>_xlfn.XLOOKUP(order_details[[#This Row],[orderID]],orders[orderID],orders[orderDate])</f>
        <v>42114</v>
      </c>
      <c r="I1170" s="6" t="e">
        <f>DATEVALUE(order_details[[#This Row],[Order Date]])</f>
        <v>#VALUE!</v>
      </c>
      <c r="J1170">
        <v>7.45</v>
      </c>
      <c r="K1170">
        <v>10</v>
      </c>
      <c r="L1170">
        <v>0</v>
      </c>
      <c r="M1170">
        <f>(order_details[[#This Row],[unitPrice]]*order_details[[#This Row],[quantity]]) - (order_details[[#This Row],[unitPrice]]*order_details[[#This Row],[quantity]]*order_details[[#This Row],[discount]])</f>
        <v>74.5</v>
      </c>
      <c r="N1170">
        <f>_xlfn.XLOOKUP(order_details[[#This Row],[orderID]],orders[orderID],orders[freight])</f>
        <v>0.17</v>
      </c>
      <c r="O1170">
        <f>order_details[[#This Row],[Sales]]-order_details[[#This Row],[Freight]]</f>
        <v>74.33</v>
      </c>
      <c r="P1170" s="8">
        <f>(order_details[[#This Row],[Profit]]/order_details[[#This Row],[Sales]])/100</f>
        <v>9.9771812080536922E-3</v>
      </c>
      <c r="Q1170" s="12"/>
    </row>
    <row r="1171" spans="1:17" x14ac:dyDescent="0.25">
      <c r="A1171">
        <v>11043</v>
      </c>
      <c r="B1171">
        <v>11</v>
      </c>
      <c r="C1171" t="str">
        <f>_xlfn.XLOOKUP(order_details[[#This Row],[orderID]],orders[orderID],orders[customerID])</f>
        <v>SPECD</v>
      </c>
      <c r="D1171" t="str">
        <f>_xlfn.XLOOKUP(order_details[[#This Row],[orderID]],orders[orderID],orders[Employee Name])</f>
        <v>Steven Buchanan</v>
      </c>
      <c r="E1171" t="str">
        <f>_xlfn.XLOOKUP(order_details[[#This Row],[Customer ID]],customers[customerID],customers[companyName])</f>
        <v>Spécialités du monde</v>
      </c>
      <c r="F1171" t="str">
        <f>_xlfn.XLOOKUP(order_details[[#This Row],[productID]],products[productID],products[productName])</f>
        <v>Queso Cabrales</v>
      </c>
      <c r="G1171" t="str">
        <f>_xlfn.XLOOKUP(order_details[[#This Row],[Product Name]],products[productName],products[Category Name])</f>
        <v>Dairy Products</v>
      </c>
      <c r="H1171" s="6">
        <f>_xlfn.XLOOKUP(order_details[[#This Row],[orderID]],orders[orderID],orders[orderDate])</f>
        <v>42116</v>
      </c>
      <c r="I1171" s="6" t="e">
        <f>DATEVALUE(order_details[[#This Row],[Order Date]])</f>
        <v>#VALUE!</v>
      </c>
      <c r="J1171">
        <v>21</v>
      </c>
      <c r="K1171">
        <v>10</v>
      </c>
      <c r="L1171">
        <v>0</v>
      </c>
      <c r="M1171">
        <f>(order_details[[#This Row],[unitPrice]]*order_details[[#This Row],[quantity]]) - (order_details[[#This Row],[unitPrice]]*order_details[[#This Row],[quantity]]*order_details[[#This Row],[discount]])</f>
        <v>210</v>
      </c>
      <c r="N1171">
        <f>_xlfn.XLOOKUP(order_details[[#This Row],[orderID]],orders[orderID],orders[freight])</f>
        <v>8.8000000000000007</v>
      </c>
      <c r="O1171">
        <f>order_details[[#This Row],[Sales]]-order_details[[#This Row],[Freight]]</f>
        <v>201.2</v>
      </c>
      <c r="P1171" s="8">
        <f>(order_details[[#This Row],[Profit]]/order_details[[#This Row],[Sales]])/100</f>
        <v>9.5809523809523792E-3</v>
      </c>
      <c r="Q1171" s="12"/>
    </row>
    <row r="1172" spans="1:17" x14ac:dyDescent="0.25">
      <c r="A1172">
        <v>11054</v>
      </c>
      <c r="B1172">
        <v>33</v>
      </c>
      <c r="C1172" t="str">
        <f>_xlfn.XLOOKUP(order_details[[#This Row],[orderID]],orders[orderID],orders[customerID])</f>
        <v>CACTU</v>
      </c>
      <c r="D1172" t="str">
        <f>_xlfn.XLOOKUP(order_details[[#This Row],[orderID]],orders[orderID],orders[Employee Name])</f>
        <v>Laura Callahan</v>
      </c>
      <c r="E1172" t="str">
        <f>_xlfn.XLOOKUP(order_details[[#This Row],[Customer ID]],customers[customerID],customers[companyName])</f>
        <v>Cactus Comidas para llevar</v>
      </c>
      <c r="F1172" t="str">
        <f>_xlfn.XLOOKUP(order_details[[#This Row],[productID]],products[productID],products[productName])</f>
        <v>Geitost</v>
      </c>
      <c r="G1172" t="str">
        <f>_xlfn.XLOOKUP(order_details[[#This Row],[Product Name]],products[productName],products[Category Name])</f>
        <v>Dairy Products</v>
      </c>
      <c r="H1172" s="6">
        <f>_xlfn.XLOOKUP(order_details[[#This Row],[orderID]],orders[orderID],orders[orderDate])</f>
        <v>42122</v>
      </c>
      <c r="I1172" s="6" t="e">
        <f>DATEVALUE(order_details[[#This Row],[Order Date]])</f>
        <v>#VALUE!</v>
      </c>
      <c r="J1172">
        <v>2.5</v>
      </c>
      <c r="K1172">
        <v>10</v>
      </c>
      <c r="L1172">
        <v>0</v>
      </c>
      <c r="M1172">
        <f>(order_details[[#This Row],[unitPrice]]*order_details[[#This Row],[quantity]]) - (order_details[[#This Row],[unitPrice]]*order_details[[#This Row],[quantity]]*order_details[[#This Row],[discount]])</f>
        <v>25</v>
      </c>
      <c r="N1172">
        <f>_xlfn.XLOOKUP(order_details[[#This Row],[orderID]],orders[orderID],orders[freight])</f>
        <v>0.33</v>
      </c>
      <c r="O1172">
        <f>order_details[[#This Row],[Sales]]-order_details[[#This Row],[Freight]]</f>
        <v>24.67</v>
      </c>
      <c r="P1172" s="8">
        <f>(order_details[[#This Row],[Profit]]/order_details[[#This Row],[Sales]])/100</f>
        <v>9.8680000000000018E-3</v>
      </c>
      <c r="Q1172" s="12"/>
    </row>
    <row r="1173" spans="1:17" x14ac:dyDescent="0.25">
      <c r="A1173">
        <v>11060</v>
      </c>
      <c r="B1173">
        <v>77</v>
      </c>
      <c r="C1173" t="str">
        <f>_xlfn.XLOOKUP(order_details[[#This Row],[orderID]],orders[orderID],orders[customerID])</f>
        <v>FRANS</v>
      </c>
      <c r="D1173" t="str">
        <f>_xlfn.XLOOKUP(order_details[[#This Row],[orderID]],orders[orderID],orders[Employee Name])</f>
        <v>Andrew Fuller</v>
      </c>
      <c r="E1173" t="str">
        <f>_xlfn.XLOOKUP(order_details[[#This Row],[Customer ID]],customers[customerID],customers[companyName])</f>
        <v>Franchi S.p.A.</v>
      </c>
      <c r="F1173" t="str">
        <f>_xlfn.XLOOKUP(order_details[[#This Row],[productID]],products[productID],products[productName])</f>
        <v>Original Frankfurter Grüne Soße</v>
      </c>
      <c r="G1173" t="str">
        <f>_xlfn.XLOOKUP(order_details[[#This Row],[Product Name]],products[productName],products[Category Name])</f>
        <v>Condiments</v>
      </c>
      <c r="H1173" s="6">
        <f>_xlfn.XLOOKUP(order_details[[#This Row],[orderID]],orders[orderID],orders[orderDate])</f>
        <v>42124</v>
      </c>
      <c r="I1173" s="6" t="e">
        <f>DATEVALUE(order_details[[#This Row],[Order Date]])</f>
        <v>#VALUE!</v>
      </c>
      <c r="J1173">
        <v>13</v>
      </c>
      <c r="K1173">
        <v>10</v>
      </c>
      <c r="L1173">
        <v>0</v>
      </c>
      <c r="M1173">
        <f>(order_details[[#This Row],[unitPrice]]*order_details[[#This Row],[quantity]]) - (order_details[[#This Row],[unitPrice]]*order_details[[#This Row],[quantity]]*order_details[[#This Row],[discount]])</f>
        <v>130</v>
      </c>
      <c r="N1173">
        <f>_xlfn.XLOOKUP(order_details[[#This Row],[orderID]],orders[orderID],orders[freight])</f>
        <v>10.98</v>
      </c>
      <c r="O1173">
        <f>order_details[[#This Row],[Sales]]-order_details[[#This Row],[Freight]]</f>
        <v>119.02</v>
      </c>
      <c r="P1173" s="8">
        <f>(order_details[[#This Row],[Profit]]/order_details[[#This Row],[Sales]])/100</f>
        <v>9.1553846153846156E-3</v>
      </c>
      <c r="Q1173" s="12"/>
    </row>
    <row r="1174" spans="1:17" x14ac:dyDescent="0.25">
      <c r="A1174">
        <v>11073</v>
      </c>
      <c r="B1174">
        <v>11</v>
      </c>
      <c r="C1174" t="str">
        <f>_xlfn.XLOOKUP(order_details[[#This Row],[orderID]],orders[orderID],orders[customerID])</f>
        <v>PERIC</v>
      </c>
      <c r="D1174" t="str">
        <f>_xlfn.XLOOKUP(order_details[[#This Row],[orderID]],orders[orderID],orders[Employee Name])</f>
        <v>Andrew Fuller</v>
      </c>
      <c r="E1174" t="str">
        <f>_xlfn.XLOOKUP(order_details[[#This Row],[Customer ID]],customers[customerID],customers[companyName])</f>
        <v>Pericles Comidas clásicas</v>
      </c>
      <c r="F1174" t="str">
        <f>_xlfn.XLOOKUP(order_details[[#This Row],[productID]],products[productID],products[productName])</f>
        <v>Queso Cabrales</v>
      </c>
      <c r="G1174" t="str">
        <f>_xlfn.XLOOKUP(order_details[[#This Row],[Product Name]],products[productName],products[Category Name])</f>
        <v>Dairy Products</v>
      </c>
      <c r="H1174" s="6">
        <f>_xlfn.XLOOKUP(order_details[[#This Row],[orderID]],orders[orderID],orders[orderDate])</f>
        <v>42129</v>
      </c>
      <c r="I1174" s="6" t="e">
        <f>DATEVALUE(order_details[[#This Row],[Order Date]])</f>
        <v>#VALUE!</v>
      </c>
      <c r="J1174">
        <v>21</v>
      </c>
      <c r="K1174">
        <v>10</v>
      </c>
      <c r="L1174">
        <v>0</v>
      </c>
      <c r="M1174">
        <f>(order_details[[#This Row],[unitPrice]]*order_details[[#This Row],[quantity]]) - (order_details[[#This Row],[unitPrice]]*order_details[[#This Row],[quantity]]*order_details[[#This Row],[discount]])</f>
        <v>210</v>
      </c>
      <c r="N1174">
        <f>_xlfn.XLOOKUP(order_details[[#This Row],[orderID]],orders[orderID],orders[freight])</f>
        <v>24.95</v>
      </c>
      <c r="O1174">
        <f>order_details[[#This Row],[Sales]]-order_details[[#This Row],[Freight]]</f>
        <v>185.05</v>
      </c>
      <c r="P1174" s="8">
        <f>(order_details[[#This Row],[Profit]]/order_details[[#This Row],[Sales]])/100</f>
        <v>8.8119047619047621E-3</v>
      </c>
      <c r="Q1174" s="12"/>
    </row>
    <row r="1175" spans="1:17" x14ac:dyDescent="0.25">
      <c r="A1175">
        <v>10251</v>
      </c>
      <c r="B1175">
        <v>65</v>
      </c>
      <c r="C1175" t="str">
        <f>_xlfn.XLOOKUP(order_details[[#This Row],[orderID]],orders[orderID],orders[customerID])</f>
        <v>VICTE</v>
      </c>
      <c r="D1175" t="str">
        <f>_xlfn.XLOOKUP(order_details[[#This Row],[orderID]],orders[orderID],orders[Employee Name])</f>
        <v>Janet Leverling</v>
      </c>
      <c r="E1175" t="str">
        <f>_xlfn.XLOOKUP(order_details[[#This Row],[Customer ID]],customers[customerID],customers[companyName])</f>
        <v>Victuailles en stock</v>
      </c>
      <c r="F1175" t="str">
        <f>_xlfn.XLOOKUP(order_details[[#This Row],[productID]],products[productID],products[productName])</f>
        <v>Louisiana Fiery Hot Pepper Sauce</v>
      </c>
      <c r="G1175" t="str">
        <f>_xlfn.XLOOKUP(order_details[[#This Row],[Product Name]],products[productName],products[Category Name])</f>
        <v>Condiments</v>
      </c>
      <c r="H1175" s="6">
        <f>_xlfn.XLOOKUP(order_details[[#This Row],[orderID]],orders[orderID],orders[orderDate])</f>
        <v>41463</v>
      </c>
      <c r="I1175" s="6" t="e">
        <f>DATEVALUE(order_details[[#This Row],[Order Date]])</f>
        <v>#VALUE!</v>
      </c>
      <c r="J1175">
        <v>16.8</v>
      </c>
      <c r="K1175">
        <v>20</v>
      </c>
      <c r="L1175">
        <v>0</v>
      </c>
      <c r="M1175">
        <f>(order_details[[#This Row],[unitPrice]]*order_details[[#This Row],[quantity]]) - (order_details[[#This Row],[unitPrice]]*order_details[[#This Row],[quantity]]*order_details[[#This Row],[discount]])</f>
        <v>336</v>
      </c>
      <c r="N1175">
        <f>_xlfn.XLOOKUP(order_details[[#This Row],[orderID]],orders[orderID],orders[freight])</f>
        <v>41.34</v>
      </c>
      <c r="O1175">
        <f>order_details[[#This Row],[Sales]]-order_details[[#This Row],[Freight]]</f>
        <v>294.65999999999997</v>
      </c>
      <c r="P1175" s="8">
        <f>(order_details[[#This Row],[Profit]]/order_details[[#This Row],[Sales]])/100</f>
        <v>8.7696428571428561E-3</v>
      </c>
      <c r="Q1175" s="12"/>
    </row>
    <row r="1176" spans="1:17" x14ac:dyDescent="0.25">
      <c r="A1176">
        <v>10253</v>
      </c>
      <c r="B1176">
        <v>31</v>
      </c>
      <c r="C1176" t="str">
        <f>_xlfn.XLOOKUP(order_details[[#This Row],[orderID]],orders[orderID],orders[customerID])</f>
        <v>HANAR</v>
      </c>
      <c r="D1176" t="str">
        <f>_xlfn.XLOOKUP(order_details[[#This Row],[orderID]],orders[orderID],orders[Employee Name])</f>
        <v>Janet Leverling</v>
      </c>
      <c r="E1176" t="str">
        <f>_xlfn.XLOOKUP(order_details[[#This Row],[Customer ID]],customers[customerID],customers[companyName])</f>
        <v>Hanari Carnes</v>
      </c>
      <c r="F1176" t="str">
        <f>_xlfn.XLOOKUP(order_details[[#This Row],[productID]],products[productID],products[productName])</f>
        <v>Gorgonzola Telino</v>
      </c>
      <c r="G1176" t="str">
        <f>_xlfn.XLOOKUP(order_details[[#This Row],[Product Name]],products[productName],products[Category Name])</f>
        <v>Dairy Products</v>
      </c>
      <c r="H1176" s="6">
        <f>_xlfn.XLOOKUP(order_details[[#This Row],[orderID]],orders[orderID],orders[orderDate])</f>
        <v>41465</v>
      </c>
      <c r="I1176" s="6" t="e">
        <f>DATEVALUE(order_details[[#This Row],[Order Date]])</f>
        <v>#VALUE!</v>
      </c>
      <c r="J1176">
        <v>10</v>
      </c>
      <c r="K1176">
        <v>20</v>
      </c>
      <c r="L1176">
        <v>0</v>
      </c>
      <c r="M1176">
        <f>(order_details[[#This Row],[unitPrice]]*order_details[[#This Row],[quantity]]) - (order_details[[#This Row],[unitPrice]]*order_details[[#This Row],[quantity]]*order_details[[#This Row],[discount]])</f>
        <v>200</v>
      </c>
      <c r="N1176">
        <f>_xlfn.XLOOKUP(order_details[[#This Row],[orderID]],orders[orderID],orders[freight])</f>
        <v>58.17</v>
      </c>
      <c r="O1176">
        <f>order_details[[#This Row],[Sales]]-order_details[[#This Row],[Freight]]</f>
        <v>141.82999999999998</v>
      </c>
      <c r="P1176" s="8">
        <f>(order_details[[#This Row],[Profit]]/order_details[[#This Row],[Sales]])/100</f>
        <v>7.0914999999999997E-3</v>
      </c>
      <c r="Q1176" s="12"/>
    </row>
    <row r="1177" spans="1:17" x14ac:dyDescent="0.25">
      <c r="A1177">
        <v>10255</v>
      </c>
      <c r="B1177">
        <v>2</v>
      </c>
      <c r="C1177" t="str">
        <f>_xlfn.XLOOKUP(order_details[[#This Row],[orderID]],orders[orderID],orders[customerID])</f>
        <v>RICSU</v>
      </c>
      <c r="D1177" t="str">
        <f>_xlfn.XLOOKUP(order_details[[#This Row],[orderID]],orders[orderID],orders[Employee Name])</f>
        <v>Anne Dodsworth</v>
      </c>
      <c r="E1177" t="str">
        <f>_xlfn.XLOOKUP(order_details[[#This Row],[Customer ID]],customers[customerID],customers[companyName])</f>
        <v>Richter Supermarkt</v>
      </c>
      <c r="F1177" t="str">
        <f>_xlfn.XLOOKUP(order_details[[#This Row],[productID]],products[productID],products[productName])</f>
        <v>Chang</v>
      </c>
      <c r="G1177" t="str">
        <f>_xlfn.XLOOKUP(order_details[[#This Row],[Product Name]],products[productName],products[Category Name])</f>
        <v>Beverages</v>
      </c>
      <c r="H1177" s="6">
        <f>_xlfn.XLOOKUP(order_details[[#This Row],[orderID]],orders[orderID],orders[orderDate])</f>
        <v>41467</v>
      </c>
      <c r="I1177" s="6" t="e">
        <f>DATEVALUE(order_details[[#This Row],[Order Date]])</f>
        <v>#VALUE!</v>
      </c>
      <c r="J1177">
        <v>15.2</v>
      </c>
      <c r="K1177">
        <v>20</v>
      </c>
      <c r="L1177">
        <v>0</v>
      </c>
      <c r="M1177">
        <f>(order_details[[#This Row],[unitPrice]]*order_details[[#This Row],[quantity]]) - (order_details[[#This Row],[unitPrice]]*order_details[[#This Row],[quantity]]*order_details[[#This Row],[discount]])</f>
        <v>304</v>
      </c>
      <c r="N1177">
        <f>_xlfn.XLOOKUP(order_details[[#This Row],[orderID]],orders[orderID],orders[freight])</f>
        <v>148.33000000000001</v>
      </c>
      <c r="O1177">
        <f>order_details[[#This Row],[Sales]]-order_details[[#This Row],[Freight]]</f>
        <v>155.66999999999999</v>
      </c>
      <c r="P1177" s="8">
        <f>(order_details[[#This Row],[Profit]]/order_details[[#This Row],[Sales]])/100</f>
        <v>5.1207236842105265E-3</v>
      </c>
      <c r="Q1177" s="12"/>
    </row>
    <row r="1178" spans="1:17" x14ac:dyDescent="0.25">
      <c r="A1178">
        <v>10261</v>
      </c>
      <c r="B1178">
        <v>21</v>
      </c>
      <c r="C1178" t="str">
        <f>_xlfn.XLOOKUP(order_details[[#This Row],[orderID]],orders[orderID],orders[customerID])</f>
        <v>QUEDE</v>
      </c>
      <c r="D1178" t="str">
        <f>_xlfn.XLOOKUP(order_details[[#This Row],[orderID]],orders[orderID],orders[Employee Name])</f>
        <v>Margaret Peacock</v>
      </c>
      <c r="E1178" t="str">
        <f>_xlfn.XLOOKUP(order_details[[#This Row],[Customer ID]],customers[customerID],customers[companyName])</f>
        <v>Que Delícia</v>
      </c>
      <c r="F1178" t="str">
        <f>_xlfn.XLOOKUP(order_details[[#This Row],[productID]],products[productID],products[productName])</f>
        <v>Sir Rodney's Scones</v>
      </c>
      <c r="G1178" t="str">
        <f>_xlfn.XLOOKUP(order_details[[#This Row],[Product Name]],products[productName],products[Category Name])</f>
        <v>Confections</v>
      </c>
      <c r="H1178" s="6">
        <f>_xlfn.XLOOKUP(order_details[[#This Row],[orderID]],orders[orderID],orders[orderDate])</f>
        <v>41474</v>
      </c>
      <c r="I1178" s="6" t="e">
        <f>DATEVALUE(order_details[[#This Row],[Order Date]])</f>
        <v>#VALUE!</v>
      </c>
      <c r="J1178">
        <v>8</v>
      </c>
      <c r="K1178">
        <v>20</v>
      </c>
      <c r="L1178">
        <v>0</v>
      </c>
      <c r="M1178">
        <f>(order_details[[#This Row],[unitPrice]]*order_details[[#This Row],[quantity]]) - (order_details[[#This Row],[unitPrice]]*order_details[[#This Row],[quantity]]*order_details[[#This Row],[discount]])</f>
        <v>160</v>
      </c>
      <c r="N1178">
        <f>_xlfn.XLOOKUP(order_details[[#This Row],[orderID]],orders[orderID],orders[freight])</f>
        <v>3.05</v>
      </c>
      <c r="O1178">
        <f>order_details[[#This Row],[Sales]]-order_details[[#This Row],[Freight]]</f>
        <v>156.94999999999999</v>
      </c>
      <c r="P1178" s="8">
        <f>(order_details[[#This Row],[Profit]]/order_details[[#This Row],[Sales]])/100</f>
        <v>9.8093749999999987E-3</v>
      </c>
      <c r="Q1178" s="12"/>
    </row>
    <row r="1179" spans="1:17" x14ac:dyDescent="0.25">
      <c r="A1179">
        <v>10261</v>
      </c>
      <c r="B1179">
        <v>35</v>
      </c>
      <c r="C1179" t="str">
        <f>_xlfn.XLOOKUP(order_details[[#This Row],[orderID]],orders[orderID],orders[customerID])</f>
        <v>QUEDE</v>
      </c>
      <c r="D1179" t="str">
        <f>_xlfn.XLOOKUP(order_details[[#This Row],[orderID]],orders[orderID],orders[Employee Name])</f>
        <v>Margaret Peacock</v>
      </c>
      <c r="E1179" t="str">
        <f>_xlfn.XLOOKUP(order_details[[#This Row],[Customer ID]],customers[customerID],customers[companyName])</f>
        <v>Que Delícia</v>
      </c>
      <c r="F1179" t="str">
        <f>_xlfn.XLOOKUP(order_details[[#This Row],[productID]],products[productID],products[productName])</f>
        <v>Steeleye Stout</v>
      </c>
      <c r="G1179" t="str">
        <f>_xlfn.XLOOKUP(order_details[[#This Row],[Product Name]],products[productName],products[Category Name])</f>
        <v>Beverages</v>
      </c>
      <c r="H1179" s="6">
        <f>_xlfn.XLOOKUP(order_details[[#This Row],[orderID]],orders[orderID],orders[orderDate])</f>
        <v>41474</v>
      </c>
      <c r="I1179" s="6" t="e">
        <f>DATEVALUE(order_details[[#This Row],[Order Date]])</f>
        <v>#VALUE!</v>
      </c>
      <c r="J1179">
        <v>14.4</v>
      </c>
      <c r="K1179">
        <v>20</v>
      </c>
      <c r="L1179">
        <v>0</v>
      </c>
      <c r="M1179">
        <f>(order_details[[#This Row],[unitPrice]]*order_details[[#This Row],[quantity]]) - (order_details[[#This Row],[unitPrice]]*order_details[[#This Row],[quantity]]*order_details[[#This Row],[discount]])</f>
        <v>288</v>
      </c>
      <c r="N1179">
        <f>_xlfn.XLOOKUP(order_details[[#This Row],[orderID]],orders[orderID],orders[freight])</f>
        <v>3.05</v>
      </c>
      <c r="O1179">
        <f>order_details[[#This Row],[Sales]]-order_details[[#This Row],[Freight]]</f>
        <v>284.95</v>
      </c>
      <c r="P1179" s="8">
        <f>(order_details[[#This Row],[Profit]]/order_details[[#This Row],[Sales]])/100</f>
        <v>9.8940972222222225E-3</v>
      </c>
      <c r="Q1179" s="12"/>
    </row>
    <row r="1180" spans="1:17" x14ac:dyDescent="0.25">
      <c r="A1180">
        <v>10265</v>
      </c>
      <c r="B1180">
        <v>70</v>
      </c>
      <c r="C1180" t="str">
        <f>_xlfn.XLOOKUP(order_details[[#This Row],[orderID]],orders[orderID],orders[customerID])</f>
        <v>BLONP</v>
      </c>
      <c r="D1180" t="str">
        <f>_xlfn.XLOOKUP(order_details[[#This Row],[orderID]],orders[orderID],orders[Employee Name])</f>
        <v>Andrew Fuller</v>
      </c>
      <c r="E1180" t="str">
        <f>_xlfn.XLOOKUP(order_details[[#This Row],[Customer ID]],customers[customerID],customers[companyName])</f>
        <v>Blondesddsl père et fils</v>
      </c>
      <c r="F1180" t="str">
        <f>_xlfn.XLOOKUP(order_details[[#This Row],[productID]],products[productID],products[productName])</f>
        <v>Outback Lager</v>
      </c>
      <c r="G1180" t="str">
        <f>_xlfn.XLOOKUP(order_details[[#This Row],[Product Name]],products[productName],products[Category Name])</f>
        <v>Beverages</v>
      </c>
      <c r="H1180" s="6">
        <f>_xlfn.XLOOKUP(order_details[[#This Row],[orderID]],orders[orderID],orders[orderDate])</f>
        <v>41480</v>
      </c>
      <c r="I1180" s="6" t="e">
        <f>DATEVALUE(order_details[[#This Row],[Order Date]])</f>
        <v>#VALUE!</v>
      </c>
      <c r="J1180">
        <v>12</v>
      </c>
      <c r="K1180">
        <v>20</v>
      </c>
      <c r="L1180">
        <v>0</v>
      </c>
      <c r="M1180">
        <f>(order_details[[#This Row],[unitPrice]]*order_details[[#This Row],[quantity]]) - (order_details[[#This Row],[unitPrice]]*order_details[[#This Row],[quantity]]*order_details[[#This Row],[discount]])</f>
        <v>240</v>
      </c>
      <c r="N1180">
        <f>_xlfn.XLOOKUP(order_details[[#This Row],[orderID]],orders[orderID],orders[freight])</f>
        <v>55.28</v>
      </c>
      <c r="O1180">
        <f>order_details[[#This Row],[Sales]]-order_details[[#This Row],[Freight]]</f>
        <v>184.72</v>
      </c>
      <c r="P1180" s="8">
        <f>(order_details[[#This Row],[Profit]]/order_details[[#This Row],[Sales]])/100</f>
        <v>7.6966666666666659E-3</v>
      </c>
      <c r="Q1180" s="12"/>
    </row>
    <row r="1181" spans="1:17" x14ac:dyDescent="0.25">
      <c r="A1181">
        <v>10273</v>
      </c>
      <c r="B1181">
        <v>33</v>
      </c>
      <c r="C1181" t="str">
        <f>_xlfn.XLOOKUP(order_details[[#This Row],[orderID]],orders[orderID],orders[customerID])</f>
        <v>QUICK</v>
      </c>
      <c r="D1181" t="str">
        <f>_xlfn.XLOOKUP(order_details[[#This Row],[orderID]],orders[orderID],orders[Employee Name])</f>
        <v>Janet Leverling</v>
      </c>
      <c r="E1181" t="str">
        <f>_xlfn.XLOOKUP(order_details[[#This Row],[Customer ID]],customers[customerID],customers[companyName])</f>
        <v>QUICK-Stop</v>
      </c>
      <c r="F1181" t="str">
        <f>_xlfn.XLOOKUP(order_details[[#This Row],[productID]],products[productID],products[productName])</f>
        <v>Geitost</v>
      </c>
      <c r="G1181" t="str">
        <f>_xlfn.XLOOKUP(order_details[[#This Row],[Product Name]],products[productName],products[Category Name])</f>
        <v>Dairy Products</v>
      </c>
      <c r="H1181" s="6">
        <f>_xlfn.XLOOKUP(order_details[[#This Row],[orderID]],orders[orderID],orders[orderDate])</f>
        <v>41491</v>
      </c>
      <c r="I1181" s="6" t="e">
        <f>DATEVALUE(order_details[[#This Row],[Order Date]])</f>
        <v>#VALUE!</v>
      </c>
      <c r="J1181">
        <v>2</v>
      </c>
      <c r="K1181">
        <v>20</v>
      </c>
      <c r="L1181">
        <v>0</v>
      </c>
      <c r="M1181">
        <f>(order_details[[#This Row],[unitPrice]]*order_details[[#This Row],[quantity]]) - (order_details[[#This Row],[unitPrice]]*order_details[[#This Row],[quantity]]*order_details[[#This Row],[discount]])</f>
        <v>40</v>
      </c>
      <c r="N1181">
        <f>_xlfn.XLOOKUP(order_details[[#This Row],[orderID]],orders[orderID],orders[freight])</f>
        <v>76.069999999999993</v>
      </c>
      <c r="O1181">
        <f>order_details[[#This Row],[Sales]]-order_details[[#This Row],[Freight]]</f>
        <v>-36.069999999999993</v>
      </c>
      <c r="P1181" s="8">
        <f>(order_details[[#This Row],[Profit]]/order_details[[#This Row],[Sales]])/100</f>
        <v>-9.0174999999999977E-3</v>
      </c>
      <c r="Q1181" s="12"/>
    </row>
    <row r="1182" spans="1:17" x14ac:dyDescent="0.25">
      <c r="A1182">
        <v>10274</v>
      </c>
      <c r="B1182">
        <v>71</v>
      </c>
      <c r="C1182" t="str">
        <f>_xlfn.XLOOKUP(order_details[[#This Row],[orderID]],orders[orderID],orders[customerID])</f>
        <v>VINET</v>
      </c>
      <c r="D1182" t="str">
        <f>_xlfn.XLOOKUP(order_details[[#This Row],[orderID]],orders[orderID],orders[Employee Name])</f>
        <v>Michael Suyama</v>
      </c>
      <c r="E1182" t="str">
        <f>_xlfn.XLOOKUP(order_details[[#This Row],[Customer ID]],customers[customerID],customers[companyName])</f>
        <v>Vins et alcools Chevalier</v>
      </c>
      <c r="F1182" t="str">
        <f>_xlfn.XLOOKUP(order_details[[#This Row],[productID]],products[productID],products[productName])</f>
        <v>Flotemysost</v>
      </c>
      <c r="G1182" t="str">
        <f>_xlfn.XLOOKUP(order_details[[#This Row],[Product Name]],products[productName],products[Category Name])</f>
        <v>Dairy Products</v>
      </c>
      <c r="H1182" s="6">
        <f>_xlfn.XLOOKUP(order_details[[#This Row],[orderID]],orders[orderID],orders[orderDate])</f>
        <v>41492</v>
      </c>
      <c r="I1182" s="6" t="e">
        <f>DATEVALUE(order_details[[#This Row],[Order Date]])</f>
        <v>#VALUE!</v>
      </c>
      <c r="J1182">
        <v>17.2</v>
      </c>
      <c r="K1182">
        <v>20</v>
      </c>
      <c r="L1182">
        <v>0</v>
      </c>
      <c r="M1182">
        <f>(order_details[[#This Row],[unitPrice]]*order_details[[#This Row],[quantity]]) - (order_details[[#This Row],[unitPrice]]*order_details[[#This Row],[quantity]]*order_details[[#This Row],[discount]])</f>
        <v>344</v>
      </c>
      <c r="N1182">
        <f>_xlfn.XLOOKUP(order_details[[#This Row],[orderID]],orders[orderID],orders[freight])</f>
        <v>6.01</v>
      </c>
      <c r="O1182">
        <f>order_details[[#This Row],[Sales]]-order_details[[#This Row],[Freight]]</f>
        <v>337.99</v>
      </c>
      <c r="P1182" s="8">
        <f>(order_details[[#This Row],[Profit]]/order_details[[#This Row],[Sales]])/100</f>
        <v>9.8252906976744186E-3</v>
      </c>
      <c r="Q1182" s="12"/>
    </row>
    <row r="1183" spans="1:17" x14ac:dyDescent="0.25">
      <c r="A1183">
        <v>10277</v>
      </c>
      <c r="B1183">
        <v>28</v>
      </c>
      <c r="C1183" t="str">
        <f>_xlfn.XLOOKUP(order_details[[#This Row],[orderID]],orders[orderID],orders[customerID])</f>
        <v>MORGK</v>
      </c>
      <c r="D1183" t="str">
        <f>_xlfn.XLOOKUP(order_details[[#This Row],[orderID]],orders[orderID],orders[Employee Name])</f>
        <v>Andrew Fuller</v>
      </c>
      <c r="E1183" t="str">
        <f>_xlfn.XLOOKUP(order_details[[#This Row],[Customer ID]],customers[customerID],customers[companyName])</f>
        <v>Morgenstern Gesundkost</v>
      </c>
      <c r="F1183" t="str">
        <f>_xlfn.XLOOKUP(order_details[[#This Row],[productID]],products[productID],products[productName])</f>
        <v>Rössle Sauerkraut</v>
      </c>
      <c r="G1183" t="str">
        <f>_xlfn.XLOOKUP(order_details[[#This Row],[Product Name]],products[productName],products[Category Name])</f>
        <v>Produce</v>
      </c>
      <c r="H1183" s="6">
        <f>_xlfn.XLOOKUP(order_details[[#This Row],[orderID]],orders[orderID],orders[orderDate])</f>
        <v>41495</v>
      </c>
      <c r="I1183" s="6" t="e">
        <f>DATEVALUE(order_details[[#This Row],[Order Date]])</f>
        <v>#VALUE!</v>
      </c>
      <c r="J1183">
        <v>36.4</v>
      </c>
      <c r="K1183">
        <v>20</v>
      </c>
      <c r="L1183">
        <v>0</v>
      </c>
      <c r="M1183">
        <f>(order_details[[#This Row],[unitPrice]]*order_details[[#This Row],[quantity]]) - (order_details[[#This Row],[unitPrice]]*order_details[[#This Row],[quantity]]*order_details[[#This Row],[discount]])</f>
        <v>728</v>
      </c>
      <c r="N1183">
        <f>_xlfn.XLOOKUP(order_details[[#This Row],[orderID]],orders[orderID],orders[freight])</f>
        <v>125.77</v>
      </c>
      <c r="O1183">
        <f>order_details[[#This Row],[Sales]]-order_details[[#This Row],[Freight]]</f>
        <v>602.23</v>
      </c>
      <c r="P1183" s="8">
        <f>(order_details[[#This Row],[Profit]]/order_details[[#This Row],[Sales]])/100</f>
        <v>8.2723901098901102E-3</v>
      </c>
      <c r="Q1183" s="12"/>
    </row>
    <row r="1184" spans="1:17" x14ac:dyDescent="0.25">
      <c r="A1184">
        <v>10280</v>
      </c>
      <c r="B1184">
        <v>55</v>
      </c>
      <c r="C1184" t="str">
        <f>_xlfn.XLOOKUP(order_details[[#This Row],[orderID]],orders[orderID],orders[customerID])</f>
        <v>BERGS</v>
      </c>
      <c r="D1184" t="str">
        <f>_xlfn.XLOOKUP(order_details[[#This Row],[orderID]],orders[orderID],orders[Employee Name])</f>
        <v>Andrew Fuller</v>
      </c>
      <c r="E1184" t="str">
        <f>_xlfn.XLOOKUP(order_details[[#This Row],[Customer ID]],customers[customerID],customers[companyName])</f>
        <v>Berglunds snabbköp</v>
      </c>
      <c r="F1184" t="str">
        <f>_xlfn.XLOOKUP(order_details[[#This Row],[productID]],products[productID],products[productName])</f>
        <v>Pâté chinois</v>
      </c>
      <c r="G1184" t="str">
        <f>_xlfn.XLOOKUP(order_details[[#This Row],[Product Name]],products[productName],products[Category Name])</f>
        <v>Meat &amp; Poultry</v>
      </c>
      <c r="H1184" s="6">
        <f>_xlfn.XLOOKUP(order_details[[#This Row],[orderID]],orders[orderID],orders[orderDate])</f>
        <v>41500</v>
      </c>
      <c r="I1184" s="6" t="e">
        <f>DATEVALUE(order_details[[#This Row],[Order Date]])</f>
        <v>#VALUE!</v>
      </c>
      <c r="J1184">
        <v>19.2</v>
      </c>
      <c r="K1184">
        <v>20</v>
      </c>
      <c r="L1184">
        <v>0</v>
      </c>
      <c r="M1184">
        <f>(order_details[[#This Row],[unitPrice]]*order_details[[#This Row],[quantity]]) - (order_details[[#This Row],[unitPrice]]*order_details[[#This Row],[quantity]]*order_details[[#This Row],[discount]])</f>
        <v>384</v>
      </c>
      <c r="N1184">
        <f>_xlfn.XLOOKUP(order_details[[#This Row],[orderID]],orders[orderID],orders[freight])</f>
        <v>8.98</v>
      </c>
      <c r="O1184">
        <f>order_details[[#This Row],[Sales]]-order_details[[#This Row],[Freight]]</f>
        <v>375.02</v>
      </c>
      <c r="P1184" s="8">
        <f>(order_details[[#This Row],[Profit]]/order_details[[#This Row],[Sales]])/100</f>
        <v>9.7661458333333333E-3</v>
      </c>
      <c r="Q1184" s="12"/>
    </row>
    <row r="1185" spans="1:17" x14ac:dyDescent="0.25">
      <c r="A1185">
        <v>10283</v>
      </c>
      <c r="B1185">
        <v>15</v>
      </c>
      <c r="C1185" t="str">
        <f>_xlfn.XLOOKUP(order_details[[#This Row],[orderID]],orders[orderID],orders[customerID])</f>
        <v>LILAS</v>
      </c>
      <c r="D1185" t="str">
        <f>_xlfn.XLOOKUP(order_details[[#This Row],[orderID]],orders[orderID],orders[Employee Name])</f>
        <v>Janet Leverling</v>
      </c>
      <c r="E1185" t="str">
        <f>_xlfn.XLOOKUP(order_details[[#This Row],[Customer ID]],customers[customerID],customers[companyName])</f>
        <v>LILA-Supermercado</v>
      </c>
      <c r="F1185" t="str">
        <f>_xlfn.XLOOKUP(order_details[[#This Row],[productID]],products[productID],products[productName])</f>
        <v>Genen Shouyu</v>
      </c>
      <c r="G1185" t="str">
        <f>_xlfn.XLOOKUP(order_details[[#This Row],[Product Name]],products[productName],products[Category Name])</f>
        <v>Condiments</v>
      </c>
      <c r="H1185" s="6">
        <f>_xlfn.XLOOKUP(order_details[[#This Row],[orderID]],orders[orderID],orders[orderDate])</f>
        <v>41502</v>
      </c>
      <c r="I1185" s="6" t="e">
        <f>DATEVALUE(order_details[[#This Row],[Order Date]])</f>
        <v>#VALUE!</v>
      </c>
      <c r="J1185">
        <v>12.4</v>
      </c>
      <c r="K1185">
        <v>20</v>
      </c>
      <c r="L1185">
        <v>0</v>
      </c>
      <c r="M1185">
        <f>(order_details[[#This Row],[unitPrice]]*order_details[[#This Row],[quantity]]) - (order_details[[#This Row],[unitPrice]]*order_details[[#This Row],[quantity]]*order_details[[#This Row],[discount]])</f>
        <v>248</v>
      </c>
      <c r="N1185">
        <f>_xlfn.XLOOKUP(order_details[[#This Row],[orderID]],orders[orderID],orders[freight])</f>
        <v>84.81</v>
      </c>
      <c r="O1185">
        <f>order_details[[#This Row],[Sales]]-order_details[[#This Row],[Freight]]</f>
        <v>163.19</v>
      </c>
      <c r="P1185" s="8">
        <f>(order_details[[#This Row],[Profit]]/order_details[[#This Row],[Sales]])/100</f>
        <v>6.5802419354838706E-3</v>
      </c>
      <c r="Q1185" s="12"/>
    </row>
    <row r="1186" spans="1:17" x14ac:dyDescent="0.25">
      <c r="A1186">
        <v>10287</v>
      </c>
      <c r="B1186">
        <v>34</v>
      </c>
      <c r="C1186" t="str">
        <f>_xlfn.XLOOKUP(order_details[[#This Row],[orderID]],orders[orderID],orders[customerID])</f>
        <v>RICAR</v>
      </c>
      <c r="D1186" t="str">
        <f>_xlfn.XLOOKUP(order_details[[#This Row],[orderID]],orders[orderID],orders[Employee Name])</f>
        <v>Laura Callahan</v>
      </c>
      <c r="E1186" t="str">
        <f>_xlfn.XLOOKUP(order_details[[#This Row],[Customer ID]],customers[customerID],customers[companyName])</f>
        <v>Ricardo Adocicados</v>
      </c>
      <c r="F1186" t="str">
        <f>_xlfn.XLOOKUP(order_details[[#This Row],[productID]],products[productID],products[productName])</f>
        <v>Sasquatch Ale</v>
      </c>
      <c r="G1186" t="str">
        <f>_xlfn.XLOOKUP(order_details[[#This Row],[Product Name]],products[productName],products[Category Name])</f>
        <v>Beverages</v>
      </c>
      <c r="H1186" s="6">
        <f>_xlfn.XLOOKUP(order_details[[#This Row],[orderID]],orders[orderID],orders[orderDate])</f>
        <v>41508</v>
      </c>
      <c r="I1186" s="6" t="e">
        <f>DATEVALUE(order_details[[#This Row],[Order Date]])</f>
        <v>#VALUE!</v>
      </c>
      <c r="J1186">
        <v>11.2</v>
      </c>
      <c r="K1186">
        <v>20</v>
      </c>
      <c r="L1186">
        <v>0</v>
      </c>
      <c r="M1186">
        <f>(order_details[[#This Row],[unitPrice]]*order_details[[#This Row],[quantity]]) - (order_details[[#This Row],[unitPrice]]*order_details[[#This Row],[quantity]]*order_details[[#This Row],[discount]])</f>
        <v>224</v>
      </c>
      <c r="N1186">
        <f>_xlfn.XLOOKUP(order_details[[#This Row],[orderID]],orders[orderID],orders[freight])</f>
        <v>12.76</v>
      </c>
      <c r="O1186">
        <f>order_details[[#This Row],[Sales]]-order_details[[#This Row],[Freight]]</f>
        <v>211.24</v>
      </c>
      <c r="P1186" s="8">
        <f>(order_details[[#This Row],[Profit]]/order_details[[#This Row],[Sales]])/100</f>
        <v>9.4303571428571431E-3</v>
      </c>
      <c r="Q1186" s="12"/>
    </row>
    <row r="1187" spans="1:17" x14ac:dyDescent="0.25">
      <c r="A1187">
        <v>10290</v>
      </c>
      <c r="B1187">
        <v>5</v>
      </c>
      <c r="C1187" t="str">
        <f>_xlfn.XLOOKUP(order_details[[#This Row],[orderID]],orders[orderID],orders[customerID])</f>
        <v>COMMI</v>
      </c>
      <c r="D1187" t="str">
        <f>_xlfn.XLOOKUP(order_details[[#This Row],[orderID]],orders[orderID],orders[Employee Name])</f>
        <v>Laura Callahan</v>
      </c>
      <c r="E1187" t="str">
        <f>_xlfn.XLOOKUP(order_details[[#This Row],[Customer ID]],customers[customerID],customers[companyName])</f>
        <v>Comércio Mineiro</v>
      </c>
      <c r="F1187" t="str">
        <f>_xlfn.XLOOKUP(order_details[[#This Row],[productID]],products[productID],products[productName])</f>
        <v>Chef Anton's Gumbo Mix</v>
      </c>
      <c r="G1187" t="str">
        <f>_xlfn.XLOOKUP(order_details[[#This Row],[Product Name]],products[productName],products[Category Name])</f>
        <v>Condiments</v>
      </c>
      <c r="H1187" s="6">
        <f>_xlfn.XLOOKUP(order_details[[#This Row],[orderID]],orders[orderID],orders[orderDate])</f>
        <v>41513</v>
      </c>
      <c r="I1187" s="6" t="e">
        <f>DATEVALUE(order_details[[#This Row],[Order Date]])</f>
        <v>#VALUE!</v>
      </c>
      <c r="J1187">
        <v>17</v>
      </c>
      <c r="K1187">
        <v>20</v>
      </c>
      <c r="L1187">
        <v>0</v>
      </c>
      <c r="M1187">
        <f>(order_details[[#This Row],[unitPrice]]*order_details[[#This Row],[quantity]]) - (order_details[[#This Row],[unitPrice]]*order_details[[#This Row],[quantity]]*order_details[[#This Row],[discount]])</f>
        <v>340</v>
      </c>
      <c r="N1187">
        <f>_xlfn.XLOOKUP(order_details[[#This Row],[orderID]],orders[orderID],orders[freight])</f>
        <v>79.7</v>
      </c>
      <c r="O1187">
        <f>order_details[[#This Row],[Sales]]-order_details[[#This Row],[Freight]]</f>
        <v>260.3</v>
      </c>
      <c r="P1187" s="8">
        <f>(order_details[[#This Row],[Profit]]/order_details[[#This Row],[Sales]])/100</f>
        <v>7.6558823529411764E-3</v>
      </c>
      <c r="Q1187" s="12"/>
    </row>
    <row r="1188" spans="1:17" x14ac:dyDescent="0.25">
      <c r="A1188">
        <v>10292</v>
      </c>
      <c r="B1188">
        <v>20</v>
      </c>
      <c r="C1188" t="str">
        <f>_xlfn.XLOOKUP(order_details[[#This Row],[orderID]],orders[orderID],orders[customerID])</f>
        <v>TRADH</v>
      </c>
      <c r="D1188" t="str">
        <f>_xlfn.XLOOKUP(order_details[[#This Row],[orderID]],orders[orderID],orders[Employee Name])</f>
        <v>Nancy Davolio</v>
      </c>
      <c r="E1188" t="str">
        <f>_xlfn.XLOOKUP(order_details[[#This Row],[Customer ID]],customers[customerID],customers[companyName])</f>
        <v>Tradição Hipermercados</v>
      </c>
      <c r="F1188" t="str">
        <f>_xlfn.XLOOKUP(order_details[[#This Row],[productID]],products[productID],products[productName])</f>
        <v>Sir Rodney's Marmalade</v>
      </c>
      <c r="G1188" t="str">
        <f>_xlfn.XLOOKUP(order_details[[#This Row],[Product Name]],products[productName],products[Category Name])</f>
        <v>Confections</v>
      </c>
      <c r="H1188" s="6">
        <f>_xlfn.XLOOKUP(order_details[[#This Row],[orderID]],orders[orderID],orders[orderDate])</f>
        <v>41514</v>
      </c>
      <c r="I1188" s="6" t="e">
        <f>DATEVALUE(order_details[[#This Row],[Order Date]])</f>
        <v>#VALUE!</v>
      </c>
      <c r="J1188">
        <v>64.8</v>
      </c>
      <c r="K1188">
        <v>20</v>
      </c>
      <c r="L1188">
        <v>0</v>
      </c>
      <c r="M1188">
        <f>(order_details[[#This Row],[unitPrice]]*order_details[[#This Row],[quantity]]) - (order_details[[#This Row],[unitPrice]]*order_details[[#This Row],[quantity]]*order_details[[#This Row],[discount]])</f>
        <v>1296</v>
      </c>
      <c r="N1188">
        <f>_xlfn.XLOOKUP(order_details[[#This Row],[orderID]],orders[orderID],orders[freight])</f>
        <v>1.35</v>
      </c>
      <c r="O1188">
        <f>order_details[[#This Row],[Sales]]-order_details[[#This Row],[Freight]]</f>
        <v>1294.6500000000001</v>
      </c>
      <c r="P1188" s="8">
        <f>(order_details[[#This Row],[Profit]]/order_details[[#This Row],[Sales]])/100</f>
        <v>9.9895833333333347E-3</v>
      </c>
      <c r="Q1188" s="12"/>
    </row>
    <row r="1189" spans="1:17" x14ac:dyDescent="0.25">
      <c r="A1189">
        <v>10297</v>
      </c>
      <c r="B1189">
        <v>72</v>
      </c>
      <c r="C1189" t="str">
        <f>_xlfn.XLOOKUP(order_details[[#This Row],[orderID]],orders[orderID],orders[customerID])</f>
        <v>BLONP</v>
      </c>
      <c r="D1189" t="str">
        <f>_xlfn.XLOOKUP(order_details[[#This Row],[orderID]],orders[orderID],orders[Employee Name])</f>
        <v>Steven Buchanan</v>
      </c>
      <c r="E1189" t="str">
        <f>_xlfn.XLOOKUP(order_details[[#This Row],[Customer ID]],customers[customerID],customers[companyName])</f>
        <v>Blondesddsl père et fils</v>
      </c>
      <c r="F1189" t="str">
        <f>_xlfn.XLOOKUP(order_details[[#This Row],[productID]],products[productID],products[productName])</f>
        <v>Mozzarella di Giovanni</v>
      </c>
      <c r="G1189" t="str">
        <f>_xlfn.XLOOKUP(order_details[[#This Row],[Product Name]],products[productName],products[Category Name])</f>
        <v>Dairy Products</v>
      </c>
      <c r="H1189" s="6">
        <f>_xlfn.XLOOKUP(order_details[[#This Row],[orderID]],orders[orderID],orders[orderDate])</f>
        <v>41521</v>
      </c>
      <c r="I1189" s="6" t="e">
        <f>DATEVALUE(order_details[[#This Row],[Order Date]])</f>
        <v>#VALUE!</v>
      </c>
      <c r="J1189">
        <v>27.8</v>
      </c>
      <c r="K1189">
        <v>20</v>
      </c>
      <c r="L1189">
        <v>0</v>
      </c>
      <c r="M1189">
        <f>(order_details[[#This Row],[unitPrice]]*order_details[[#This Row],[quantity]]) - (order_details[[#This Row],[unitPrice]]*order_details[[#This Row],[quantity]]*order_details[[#This Row],[discount]])</f>
        <v>556</v>
      </c>
      <c r="N1189">
        <f>_xlfn.XLOOKUP(order_details[[#This Row],[orderID]],orders[orderID],orders[freight])</f>
        <v>5.74</v>
      </c>
      <c r="O1189">
        <f>order_details[[#This Row],[Sales]]-order_details[[#This Row],[Freight]]</f>
        <v>550.26</v>
      </c>
      <c r="P1189" s="8">
        <f>(order_details[[#This Row],[Profit]]/order_details[[#This Row],[Sales]])/100</f>
        <v>9.8967625899280577E-3</v>
      </c>
      <c r="Q1189" s="12"/>
    </row>
    <row r="1190" spans="1:17" x14ac:dyDescent="0.25">
      <c r="A1190">
        <v>10299</v>
      </c>
      <c r="B1190">
        <v>70</v>
      </c>
      <c r="C1190" t="str">
        <f>_xlfn.XLOOKUP(order_details[[#This Row],[orderID]],orders[orderID],orders[customerID])</f>
        <v>RICAR</v>
      </c>
      <c r="D1190" t="str">
        <f>_xlfn.XLOOKUP(order_details[[#This Row],[orderID]],orders[orderID],orders[Employee Name])</f>
        <v>Margaret Peacock</v>
      </c>
      <c r="E1190" t="str">
        <f>_xlfn.XLOOKUP(order_details[[#This Row],[Customer ID]],customers[customerID],customers[companyName])</f>
        <v>Ricardo Adocicados</v>
      </c>
      <c r="F1190" t="str">
        <f>_xlfn.XLOOKUP(order_details[[#This Row],[productID]],products[productID],products[productName])</f>
        <v>Outback Lager</v>
      </c>
      <c r="G1190" t="str">
        <f>_xlfn.XLOOKUP(order_details[[#This Row],[Product Name]],products[productName],products[Category Name])</f>
        <v>Beverages</v>
      </c>
      <c r="H1190" s="6">
        <f>_xlfn.XLOOKUP(order_details[[#This Row],[orderID]],orders[orderID],orders[orderDate])</f>
        <v>41523</v>
      </c>
      <c r="I1190" s="6" t="e">
        <f>DATEVALUE(order_details[[#This Row],[Order Date]])</f>
        <v>#VALUE!</v>
      </c>
      <c r="J1190">
        <v>12</v>
      </c>
      <c r="K1190">
        <v>20</v>
      </c>
      <c r="L1190">
        <v>0</v>
      </c>
      <c r="M1190">
        <f>(order_details[[#This Row],[unitPrice]]*order_details[[#This Row],[quantity]]) - (order_details[[#This Row],[unitPrice]]*order_details[[#This Row],[quantity]]*order_details[[#This Row],[discount]])</f>
        <v>240</v>
      </c>
      <c r="N1190">
        <f>_xlfn.XLOOKUP(order_details[[#This Row],[orderID]],orders[orderID],orders[freight])</f>
        <v>29.76</v>
      </c>
      <c r="O1190">
        <f>order_details[[#This Row],[Sales]]-order_details[[#This Row],[Freight]]</f>
        <v>210.24</v>
      </c>
      <c r="P1190" s="8">
        <f>(order_details[[#This Row],[Profit]]/order_details[[#This Row],[Sales]])/100</f>
        <v>8.7600000000000004E-3</v>
      </c>
      <c r="Q1190" s="12"/>
    </row>
    <row r="1191" spans="1:17" x14ac:dyDescent="0.25">
      <c r="A1191">
        <v>10300</v>
      </c>
      <c r="B1191">
        <v>68</v>
      </c>
      <c r="C1191" t="str">
        <f>_xlfn.XLOOKUP(order_details[[#This Row],[orderID]],orders[orderID],orders[customerID])</f>
        <v>MAGAA</v>
      </c>
      <c r="D1191" t="str">
        <f>_xlfn.XLOOKUP(order_details[[#This Row],[orderID]],orders[orderID],orders[Employee Name])</f>
        <v>Andrew Fuller</v>
      </c>
      <c r="E1191" t="str">
        <f>_xlfn.XLOOKUP(order_details[[#This Row],[Customer ID]],customers[customerID],customers[companyName])</f>
        <v>Magazzini Alimentari Riuniti</v>
      </c>
      <c r="F1191" t="str">
        <f>_xlfn.XLOOKUP(order_details[[#This Row],[productID]],products[productID],products[productName])</f>
        <v>Scottish Longbreads</v>
      </c>
      <c r="G1191" t="str">
        <f>_xlfn.XLOOKUP(order_details[[#This Row],[Product Name]],products[productName],products[Category Name])</f>
        <v>Confections</v>
      </c>
      <c r="H1191" s="6">
        <f>_xlfn.XLOOKUP(order_details[[#This Row],[orderID]],orders[orderID],orders[orderDate])</f>
        <v>41526</v>
      </c>
      <c r="I1191" s="6" t="e">
        <f>DATEVALUE(order_details[[#This Row],[Order Date]])</f>
        <v>#VALUE!</v>
      </c>
      <c r="J1191">
        <v>10</v>
      </c>
      <c r="K1191">
        <v>20</v>
      </c>
      <c r="L1191">
        <v>0</v>
      </c>
      <c r="M1191">
        <f>(order_details[[#This Row],[unitPrice]]*order_details[[#This Row],[quantity]]) - (order_details[[#This Row],[unitPrice]]*order_details[[#This Row],[quantity]]*order_details[[#This Row],[discount]])</f>
        <v>200</v>
      </c>
      <c r="N1191">
        <f>_xlfn.XLOOKUP(order_details[[#This Row],[orderID]],orders[orderID],orders[freight])</f>
        <v>17.68</v>
      </c>
      <c r="O1191">
        <f>order_details[[#This Row],[Sales]]-order_details[[#This Row],[Freight]]</f>
        <v>182.32</v>
      </c>
      <c r="P1191" s="8">
        <f>(order_details[[#This Row],[Profit]]/order_details[[#This Row],[Sales]])/100</f>
        <v>9.1159999999999991E-3</v>
      </c>
      <c r="Q1191" s="12"/>
    </row>
    <row r="1192" spans="1:17" x14ac:dyDescent="0.25">
      <c r="A1192">
        <v>10301</v>
      </c>
      <c r="B1192">
        <v>56</v>
      </c>
      <c r="C1192" t="str">
        <f>_xlfn.XLOOKUP(order_details[[#This Row],[orderID]],orders[orderID],orders[customerID])</f>
        <v>WANDK</v>
      </c>
      <c r="D1192" t="str">
        <f>_xlfn.XLOOKUP(order_details[[#This Row],[orderID]],orders[orderID],orders[Employee Name])</f>
        <v>Laura Callahan</v>
      </c>
      <c r="E1192" t="str">
        <f>_xlfn.XLOOKUP(order_details[[#This Row],[Customer ID]],customers[customerID],customers[companyName])</f>
        <v>Die Wandernde Kuh</v>
      </c>
      <c r="F1192" t="str">
        <f>_xlfn.XLOOKUP(order_details[[#This Row],[productID]],products[productID],products[productName])</f>
        <v>Gnocchi di nonna Alice</v>
      </c>
      <c r="G1192" t="str">
        <f>_xlfn.XLOOKUP(order_details[[#This Row],[Product Name]],products[productName],products[Category Name])</f>
        <v>Grains &amp; Cereals</v>
      </c>
      <c r="H1192" s="6">
        <f>_xlfn.XLOOKUP(order_details[[#This Row],[orderID]],orders[orderID],orders[orderDate])</f>
        <v>41526</v>
      </c>
      <c r="I1192" s="6" t="e">
        <f>DATEVALUE(order_details[[#This Row],[Order Date]])</f>
        <v>#VALUE!</v>
      </c>
      <c r="J1192">
        <v>30.4</v>
      </c>
      <c r="K1192">
        <v>20</v>
      </c>
      <c r="L1192">
        <v>0</v>
      </c>
      <c r="M1192">
        <f>(order_details[[#This Row],[unitPrice]]*order_details[[#This Row],[quantity]]) - (order_details[[#This Row],[unitPrice]]*order_details[[#This Row],[quantity]]*order_details[[#This Row],[discount]])</f>
        <v>608</v>
      </c>
      <c r="N1192">
        <f>_xlfn.XLOOKUP(order_details[[#This Row],[orderID]],orders[orderID],orders[freight])</f>
        <v>45.08</v>
      </c>
      <c r="O1192">
        <f>order_details[[#This Row],[Sales]]-order_details[[#This Row],[Freight]]</f>
        <v>562.91999999999996</v>
      </c>
      <c r="P1192" s="8">
        <f>(order_details[[#This Row],[Profit]]/order_details[[#This Row],[Sales]])/100</f>
        <v>9.2585526315789469E-3</v>
      </c>
      <c r="Q1192" s="12"/>
    </row>
    <row r="1193" spans="1:17" x14ac:dyDescent="0.25">
      <c r="A1193">
        <v>10309</v>
      </c>
      <c r="B1193">
        <v>4</v>
      </c>
      <c r="C1193" t="str">
        <f>_xlfn.XLOOKUP(order_details[[#This Row],[orderID]],orders[orderID],orders[customerID])</f>
        <v>HUNGO</v>
      </c>
      <c r="D1193" t="str">
        <f>_xlfn.XLOOKUP(order_details[[#This Row],[orderID]],orders[orderID],orders[Employee Name])</f>
        <v>Janet Leverling</v>
      </c>
      <c r="E1193" t="str">
        <f>_xlfn.XLOOKUP(order_details[[#This Row],[Customer ID]],customers[customerID],customers[companyName])</f>
        <v>Hungry Owl All-Night Grocers</v>
      </c>
      <c r="F1193" t="str">
        <f>_xlfn.XLOOKUP(order_details[[#This Row],[productID]],products[productID],products[productName])</f>
        <v>Chef Anton's Cajun Seasoning</v>
      </c>
      <c r="G1193" t="str">
        <f>_xlfn.XLOOKUP(order_details[[#This Row],[Product Name]],products[productName],products[Category Name])</f>
        <v>Condiments</v>
      </c>
      <c r="H1193" s="6">
        <f>_xlfn.XLOOKUP(order_details[[#This Row],[orderID]],orders[orderID],orders[orderDate])</f>
        <v>41536</v>
      </c>
      <c r="I1193" s="6" t="e">
        <f>DATEVALUE(order_details[[#This Row],[Order Date]])</f>
        <v>#VALUE!</v>
      </c>
      <c r="J1193">
        <v>17.600000000000001</v>
      </c>
      <c r="K1193">
        <v>20</v>
      </c>
      <c r="L1193">
        <v>0</v>
      </c>
      <c r="M1193">
        <f>(order_details[[#This Row],[unitPrice]]*order_details[[#This Row],[quantity]]) - (order_details[[#This Row],[unitPrice]]*order_details[[#This Row],[quantity]]*order_details[[#This Row],[discount]])</f>
        <v>352</v>
      </c>
      <c r="N1193">
        <f>_xlfn.XLOOKUP(order_details[[#This Row],[orderID]],orders[orderID],orders[freight])</f>
        <v>47.3</v>
      </c>
      <c r="O1193">
        <f>order_details[[#This Row],[Sales]]-order_details[[#This Row],[Freight]]</f>
        <v>304.7</v>
      </c>
      <c r="P1193" s="8">
        <f>(order_details[[#This Row],[Profit]]/order_details[[#This Row],[Sales]])/100</f>
        <v>8.656249999999999E-3</v>
      </c>
      <c r="Q1193" s="12"/>
    </row>
    <row r="1194" spans="1:17" x14ac:dyDescent="0.25">
      <c r="A1194">
        <v>10309</v>
      </c>
      <c r="B1194">
        <v>43</v>
      </c>
      <c r="C1194" t="str">
        <f>_xlfn.XLOOKUP(order_details[[#This Row],[orderID]],orders[orderID],orders[customerID])</f>
        <v>HUNGO</v>
      </c>
      <c r="D1194" t="str">
        <f>_xlfn.XLOOKUP(order_details[[#This Row],[orderID]],orders[orderID],orders[Employee Name])</f>
        <v>Janet Leverling</v>
      </c>
      <c r="E1194" t="str">
        <f>_xlfn.XLOOKUP(order_details[[#This Row],[Customer ID]],customers[customerID],customers[companyName])</f>
        <v>Hungry Owl All-Night Grocers</v>
      </c>
      <c r="F1194" t="str">
        <f>_xlfn.XLOOKUP(order_details[[#This Row],[productID]],products[productID],products[productName])</f>
        <v>Ipoh Coffee</v>
      </c>
      <c r="G1194" t="str">
        <f>_xlfn.XLOOKUP(order_details[[#This Row],[Product Name]],products[productName],products[Category Name])</f>
        <v>Beverages</v>
      </c>
      <c r="H1194" s="6">
        <f>_xlfn.XLOOKUP(order_details[[#This Row],[orderID]],orders[orderID],orders[orderDate])</f>
        <v>41536</v>
      </c>
      <c r="I1194" s="6" t="e">
        <f>DATEVALUE(order_details[[#This Row],[Order Date]])</f>
        <v>#VALUE!</v>
      </c>
      <c r="J1194">
        <v>36.799999999999997</v>
      </c>
      <c r="K1194">
        <v>20</v>
      </c>
      <c r="L1194">
        <v>0</v>
      </c>
      <c r="M1194">
        <f>(order_details[[#This Row],[unitPrice]]*order_details[[#This Row],[quantity]]) - (order_details[[#This Row],[unitPrice]]*order_details[[#This Row],[quantity]]*order_details[[#This Row],[discount]])</f>
        <v>736</v>
      </c>
      <c r="N1194">
        <f>_xlfn.XLOOKUP(order_details[[#This Row],[orderID]],orders[orderID],orders[freight])</f>
        <v>47.3</v>
      </c>
      <c r="O1194">
        <f>order_details[[#This Row],[Sales]]-order_details[[#This Row],[Freight]]</f>
        <v>688.7</v>
      </c>
      <c r="P1194" s="8">
        <f>(order_details[[#This Row],[Profit]]/order_details[[#This Row],[Sales]])/100</f>
        <v>9.3573369565217394E-3</v>
      </c>
      <c r="Q1194" s="12"/>
    </row>
    <row r="1195" spans="1:17" x14ac:dyDescent="0.25">
      <c r="A1195">
        <v>10312</v>
      </c>
      <c r="B1195">
        <v>53</v>
      </c>
      <c r="C1195" t="str">
        <f>_xlfn.XLOOKUP(order_details[[#This Row],[orderID]],orders[orderID],orders[customerID])</f>
        <v>WANDK</v>
      </c>
      <c r="D1195" t="str">
        <f>_xlfn.XLOOKUP(order_details[[#This Row],[orderID]],orders[orderID],orders[Employee Name])</f>
        <v>Andrew Fuller</v>
      </c>
      <c r="E1195" t="str">
        <f>_xlfn.XLOOKUP(order_details[[#This Row],[Customer ID]],customers[customerID],customers[companyName])</f>
        <v>Die Wandernde Kuh</v>
      </c>
      <c r="F1195" t="str">
        <f>_xlfn.XLOOKUP(order_details[[#This Row],[productID]],products[productID],products[productName])</f>
        <v>Perth Pasties</v>
      </c>
      <c r="G1195" t="str">
        <f>_xlfn.XLOOKUP(order_details[[#This Row],[Product Name]],products[productName],products[Category Name])</f>
        <v>Meat &amp; Poultry</v>
      </c>
      <c r="H1195" s="6">
        <f>_xlfn.XLOOKUP(order_details[[#This Row],[orderID]],orders[orderID],orders[orderDate])</f>
        <v>41540</v>
      </c>
      <c r="I1195" s="6" t="e">
        <f>DATEVALUE(order_details[[#This Row],[Order Date]])</f>
        <v>#VALUE!</v>
      </c>
      <c r="J1195">
        <v>26.2</v>
      </c>
      <c r="K1195">
        <v>20</v>
      </c>
      <c r="L1195">
        <v>0</v>
      </c>
      <c r="M1195">
        <f>(order_details[[#This Row],[unitPrice]]*order_details[[#This Row],[quantity]]) - (order_details[[#This Row],[unitPrice]]*order_details[[#This Row],[quantity]]*order_details[[#This Row],[discount]])</f>
        <v>524</v>
      </c>
      <c r="N1195">
        <f>_xlfn.XLOOKUP(order_details[[#This Row],[orderID]],orders[orderID],orders[freight])</f>
        <v>40.26</v>
      </c>
      <c r="O1195">
        <f>order_details[[#This Row],[Sales]]-order_details[[#This Row],[Freight]]</f>
        <v>483.74</v>
      </c>
      <c r="P1195" s="8">
        <f>(order_details[[#This Row],[Profit]]/order_details[[#This Row],[Sales]])/100</f>
        <v>9.2316793893129773E-3</v>
      </c>
      <c r="Q1195" s="12"/>
    </row>
    <row r="1196" spans="1:17" x14ac:dyDescent="0.25">
      <c r="A1196">
        <v>10317</v>
      </c>
      <c r="B1196">
        <v>1</v>
      </c>
      <c r="C1196" t="str">
        <f>_xlfn.XLOOKUP(order_details[[#This Row],[orderID]],orders[orderID],orders[customerID])</f>
        <v>LONEP</v>
      </c>
      <c r="D1196" t="str">
        <f>_xlfn.XLOOKUP(order_details[[#This Row],[orderID]],orders[orderID],orders[Employee Name])</f>
        <v>Michael Suyama</v>
      </c>
      <c r="E1196" t="str">
        <f>_xlfn.XLOOKUP(order_details[[#This Row],[Customer ID]],customers[customerID],customers[companyName])</f>
        <v>Lonesome Pine Restaurant</v>
      </c>
      <c r="F1196" t="str">
        <f>_xlfn.XLOOKUP(order_details[[#This Row],[productID]],products[productID],products[productName])</f>
        <v>Chai</v>
      </c>
      <c r="G1196" t="str">
        <f>_xlfn.XLOOKUP(order_details[[#This Row],[Product Name]],products[productName],products[Category Name])</f>
        <v>Beverages</v>
      </c>
      <c r="H1196" s="6">
        <f>_xlfn.XLOOKUP(order_details[[#This Row],[orderID]],orders[orderID],orders[orderDate])</f>
        <v>41547</v>
      </c>
      <c r="I1196" s="6" t="e">
        <f>DATEVALUE(order_details[[#This Row],[Order Date]])</f>
        <v>#VALUE!</v>
      </c>
      <c r="J1196">
        <v>14.4</v>
      </c>
      <c r="K1196">
        <v>20</v>
      </c>
      <c r="L1196">
        <v>0</v>
      </c>
      <c r="M1196">
        <f>(order_details[[#This Row],[unitPrice]]*order_details[[#This Row],[quantity]]) - (order_details[[#This Row],[unitPrice]]*order_details[[#This Row],[quantity]]*order_details[[#This Row],[discount]])</f>
        <v>288</v>
      </c>
      <c r="N1196">
        <f>_xlfn.XLOOKUP(order_details[[#This Row],[orderID]],orders[orderID],orders[freight])</f>
        <v>12.69</v>
      </c>
      <c r="O1196">
        <f>order_details[[#This Row],[Sales]]-order_details[[#This Row],[Freight]]</f>
        <v>275.31</v>
      </c>
      <c r="P1196" s="8">
        <f>(order_details[[#This Row],[Profit]]/order_details[[#This Row],[Sales]])/100</f>
        <v>9.5593750000000002E-3</v>
      </c>
      <c r="Q1196" s="12"/>
    </row>
    <row r="1197" spans="1:17" x14ac:dyDescent="0.25">
      <c r="A1197">
        <v>10318</v>
      </c>
      <c r="B1197">
        <v>41</v>
      </c>
      <c r="C1197" t="str">
        <f>_xlfn.XLOOKUP(order_details[[#This Row],[orderID]],orders[orderID],orders[customerID])</f>
        <v>ISLAT</v>
      </c>
      <c r="D1197" t="str">
        <f>_xlfn.XLOOKUP(order_details[[#This Row],[orderID]],orders[orderID],orders[Employee Name])</f>
        <v>Laura Callahan</v>
      </c>
      <c r="E1197" t="str">
        <f>_xlfn.XLOOKUP(order_details[[#This Row],[Customer ID]],customers[customerID],customers[companyName])</f>
        <v>Island Trading</v>
      </c>
      <c r="F1197" t="str">
        <f>_xlfn.XLOOKUP(order_details[[#This Row],[productID]],products[productID],products[productName])</f>
        <v>Jack's New England Clam Chowder</v>
      </c>
      <c r="G1197" t="str">
        <f>_xlfn.XLOOKUP(order_details[[#This Row],[Product Name]],products[productName],products[Category Name])</f>
        <v>Seafood</v>
      </c>
      <c r="H1197" s="6">
        <f>_xlfn.XLOOKUP(order_details[[#This Row],[orderID]],orders[orderID],orders[orderDate])</f>
        <v>41548</v>
      </c>
      <c r="I1197" s="6" t="e">
        <f>DATEVALUE(order_details[[#This Row],[Order Date]])</f>
        <v>#VALUE!</v>
      </c>
      <c r="J1197">
        <v>7.7</v>
      </c>
      <c r="K1197">
        <v>20</v>
      </c>
      <c r="L1197">
        <v>0</v>
      </c>
      <c r="M1197">
        <f>(order_details[[#This Row],[unitPrice]]*order_details[[#This Row],[quantity]]) - (order_details[[#This Row],[unitPrice]]*order_details[[#This Row],[quantity]]*order_details[[#This Row],[discount]])</f>
        <v>154</v>
      </c>
      <c r="N1197">
        <f>_xlfn.XLOOKUP(order_details[[#This Row],[orderID]],orders[orderID],orders[freight])</f>
        <v>4.7300000000000004</v>
      </c>
      <c r="O1197">
        <f>order_details[[#This Row],[Sales]]-order_details[[#This Row],[Freight]]</f>
        <v>149.27000000000001</v>
      </c>
      <c r="P1197" s="8">
        <f>(order_details[[#This Row],[Profit]]/order_details[[#This Row],[Sales]])/100</f>
        <v>9.6928571428571437E-3</v>
      </c>
      <c r="Q1197" s="12"/>
    </row>
    <row r="1198" spans="1:17" x14ac:dyDescent="0.25">
      <c r="A1198">
        <v>10322</v>
      </c>
      <c r="B1198">
        <v>52</v>
      </c>
      <c r="C1198" t="str">
        <f>_xlfn.XLOOKUP(order_details[[#This Row],[orderID]],orders[orderID],orders[customerID])</f>
        <v>PERIC</v>
      </c>
      <c r="D1198" t="str">
        <f>_xlfn.XLOOKUP(order_details[[#This Row],[orderID]],orders[orderID],orders[Employee Name])</f>
        <v>Robert King</v>
      </c>
      <c r="E1198" t="str">
        <f>_xlfn.XLOOKUP(order_details[[#This Row],[Customer ID]],customers[customerID],customers[companyName])</f>
        <v>Pericles Comidas clásicas</v>
      </c>
      <c r="F1198" t="str">
        <f>_xlfn.XLOOKUP(order_details[[#This Row],[productID]],products[productID],products[productName])</f>
        <v>Filo Mix</v>
      </c>
      <c r="G1198" t="str">
        <f>_xlfn.XLOOKUP(order_details[[#This Row],[Product Name]],products[productName],products[Category Name])</f>
        <v>Grains &amp; Cereals</v>
      </c>
      <c r="H1198" s="6">
        <f>_xlfn.XLOOKUP(order_details[[#This Row],[orderID]],orders[orderID],orders[orderDate])</f>
        <v>41551</v>
      </c>
      <c r="I1198" s="6" t="e">
        <f>DATEVALUE(order_details[[#This Row],[Order Date]])</f>
        <v>#VALUE!</v>
      </c>
      <c r="J1198">
        <v>5.6</v>
      </c>
      <c r="K1198">
        <v>20</v>
      </c>
      <c r="L1198">
        <v>0</v>
      </c>
      <c r="M1198">
        <f>(order_details[[#This Row],[unitPrice]]*order_details[[#This Row],[quantity]]) - (order_details[[#This Row],[unitPrice]]*order_details[[#This Row],[quantity]]*order_details[[#This Row],[discount]])</f>
        <v>112</v>
      </c>
      <c r="N1198">
        <f>_xlfn.XLOOKUP(order_details[[#This Row],[orderID]],orders[orderID],orders[freight])</f>
        <v>0.4</v>
      </c>
      <c r="O1198">
        <f>order_details[[#This Row],[Sales]]-order_details[[#This Row],[Freight]]</f>
        <v>111.6</v>
      </c>
      <c r="P1198" s="8">
        <f>(order_details[[#This Row],[Profit]]/order_details[[#This Row],[Sales]])/100</f>
        <v>9.9642857142857137E-3</v>
      </c>
      <c r="Q1198" s="12"/>
    </row>
    <row r="1199" spans="1:17" x14ac:dyDescent="0.25">
      <c r="A1199">
        <v>10337</v>
      </c>
      <c r="B1199">
        <v>36</v>
      </c>
      <c r="C1199" t="str">
        <f>_xlfn.XLOOKUP(order_details[[#This Row],[orderID]],orders[orderID],orders[customerID])</f>
        <v>FRANK</v>
      </c>
      <c r="D1199" t="str">
        <f>_xlfn.XLOOKUP(order_details[[#This Row],[orderID]],orders[orderID],orders[Employee Name])</f>
        <v>Margaret Peacock</v>
      </c>
      <c r="E1199" t="str">
        <f>_xlfn.XLOOKUP(order_details[[#This Row],[Customer ID]],customers[customerID],customers[companyName])</f>
        <v>Frankenversand</v>
      </c>
      <c r="F1199" t="str">
        <f>_xlfn.XLOOKUP(order_details[[#This Row],[productID]],products[productID],products[productName])</f>
        <v>Inlagd Sill</v>
      </c>
      <c r="G1199" t="str">
        <f>_xlfn.XLOOKUP(order_details[[#This Row],[Product Name]],products[productName],products[Category Name])</f>
        <v>Seafood</v>
      </c>
      <c r="H1199" s="6">
        <f>_xlfn.XLOOKUP(order_details[[#This Row],[orderID]],orders[orderID],orders[orderDate])</f>
        <v>41571</v>
      </c>
      <c r="I1199" s="6" t="e">
        <f>DATEVALUE(order_details[[#This Row],[Order Date]])</f>
        <v>#VALUE!</v>
      </c>
      <c r="J1199">
        <v>15.2</v>
      </c>
      <c r="K1199">
        <v>20</v>
      </c>
      <c r="L1199">
        <v>0</v>
      </c>
      <c r="M1199">
        <f>(order_details[[#This Row],[unitPrice]]*order_details[[#This Row],[quantity]]) - (order_details[[#This Row],[unitPrice]]*order_details[[#This Row],[quantity]]*order_details[[#This Row],[discount]])</f>
        <v>304</v>
      </c>
      <c r="N1199">
        <f>_xlfn.XLOOKUP(order_details[[#This Row],[orderID]],orders[orderID],orders[freight])</f>
        <v>108.26</v>
      </c>
      <c r="O1199">
        <f>order_details[[#This Row],[Sales]]-order_details[[#This Row],[Freight]]</f>
        <v>195.74</v>
      </c>
      <c r="P1199" s="8">
        <f>(order_details[[#This Row],[Profit]]/order_details[[#This Row],[Sales]])/100</f>
        <v>6.438815789473684E-3</v>
      </c>
      <c r="Q1199" s="12"/>
    </row>
    <row r="1200" spans="1:17" x14ac:dyDescent="0.25">
      <c r="A1200">
        <v>10338</v>
      </c>
      <c r="B1200">
        <v>17</v>
      </c>
      <c r="C1200" t="str">
        <f>_xlfn.XLOOKUP(order_details[[#This Row],[orderID]],orders[orderID],orders[customerID])</f>
        <v>OLDWO</v>
      </c>
      <c r="D1200" t="str">
        <f>_xlfn.XLOOKUP(order_details[[#This Row],[orderID]],orders[orderID],orders[Employee Name])</f>
        <v>Margaret Peacock</v>
      </c>
      <c r="E1200" t="str">
        <f>_xlfn.XLOOKUP(order_details[[#This Row],[Customer ID]],customers[customerID],customers[companyName])</f>
        <v>Old World Delicatessen</v>
      </c>
      <c r="F1200" t="str">
        <f>_xlfn.XLOOKUP(order_details[[#This Row],[productID]],products[productID],products[productName])</f>
        <v>Alice Mutton</v>
      </c>
      <c r="G1200" t="str">
        <f>_xlfn.XLOOKUP(order_details[[#This Row],[Product Name]],products[productName],products[Category Name])</f>
        <v>Meat &amp; Poultry</v>
      </c>
      <c r="H1200" s="6">
        <f>_xlfn.XLOOKUP(order_details[[#This Row],[orderID]],orders[orderID],orders[orderDate])</f>
        <v>41572</v>
      </c>
      <c r="I1200" s="6" t="e">
        <f>DATEVALUE(order_details[[#This Row],[Order Date]])</f>
        <v>#VALUE!</v>
      </c>
      <c r="J1200">
        <v>31.2</v>
      </c>
      <c r="K1200">
        <v>20</v>
      </c>
      <c r="L1200">
        <v>0</v>
      </c>
      <c r="M1200">
        <f>(order_details[[#This Row],[unitPrice]]*order_details[[#This Row],[quantity]]) - (order_details[[#This Row],[unitPrice]]*order_details[[#This Row],[quantity]]*order_details[[#This Row],[discount]])</f>
        <v>624</v>
      </c>
      <c r="N1200">
        <f>_xlfn.XLOOKUP(order_details[[#This Row],[orderID]],orders[orderID],orders[freight])</f>
        <v>84.21</v>
      </c>
      <c r="O1200">
        <f>order_details[[#This Row],[Sales]]-order_details[[#This Row],[Freight]]</f>
        <v>539.79</v>
      </c>
      <c r="P1200" s="8">
        <f>(order_details[[#This Row],[Profit]]/order_details[[#This Row],[Sales]])/100</f>
        <v>8.6504807692307679E-3</v>
      </c>
      <c r="Q1200" s="12"/>
    </row>
    <row r="1201" spans="1:17" x14ac:dyDescent="0.25">
      <c r="A1201">
        <v>10346</v>
      </c>
      <c r="B1201">
        <v>56</v>
      </c>
      <c r="C1201" t="str">
        <f>_xlfn.XLOOKUP(order_details[[#This Row],[orderID]],orders[orderID],orders[customerID])</f>
        <v>RATTC</v>
      </c>
      <c r="D1201" t="str">
        <f>_xlfn.XLOOKUP(order_details[[#This Row],[orderID]],orders[orderID],orders[Employee Name])</f>
        <v>Janet Leverling</v>
      </c>
      <c r="E1201" t="str">
        <f>_xlfn.XLOOKUP(order_details[[#This Row],[Customer ID]],customers[customerID],customers[companyName])</f>
        <v>Rattlesnake Canyon Grocery</v>
      </c>
      <c r="F1201" t="str">
        <f>_xlfn.XLOOKUP(order_details[[#This Row],[productID]],products[productID],products[productName])</f>
        <v>Gnocchi di nonna Alice</v>
      </c>
      <c r="G1201" t="str">
        <f>_xlfn.XLOOKUP(order_details[[#This Row],[Product Name]],products[productName],products[Category Name])</f>
        <v>Grains &amp; Cereals</v>
      </c>
      <c r="H1201" s="6">
        <f>_xlfn.XLOOKUP(order_details[[#This Row],[orderID]],orders[orderID],orders[orderDate])</f>
        <v>41583</v>
      </c>
      <c r="I1201" s="6" t="e">
        <f>DATEVALUE(order_details[[#This Row],[Order Date]])</f>
        <v>#VALUE!</v>
      </c>
      <c r="J1201">
        <v>30.4</v>
      </c>
      <c r="K1201">
        <v>20</v>
      </c>
      <c r="L1201">
        <v>0</v>
      </c>
      <c r="M1201">
        <f>(order_details[[#This Row],[unitPrice]]*order_details[[#This Row],[quantity]]) - (order_details[[#This Row],[unitPrice]]*order_details[[#This Row],[quantity]]*order_details[[#This Row],[discount]])</f>
        <v>608</v>
      </c>
      <c r="N1201">
        <f>_xlfn.XLOOKUP(order_details[[#This Row],[orderID]],orders[orderID],orders[freight])</f>
        <v>142.08000000000001</v>
      </c>
      <c r="O1201">
        <f>order_details[[#This Row],[Sales]]-order_details[[#This Row],[Freight]]</f>
        <v>465.91999999999996</v>
      </c>
      <c r="P1201" s="8">
        <f>(order_details[[#This Row],[Profit]]/order_details[[#This Row],[Sales]])/100</f>
        <v>7.6631578947368413E-3</v>
      </c>
      <c r="Q1201" s="12"/>
    </row>
    <row r="1202" spans="1:17" x14ac:dyDescent="0.25">
      <c r="A1202">
        <v>10356</v>
      </c>
      <c r="B1202">
        <v>69</v>
      </c>
      <c r="C1202" t="str">
        <f>_xlfn.XLOOKUP(order_details[[#This Row],[orderID]],orders[orderID],orders[customerID])</f>
        <v>WANDK</v>
      </c>
      <c r="D1202" t="str">
        <f>_xlfn.XLOOKUP(order_details[[#This Row],[orderID]],orders[orderID],orders[Employee Name])</f>
        <v>Michael Suyama</v>
      </c>
      <c r="E1202" t="str">
        <f>_xlfn.XLOOKUP(order_details[[#This Row],[Customer ID]],customers[customerID],customers[companyName])</f>
        <v>Die Wandernde Kuh</v>
      </c>
      <c r="F1202" t="str">
        <f>_xlfn.XLOOKUP(order_details[[#This Row],[productID]],products[productID],products[productName])</f>
        <v>Gudbrandsdalsost</v>
      </c>
      <c r="G1202" t="str">
        <f>_xlfn.XLOOKUP(order_details[[#This Row],[Product Name]],products[productName],products[Category Name])</f>
        <v>Dairy Products</v>
      </c>
      <c r="H1202" s="6">
        <f>_xlfn.XLOOKUP(order_details[[#This Row],[orderID]],orders[orderID],orders[orderDate])</f>
        <v>41596</v>
      </c>
      <c r="I1202" s="6" t="e">
        <f>DATEVALUE(order_details[[#This Row],[Order Date]])</f>
        <v>#VALUE!</v>
      </c>
      <c r="J1202">
        <v>28.8</v>
      </c>
      <c r="K1202">
        <v>20</v>
      </c>
      <c r="L1202">
        <v>0</v>
      </c>
      <c r="M1202">
        <f>(order_details[[#This Row],[unitPrice]]*order_details[[#This Row],[quantity]]) - (order_details[[#This Row],[unitPrice]]*order_details[[#This Row],[quantity]]*order_details[[#This Row],[discount]])</f>
        <v>576</v>
      </c>
      <c r="N1202">
        <f>_xlfn.XLOOKUP(order_details[[#This Row],[orderID]],orders[orderID],orders[freight])</f>
        <v>36.71</v>
      </c>
      <c r="O1202">
        <f>order_details[[#This Row],[Sales]]-order_details[[#This Row],[Freight]]</f>
        <v>539.29</v>
      </c>
      <c r="P1202" s="8">
        <f>(order_details[[#This Row],[Profit]]/order_details[[#This Row],[Sales]])/100</f>
        <v>9.3626736111111115E-3</v>
      </c>
      <c r="Q1202" s="12"/>
    </row>
    <row r="1203" spans="1:17" x14ac:dyDescent="0.25">
      <c r="A1203">
        <v>10362</v>
      </c>
      <c r="B1203">
        <v>51</v>
      </c>
      <c r="C1203" t="str">
        <f>_xlfn.XLOOKUP(order_details[[#This Row],[orderID]],orders[orderID],orders[customerID])</f>
        <v>BONAP</v>
      </c>
      <c r="D1203" t="str">
        <f>_xlfn.XLOOKUP(order_details[[#This Row],[orderID]],orders[orderID],orders[Employee Name])</f>
        <v>Janet Leverling</v>
      </c>
      <c r="E1203" t="str">
        <f>_xlfn.XLOOKUP(order_details[[#This Row],[Customer ID]],customers[customerID],customers[companyName])</f>
        <v>Bon app'</v>
      </c>
      <c r="F1203" t="str">
        <f>_xlfn.XLOOKUP(order_details[[#This Row],[productID]],products[productID],products[productName])</f>
        <v>Manjimup Dried Apples</v>
      </c>
      <c r="G1203" t="str">
        <f>_xlfn.XLOOKUP(order_details[[#This Row],[Product Name]],products[productName],products[Category Name])</f>
        <v>Produce</v>
      </c>
      <c r="H1203" s="6">
        <f>_xlfn.XLOOKUP(order_details[[#This Row],[orderID]],orders[orderID],orders[orderDate])</f>
        <v>41603</v>
      </c>
      <c r="I1203" s="6" t="e">
        <f>DATEVALUE(order_details[[#This Row],[Order Date]])</f>
        <v>#VALUE!</v>
      </c>
      <c r="J1203">
        <v>42.4</v>
      </c>
      <c r="K1203">
        <v>20</v>
      </c>
      <c r="L1203">
        <v>0</v>
      </c>
      <c r="M1203">
        <f>(order_details[[#This Row],[unitPrice]]*order_details[[#This Row],[quantity]]) - (order_details[[#This Row],[unitPrice]]*order_details[[#This Row],[quantity]]*order_details[[#This Row],[discount]])</f>
        <v>848</v>
      </c>
      <c r="N1203">
        <f>_xlfn.XLOOKUP(order_details[[#This Row],[orderID]],orders[orderID],orders[freight])</f>
        <v>96.04</v>
      </c>
      <c r="O1203">
        <f>order_details[[#This Row],[Sales]]-order_details[[#This Row],[Freight]]</f>
        <v>751.96</v>
      </c>
      <c r="P1203" s="8">
        <f>(order_details[[#This Row],[Profit]]/order_details[[#This Row],[Sales]])/100</f>
        <v>8.8674528301886796E-3</v>
      </c>
      <c r="Q1203" s="12"/>
    </row>
    <row r="1204" spans="1:17" x14ac:dyDescent="0.25">
      <c r="A1204">
        <v>10363</v>
      </c>
      <c r="B1204">
        <v>31</v>
      </c>
      <c r="C1204" t="str">
        <f>_xlfn.XLOOKUP(order_details[[#This Row],[orderID]],orders[orderID],orders[customerID])</f>
        <v>DRACD</v>
      </c>
      <c r="D1204" t="str">
        <f>_xlfn.XLOOKUP(order_details[[#This Row],[orderID]],orders[orderID],orders[Employee Name])</f>
        <v>Margaret Peacock</v>
      </c>
      <c r="E1204" t="str">
        <f>_xlfn.XLOOKUP(order_details[[#This Row],[Customer ID]],customers[customerID],customers[companyName])</f>
        <v>Drachenblut Delikatessen</v>
      </c>
      <c r="F1204" t="str">
        <f>_xlfn.XLOOKUP(order_details[[#This Row],[productID]],products[productID],products[productName])</f>
        <v>Gorgonzola Telino</v>
      </c>
      <c r="G1204" t="str">
        <f>_xlfn.XLOOKUP(order_details[[#This Row],[Product Name]],products[productName],products[Category Name])</f>
        <v>Dairy Products</v>
      </c>
      <c r="H1204" s="6">
        <f>_xlfn.XLOOKUP(order_details[[#This Row],[orderID]],orders[orderID],orders[orderDate])</f>
        <v>41604</v>
      </c>
      <c r="I1204" s="6" t="e">
        <f>DATEVALUE(order_details[[#This Row],[Order Date]])</f>
        <v>#VALUE!</v>
      </c>
      <c r="J1204">
        <v>10</v>
      </c>
      <c r="K1204">
        <v>20</v>
      </c>
      <c r="L1204">
        <v>0</v>
      </c>
      <c r="M1204">
        <f>(order_details[[#This Row],[unitPrice]]*order_details[[#This Row],[quantity]]) - (order_details[[#This Row],[unitPrice]]*order_details[[#This Row],[quantity]]*order_details[[#This Row],[discount]])</f>
        <v>200</v>
      </c>
      <c r="N1204">
        <f>_xlfn.XLOOKUP(order_details[[#This Row],[orderID]],orders[orderID],orders[freight])</f>
        <v>30.54</v>
      </c>
      <c r="O1204">
        <f>order_details[[#This Row],[Sales]]-order_details[[#This Row],[Freight]]</f>
        <v>169.46</v>
      </c>
      <c r="P1204" s="8">
        <f>(order_details[[#This Row],[Profit]]/order_details[[#This Row],[Sales]])/100</f>
        <v>8.4730000000000014E-3</v>
      </c>
      <c r="Q1204" s="12"/>
    </row>
    <row r="1205" spans="1:17" x14ac:dyDescent="0.25">
      <c r="A1205">
        <v>10369</v>
      </c>
      <c r="B1205">
        <v>29</v>
      </c>
      <c r="C1205" t="str">
        <f>_xlfn.XLOOKUP(order_details[[#This Row],[orderID]],orders[orderID],orders[customerID])</f>
        <v>SPLIR</v>
      </c>
      <c r="D1205" t="str">
        <f>_xlfn.XLOOKUP(order_details[[#This Row],[orderID]],orders[orderID],orders[Employee Name])</f>
        <v>Laura Callahan</v>
      </c>
      <c r="E1205" t="str">
        <f>_xlfn.XLOOKUP(order_details[[#This Row],[Customer ID]],customers[customerID],customers[companyName])</f>
        <v>Split Rail Beer &amp; Ale</v>
      </c>
      <c r="F1205" t="str">
        <f>_xlfn.XLOOKUP(order_details[[#This Row],[productID]],products[productID],products[productName])</f>
        <v>Thüringer Rostbratwurst</v>
      </c>
      <c r="G1205" t="str">
        <f>_xlfn.XLOOKUP(order_details[[#This Row],[Product Name]],products[productName],products[Category Name])</f>
        <v>Meat &amp; Poultry</v>
      </c>
      <c r="H1205" s="6">
        <f>_xlfn.XLOOKUP(order_details[[#This Row],[orderID]],orders[orderID],orders[orderDate])</f>
        <v>41610</v>
      </c>
      <c r="I1205" s="6" t="e">
        <f>DATEVALUE(order_details[[#This Row],[Order Date]])</f>
        <v>#VALUE!</v>
      </c>
      <c r="J1205">
        <v>99</v>
      </c>
      <c r="K1205">
        <v>20</v>
      </c>
      <c r="L1205">
        <v>0</v>
      </c>
      <c r="M1205">
        <f>(order_details[[#This Row],[unitPrice]]*order_details[[#This Row],[quantity]]) - (order_details[[#This Row],[unitPrice]]*order_details[[#This Row],[quantity]]*order_details[[#This Row],[discount]])</f>
        <v>1980</v>
      </c>
      <c r="N1205">
        <f>_xlfn.XLOOKUP(order_details[[#This Row],[orderID]],orders[orderID],orders[freight])</f>
        <v>195.68</v>
      </c>
      <c r="O1205">
        <f>order_details[[#This Row],[Sales]]-order_details[[#This Row],[Freight]]</f>
        <v>1784.32</v>
      </c>
      <c r="P1205" s="8">
        <f>(order_details[[#This Row],[Profit]]/order_details[[#This Row],[Sales]])/100</f>
        <v>9.0117171717171724E-3</v>
      </c>
      <c r="Q1205" s="12"/>
    </row>
    <row r="1206" spans="1:17" x14ac:dyDescent="0.25">
      <c r="A1206">
        <v>10383</v>
      </c>
      <c r="B1206">
        <v>13</v>
      </c>
      <c r="C1206" t="str">
        <f>_xlfn.XLOOKUP(order_details[[#This Row],[orderID]],orders[orderID],orders[customerID])</f>
        <v>AROUT</v>
      </c>
      <c r="D1206" t="str">
        <f>_xlfn.XLOOKUP(order_details[[#This Row],[orderID]],orders[orderID],orders[Employee Name])</f>
        <v>Laura Callahan</v>
      </c>
      <c r="E1206" t="str">
        <f>_xlfn.XLOOKUP(order_details[[#This Row],[Customer ID]],customers[customerID],customers[companyName])</f>
        <v>Around the Horn</v>
      </c>
      <c r="F1206" t="str">
        <f>_xlfn.XLOOKUP(order_details[[#This Row],[productID]],products[productID],products[productName])</f>
        <v>Konbu</v>
      </c>
      <c r="G1206" t="str">
        <f>_xlfn.XLOOKUP(order_details[[#This Row],[Product Name]],products[productName],products[Category Name])</f>
        <v>Seafood</v>
      </c>
      <c r="H1206" s="6">
        <f>_xlfn.XLOOKUP(order_details[[#This Row],[orderID]],orders[orderID],orders[orderDate])</f>
        <v>41624</v>
      </c>
      <c r="I1206" s="6" t="e">
        <f>DATEVALUE(order_details[[#This Row],[Order Date]])</f>
        <v>#VALUE!</v>
      </c>
      <c r="J1206">
        <v>4.8</v>
      </c>
      <c r="K1206">
        <v>20</v>
      </c>
      <c r="L1206">
        <v>0</v>
      </c>
      <c r="M1206">
        <f>(order_details[[#This Row],[unitPrice]]*order_details[[#This Row],[quantity]]) - (order_details[[#This Row],[unitPrice]]*order_details[[#This Row],[quantity]]*order_details[[#This Row],[discount]])</f>
        <v>96</v>
      </c>
      <c r="N1206">
        <f>_xlfn.XLOOKUP(order_details[[#This Row],[orderID]],orders[orderID],orders[freight])</f>
        <v>34.24</v>
      </c>
      <c r="O1206">
        <f>order_details[[#This Row],[Sales]]-order_details[[#This Row],[Freight]]</f>
        <v>61.76</v>
      </c>
      <c r="P1206" s="8">
        <f>(order_details[[#This Row],[Profit]]/order_details[[#This Row],[Sales]])/100</f>
        <v>6.4333333333333334E-3</v>
      </c>
      <c r="Q1206" s="12"/>
    </row>
    <row r="1207" spans="1:17" x14ac:dyDescent="0.25">
      <c r="A1207">
        <v>10383</v>
      </c>
      <c r="B1207">
        <v>56</v>
      </c>
      <c r="C1207" t="str">
        <f>_xlfn.XLOOKUP(order_details[[#This Row],[orderID]],orders[orderID],orders[customerID])</f>
        <v>AROUT</v>
      </c>
      <c r="D1207" t="str">
        <f>_xlfn.XLOOKUP(order_details[[#This Row],[orderID]],orders[orderID],orders[Employee Name])</f>
        <v>Laura Callahan</v>
      </c>
      <c r="E1207" t="str">
        <f>_xlfn.XLOOKUP(order_details[[#This Row],[Customer ID]],customers[customerID],customers[companyName])</f>
        <v>Around the Horn</v>
      </c>
      <c r="F1207" t="str">
        <f>_xlfn.XLOOKUP(order_details[[#This Row],[productID]],products[productID],products[productName])</f>
        <v>Gnocchi di nonna Alice</v>
      </c>
      <c r="G1207" t="str">
        <f>_xlfn.XLOOKUP(order_details[[#This Row],[Product Name]],products[productName],products[Category Name])</f>
        <v>Grains &amp; Cereals</v>
      </c>
      <c r="H1207" s="6">
        <f>_xlfn.XLOOKUP(order_details[[#This Row],[orderID]],orders[orderID],orders[orderDate])</f>
        <v>41624</v>
      </c>
      <c r="I1207" s="6" t="e">
        <f>DATEVALUE(order_details[[#This Row],[Order Date]])</f>
        <v>#VALUE!</v>
      </c>
      <c r="J1207">
        <v>30.4</v>
      </c>
      <c r="K1207">
        <v>20</v>
      </c>
      <c r="L1207">
        <v>0</v>
      </c>
      <c r="M1207">
        <f>(order_details[[#This Row],[unitPrice]]*order_details[[#This Row],[quantity]]) - (order_details[[#This Row],[unitPrice]]*order_details[[#This Row],[quantity]]*order_details[[#This Row],[discount]])</f>
        <v>608</v>
      </c>
      <c r="N1207">
        <f>_xlfn.XLOOKUP(order_details[[#This Row],[orderID]],orders[orderID],orders[freight])</f>
        <v>34.24</v>
      </c>
      <c r="O1207">
        <f>order_details[[#This Row],[Sales]]-order_details[[#This Row],[Freight]]</f>
        <v>573.76</v>
      </c>
      <c r="P1207" s="8">
        <f>(order_details[[#This Row],[Profit]]/order_details[[#This Row],[Sales]])/100</f>
        <v>9.4368421052631584E-3</v>
      </c>
      <c r="Q1207" s="12"/>
    </row>
    <row r="1208" spans="1:17" x14ac:dyDescent="0.25">
      <c r="A1208">
        <v>10389</v>
      </c>
      <c r="B1208">
        <v>62</v>
      </c>
      <c r="C1208" t="str">
        <f>_xlfn.XLOOKUP(order_details[[#This Row],[orderID]],orders[orderID],orders[customerID])</f>
        <v>BOTTM</v>
      </c>
      <c r="D1208" t="str">
        <f>_xlfn.XLOOKUP(order_details[[#This Row],[orderID]],orders[orderID],orders[Employee Name])</f>
        <v>Margaret Peacock</v>
      </c>
      <c r="E1208" t="str">
        <f>_xlfn.XLOOKUP(order_details[[#This Row],[Customer ID]],customers[customerID],customers[companyName])</f>
        <v>Bottom-Dollar Markets</v>
      </c>
      <c r="F1208" t="str">
        <f>_xlfn.XLOOKUP(order_details[[#This Row],[productID]],products[productID],products[productName])</f>
        <v>Tarte au sucre</v>
      </c>
      <c r="G1208" t="str">
        <f>_xlfn.XLOOKUP(order_details[[#This Row],[Product Name]],products[productName],products[Category Name])</f>
        <v>Confections</v>
      </c>
      <c r="H1208" s="6">
        <f>_xlfn.XLOOKUP(order_details[[#This Row],[orderID]],orders[orderID],orders[orderDate])</f>
        <v>41628</v>
      </c>
      <c r="I1208" s="6" t="e">
        <f>DATEVALUE(order_details[[#This Row],[Order Date]])</f>
        <v>#VALUE!</v>
      </c>
      <c r="J1208">
        <v>39.4</v>
      </c>
      <c r="K1208">
        <v>20</v>
      </c>
      <c r="L1208">
        <v>0</v>
      </c>
      <c r="M1208">
        <f>(order_details[[#This Row],[unitPrice]]*order_details[[#This Row],[quantity]]) - (order_details[[#This Row],[unitPrice]]*order_details[[#This Row],[quantity]]*order_details[[#This Row],[discount]])</f>
        <v>788</v>
      </c>
      <c r="N1208">
        <f>_xlfn.XLOOKUP(order_details[[#This Row],[orderID]],orders[orderID],orders[freight])</f>
        <v>47.42</v>
      </c>
      <c r="O1208">
        <f>order_details[[#This Row],[Sales]]-order_details[[#This Row],[Freight]]</f>
        <v>740.58</v>
      </c>
      <c r="P1208" s="8">
        <f>(order_details[[#This Row],[Profit]]/order_details[[#This Row],[Sales]])/100</f>
        <v>9.3982233502538075E-3</v>
      </c>
      <c r="Q1208" s="12"/>
    </row>
    <row r="1209" spans="1:17" x14ac:dyDescent="0.25">
      <c r="A1209">
        <v>10401</v>
      </c>
      <c r="B1209">
        <v>65</v>
      </c>
      <c r="C1209" t="str">
        <f>_xlfn.XLOOKUP(order_details[[#This Row],[orderID]],orders[orderID],orders[customerID])</f>
        <v>RATTC</v>
      </c>
      <c r="D1209" t="str">
        <f>_xlfn.XLOOKUP(order_details[[#This Row],[orderID]],orders[orderID],orders[Employee Name])</f>
        <v>Nancy Davolio</v>
      </c>
      <c r="E1209" t="str">
        <f>_xlfn.XLOOKUP(order_details[[#This Row],[Customer ID]],customers[customerID],customers[companyName])</f>
        <v>Rattlesnake Canyon Grocery</v>
      </c>
      <c r="F1209" t="str">
        <f>_xlfn.XLOOKUP(order_details[[#This Row],[productID]],products[productID],products[productName])</f>
        <v>Louisiana Fiery Hot Pepper Sauce</v>
      </c>
      <c r="G1209" t="str">
        <f>_xlfn.XLOOKUP(order_details[[#This Row],[Product Name]],products[productName],products[Category Name])</f>
        <v>Condiments</v>
      </c>
      <c r="H1209" s="6">
        <f>_xlfn.XLOOKUP(order_details[[#This Row],[orderID]],orders[orderID],orders[orderDate])</f>
        <v>41640</v>
      </c>
      <c r="I1209" s="6" t="e">
        <f>DATEVALUE(order_details[[#This Row],[Order Date]])</f>
        <v>#VALUE!</v>
      </c>
      <c r="J1209">
        <v>16.8</v>
      </c>
      <c r="K1209">
        <v>20</v>
      </c>
      <c r="L1209">
        <v>0</v>
      </c>
      <c r="M1209">
        <f>(order_details[[#This Row],[unitPrice]]*order_details[[#This Row],[quantity]]) - (order_details[[#This Row],[unitPrice]]*order_details[[#This Row],[quantity]]*order_details[[#This Row],[discount]])</f>
        <v>336</v>
      </c>
      <c r="N1209">
        <f>_xlfn.XLOOKUP(order_details[[#This Row],[orderID]],orders[orderID],orders[freight])</f>
        <v>12.51</v>
      </c>
      <c r="O1209">
        <f>order_details[[#This Row],[Sales]]-order_details[[#This Row],[Freight]]</f>
        <v>323.49</v>
      </c>
      <c r="P1209" s="8">
        <f>(order_details[[#This Row],[Profit]]/order_details[[#This Row],[Sales]])/100</f>
        <v>9.6276785714285718E-3</v>
      </c>
      <c r="Q1209" s="12"/>
    </row>
    <row r="1210" spans="1:17" x14ac:dyDescent="0.25">
      <c r="A1210">
        <v>10415</v>
      </c>
      <c r="B1210">
        <v>33</v>
      </c>
      <c r="C1210" t="str">
        <f>_xlfn.XLOOKUP(order_details[[#This Row],[orderID]],orders[orderID],orders[customerID])</f>
        <v>HUNGC</v>
      </c>
      <c r="D1210" t="str">
        <f>_xlfn.XLOOKUP(order_details[[#This Row],[orderID]],orders[orderID],orders[Employee Name])</f>
        <v>Janet Leverling</v>
      </c>
      <c r="E1210" t="str">
        <f>_xlfn.XLOOKUP(order_details[[#This Row],[Customer ID]],customers[customerID],customers[companyName])</f>
        <v>Hungry Coyote Import Store</v>
      </c>
      <c r="F1210" t="str">
        <f>_xlfn.XLOOKUP(order_details[[#This Row],[productID]],products[productID],products[productName])</f>
        <v>Geitost</v>
      </c>
      <c r="G1210" t="str">
        <f>_xlfn.XLOOKUP(order_details[[#This Row],[Product Name]],products[productName],products[Category Name])</f>
        <v>Dairy Products</v>
      </c>
      <c r="H1210" s="6">
        <f>_xlfn.XLOOKUP(order_details[[#This Row],[orderID]],orders[orderID],orders[orderDate])</f>
        <v>41654</v>
      </c>
      <c r="I1210" s="6" t="e">
        <f>DATEVALUE(order_details[[#This Row],[Order Date]])</f>
        <v>#VALUE!</v>
      </c>
      <c r="J1210">
        <v>2</v>
      </c>
      <c r="K1210">
        <v>20</v>
      </c>
      <c r="L1210">
        <v>0</v>
      </c>
      <c r="M1210">
        <f>(order_details[[#This Row],[unitPrice]]*order_details[[#This Row],[quantity]]) - (order_details[[#This Row],[unitPrice]]*order_details[[#This Row],[quantity]]*order_details[[#This Row],[discount]])</f>
        <v>40</v>
      </c>
      <c r="N1210">
        <f>_xlfn.XLOOKUP(order_details[[#This Row],[orderID]],orders[orderID],orders[freight])</f>
        <v>0.2</v>
      </c>
      <c r="O1210">
        <f>order_details[[#This Row],[Sales]]-order_details[[#This Row],[Freight]]</f>
        <v>39.799999999999997</v>
      </c>
      <c r="P1210" s="8">
        <f>(order_details[[#This Row],[Profit]]/order_details[[#This Row],[Sales]])/100</f>
        <v>9.9499999999999988E-3</v>
      </c>
      <c r="Q1210" s="12"/>
    </row>
    <row r="1211" spans="1:17" x14ac:dyDescent="0.25">
      <c r="A1211">
        <v>10416</v>
      </c>
      <c r="B1211">
        <v>19</v>
      </c>
      <c r="C1211" t="str">
        <f>_xlfn.XLOOKUP(order_details[[#This Row],[orderID]],orders[orderID],orders[customerID])</f>
        <v>WARTH</v>
      </c>
      <c r="D1211" t="str">
        <f>_xlfn.XLOOKUP(order_details[[#This Row],[orderID]],orders[orderID],orders[Employee Name])</f>
        <v>Laura Callahan</v>
      </c>
      <c r="E1211" t="str">
        <f>_xlfn.XLOOKUP(order_details[[#This Row],[Customer ID]],customers[customerID],customers[companyName])</f>
        <v>Wartian Herkku</v>
      </c>
      <c r="F1211" t="str">
        <f>_xlfn.XLOOKUP(order_details[[#This Row],[productID]],products[productID],products[productName])</f>
        <v>Teatime Chocolate Biscuits</v>
      </c>
      <c r="G1211" t="str">
        <f>_xlfn.XLOOKUP(order_details[[#This Row],[Product Name]],products[productName],products[Category Name])</f>
        <v>Confections</v>
      </c>
      <c r="H1211" s="6">
        <f>_xlfn.XLOOKUP(order_details[[#This Row],[orderID]],orders[orderID],orders[orderDate])</f>
        <v>41655</v>
      </c>
      <c r="I1211" s="6" t="e">
        <f>DATEVALUE(order_details[[#This Row],[Order Date]])</f>
        <v>#VALUE!</v>
      </c>
      <c r="J1211">
        <v>7.3</v>
      </c>
      <c r="K1211">
        <v>20</v>
      </c>
      <c r="L1211">
        <v>0</v>
      </c>
      <c r="M1211">
        <f>(order_details[[#This Row],[unitPrice]]*order_details[[#This Row],[quantity]]) - (order_details[[#This Row],[unitPrice]]*order_details[[#This Row],[quantity]]*order_details[[#This Row],[discount]])</f>
        <v>146</v>
      </c>
      <c r="N1211">
        <f>_xlfn.XLOOKUP(order_details[[#This Row],[orderID]],orders[orderID],orders[freight])</f>
        <v>22.72</v>
      </c>
      <c r="O1211">
        <f>order_details[[#This Row],[Sales]]-order_details[[#This Row],[Freight]]</f>
        <v>123.28</v>
      </c>
      <c r="P1211" s="8">
        <f>(order_details[[#This Row],[Profit]]/order_details[[#This Row],[Sales]])/100</f>
        <v>8.4438356164383572E-3</v>
      </c>
      <c r="Q1211" s="12"/>
    </row>
    <row r="1212" spans="1:17" x14ac:dyDescent="0.25">
      <c r="A1212">
        <v>10416</v>
      </c>
      <c r="B1212">
        <v>57</v>
      </c>
      <c r="C1212" t="str">
        <f>_xlfn.XLOOKUP(order_details[[#This Row],[orderID]],orders[orderID],orders[customerID])</f>
        <v>WARTH</v>
      </c>
      <c r="D1212" t="str">
        <f>_xlfn.XLOOKUP(order_details[[#This Row],[orderID]],orders[orderID],orders[Employee Name])</f>
        <v>Laura Callahan</v>
      </c>
      <c r="E1212" t="str">
        <f>_xlfn.XLOOKUP(order_details[[#This Row],[Customer ID]],customers[customerID],customers[companyName])</f>
        <v>Wartian Herkku</v>
      </c>
      <c r="F1212" t="str">
        <f>_xlfn.XLOOKUP(order_details[[#This Row],[productID]],products[productID],products[productName])</f>
        <v>Ravioli Angelo</v>
      </c>
      <c r="G1212" t="str">
        <f>_xlfn.XLOOKUP(order_details[[#This Row],[Product Name]],products[productName],products[Category Name])</f>
        <v>Grains &amp; Cereals</v>
      </c>
      <c r="H1212" s="6">
        <f>_xlfn.XLOOKUP(order_details[[#This Row],[orderID]],orders[orderID],orders[orderDate])</f>
        <v>41655</v>
      </c>
      <c r="I1212" s="6" t="e">
        <f>DATEVALUE(order_details[[#This Row],[Order Date]])</f>
        <v>#VALUE!</v>
      </c>
      <c r="J1212">
        <v>15.6</v>
      </c>
      <c r="K1212">
        <v>20</v>
      </c>
      <c r="L1212">
        <v>0</v>
      </c>
      <c r="M1212">
        <f>(order_details[[#This Row],[unitPrice]]*order_details[[#This Row],[quantity]]) - (order_details[[#This Row],[unitPrice]]*order_details[[#This Row],[quantity]]*order_details[[#This Row],[discount]])</f>
        <v>312</v>
      </c>
      <c r="N1212">
        <f>_xlfn.XLOOKUP(order_details[[#This Row],[orderID]],orders[orderID],orders[freight])</f>
        <v>22.72</v>
      </c>
      <c r="O1212">
        <f>order_details[[#This Row],[Sales]]-order_details[[#This Row],[Freight]]</f>
        <v>289.27999999999997</v>
      </c>
      <c r="P1212" s="8">
        <f>(order_details[[#This Row],[Profit]]/order_details[[#This Row],[Sales]])/100</f>
        <v>9.2717948717948705E-3</v>
      </c>
      <c r="Q1212" s="12"/>
    </row>
    <row r="1213" spans="1:17" x14ac:dyDescent="0.25">
      <c r="A1213">
        <v>10423</v>
      </c>
      <c r="B1213">
        <v>59</v>
      </c>
      <c r="C1213" t="str">
        <f>_xlfn.XLOOKUP(order_details[[#This Row],[orderID]],orders[orderID],orders[customerID])</f>
        <v>GOURL</v>
      </c>
      <c r="D1213" t="str">
        <f>_xlfn.XLOOKUP(order_details[[#This Row],[orderID]],orders[orderID],orders[Employee Name])</f>
        <v>Michael Suyama</v>
      </c>
      <c r="E1213" t="str">
        <f>_xlfn.XLOOKUP(order_details[[#This Row],[Customer ID]],customers[customerID],customers[companyName])</f>
        <v>Gourmet Lanchonetes</v>
      </c>
      <c r="F1213" t="str">
        <f>_xlfn.XLOOKUP(order_details[[#This Row],[productID]],products[productID],products[productName])</f>
        <v>Raclette Courdavault</v>
      </c>
      <c r="G1213" t="str">
        <f>_xlfn.XLOOKUP(order_details[[#This Row],[Product Name]],products[productName],products[Category Name])</f>
        <v>Dairy Products</v>
      </c>
      <c r="H1213" s="6">
        <f>_xlfn.XLOOKUP(order_details[[#This Row],[orderID]],orders[orderID],orders[orderDate])</f>
        <v>41662</v>
      </c>
      <c r="I1213" s="6" t="e">
        <f>DATEVALUE(order_details[[#This Row],[Order Date]])</f>
        <v>#VALUE!</v>
      </c>
      <c r="J1213">
        <v>44</v>
      </c>
      <c r="K1213">
        <v>20</v>
      </c>
      <c r="L1213">
        <v>0</v>
      </c>
      <c r="M1213">
        <f>(order_details[[#This Row],[unitPrice]]*order_details[[#This Row],[quantity]]) - (order_details[[#This Row],[unitPrice]]*order_details[[#This Row],[quantity]]*order_details[[#This Row],[discount]])</f>
        <v>880</v>
      </c>
      <c r="N1213">
        <f>_xlfn.XLOOKUP(order_details[[#This Row],[orderID]],orders[orderID],orders[freight])</f>
        <v>24.5</v>
      </c>
      <c r="O1213">
        <f>order_details[[#This Row],[Sales]]-order_details[[#This Row],[Freight]]</f>
        <v>855.5</v>
      </c>
      <c r="P1213" s="8">
        <f>(order_details[[#This Row],[Profit]]/order_details[[#This Row],[Sales]])/100</f>
        <v>9.7215909090909089E-3</v>
      </c>
      <c r="Q1213" s="12"/>
    </row>
    <row r="1214" spans="1:17" x14ac:dyDescent="0.25">
      <c r="A1214">
        <v>10428</v>
      </c>
      <c r="B1214">
        <v>46</v>
      </c>
      <c r="C1214" t="str">
        <f>_xlfn.XLOOKUP(order_details[[#This Row],[orderID]],orders[orderID],orders[customerID])</f>
        <v>REGGC</v>
      </c>
      <c r="D1214" t="str">
        <f>_xlfn.XLOOKUP(order_details[[#This Row],[orderID]],orders[orderID],orders[Employee Name])</f>
        <v>Robert King</v>
      </c>
      <c r="E1214" t="str">
        <f>_xlfn.XLOOKUP(order_details[[#This Row],[Customer ID]],customers[customerID],customers[companyName])</f>
        <v>Reggiani Caseifici</v>
      </c>
      <c r="F1214" t="str">
        <f>_xlfn.XLOOKUP(order_details[[#This Row],[productID]],products[productID],products[productName])</f>
        <v>Spegesild</v>
      </c>
      <c r="G1214" t="str">
        <f>_xlfn.XLOOKUP(order_details[[#This Row],[Product Name]],products[productName],products[Category Name])</f>
        <v>Seafood</v>
      </c>
      <c r="H1214" s="6">
        <f>_xlfn.XLOOKUP(order_details[[#This Row],[orderID]],orders[orderID],orders[orderDate])</f>
        <v>41667</v>
      </c>
      <c r="I1214" s="6" t="e">
        <f>DATEVALUE(order_details[[#This Row],[Order Date]])</f>
        <v>#VALUE!</v>
      </c>
      <c r="J1214">
        <v>9.6</v>
      </c>
      <c r="K1214">
        <v>20</v>
      </c>
      <c r="L1214">
        <v>0</v>
      </c>
      <c r="M1214">
        <f>(order_details[[#This Row],[unitPrice]]*order_details[[#This Row],[quantity]]) - (order_details[[#This Row],[unitPrice]]*order_details[[#This Row],[quantity]]*order_details[[#This Row],[discount]])</f>
        <v>192</v>
      </c>
      <c r="N1214">
        <f>_xlfn.XLOOKUP(order_details[[#This Row],[orderID]],orders[orderID],orders[freight])</f>
        <v>11.09</v>
      </c>
      <c r="O1214">
        <f>order_details[[#This Row],[Sales]]-order_details[[#This Row],[Freight]]</f>
        <v>180.91</v>
      </c>
      <c r="P1214" s="8">
        <f>(order_details[[#This Row],[Profit]]/order_details[[#This Row],[Sales]])/100</f>
        <v>9.422395833333333E-3</v>
      </c>
      <c r="Q1214" s="12"/>
    </row>
    <row r="1215" spans="1:17" x14ac:dyDescent="0.25">
      <c r="A1215">
        <v>10448</v>
      </c>
      <c r="B1215">
        <v>40</v>
      </c>
      <c r="C1215" t="str">
        <f>_xlfn.XLOOKUP(order_details[[#This Row],[orderID]],orders[orderID],orders[customerID])</f>
        <v>RANCH</v>
      </c>
      <c r="D1215" t="str">
        <f>_xlfn.XLOOKUP(order_details[[#This Row],[orderID]],orders[orderID],orders[Employee Name])</f>
        <v>Margaret Peacock</v>
      </c>
      <c r="E1215" t="str">
        <f>_xlfn.XLOOKUP(order_details[[#This Row],[Customer ID]],customers[customerID],customers[companyName])</f>
        <v>Rancho grande</v>
      </c>
      <c r="F1215" t="str">
        <f>_xlfn.XLOOKUP(order_details[[#This Row],[productID]],products[productID],products[productName])</f>
        <v>Boston Crab Meat</v>
      </c>
      <c r="G1215" t="str">
        <f>_xlfn.XLOOKUP(order_details[[#This Row],[Product Name]],products[productName],products[Category Name])</f>
        <v>Seafood</v>
      </c>
      <c r="H1215" s="6">
        <f>_xlfn.XLOOKUP(order_details[[#This Row],[orderID]],orders[orderID],orders[orderDate])</f>
        <v>41687</v>
      </c>
      <c r="I1215" s="6" t="e">
        <f>DATEVALUE(order_details[[#This Row],[Order Date]])</f>
        <v>#VALUE!</v>
      </c>
      <c r="J1215">
        <v>14.7</v>
      </c>
      <c r="K1215">
        <v>20</v>
      </c>
      <c r="L1215">
        <v>0</v>
      </c>
      <c r="M1215">
        <f>(order_details[[#This Row],[unitPrice]]*order_details[[#This Row],[quantity]]) - (order_details[[#This Row],[unitPrice]]*order_details[[#This Row],[quantity]]*order_details[[#This Row],[discount]])</f>
        <v>294</v>
      </c>
      <c r="N1215">
        <f>_xlfn.XLOOKUP(order_details[[#This Row],[orderID]],orders[orderID],orders[freight])</f>
        <v>38.82</v>
      </c>
      <c r="O1215">
        <f>order_details[[#This Row],[Sales]]-order_details[[#This Row],[Freight]]</f>
        <v>255.18</v>
      </c>
      <c r="P1215" s="8">
        <f>(order_details[[#This Row],[Profit]]/order_details[[#This Row],[Sales]])/100</f>
        <v>8.6795918367346941E-3</v>
      </c>
      <c r="Q1215" s="12"/>
    </row>
    <row r="1216" spans="1:17" x14ac:dyDescent="0.25">
      <c r="A1216">
        <v>10449</v>
      </c>
      <c r="B1216">
        <v>52</v>
      </c>
      <c r="C1216" t="str">
        <f>_xlfn.XLOOKUP(order_details[[#This Row],[orderID]],orders[orderID],orders[customerID])</f>
        <v>BLONP</v>
      </c>
      <c r="D1216" t="str">
        <f>_xlfn.XLOOKUP(order_details[[#This Row],[orderID]],orders[orderID],orders[Employee Name])</f>
        <v>Janet Leverling</v>
      </c>
      <c r="E1216" t="str">
        <f>_xlfn.XLOOKUP(order_details[[#This Row],[Customer ID]],customers[customerID],customers[companyName])</f>
        <v>Blondesddsl père et fils</v>
      </c>
      <c r="F1216" t="str">
        <f>_xlfn.XLOOKUP(order_details[[#This Row],[productID]],products[productID],products[productName])</f>
        <v>Filo Mix</v>
      </c>
      <c r="G1216" t="str">
        <f>_xlfn.XLOOKUP(order_details[[#This Row],[Product Name]],products[productName],products[Category Name])</f>
        <v>Grains &amp; Cereals</v>
      </c>
      <c r="H1216" s="6">
        <f>_xlfn.XLOOKUP(order_details[[#This Row],[orderID]],orders[orderID],orders[orderDate])</f>
        <v>41688</v>
      </c>
      <c r="I1216" s="6" t="e">
        <f>DATEVALUE(order_details[[#This Row],[Order Date]])</f>
        <v>#VALUE!</v>
      </c>
      <c r="J1216">
        <v>5.6</v>
      </c>
      <c r="K1216">
        <v>20</v>
      </c>
      <c r="L1216">
        <v>0</v>
      </c>
      <c r="M1216">
        <f>(order_details[[#This Row],[unitPrice]]*order_details[[#This Row],[quantity]]) - (order_details[[#This Row],[unitPrice]]*order_details[[#This Row],[quantity]]*order_details[[#This Row],[discount]])</f>
        <v>112</v>
      </c>
      <c r="N1216">
        <f>_xlfn.XLOOKUP(order_details[[#This Row],[orderID]],orders[orderID],orders[freight])</f>
        <v>53.3</v>
      </c>
      <c r="O1216">
        <f>order_details[[#This Row],[Sales]]-order_details[[#This Row],[Freight]]</f>
        <v>58.7</v>
      </c>
      <c r="P1216" s="8">
        <f>(order_details[[#This Row],[Profit]]/order_details[[#This Row],[Sales]])/100</f>
        <v>5.2410714285714291E-3</v>
      </c>
      <c r="Q1216" s="12"/>
    </row>
    <row r="1217" spans="1:17" x14ac:dyDescent="0.25">
      <c r="A1217">
        <v>10455</v>
      </c>
      <c r="B1217">
        <v>39</v>
      </c>
      <c r="C1217" t="str">
        <f>_xlfn.XLOOKUP(order_details[[#This Row],[orderID]],orders[orderID],orders[customerID])</f>
        <v>WARTH</v>
      </c>
      <c r="D1217" t="str">
        <f>_xlfn.XLOOKUP(order_details[[#This Row],[orderID]],orders[orderID],orders[Employee Name])</f>
        <v>Laura Callahan</v>
      </c>
      <c r="E1217" t="str">
        <f>_xlfn.XLOOKUP(order_details[[#This Row],[Customer ID]],customers[customerID],customers[companyName])</f>
        <v>Wartian Herkku</v>
      </c>
      <c r="F1217" t="str">
        <f>_xlfn.XLOOKUP(order_details[[#This Row],[productID]],products[productID],products[productName])</f>
        <v>Chartreuse verte</v>
      </c>
      <c r="G1217" t="str">
        <f>_xlfn.XLOOKUP(order_details[[#This Row],[Product Name]],products[productName],products[Category Name])</f>
        <v>Beverages</v>
      </c>
      <c r="H1217" s="6">
        <f>_xlfn.XLOOKUP(order_details[[#This Row],[orderID]],orders[orderID],orders[orderDate])</f>
        <v>41694</v>
      </c>
      <c r="I1217" s="6" t="e">
        <f>DATEVALUE(order_details[[#This Row],[Order Date]])</f>
        <v>#VALUE!</v>
      </c>
      <c r="J1217">
        <v>14.4</v>
      </c>
      <c r="K1217">
        <v>20</v>
      </c>
      <c r="L1217">
        <v>0</v>
      </c>
      <c r="M1217">
        <f>(order_details[[#This Row],[unitPrice]]*order_details[[#This Row],[quantity]]) - (order_details[[#This Row],[unitPrice]]*order_details[[#This Row],[quantity]]*order_details[[#This Row],[discount]])</f>
        <v>288</v>
      </c>
      <c r="N1217">
        <f>_xlfn.XLOOKUP(order_details[[#This Row],[orderID]],orders[orderID],orders[freight])</f>
        <v>180.45</v>
      </c>
      <c r="O1217">
        <f>order_details[[#This Row],[Sales]]-order_details[[#This Row],[Freight]]</f>
        <v>107.55000000000001</v>
      </c>
      <c r="P1217" s="8">
        <f>(order_details[[#This Row],[Profit]]/order_details[[#This Row],[Sales]])/100</f>
        <v>3.7343750000000003E-3</v>
      </c>
      <c r="Q1217" s="12"/>
    </row>
    <row r="1218" spans="1:17" x14ac:dyDescent="0.25">
      <c r="A1218">
        <v>10458</v>
      </c>
      <c r="B1218">
        <v>43</v>
      </c>
      <c r="C1218" t="str">
        <f>_xlfn.XLOOKUP(order_details[[#This Row],[orderID]],orders[orderID],orders[customerID])</f>
        <v>SUPRD</v>
      </c>
      <c r="D1218" t="str">
        <f>_xlfn.XLOOKUP(order_details[[#This Row],[orderID]],orders[orderID],orders[Employee Name])</f>
        <v>Robert King</v>
      </c>
      <c r="E1218" t="str">
        <f>_xlfn.XLOOKUP(order_details[[#This Row],[Customer ID]],customers[customerID],customers[companyName])</f>
        <v>Suprêmes délices</v>
      </c>
      <c r="F1218" t="str">
        <f>_xlfn.XLOOKUP(order_details[[#This Row],[productID]],products[productID],products[productName])</f>
        <v>Ipoh Coffee</v>
      </c>
      <c r="G1218" t="str">
        <f>_xlfn.XLOOKUP(order_details[[#This Row],[Product Name]],products[productName],products[Category Name])</f>
        <v>Beverages</v>
      </c>
      <c r="H1218" s="6">
        <f>_xlfn.XLOOKUP(order_details[[#This Row],[orderID]],orders[orderID],orders[orderDate])</f>
        <v>41696</v>
      </c>
      <c r="I1218" s="6" t="e">
        <f>DATEVALUE(order_details[[#This Row],[Order Date]])</f>
        <v>#VALUE!</v>
      </c>
      <c r="J1218">
        <v>36.799999999999997</v>
      </c>
      <c r="K1218">
        <v>20</v>
      </c>
      <c r="L1218">
        <v>0</v>
      </c>
      <c r="M1218">
        <f>(order_details[[#This Row],[unitPrice]]*order_details[[#This Row],[quantity]]) - (order_details[[#This Row],[unitPrice]]*order_details[[#This Row],[quantity]]*order_details[[#This Row],[discount]])</f>
        <v>736</v>
      </c>
      <c r="N1218">
        <f>_xlfn.XLOOKUP(order_details[[#This Row],[orderID]],orders[orderID],orders[freight])</f>
        <v>147.06</v>
      </c>
      <c r="O1218">
        <f>order_details[[#This Row],[Sales]]-order_details[[#This Row],[Freight]]</f>
        <v>588.94000000000005</v>
      </c>
      <c r="P1218" s="8">
        <f>(order_details[[#This Row],[Profit]]/order_details[[#This Row],[Sales]])/100</f>
        <v>8.0019021739130454E-3</v>
      </c>
      <c r="Q1218" s="12"/>
    </row>
    <row r="1219" spans="1:17" x14ac:dyDescent="0.25">
      <c r="A1219">
        <v>10464</v>
      </c>
      <c r="B1219">
        <v>60</v>
      </c>
      <c r="C1219" t="str">
        <f>_xlfn.XLOOKUP(order_details[[#This Row],[orderID]],orders[orderID],orders[customerID])</f>
        <v>FURIB</v>
      </c>
      <c r="D1219" t="str">
        <f>_xlfn.XLOOKUP(order_details[[#This Row],[orderID]],orders[orderID],orders[Employee Name])</f>
        <v>Margaret Peacock</v>
      </c>
      <c r="E1219" t="str">
        <f>_xlfn.XLOOKUP(order_details[[#This Row],[Customer ID]],customers[customerID],customers[companyName])</f>
        <v>Furia Bacalhau e Frutos do Mar</v>
      </c>
      <c r="F1219" t="str">
        <f>_xlfn.XLOOKUP(order_details[[#This Row],[productID]],products[productID],products[productName])</f>
        <v>Camembert Pierrot</v>
      </c>
      <c r="G1219" t="str">
        <f>_xlfn.XLOOKUP(order_details[[#This Row],[Product Name]],products[productName],products[Category Name])</f>
        <v>Dairy Products</v>
      </c>
      <c r="H1219" s="6">
        <f>_xlfn.XLOOKUP(order_details[[#This Row],[orderID]],orders[orderID],orders[orderDate])</f>
        <v>41702</v>
      </c>
      <c r="I1219" s="6" t="e">
        <f>DATEVALUE(order_details[[#This Row],[Order Date]])</f>
        <v>#VALUE!</v>
      </c>
      <c r="J1219">
        <v>27.2</v>
      </c>
      <c r="K1219">
        <v>20</v>
      </c>
      <c r="L1219">
        <v>0</v>
      </c>
      <c r="M1219">
        <f>(order_details[[#This Row],[unitPrice]]*order_details[[#This Row],[quantity]]) - (order_details[[#This Row],[unitPrice]]*order_details[[#This Row],[quantity]]*order_details[[#This Row],[discount]])</f>
        <v>544</v>
      </c>
      <c r="N1219">
        <f>_xlfn.XLOOKUP(order_details[[#This Row],[orderID]],orders[orderID],orders[freight])</f>
        <v>89</v>
      </c>
      <c r="O1219">
        <f>order_details[[#This Row],[Sales]]-order_details[[#This Row],[Freight]]</f>
        <v>455</v>
      </c>
      <c r="P1219" s="8">
        <f>(order_details[[#This Row],[Profit]]/order_details[[#This Row],[Sales]])/100</f>
        <v>8.3639705882352939E-3</v>
      </c>
      <c r="Q1219" s="12"/>
    </row>
    <row r="1220" spans="1:17" x14ac:dyDescent="0.25">
      <c r="A1220">
        <v>10465</v>
      </c>
      <c r="B1220">
        <v>40</v>
      </c>
      <c r="C1220" t="str">
        <f>_xlfn.XLOOKUP(order_details[[#This Row],[orderID]],orders[orderID],orders[customerID])</f>
        <v>VAFFE</v>
      </c>
      <c r="D1220" t="str">
        <f>_xlfn.XLOOKUP(order_details[[#This Row],[orderID]],orders[orderID],orders[Employee Name])</f>
        <v>Nancy Davolio</v>
      </c>
      <c r="E1220" t="str">
        <f>_xlfn.XLOOKUP(order_details[[#This Row],[Customer ID]],customers[customerID],customers[companyName])</f>
        <v>Vaffeljernet</v>
      </c>
      <c r="F1220" t="str">
        <f>_xlfn.XLOOKUP(order_details[[#This Row],[productID]],products[productID],products[productName])</f>
        <v>Boston Crab Meat</v>
      </c>
      <c r="G1220" t="str">
        <f>_xlfn.XLOOKUP(order_details[[#This Row],[Product Name]],products[productName],products[Category Name])</f>
        <v>Seafood</v>
      </c>
      <c r="H1220" s="6">
        <f>_xlfn.XLOOKUP(order_details[[#This Row],[orderID]],orders[orderID],orders[orderDate])</f>
        <v>41703</v>
      </c>
      <c r="I1220" s="6" t="e">
        <f>DATEVALUE(order_details[[#This Row],[Order Date]])</f>
        <v>#VALUE!</v>
      </c>
      <c r="J1220">
        <v>14.7</v>
      </c>
      <c r="K1220">
        <v>20</v>
      </c>
      <c r="L1220">
        <v>0</v>
      </c>
      <c r="M1220">
        <f>(order_details[[#This Row],[unitPrice]]*order_details[[#This Row],[quantity]]) - (order_details[[#This Row],[unitPrice]]*order_details[[#This Row],[quantity]]*order_details[[#This Row],[discount]])</f>
        <v>294</v>
      </c>
      <c r="N1220">
        <f>_xlfn.XLOOKUP(order_details[[#This Row],[orderID]],orders[orderID],orders[freight])</f>
        <v>145.04</v>
      </c>
      <c r="O1220">
        <f>order_details[[#This Row],[Sales]]-order_details[[#This Row],[Freight]]</f>
        <v>148.96</v>
      </c>
      <c r="P1220" s="8">
        <f>(order_details[[#This Row],[Profit]]/order_details[[#This Row],[Sales]])/100</f>
        <v>5.0666666666666672E-3</v>
      </c>
      <c r="Q1220" s="12"/>
    </row>
    <row r="1221" spans="1:17" x14ac:dyDescent="0.25">
      <c r="A1221">
        <v>10471</v>
      </c>
      <c r="B1221">
        <v>56</v>
      </c>
      <c r="C1221" t="str">
        <f>_xlfn.XLOOKUP(order_details[[#This Row],[orderID]],orders[orderID],orders[customerID])</f>
        <v>BSBEV</v>
      </c>
      <c r="D1221" t="str">
        <f>_xlfn.XLOOKUP(order_details[[#This Row],[orderID]],orders[orderID],orders[Employee Name])</f>
        <v>Andrew Fuller</v>
      </c>
      <c r="E1221" t="str">
        <f>_xlfn.XLOOKUP(order_details[[#This Row],[Customer ID]],customers[customerID],customers[companyName])</f>
        <v>B's Beverages</v>
      </c>
      <c r="F1221" t="str">
        <f>_xlfn.XLOOKUP(order_details[[#This Row],[productID]],products[productID],products[productName])</f>
        <v>Gnocchi di nonna Alice</v>
      </c>
      <c r="G1221" t="str">
        <f>_xlfn.XLOOKUP(order_details[[#This Row],[Product Name]],products[productName],products[Category Name])</f>
        <v>Grains &amp; Cereals</v>
      </c>
      <c r="H1221" s="6">
        <f>_xlfn.XLOOKUP(order_details[[#This Row],[orderID]],orders[orderID],orders[orderDate])</f>
        <v>41709</v>
      </c>
      <c r="I1221" s="6" t="e">
        <f>DATEVALUE(order_details[[#This Row],[Order Date]])</f>
        <v>#VALUE!</v>
      </c>
      <c r="J1221">
        <v>30.4</v>
      </c>
      <c r="K1221">
        <v>20</v>
      </c>
      <c r="L1221">
        <v>0</v>
      </c>
      <c r="M1221">
        <f>(order_details[[#This Row],[unitPrice]]*order_details[[#This Row],[quantity]]) - (order_details[[#This Row],[unitPrice]]*order_details[[#This Row],[quantity]]*order_details[[#This Row],[discount]])</f>
        <v>608</v>
      </c>
      <c r="N1221">
        <f>_xlfn.XLOOKUP(order_details[[#This Row],[orderID]],orders[orderID],orders[freight])</f>
        <v>45.59</v>
      </c>
      <c r="O1221">
        <f>order_details[[#This Row],[Sales]]-order_details[[#This Row],[Freight]]</f>
        <v>562.41</v>
      </c>
      <c r="P1221" s="8">
        <f>(order_details[[#This Row],[Profit]]/order_details[[#This Row],[Sales]])/100</f>
        <v>9.2501644736842099E-3</v>
      </c>
      <c r="Q1221" s="12"/>
    </row>
    <row r="1222" spans="1:17" x14ac:dyDescent="0.25">
      <c r="A1222">
        <v>10495</v>
      </c>
      <c r="B1222">
        <v>41</v>
      </c>
      <c r="C1222" t="str">
        <f>_xlfn.XLOOKUP(order_details[[#This Row],[orderID]],orders[orderID],orders[customerID])</f>
        <v>LAUGB</v>
      </c>
      <c r="D1222" t="str">
        <f>_xlfn.XLOOKUP(order_details[[#This Row],[orderID]],orders[orderID],orders[Employee Name])</f>
        <v>Janet Leverling</v>
      </c>
      <c r="E1222" t="str">
        <f>_xlfn.XLOOKUP(order_details[[#This Row],[Customer ID]],customers[customerID],customers[companyName])</f>
        <v>Laughing Bacchus Wine Cellars</v>
      </c>
      <c r="F1222" t="str">
        <f>_xlfn.XLOOKUP(order_details[[#This Row],[productID]],products[productID],products[productName])</f>
        <v>Jack's New England Clam Chowder</v>
      </c>
      <c r="G1222" t="str">
        <f>_xlfn.XLOOKUP(order_details[[#This Row],[Product Name]],products[productName],products[Category Name])</f>
        <v>Seafood</v>
      </c>
      <c r="H1222" s="6">
        <f>_xlfn.XLOOKUP(order_details[[#This Row],[orderID]],orders[orderID],orders[orderDate])</f>
        <v>41732</v>
      </c>
      <c r="I1222" s="6" t="e">
        <f>DATEVALUE(order_details[[#This Row],[Order Date]])</f>
        <v>#VALUE!</v>
      </c>
      <c r="J1222">
        <v>7.7</v>
      </c>
      <c r="K1222">
        <v>20</v>
      </c>
      <c r="L1222">
        <v>0</v>
      </c>
      <c r="M1222">
        <f>(order_details[[#This Row],[unitPrice]]*order_details[[#This Row],[quantity]]) - (order_details[[#This Row],[unitPrice]]*order_details[[#This Row],[quantity]]*order_details[[#This Row],[discount]])</f>
        <v>154</v>
      </c>
      <c r="N1222">
        <f>_xlfn.XLOOKUP(order_details[[#This Row],[orderID]],orders[orderID],orders[freight])</f>
        <v>4.6500000000000004</v>
      </c>
      <c r="O1222">
        <f>order_details[[#This Row],[Sales]]-order_details[[#This Row],[Freight]]</f>
        <v>149.35</v>
      </c>
      <c r="P1222" s="8">
        <f>(order_details[[#This Row],[Profit]]/order_details[[#This Row],[Sales]])/100</f>
        <v>9.6980519480519486E-3</v>
      </c>
      <c r="Q1222" s="12"/>
    </row>
    <row r="1223" spans="1:17" x14ac:dyDescent="0.25">
      <c r="A1223">
        <v>10499</v>
      </c>
      <c r="B1223">
        <v>28</v>
      </c>
      <c r="C1223" t="str">
        <f>_xlfn.XLOOKUP(order_details[[#This Row],[orderID]],orders[orderID],orders[customerID])</f>
        <v>LILAS</v>
      </c>
      <c r="D1223" t="str">
        <f>_xlfn.XLOOKUP(order_details[[#This Row],[orderID]],orders[orderID],orders[Employee Name])</f>
        <v>Margaret Peacock</v>
      </c>
      <c r="E1223" t="str">
        <f>_xlfn.XLOOKUP(order_details[[#This Row],[Customer ID]],customers[customerID],customers[companyName])</f>
        <v>LILA-Supermercado</v>
      </c>
      <c r="F1223" t="str">
        <f>_xlfn.XLOOKUP(order_details[[#This Row],[productID]],products[productID],products[productName])</f>
        <v>Rössle Sauerkraut</v>
      </c>
      <c r="G1223" t="str">
        <f>_xlfn.XLOOKUP(order_details[[#This Row],[Product Name]],products[productName],products[Category Name])</f>
        <v>Produce</v>
      </c>
      <c r="H1223" s="6">
        <f>_xlfn.XLOOKUP(order_details[[#This Row],[orderID]],orders[orderID],orders[orderDate])</f>
        <v>41737</v>
      </c>
      <c r="I1223" s="6" t="e">
        <f>DATEVALUE(order_details[[#This Row],[Order Date]])</f>
        <v>#VALUE!</v>
      </c>
      <c r="J1223">
        <v>45.6</v>
      </c>
      <c r="K1223">
        <v>20</v>
      </c>
      <c r="L1223">
        <v>0</v>
      </c>
      <c r="M1223">
        <f>(order_details[[#This Row],[unitPrice]]*order_details[[#This Row],[quantity]]) - (order_details[[#This Row],[unitPrice]]*order_details[[#This Row],[quantity]]*order_details[[#This Row],[discount]])</f>
        <v>912</v>
      </c>
      <c r="N1223">
        <f>_xlfn.XLOOKUP(order_details[[#This Row],[orderID]],orders[orderID],orders[freight])</f>
        <v>102.02</v>
      </c>
      <c r="O1223">
        <f>order_details[[#This Row],[Sales]]-order_details[[#This Row],[Freight]]</f>
        <v>809.98</v>
      </c>
      <c r="P1223" s="8">
        <f>(order_details[[#This Row],[Profit]]/order_details[[#This Row],[Sales]])/100</f>
        <v>8.8813596491228077E-3</v>
      </c>
      <c r="Q1223" s="12"/>
    </row>
    <row r="1224" spans="1:17" x14ac:dyDescent="0.25">
      <c r="A1224">
        <v>10501</v>
      </c>
      <c r="B1224">
        <v>54</v>
      </c>
      <c r="C1224" t="str">
        <f>_xlfn.XLOOKUP(order_details[[#This Row],[orderID]],orders[orderID],orders[customerID])</f>
        <v>BLAUS</v>
      </c>
      <c r="D1224" t="str">
        <f>_xlfn.XLOOKUP(order_details[[#This Row],[orderID]],orders[orderID],orders[Employee Name])</f>
        <v>Anne Dodsworth</v>
      </c>
      <c r="E1224" t="str">
        <f>_xlfn.XLOOKUP(order_details[[#This Row],[Customer ID]],customers[customerID],customers[companyName])</f>
        <v>Blauer See Delikatessen</v>
      </c>
      <c r="F1224" t="str">
        <f>_xlfn.XLOOKUP(order_details[[#This Row],[productID]],products[productID],products[productName])</f>
        <v>Tourtière</v>
      </c>
      <c r="G1224" t="str">
        <f>_xlfn.XLOOKUP(order_details[[#This Row],[Product Name]],products[productName],products[Category Name])</f>
        <v>Meat &amp; Poultry</v>
      </c>
      <c r="H1224" s="6">
        <f>_xlfn.XLOOKUP(order_details[[#This Row],[orderID]],orders[orderID],orders[orderDate])</f>
        <v>41738</v>
      </c>
      <c r="I1224" s="6" t="e">
        <f>DATEVALUE(order_details[[#This Row],[Order Date]])</f>
        <v>#VALUE!</v>
      </c>
      <c r="J1224">
        <v>7.45</v>
      </c>
      <c r="K1224">
        <v>20</v>
      </c>
      <c r="L1224">
        <v>0</v>
      </c>
      <c r="M1224">
        <f>(order_details[[#This Row],[unitPrice]]*order_details[[#This Row],[quantity]]) - (order_details[[#This Row],[unitPrice]]*order_details[[#This Row],[quantity]]*order_details[[#This Row],[discount]])</f>
        <v>149</v>
      </c>
      <c r="N1224">
        <f>_xlfn.XLOOKUP(order_details[[#This Row],[orderID]],orders[orderID],orders[freight])</f>
        <v>8.85</v>
      </c>
      <c r="O1224">
        <f>order_details[[#This Row],[Sales]]-order_details[[#This Row],[Freight]]</f>
        <v>140.15</v>
      </c>
      <c r="P1224" s="8">
        <f>(order_details[[#This Row],[Profit]]/order_details[[#This Row],[Sales]])/100</f>
        <v>9.4060402684563761E-3</v>
      </c>
      <c r="Q1224" s="12"/>
    </row>
    <row r="1225" spans="1:17" x14ac:dyDescent="0.25">
      <c r="A1225">
        <v>10503</v>
      </c>
      <c r="B1225">
        <v>65</v>
      </c>
      <c r="C1225" t="str">
        <f>_xlfn.XLOOKUP(order_details[[#This Row],[orderID]],orders[orderID],orders[customerID])</f>
        <v>HUNGO</v>
      </c>
      <c r="D1225" t="str">
        <f>_xlfn.XLOOKUP(order_details[[#This Row],[orderID]],orders[orderID],orders[Employee Name])</f>
        <v>Michael Suyama</v>
      </c>
      <c r="E1225" t="str">
        <f>_xlfn.XLOOKUP(order_details[[#This Row],[Customer ID]],customers[customerID],customers[companyName])</f>
        <v>Hungry Owl All-Night Grocers</v>
      </c>
      <c r="F1225" t="str">
        <f>_xlfn.XLOOKUP(order_details[[#This Row],[productID]],products[productID],products[productName])</f>
        <v>Louisiana Fiery Hot Pepper Sauce</v>
      </c>
      <c r="G1225" t="str">
        <f>_xlfn.XLOOKUP(order_details[[#This Row],[Product Name]],products[productName],products[Category Name])</f>
        <v>Condiments</v>
      </c>
      <c r="H1225" s="6">
        <f>_xlfn.XLOOKUP(order_details[[#This Row],[orderID]],orders[orderID],orders[orderDate])</f>
        <v>41740</v>
      </c>
      <c r="I1225" s="6" t="e">
        <f>DATEVALUE(order_details[[#This Row],[Order Date]])</f>
        <v>#VALUE!</v>
      </c>
      <c r="J1225">
        <v>21.05</v>
      </c>
      <c r="K1225">
        <v>20</v>
      </c>
      <c r="L1225">
        <v>0</v>
      </c>
      <c r="M1225">
        <f>(order_details[[#This Row],[unitPrice]]*order_details[[#This Row],[quantity]]) - (order_details[[#This Row],[unitPrice]]*order_details[[#This Row],[quantity]]*order_details[[#This Row],[discount]])</f>
        <v>421</v>
      </c>
      <c r="N1225">
        <f>_xlfn.XLOOKUP(order_details[[#This Row],[orderID]],orders[orderID],orders[freight])</f>
        <v>16.739999999999998</v>
      </c>
      <c r="O1225">
        <f>order_details[[#This Row],[Sales]]-order_details[[#This Row],[Freight]]</f>
        <v>404.26</v>
      </c>
      <c r="P1225" s="8">
        <f>(order_details[[#This Row],[Profit]]/order_details[[#This Row],[Sales]])/100</f>
        <v>9.6023752969121128E-3</v>
      </c>
      <c r="Q1225" s="12"/>
    </row>
    <row r="1226" spans="1:17" x14ac:dyDescent="0.25">
      <c r="A1226">
        <v>10516</v>
      </c>
      <c r="B1226">
        <v>42</v>
      </c>
      <c r="C1226" t="str">
        <f>_xlfn.XLOOKUP(order_details[[#This Row],[orderID]],orders[orderID],orders[customerID])</f>
        <v>HUNGO</v>
      </c>
      <c r="D1226" t="str">
        <f>_xlfn.XLOOKUP(order_details[[#This Row],[orderID]],orders[orderID],orders[Employee Name])</f>
        <v>Andrew Fuller</v>
      </c>
      <c r="E1226" t="str">
        <f>_xlfn.XLOOKUP(order_details[[#This Row],[Customer ID]],customers[customerID],customers[companyName])</f>
        <v>Hungry Owl All-Night Grocers</v>
      </c>
      <c r="F1226" t="str">
        <f>_xlfn.XLOOKUP(order_details[[#This Row],[productID]],products[productID],products[productName])</f>
        <v>Singaporean Hokkien Fried Mee</v>
      </c>
      <c r="G1226" t="str">
        <f>_xlfn.XLOOKUP(order_details[[#This Row],[Product Name]],products[productName],products[Category Name])</f>
        <v>Grains &amp; Cereals</v>
      </c>
      <c r="H1226" s="6">
        <f>_xlfn.XLOOKUP(order_details[[#This Row],[orderID]],orders[orderID],orders[orderDate])</f>
        <v>41753</v>
      </c>
      <c r="I1226" s="6" t="e">
        <f>DATEVALUE(order_details[[#This Row],[Order Date]])</f>
        <v>#VALUE!</v>
      </c>
      <c r="J1226">
        <v>14</v>
      </c>
      <c r="K1226">
        <v>20</v>
      </c>
      <c r="L1226">
        <v>0</v>
      </c>
      <c r="M1226">
        <f>(order_details[[#This Row],[unitPrice]]*order_details[[#This Row],[quantity]]) - (order_details[[#This Row],[unitPrice]]*order_details[[#This Row],[quantity]]*order_details[[#This Row],[discount]])</f>
        <v>280</v>
      </c>
      <c r="N1226">
        <f>_xlfn.XLOOKUP(order_details[[#This Row],[orderID]],orders[orderID],orders[freight])</f>
        <v>62.78</v>
      </c>
      <c r="O1226">
        <f>order_details[[#This Row],[Sales]]-order_details[[#This Row],[Freight]]</f>
        <v>217.22</v>
      </c>
      <c r="P1226" s="8">
        <f>(order_details[[#This Row],[Profit]]/order_details[[#This Row],[Sales]])/100</f>
        <v>7.7578571428571427E-3</v>
      </c>
      <c r="Q1226" s="12"/>
    </row>
    <row r="1227" spans="1:17" x14ac:dyDescent="0.25">
      <c r="A1227">
        <v>10529</v>
      </c>
      <c r="B1227">
        <v>68</v>
      </c>
      <c r="C1227" t="str">
        <f>_xlfn.XLOOKUP(order_details[[#This Row],[orderID]],orders[orderID],orders[customerID])</f>
        <v>MAISD</v>
      </c>
      <c r="D1227" t="str">
        <f>_xlfn.XLOOKUP(order_details[[#This Row],[orderID]],orders[orderID],orders[Employee Name])</f>
        <v>Steven Buchanan</v>
      </c>
      <c r="E1227" t="str">
        <f>_xlfn.XLOOKUP(order_details[[#This Row],[Customer ID]],customers[customerID],customers[companyName])</f>
        <v>Maison Dewey</v>
      </c>
      <c r="F1227" t="str">
        <f>_xlfn.XLOOKUP(order_details[[#This Row],[productID]],products[productID],products[productName])</f>
        <v>Scottish Longbreads</v>
      </c>
      <c r="G1227" t="str">
        <f>_xlfn.XLOOKUP(order_details[[#This Row],[Product Name]],products[productName],products[Category Name])</f>
        <v>Confections</v>
      </c>
      <c r="H1227" s="6">
        <f>_xlfn.XLOOKUP(order_details[[#This Row],[orderID]],orders[orderID],orders[orderDate])</f>
        <v>41766</v>
      </c>
      <c r="I1227" s="6" t="e">
        <f>DATEVALUE(order_details[[#This Row],[Order Date]])</f>
        <v>#VALUE!</v>
      </c>
      <c r="J1227">
        <v>12.5</v>
      </c>
      <c r="K1227">
        <v>20</v>
      </c>
      <c r="L1227">
        <v>0</v>
      </c>
      <c r="M1227">
        <f>(order_details[[#This Row],[unitPrice]]*order_details[[#This Row],[quantity]]) - (order_details[[#This Row],[unitPrice]]*order_details[[#This Row],[quantity]]*order_details[[#This Row],[discount]])</f>
        <v>250</v>
      </c>
      <c r="N1227">
        <f>_xlfn.XLOOKUP(order_details[[#This Row],[orderID]],orders[orderID],orders[freight])</f>
        <v>66.69</v>
      </c>
      <c r="O1227">
        <f>order_details[[#This Row],[Sales]]-order_details[[#This Row],[Freight]]</f>
        <v>183.31</v>
      </c>
      <c r="P1227" s="8">
        <f>(order_details[[#This Row],[Profit]]/order_details[[#This Row],[Sales]])/100</f>
        <v>7.3324000000000002E-3</v>
      </c>
      <c r="Q1227" s="12"/>
    </row>
    <row r="1228" spans="1:17" x14ac:dyDescent="0.25">
      <c r="A1228">
        <v>10530</v>
      </c>
      <c r="B1228">
        <v>61</v>
      </c>
      <c r="C1228" t="str">
        <f>_xlfn.XLOOKUP(order_details[[#This Row],[orderID]],orders[orderID],orders[customerID])</f>
        <v>PICCO</v>
      </c>
      <c r="D1228" t="str">
        <f>_xlfn.XLOOKUP(order_details[[#This Row],[orderID]],orders[orderID],orders[Employee Name])</f>
        <v>Janet Leverling</v>
      </c>
      <c r="E1228" t="str">
        <f>_xlfn.XLOOKUP(order_details[[#This Row],[Customer ID]],customers[customerID],customers[companyName])</f>
        <v>Piccolo und mehr</v>
      </c>
      <c r="F1228" t="str">
        <f>_xlfn.XLOOKUP(order_details[[#This Row],[productID]],products[productID],products[productName])</f>
        <v>Sirop d'érable</v>
      </c>
      <c r="G1228" t="str">
        <f>_xlfn.XLOOKUP(order_details[[#This Row],[Product Name]],products[productName],products[Category Name])</f>
        <v>Condiments</v>
      </c>
      <c r="H1228" s="6">
        <f>_xlfn.XLOOKUP(order_details[[#This Row],[orderID]],orders[orderID],orders[orderDate])</f>
        <v>41767</v>
      </c>
      <c r="I1228" s="6" t="e">
        <f>DATEVALUE(order_details[[#This Row],[Order Date]])</f>
        <v>#VALUE!</v>
      </c>
      <c r="J1228">
        <v>28.5</v>
      </c>
      <c r="K1228">
        <v>20</v>
      </c>
      <c r="L1228">
        <v>0</v>
      </c>
      <c r="M1228">
        <f>(order_details[[#This Row],[unitPrice]]*order_details[[#This Row],[quantity]]) - (order_details[[#This Row],[unitPrice]]*order_details[[#This Row],[quantity]]*order_details[[#This Row],[discount]])</f>
        <v>570</v>
      </c>
      <c r="N1228">
        <f>_xlfn.XLOOKUP(order_details[[#This Row],[orderID]],orders[orderID],orders[freight])</f>
        <v>339.22</v>
      </c>
      <c r="O1228">
        <f>order_details[[#This Row],[Sales]]-order_details[[#This Row],[Freight]]</f>
        <v>230.77999999999997</v>
      </c>
      <c r="P1228" s="8">
        <f>(order_details[[#This Row],[Profit]]/order_details[[#This Row],[Sales]])/100</f>
        <v>4.0487719298245607E-3</v>
      </c>
      <c r="Q1228" s="12"/>
    </row>
    <row r="1229" spans="1:17" x14ac:dyDescent="0.25">
      <c r="A1229">
        <v>10536</v>
      </c>
      <c r="B1229">
        <v>31</v>
      </c>
      <c r="C1229" t="str">
        <f>_xlfn.XLOOKUP(order_details[[#This Row],[orderID]],orders[orderID],orders[customerID])</f>
        <v>LEHMS</v>
      </c>
      <c r="D1229" t="str">
        <f>_xlfn.XLOOKUP(order_details[[#This Row],[orderID]],orders[orderID],orders[Employee Name])</f>
        <v>Janet Leverling</v>
      </c>
      <c r="E1229" t="str">
        <f>_xlfn.XLOOKUP(order_details[[#This Row],[Customer ID]],customers[customerID],customers[companyName])</f>
        <v>Lehmanns Marktstand</v>
      </c>
      <c r="F1229" t="str">
        <f>_xlfn.XLOOKUP(order_details[[#This Row],[productID]],products[productID],products[productName])</f>
        <v>Gorgonzola Telino</v>
      </c>
      <c r="G1229" t="str">
        <f>_xlfn.XLOOKUP(order_details[[#This Row],[Product Name]],products[productName],products[Category Name])</f>
        <v>Dairy Products</v>
      </c>
      <c r="H1229" s="6">
        <f>_xlfn.XLOOKUP(order_details[[#This Row],[orderID]],orders[orderID],orders[orderDate])</f>
        <v>41773</v>
      </c>
      <c r="I1229" s="6" t="e">
        <f>DATEVALUE(order_details[[#This Row],[Order Date]])</f>
        <v>#VALUE!</v>
      </c>
      <c r="J1229">
        <v>12.5</v>
      </c>
      <c r="K1229">
        <v>20</v>
      </c>
      <c r="L1229">
        <v>0</v>
      </c>
      <c r="M1229">
        <f>(order_details[[#This Row],[unitPrice]]*order_details[[#This Row],[quantity]]) - (order_details[[#This Row],[unitPrice]]*order_details[[#This Row],[quantity]]*order_details[[#This Row],[discount]])</f>
        <v>250</v>
      </c>
      <c r="N1229">
        <f>_xlfn.XLOOKUP(order_details[[#This Row],[orderID]],orders[orderID],orders[freight])</f>
        <v>58.88</v>
      </c>
      <c r="O1229">
        <f>order_details[[#This Row],[Sales]]-order_details[[#This Row],[Freight]]</f>
        <v>191.12</v>
      </c>
      <c r="P1229" s="8">
        <f>(order_details[[#This Row],[Profit]]/order_details[[#This Row],[Sales]])/100</f>
        <v>7.6448000000000002E-3</v>
      </c>
      <c r="Q1229" s="12"/>
    </row>
    <row r="1230" spans="1:17" x14ac:dyDescent="0.25">
      <c r="A1230">
        <v>10537</v>
      </c>
      <c r="B1230">
        <v>58</v>
      </c>
      <c r="C1230" t="str">
        <f>_xlfn.XLOOKUP(order_details[[#This Row],[orderID]],orders[orderID],orders[customerID])</f>
        <v>RICSU</v>
      </c>
      <c r="D1230" t="str">
        <f>_xlfn.XLOOKUP(order_details[[#This Row],[orderID]],orders[orderID],orders[Employee Name])</f>
        <v>Nancy Davolio</v>
      </c>
      <c r="E1230" t="str">
        <f>_xlfn.XLOOKUP(order_details[[#This Row],[Customer ID]],customers[customerID],customers[companyName])</f>
        <v>Richter Supermarkt</v>
      </c>
      <c r="F1230" t="str">
        <f>_xlfn.XLOOKUP(order_details[[#This Row],[productID]],products[productID],products[productName])</f>
        <v>Escargots de Bourgogne</v>
      </c>
      <c r="G1230" t="str">
        <f>_xlfn.XLOOKUP(order_details[[#This Row],[Product Name]],products[productName],products[Category Name])</f>
        <v>Seafood</v>
      </c>
      <c r="H1230" s="6">
        <f>_xlfn.XLOOKUP(order_details[[#This Row],[orderID]],orders[orderID],orders[orderDate])</f>
        <v>41773</v>
      </c>
      <c r="I1230" s="6" t="e">
        <f>DATEVALUE(order_details[[#This Row],[Order Date]])</f>
        <v>#VALUE!</v>
      </c>
      <c r="J1230">
        <v>13.25</v>
      </c>
      <c r="K1230">
        <v>20</v>
      </c>
      <c r="L1230">
        <v>0</v>
      </c>
      <c r="M1230">
        <f>(order_details[[#This Row],[unitPrice]]*order_details[[#This Row],[quantity]]) - (order_details[[#This Row],[unitPrice]]*order_details[[#This Row],[quantity]]*order_details[[#This Row],[discount]])</f>
        <v>265</v>
      </c>
      <c r="N1230">
        <f>_xlfn.XLOOKUP(order_details[[#This Row],[orderID]],orders[orderID],orders[freight])</f>
        <v>78.849999999999994</v>
      </c>
      <c r="O1230">
        <f>order_details[[#This Row],[Sales]]-order_details[[#This Row],[Freight]]</f>
        <v>186.15</v>
      </c>
      <c r="P1230" s="8">
        <f>(order_details[[#This Row],[Profit]]/order_details[[#This Row],[Sales]])/100</f>
        <v>7.024528301886792E-3</v>
      </c>
      <c r="Q1230" s="12"/>
    </row>
    <row r="1231" spans="1:17" x14ac:dyDescent="0.25">
      <c r="A1231">
        <v>10557</v>
      </c>
      <c r="B1231">
        <v>75</v>
      </c>
      <c r="C1231" t="str">
        <f>_xlfn.XLOOKUP(order_details[[#This Row],[orderID]],orders[orderID],orders[customerID])</f>
        <v>LEHMS</v>
      </c>
      <c r="D1231" t="str">
        <f>_xlfn.XLOOKUP(order_details[[#This Row],[orderID]],orders[orderID],orders[Employee Name])</f>
        <v>Anne Dodsworth</v>
      </c>
      <c r="E1231" t="str">
        <f>_xlfn.XLOOKUP(order_details[[#This Row],[Customer ID]],customers[customerID],customers[companyName])</f>
        <v>Lehmanns Marktstand</v>
      </c>
      <c r="F1231" t="str">
        <f>_xlfn.XLOOKUP(order_details[[#This Row],[productID]],products[productID],products[productName])</f>
        <v>Rhönbräu Klosterbier</v>
      </c>
      <c r="G1231" t="str">
        <f>_xlfn.XLOOKUP(order_details[[#This Row],[Product Name]],products[productName],products[Category Name])</f>
        <v>Beverages</v>
      </c>
      <c r="H1231" s="6">
        <f>_xlfn.XLOOKUP(order_details[[#This Row],[orderID]],orders[orderID],orders[orderDate])</f>
        <v>41793</v>
      </c>
      <c r="I1231" s="6" t="e">
        <f>DATEVALUE(order_details[[#This Row],[Order Date]])</f>
        <v>#VALUE!</v>
      </c>
      <c r="J1231">
        <v>7.75</v>
      </c>
      <c r="K1231">
        <v>20</v>
      </c>
      <c r="L1231">
        <v>0</v>
      </c>
      <c r="M1231">
        <f>(order_details[[#This Row],[unitPrice]]*order_details[[#This Row],[quantity]]) - (order_details[[#This Row],[unitPrice]]*order_details[[#This Row],[quantity]]*order_details[[#This Row],[discount]])</f>
        <v>155</v>
      </c>
      <c r="N1231">
        <f>_xlfn.XLOOKUP(order_details[[#This Row],[orderID]],orders[orderID],orders[freight])</f>
        <v>96.72</v>
      </c>
      <c r="O1231">
        <f>order_details[[#This Row],[Sales]]-order_details[[#This Row],[Freight]]</f>
        <v>58.28</v>
      </c>
      <c r="P1231" s="8">
        <f>(order_details[[#This Row],[Profit]]/order_details[[#This Row],[Sales]])/100</f>
        <v>3.7599999999999999E-3</v>
      </c>
      <c r="Q1231" s="12"/>
    </row>
    <row r="1232" spans="1:17" x14ac:dyDescent="0.25">
      <c r="A1232">
        <v>10558</v>
      </c>
      <c r="B1232">
        <v>51</v>
      </c>
      <c r="C1232" t="str">
        <f>_xlfn.XLOOKUP(order_details[[#This Row],[orderID]],orders[orderID],orders[customerID])</f>
        <v>AROUT</v>
      </c>
      <c r="D1232" t="str">
        <f>_xlfn.XLOOKUP(order_details[[#This Row],[orderID]],orders[orderID],orders[Employee Name])</f>
        <v>Nancy Davolio</v>
      </c>
      <c r="E1232" t="str">
        <f>_xlfn.XLOOKUP(order_details[[#This Row],[Customer ID]],customers[customerID],customers[companyName])</f>
        <v>Around the Horn</v>
      </c>
      <c r="F1232" t="str">
        <f>_xlfn.XLOOKUP(order_details[[#This Row],[productID]],products[productID],products[productName])</f>
        <v>Manjimup Dried Apples</v>
      </c>
      <c r="G1232" t="str">
        <f>_xlfn.XLOOKUP(order_details[[#This Row],[Product Name]],products[productName],products[Category Name])</f>
        <v>Produce</v>
      </c>
      <c r="H1232" s="6">
        <f>_xlfn.XLOOKUP(order_details[[#This Row],[orderID]],orders[orderID],orders[orderDate])</f>
        <v>41794</v>
      </c>
      <c r="I1232" s="6" t="e">
        <f>DATEVALUE(order_details[[#This Row],[Order Date]])</f>
        <v>#VALUE!</v>
      </c>
      <c r="J1232">
        <v>53</v>
      </c>
      <c r="K1232">
        <v>20</v>
      </c>
      <c r="L1232">
        <v>0</v>
      </c>
      <c r="M1232">
        <f>(order_details[[#This Row],[unitPrice]]*order_details[[#This Row],[quantity]]) - (order_details[[#This Row],[unitPrice]]*order_details[[#This Row],[quantity]]*order_details[[#This Row],[discount]])</f>
        <v>1060</v>
      </c>
      <c r="N1232">
        <f>_xlfn.XLOOKUP(order_details[[#This Row],[orderID]],orders[orderID],orders[freight])</f>
        <v>72.97</v>
      </c>
      <c r="O1232">
        <f>order_details[[#This Row],[Sales]]-order_details[[#This Row],[Freight]]</f>
        <v>987.03</v>
      </c>
      <c r="P1232" s="8">
        <f>(order_details[[#This Row],[Profit]]/order_details[[#This Row],[Sales]])/100</f>
        <v>9.3116037735849061E-3</v>
      </c>
      <c r="Q1232" s="12"/>
    </row>
    <row r="1233" spans="1:17" x14ac:dyDescent="0.25">
      <c r="A1233">
        <v>10560</v>
      </c>
      <c r="B1233">
        <v>30</v>
      </c>
      <c r="C1233" t="str">
        <f>_xlfn.XLOOKUP(order_details[[#This Row],[orderID]],orders[orderID],orders[customerID])</f>
        <v>FRANK</v>
      </c>
      <c r="D1233" t="str">
        <f>_xlfn.XLOOKUP(order_details[[#This Row],[orderID]],orders[orderID],orders[Employee Name])</f>
        <v>Laura Callahan</v>
      </c>
      <c r="E1233" t="str">
        <f>_xlfn.XLOOKUP(order_details[[#This Row],[Customer ID]],customers[customerID],customers[companyName])</f>
        <v>Frankenversand</v>
      </c>
      <c r="F1233" t="str">
        <f>_xlfn.XLOOKUP(order_details[[#This Row],[productID]],products[productID],products[productName])</f>
        <v>Nord-Ost Matjeshering</v>
      </c>
      <c r="G1233" t="str">
        <f>_xlfn.XLOOKUP(order_details[[#This Row],[Product Name]],products[productName],products[Category Name])</f>
        <v>Seafood</v>
      </c>
      <c r="H1233" s="6">
        <f>_xlfn.XLOOKUP(order_details[[#This Row],[orderID]],orders[orderID],orders[orderDate])</f>
        <v>41796</v>
      </c>
      <c r="I1233" s="6" t="e">
        <f>DATEVALUE(order_details[[#This Row],[Order Date]])</f>
        <v>#VALUE!</v>
      </c>
      <c r="J1233">
        <v>25.89</v>
      </c>
      <c r="K1233">
        <v>20</v>
      </c>
      <c r="L1233">
        <v>0</v>
      </c>
      <c r="M1233">
        <f>(order_details[[#This Row],[unitPrice]]*order_details[[#This Row],[quantity]]) - (order_details[[#This Row],[unitPrice]]*order_details[[#This Row],[quantity]]*order_details[[#This Row],[discount]])</f>
        <v>517.79999999999995</v>
      </c>
      <c r="N1233">
        <f>_xlfn.XLOOKUP(order_details[[#This Row],[orderID]],orders[orderID],orders[freight])</f>
        <v>36.65</v>
      </c>
      <c r="O1233">
        <f>order_details[[#This Row],[Sales]]-order_details[[#This Row],[Freight]]</f>
        <v>481.15</v>
      </c>
      <c r="P1233" s="8">
        <f>(order_details[[#This Row],[Profit]]/order_details[[#This Row],[Sales]])/100</f>
        <v>9.2921977597528009E-3</v>
      </c>
      <c r="Q1233" s="12"/>
    </row>
    <row r="1234" spans="1:17" x14ac:dyDescent="0.25">
      <c r="A1234">
        <v>10576</v>
      </c>
      <c r="B1234">
        <v>31</v>
      </c>
      <c r="C1234" t="str">
        <f>_xlfn.XLOOKUP(order_details[[#This Row],[orderID]],orders[orderID],orders[customerID])</f>
        <v>TORTU</v>
      </c>
      <c r="D1234" t="str">
        <f>_xlfn.XLOOKUP(order_details[[#This Row],[orderID]],orders[orderID],orders[Employee Name])</f>
        <v>Janet Leverling</v>
      </c>
      <c r="E1234" t="str">
        <f>_xlfn.XLOOKUP(order_details[[#This Row],[Customer ID]],customers[customerID],customers[companyName])</f>
        <v>Tortuga Restaurante</v>
      </c>
      <c r="F1234" t="str">
        <f>_xlfn.XLOOKUP(order_details[[#This Row],[productID]],products[productID],products[productName])</f>
        <v>Gorgonzola Telino</v>
      </c>
      <c r="G1234" t="str">
        <f>_xlfn.XLOOKUP(order_details[[#This Row],[Product Name]],products[productName],products[Category Name])</f>
        <v>Dairy Products</v>
      </c>
      <c r="H1234" s="6">
        <f>_xlfn.XLOOKUP(order_details[[#This Row],[orderID]],orders[orderID],orders[orderDate])</f>
        <v>41813</v>
      </c>
      <c r="I1234" s="6" t="e">
        <f>DATEVALUE(order_details[[#This Row],[Order Date]])</f>
        <v>#VALUE!</v>
      </c>
      <c r="J1234">
        <v>12.5</v>
      </c>
      <c r="K1234">
        <v>20</v>
      </c>
      <c r="L1234">
        <v>0</v>
      </c>
      <c r="M1234">
        <f>(order_details[[#This Row],[unitPrice]]*order_details[[#This Row],[quantity]]) - (order_details[[#This Row],[unitPrice]]*order_details[[#This Row],[quantity]]*order_details[[#This Row],[discount]])</f>
        <v>250</v>
      </c>
      <c r="N1234">
        <f>_xlfn.XLOOKUP(order_details[[#This Row],[orderID]],orders[orderID],orders[freight])</f>
        <v>18.559999999999999</v>
      </c>
      <c r="O1234">
        <f>order_details[[#This Row],[Sales]]-order_details[[#This Row],[Freight]]</f>
        <v>231.44</v>
      </c>
      <c r="P1234" s="8">
        <f>(order_details[[#This Row],[Profit]]/order_details[[#This Row],[Sales]])/100</f>
        <v>9.2575999999999995E-3</v>
      </c>
      <c r="Q1234" s="12"/>
    </row>
    <row r="1235" spans="1:17" x14ac:dyDescent="0.25">
      <c r="A1235">
        <v>10577</v>
      </c>
      <c r="B1235">
        <v>75</v>
      </c>
      <c r="C1235" t="str">
        <f>_xlfn.XLOOKUP(order_details[[#This Row],[orderID]],orders[orderID],orders[customerID])</f>
        <v>TRAIH</v>
      </c>
      <c r="D1235" t="str">
        <f>_xlfn.XLOOKUP(order_details[[#This Row],[orderID]],orders[orderID],orders[Employee Name])</f>
        <v>Anne Dodsworth</v>
      </c>
      <c r="E1235" t="str">
        <f>_xlfn.XLOOKUP(order_details[[#This Row],[Customer ID]],customers[customerID],customers[companyName])</f>
        <v>Trail's Head Gourmet Provisioners</v>
      </c>
      <c r="F1235" t="str">
        <f>_xlfn.XLOOKUP(order_details[[#This Row],[productID]],products[productID],products[productName])</f>
        <v>Rhönbräu Klosterbier</v>
      </c>
      <c r="G1235" t="str">
        <f>_xlfn.XLOOKUP(order_details[[#This Row],[Product Name]],products[productName],products[Category Name])</f>
        <v>Beverages</v>
      </c>
      <c r="H1235" s="6">
        <f>_xlfn.XLOOKUP(order_details[[#This Row],[orderID]],orders[orderID],orders[orderDate])</f>
        <v>41813</v>
      </c>
      <c r="I1235" s="6" t="e">
        <f>DATEVALUE(order_details[[#This Row],[Order Date]])</f>
        <v>#VALUE!</v>
      </c>
      <c r="J1235">
        <v>7.75</v>
      </c>
      <c r="K1235">
        <v>20</v>
      </c>
      <c r="L1235">
        <v>0</v>
      </c>
      <c r="M1235">
        <f>(order_details[[#This Row],[unitPrice]]*order_details[[#This Row],[quantity]]) - (order_details[[#This Row],[unitPrice]]*order_details[[#This Row],[quantity]]*order_details[[#This Row],[discount]])</f>
        <v>155</v>
      </c>
      <c r="N1235">
        <f>_xlfn.XLOOKUP(order_details[[#This Row],[orderID]],orders[orderID],orders[freight])</f>
        <v>25.41</v>
      </c>
      <c r="O1235">
        <f>order_details[[#This Row],[Sales]]-order_details[[#This Row],[Freight]]</f>
        <v>129.59</v>
      </c>
      <c r="P1235" s="8">
        <f>(order_details[[#This Row],[Profit]]/order_details[[#This Row],[Sales]])/100</f>
        <v>8.360645161290323E-3</v>
      </c>
      <c r="Q1235" s="12"/>
    </row>
    <row r="1236" spans="1:17" x14ac:dyDescent="0.25">
      <c r="A1236">
        <v>10587</v>
      </c>
      <c r="B1236">
        <v>77</v>
      </c>
      <c r="C1236" t="str">
        <f>_xlfn.XLOOKUP(order_details[[#This Row],[orderID]],orders[orderID],orders[customerID])</f>
        <v>QUEDE</v>
      </c>
      <c r="D1236" t="str">
        <f>_xlfn.XLOOKUP(order_details[[#This Row],[orderID]],orders[orderID],orders[Employee Name])</f>
        <v>Nancy Davolio</v>
      </c>
      <c r="E1236" t="str">
        <f>_xlfn.XLOOKUP(order_details[[#This Row],[Customer ID]],customers[customerID],customers[companyName])</f>
        <v>Que Delícia</v>
      </c>
      <c r="F1236" t="str">
        <f>_xlfn.XLOOKUP(order_details[[#This Row],[productID]],products[productID],products[productName])</f>
        <v>Original Frankfurter Grüne Soße</v>
      </c>
      <c r="G1236" t="str">
        <f>_xlfn.XLOOKUP(order_details[[#This Row],[Product Name]],products[productName],products[Category Name])</f>
        <v>Condiments</v>
      </c>
      <c r="H1236" s="6">
        <f>_xlfn.XLOOKUP(order_details[[#This Row],[orderID]],orders[orderID],orders[orderDate])</f>
        <v>41822</v>
      </c>
      <c r="I1236" s="6" t="e">
        <f>DATEVALUE(order_details[[#This Row],[Order Date]])</f>
        <v>#VALUE!</v>
      </c>
      <c r="J1236">
        <v>13</v>
      </c>
      <c r="K1236">
        <v>20</v>
      </c>
      <c r="L1236">
        <v>0</v>
      </c>
      <c r="M1236">
        <f>(order_details[[#This Row],[unitPrice]]*order_details[[#This Row],[quantity]]) - (order_details[[#This Row],[unitPrice]]*order_details[[#This Row],[quantity]]*order_details[[#This Row],[discount]])</f>
        <v>260</v>
      </c>
      <c r="N1236">
        <f>_xlfn.XLOOKUP(order_details[[#This Row],[orderID]],orders[orderID],orders[freight])</f>
        <v>62.52</v>
      </c>
      <c r="O1236">
        <f>order_details[[#This Row],[Sales]]-order_details[[#This Row],[Freight]]</f>
        <v>197.48</v>
      </c>
      <c r="P1236" s="8">
        <f>(order_details[[#This Row],[Profit]]/order_details[[#This Row],[Sales]])/100</f>
        <v>7.595384615384615E-3</v>
      </c>
      <c r="Q1236" s="12"/>
    </row>
    <row r="1237" spans="1:17" x14ac:dyDescent="0.25">
      <c r="A1237">
        <v>10597</v>
      </c>
      <c r="B1237">
        <v>57</v>
      </c>
      <c r="C1237" t="str">
        <f>_xlfn.XLOOKUP(order_details[[#This Row],[orderID]],orders[orderID],orders[customerID])</f>
        <v>PICCO</v>
      </c>
      <c r="D1237" t="str">
        <f>_xlfn.XLOOKUP(order_details[[#This Row],[orderID]],orders[orderID],orders[Employee Name])</f>
        <v>Robert King</v>
      </c>
      <c r="E1237" t="str">
        <f>_xlfn.XLOOKUP(order_details[[#This Row],[Customer ID]],customers[customerID],customers[companyName])</f>
        <v>Piccolo und mehr</v>
      </c>
      <c r="F1237" t="str">
        <f>_xlfn.XLOOKUP(order_details[[#This Row],[productID]],products[productID],products[productName])</f>
        <v>Ravioli Angelo</v>
      </c>
      <c r="G1237" t="str">
        <f>_xlfn.XLOOKUP(order_details[[#This Row],[Product Name]],products[productName],products[Category Name])</f>
        <v>Grains &amp; Cereals</v>
      </c>
      <c r="H1237" s="6">
        <f>_xlfn.XLOOKUP(order_details[[#This Row],[orderID]],orders[orderID],orders[orderDate])</f>
        <v>41831</v>
      </c>
      <c r="I1237" s="6" t="e">
        <f>DATEVALUE(order_details[[#This Row],[Order Date]])</f>
        <v>#VALUE!</v>
      </c>
      <c r="J1237">
        <v>19.5</v>
      </c>
      <c r="K1237">
        <v>20</v>
      </c>
      <c r="L1237">
        <v>0</v>
      </c>
      <c r="M1237">
        <f>(order_details[[#This Row],[unitPrice]]*order_details[[#This Row],[quantity]]) - (order_details[[#This Row],[unitPrice]]*order_details[[#This Row],[quantity]]*order_details[[#This Row],[discount]])</f>
        <v>390</v>
      </c>
      <c r="N1237">
        <f>_xlfn.XLOOKUP(order_details[[#This Row],[orderID]],orders[orderID],orders[freight])</f>
        <v>35.119999999999997</v>
      </c>
      <c r="O1237">
        <f>order_details[[#This Row],[Sales]]-order_details[[#This Row],[Freight]]</f>
        <v>354.88</v>
      </c>
      <c r="P1237" s="8">
        <f>(order_details[[#This Row],[Profit]]/order_details[[#This Row],[Sales]])/100</f>
        <v>9.0994871794871784E-3</v>
      </c>
      <c r="Q1237" s="12"/>
    </row>
    <row r="1238" spans="1:17" x14ac:dyDescent="0.25">
      <c r="A1238">
        <v>10618</v>
      </c>
      <c r="B1238">
        <v>56</v>
      </c>
      <c r="C1238" t="str">
        <f>_xlfn.XLOOKUP(order_details[[#This Row],[orderID]],orders[orderID],orders[customerID])</f>
        <v>MEREP</v>
      </c>
      <c r="D1238" t="str">
        <f>_xlfn.XLOOKUP(order_details[[#This Row],[orderID]],orders[orderID],orders[Employee Name])</f>
        <v>Nancy Davolio</v>
      </c>
      <c r="E1238" t="str">
        <f>_xlfn.XLOOKUP(order_details[[#This Row],[Customer ID]],customers[customerID],customers[companyName])</f>
        <v>Mère Paillarde</v>
      </c>
      <c r="F1238" t="str">
        <f>_xlfn.XLOOKUP(order_details[[#This Row],[productID]],products[productID],products[productName])</f>
        <v>Gnocchi di nonna Alice</v>
      </c>
      <c r="G1238" t="str">
        <f>_xlfn.XLOOKUP(order_details[[#This Row],[Product Name]],products[productName],products[Category Name])</f>
        <v>Grains &amp; Cereals</v>
      </c>
      <c r="H1238" s="6">
        <f>_xlfn.XLOOKUP(order_details[[#This Row],[orderID]],orders[orderID],orders[orderDate])</f>
        <v>41852</v>
      </c>
      <c r="I1238" s="6" t="e">
        <f>DATEVALUE(order_details[[#This Row],[Order Date]])</f>
        <v>#VALUE!</v>
      </c>
      <c r="J1238">
        <v>38</v>
      </c>
      <c r="K1238">
        <v>20</v>
      </c>
      <c r="L1238">
        <v>0</v>
      </c>
      <c r="M1238">
        <f>(order_details[[#This Row],[unitPrice]]*order_details[[#This Row],[quantity]]) - (order_details[[#This Row],[unitPrice]]*order_details[[#This Row],[quantity]]*order_details[[#This Row],[discount]])</f>
        <v>760</v>
      </c>
      <c r="N1238">
        <f>_xlfn.XLOOKUP(order_details[[#This Row],[orderID]],orders[orderID],orders[freight])</f>
        <v>154.68</v>
      </c>
      <c r="O1238">
        <f>order_details[[#This Row],[Sales]]-order_details[[#This Row],[Freight]]</f>
        <v>605.31999999999994</v>
      </c>
      <c r="P1238" s="8">
        <f>(order_details[[#This Row],[Profit]]/order_details[[#This Row],[Sales]])/100</f>
        <v>7.9647368421052623E-3</v>
      </c>
      <c r="Q1238" s="12"/>
    </row>
    <row r="1239" spans="1:17" x14ac:dyDescent="0.25">
      <c r="A1239">
        <v>10621</v>
      </c>
      <c r="B1239">
        <v>70</v>
      </c>
      <c r="C1239" t="str">
        <f>_xlfn.XLOOKUP(order_details[[#This Row],[orderID]],orders[orderID],orders[customerID])</f>
        <v>ISLAT</v>
      </c>
      <c r="D1239" t="str">
        <f>_xlfn.XLOOKUP(order_details[[#This Row],[orderID]],orders[orderID],orders[Employee Name])</f>
        <v>Margaret Peacock</v>
      </c>
      <c r="E1239" t="str">
        <f>_xlfn.XLOOKUP(order_details[[#This Row],[Customer ID]],customers[customerID],customers[companyName])</f>
        <v>Island Trading</v>
      </c>
      <c r="F1239" t="str">
        <f>_xlfn.XLOOKUP(order_details[[#This Row],[productID]],products[productID],products[productName])</f>
        <v>Outback Lager</v>
      </c>
      <c r="G1239" t="str">
        <f>_xlfn.XLOOKUP(order_details[[#This Row],[Product Name]],products[productName],products[Category Name])</f>
        <v>Beverages</v>
      </c>
      <c r="H1239" s="6">
        <f>_xlfn.XLOOKUP(order_details[[#This Row],[orderID]],orders[orderID],orders[orderDate])</f>
        <v>41856</v>
      </c>
      <c r="I1239" s="6" t="e">
        <f>DATEVALUE(order_details[[#This Row],[Order Date]])</f>
        <v>#VALUE!</v>
      </c>
      <c r="J1239">
        <v>15</v>
      </c>
      <c r="K1239">
        <v>20</v>
      </c>
      <c r="L1239">
        <v>0</v>
      </c>
      <c r="M1239">
        <f>(order_details[[#This Row],[unitPrice]]*order_details[[#This Row],[quantity]]) - (order_details[[#This Row],[unitPrice]]*order_details[[#This Row],[quantity]]*order_details[[#This Row],[discount]])</f>
        <v>300</v>
      </c>
      <c r="N1239">
        <f>_xlfn.XLOOKUP(order_details[[#This Row],[orderID]],orders[orderID],orders[freight])</f>
        <v>23.73</v>
      </c>
      <c r="O1239">
        <f>order_details[[#This Row],[Sales]]-order_details[[#This Row],[Freight]]</f>
        <v>276.27</v>
      </c>
      <c r="P1239" s="8">
        <f>(order_details[[#This Row],[Profit]]/order_details[[#This Row],[Sales]])/100</f>
        <v>9.2090000000000002E-3</v>
      </c>
      <c r="Q1239" s="12"/>
    </row>
    <row r="1240" spans="1:17" x14ac:dyDescent="0.25">
      <c r="A1240">
        <v>10622</v>
      </c>
      <c r="B1240">
        <v>2</v>
      </c>
      <c r="C1240" t="str">
        <f>_xlfn.XLOOKUP(order_details[[#This Row],[orderID]],orders[orderID],orders[customerID])</f>
        <v>RICAR</v>
      </c>
      <c r="D1240" t="str">
        <f>_xlfn.XLOOKUP(order_details[[#This Row],[orderID]],orders[orderID],orders[Employee Name])</f>
        <v>Margaret Peacock</v>
      </c>
      <c r="E1240" t="str">
        <f>_xlfn.XLOOKUP(order_details[[#This Row],[Customer ID]],customers[customerID],customers[companyName])</f>
        <v>Ricardo Adocicados</v>
      </c>
      <c r="F1240" t="str">
        <f>_xlfn.XLOOKUP(order_details[[#This Row],[productID]],products[productID],products[productName])</f>
        <v>Chang</v>
      </c>
      <c r="G1240" t="str">
        <f>_xlfn.XLOOKUP(order_details[[#This Row],[Product Name]],products[productName],products[Category Name])</f>
        <v>Beverages</v>
      </c>
      <c r="H1240" s="6">
        <f>_xlfn.XLOOKUP(order_details[[#This Row],[orderID]],orders[orderID],orders[orderDate])</f>
        <v>41857</v>
      </c>
      <c r="I1240" s="6" t="e">
        <f>DATEVALUE(order_details[[#This Row],[Order Date]])</f>
        <v>#VALUE!</v>
      </c>
      <c r="J1240">
        <v>19</v>
      </c>
      <c r="K1240">
        <v>20</v>
      </c>
      <c r="L1240">
        <v>0</v>
      </c>
      <c r="M1240">
        <f>(order_details[[#This Row],[unitPrice]]*order_details[[#This Row],[quantity]]) - (order_details[[#This Row],[unitPrice]]*order_details[[#This Row],[quantity]]*order_details[[#This Row],[discount]])</f>
        <v>380</v>
      </c>
      <c r="N1240">
        <f>_xlfn.XLOOKUP(order_details[[#This Row],[orderID]],orders[orderID],orders[freight])</f>
        <v>50.97</v>
      </c>
      <c r="O1240">
        <f>order_details[[#This Row],[Sales]]-order_details[[#This Row],[Freight]]</f>
        <v>329.03</v>
      </c>
      <c r="P1240" s="8">
        <f>(order_details[[#This Row],[Profit]]/order_details[[#This Row],[Sales]])/100</f>
        <v>8.658684210526315E-3</v>
      </c>
      <c r="Q1240" s="12"/>
    </row>
    <row r="1241" spans="1:17" x14ac:dyDescent="0.25">
      <c r="A1241">
        <v>10626</v>
      </c>
      <c r="B1241">
        <v>60</v>
      </c>
      <c r="C1241" t="str">
        <f>_xlfn.XLOOKUP(order_details[[#This Row],[orderID]],orders[orderID],orders[customerID])</f>
        <v>BERGS</v>
      </c>
      <c r="D1241" t="str">
        <f>_xlfn.XLOOKUP(order_details[[#This Row],[orderID]],orders[orderID],orders[Employee Name])</f>
        <v>Nancy Davolio</v>
      </c>
      <c r="E1241" t="str">
        <f>_xlfn.XLOOKUP(order_details[[#This Row],[Customer ID]],customers[customerID],customers[companyName])</f>
        <v>Berglunds snabbköp</v>
      </c>
      <c r="F1241" t="str">
        <f>_xlfn.XLOOKUP(order_details[[#This Row],[productID]],products[productID],products[productName])</f>
        <v>Camembert Pierrot</v>
      </c>
      <c r="G1241" t="str">
        <f>_xlfn.XLOOKUP(order_details[[#This Row],[Product Name]],products[productName],products[Category Name])</f>
        <v>Dairy Products</v>
      </c>
      <c r="H1241" s="6">
        <f>_xlfn.XLOOKUP(order_details[[#This Row],[orderID]],orders[orderID],orders[orderDate])</f>
        <v>41862</v>
      </c>
      <c r="I1241" s="6" t="e">
        <f>DATEVALUE(order_details[[#This Row],[Order Date]])</f>
        <v>#VALUE!</v>
      </c>
      <c r="J1241">
        <v>34</v>
      </c>
      <c r="K1241">
        <v>20</v>
      </c>
      <c r="L1241">
        <v>0</v>
      </c>
      <c r="M1241">
        <f>(order_details[[#This Row],[unitPrice]]*order_details[[#This Row],[quantity]]) - (order_details[[#This Row],[unitPrice]]*order_details[[#This Row],[quantity]]*order_details[[#This Row],[discount]])</f>
        <v>680</v>
      </c>
      <c r="N1241">
        <f>_xlfn.XLOOKUP(order_details[[#This Row],[orderID]],orders[orderID],orders[freight])</f>
        <v>138.69</v>
      </c>
      <c r="O1241">
        <f>order_details[[#This Row],[Sales]]-order_details[[#This Row],[Freight]]</f>
        <v>541.30999999999995</v>
      </c>
      <c r="P1241" s="8">
        <f>(order_details[[#This Row],[Profit]]/order_details[[#This Row],[Sales]])/100</f>
        <v>7.9604411764705868E-3</v>
      </c>
      <c r="Q1241" s="12"/>
    </row>
    <row r="1242" spans="1:17" x14ac:dyDescent="0.25">
      <c r="A1242">
        <v>10626</v>
      </c>
      <c r="B1242">
        <v>71</v>
      </c>
      <c r="C1242" t="str">
        <f>_xlfn.XLOOKUP(order_details[[#This Row],[orderID]],orders[orderID],orders[customerID])</f>
        <v>BERGS</v>
      </c>
      <c r="D1242" t="str">
        <f>_xlfn.XLOOKUP(order_details[[#This Row],[orderID]],orders[orderID],orders[Employee Name])</f>
        <v>Nancy Davolio</v>
      </c>
      <c r="E1242" t="str">
        <f>_xlfn.XLOOKUP(order_details[[#This Row],[Customer ID]],customers[customerID],customers[companyName])</f>
        <v>Berglunds snabbköp</v>
      </c>
      <c r="F1242" t="str">
        <f>_xlfn.XLOOKUP(order_details[[#This Row],[productID]],products[productID],products[productName])</f>
        <v>Flotemysost</v>
      </c>
      <c r="G1242" t="str">
        <f>_xlfn.XLOOKUP(order_details[[#This Row],[Product Name]],products[productName],products[Category Name])</f>
        <v>Dairy Products</v>
      </c>
      <c r="H1242" s="6">
        <f>_xlfn.XLOOKUP(order_details[[#This Row],[orderID]],orders[orderID],orders[orderDate])</f>
        <v>41862</v>
      </c>
      <c r="I1242" s="6" t="e">
        <f>DATEVALUE(order_details[[#This Row],[Order Date]])</f>
        <v>#VALUE!</v>
      </c>
      <c r="J1242">
        <v>21.5</v>
      </c>
      <c r="K1242">
        <v>20</v>
      </c>
      <c r="L1242">
        <v>0</v>
      </c>
      <c r="M1242">
        <f>(order_details[[#This Row],[unitPrice]]*order_details[[#This Row],[quantity]]) - (order_details[[#This Row],[unitPrice]]*order_details[[#This Row],[quantity]]*order_details[[#This Row],[discount]])</f>
        <v>430</v>
      </c>
      <c r="N1242">
        <f>_xlfn.XLOOKUP(order_details[[#This Row],[orderID]],orders[orderID],orders[freight])</f>
        <v>138.69</v>
      </c>
      <c r="O1242">
        <f>order_details[[#This Row],[Sales]]-order_details[[#This Row],[Freight]]</f>
        <v>291.31</v>
      </c>
      <c r="P1242" s="8">
        <f>(order_details[[#This Row],[Profit]]/order_details[[#This Row],[Sales]])/100</f>
        <v>6.774651162790698E-3</v>
      </c>
      <c r="Q1242" s="12"/>
    </row>
    <row r="1243" spans="1:17" x14ac:dyDescent="0.25">
      <c r="A1243">
        <v>10629</v>
      </c>
      <c r="B1243">
        <v>29</v>
      </c>
      <c r="C1243" t="str">
        <f>_xlfn.XLOOKUP(order_details[[#This Row],[orderID]],orders[orderID],orders[customerID])</f>
        <v>GODOS</v>
      </c>
      <c r="D1243" t="str">
        <f>_xlfn.XLOOKUP(order_details[[#This Row],[orderID]],orders[orderID],orders[Employee Name])</f>
        <v>Margaret Peacock</v>
      </c>
      <c r="E1243" t="str">
        <f>_xlfn.XLOOKUP(order_details[[#This Row],[Customer ID]],customers[customerID],customers[companyName])</f>
        <v>Godos Cocina Típica</v>
      </c>
      <c r="F1243" t="str">
        <f>_xlfn.XLOOKUP(order_details[[#This Row],[productID]],products[productID],products[productName])</f>
        <v>Thüringer Rostbratwurst</v>
      </c>
      <c r="G1243" t="str">
        <f>_xlfn.XLOOKUP(order_details[[#This Row],[Product Name]],products[productName],products[Category Name])</f>
        <v>Meat &amp; Poultry</v>
      </c>
      <c r="H1243" s="6">
        <f>_xlfn.XLOOKUP(order_details[[#This Row],[orderID]],orders[orderID],orders[orderDate])</f>
        <v>41863</v>
      </c>
      <c r="I1243" s="6" t="e">
        <f>DATEVALUE(order_details[[#This Row],[Order Date]])</f>
        <v>#VALUE!</v>
      </c>
      <c r="J1243">
        <v>123.79</v>
      </c>
      <c r="K1243">
        <v>20</v>
      </c>
      <c r="L1243">
        <v>0</v>
      </c>
      <c r="M1243">
        <f>(order_details[[#This Row],[unitPrice]]*order_details[[#This Row],[quantity]]) - (order_details[[#This Row],[unitPrice]]*order_details[[#This Row],[quantity]]*order_details[[#This Row],[discount]])</f>
        <v>2475.8000000000002</v>
      </c>
      <c r="N1243">
        <f>_xlfn.XLOOKUP(order_details[[#This Row],[orderID]],orders[orderID],orders[freight])</f>
        <v>85.46</v>
      </c>
      <c r="O1243">
        <f>order_details[[#This Row],[Sales]]-order_details[[#This Row],[Freight]]</f>
        <v>2390.34</v>
      </c>
      <c r="P1243" s="8">
        <f>(order_details[[#This Row],[Profit]]/order_details[[#This Row],[Sales]])/100</f>
        <v>9.6548186444785529E-3</v>
      </c>
      <c r="Q1243" s="12"/>
    </row>
    <row r="1244" spans="1:17" x14ac:dyDescent="0.25">
      <c r="A1244">
        <v>10638</v>
      </c>
      <c r="B1244">
        <v>45</v>
      </c>
      <c r="C1244" t="str">
        <f>_xlfn.XLOOKUP(order_details[[#This Row],[orderID]],orders[orderID],orders[customerID])</f>
        <v>LINOD</v>
      </c>
      <c r="D1244" t="str">
        <f>_xlfn.XLOOKUP(order_details[[#This Row],[orderID]],orders[orderID],orders[Employee Name])</f>
        <v>Janet Leverling</v>
      </c>
      <c r="E1244" t="str">
        <f>_xlfn.XLOOKUP(order_details[[#This Row],[Customer ID]],customers[customerID],customers[companyName])</f>
        <v>LINO-Delicateses</v>
      </c>
      <c r="F1244" t="str">
        <f>_xlfn.XLOOKUP(order_details[[#This Row],[productID]],products[productID],products[productName])</f>
        <v>Rogede sild</v>
      </c>
      <c r="G1244" t="str">
        <f>_xlfn.XLOOKUP(order_details[[#This Row],[Product Name]],products[productName],products[Category Name])</f>
        <v>Seafood</v>
      </c>
      <c r="H1244" s="6">
        <f>_xlfn.XLOOKUP(order_details[[#This Row],[orderID]],orders[orderID],orders[orderDate])</f>
        <v>41871</v>
      </c>
      <c r="I1244" s="6" t="e">
        <f>DATEVALUE(order_details[[#This Row],[Order Date]])</f>
        <v>#VALUE!</v>
      </c>
      <c r="J1244">
        <v>9.5</v>
      </c>
      <c r="K1244">
        <v>20</v>
      </c>
      <c r="L1244">
        <v>0</v>
      </c>
      <c r="M1244">
        <f>(order_details[[#This Row],[unitPrice]]*order_details[[#This Row],[quantity]]) - (order_details[[#This Row],[unitPrice]]*order_details[[#This Row],[quantity]]*order_details[[#This Row],[discount]])</f>
        <v>190</v>
      </c>
      <c r="N1244">
        <f>_xlfn.XLOOKUP(order_details[[#This Row],[orderID]],orders[orderID],orders[freight])</f>
        <v>158.44</v>
      </c>
      <c r="O1244">
        <f>order_details[[#This Row],[Sales]]-order_details[[#This Row],[Freight]]</f>
        <v>31.560000000000002</v>
      </c>
      <c r="P1244" s="8">
        <f>(order_details[[#This Row],[Profit]]/order_details[[#This Row],[Sales]])/100</f>
        <v>1.6610526315789477E-3</v>
      </c>
      <c r="Q1244" s="12"/>
    </row>
    <row r="1245" spans="1:17" x14ac:dyDescent="0.25">
      <c r="A1245">
        <v>10644</v>
      </c>
      <c r="B1245">
        <v>43</v>
      </c>
      <c r="C1245" t="str">
        <f>_xlfn.XLOOKUP(order_details[[#This Row],[orderID]],orders[orderID],orders[customerID])</f>
        <v>WELLI</v>
      </c>
      <c r="D1245" t="str">
        <f>_xlfn.XLOOKUP(order_details[[#This Row],[orderID]],orders[orderID],orders[Employee Name])</f>
        <v>Janet Leverling</v>
      </c>
      <c r="E1245" t="str">
        <f>_xlfn.XLOOKUP(order_details[[#This Row],[Customer ID]],customers[customerID],customers[companyName])</f>
        <v>Wellington Importadora</v>
      </c>
      <c r="F1245" t="str">
        <f>_xlfn.XLOOKUP(order_details[[#This Row],[productID]],products[productID],products[productName])</f>
        <v>Ipoh Coffee</v>
      </c>
      <c r="G1245" t="str">
        <f>_xlfn.XLOOKUP(order_details[[#This Row],[Product Name]],products[productName],products[Category Name])</f>
        <v>Beverages</v>
      </c>
      <c r="H1245" s="6">
        <f>_xlfn.XLOOKUP(order_details[[#This Row],[orderID]],orders[orderID],orders[orderDate])</f>
        <v>41876</v>
      </c>
      <c r="I1245" s="6" t="e">
        <f>DATEVALUE(order_details[[#This Row],[Order Date]])</f>
        <v>#VALUE!</v>
      </c>
      <c r="J1245">
        <v>46</v>
      </c>
      <c r="K1245">
        <v>20</v>
      </c>
      <c r="L1245">
        <v>0</v>
      </c>
      <c r="M1245">
        <f>(order_details[[#This Row],[unitPrice]]*order_details[[#This Row],[quantity]]) - (order_details[[#This Row],[unitPrice]]*order_details[[#This Row],[quantity]]*order_details[[#This Row],[discount]])</f>
        <v>920</v>
      </c>
      <c r="N1245">
        <f>_xlfn.XLOOKUP(order_details[[#This Row],[orderID]],orders[orderID],orders[freight])</f>
        <v>0.14000000000000001</v>
      </c>
      <c r="O1245">
        <f>order_details[[#This Row],[Sales]]-order_details[[#This Row],[Freight]]</f>
        <v>919.86</v>
      </c>
      <c r="P1245" s="8">
        <f>(order_details[[#This Row],[Profit]]/order_details[[#This Row],[Sales]])/100</f>
        <v>9.9984782608695654E-3</v>
      </c>
      <c r="Q1245" s="12"/>
    </row>
    <row r="1246" spans="1:17" x14ac:dyDescent="0.25">
      <c r="A1246">
        <v>10645</v>
      </c>
      <c r="B1246">
        <v>18</v>
      </c>
      <c r="C1246" t="str">
        <f>_xlfn.XLOOKUP(order_details[[#This Row],[orderID]],orders[orderID],orders[customerID])</f>
        <v>HANAR</v>
      </c>
      <c r="D1246" t="str">
        <f>_xlfn.XLOOKUP(order_details[[#This Row],[orderID]],orders[orderID],orders[Employee Name])</f>
        <v>Margaret Peacock</v>
      </c>
      <c r="E1246" t="str">
        <f>_xlfn.XLOOKUP(order_details[[#This Row],[Customer ID]],customers[customerID],customers[companyName])</f>
        <v>Hanari Carnes</v>
      </c>
      <c r="F1246" t="str">
        <f>_xlfn.XLOOKUP(order_details[[#This Row],[productID]],products[productID],products[productName])</f>
        <v>Carnarvon Tigers</v>
      </c>
      <c r="G1246" t="str">
        <f>_xlfn.XLOOKUP(order_details[[#This Row],[Product Name]],products[productName],products[Category Name])</f>
        <v>Seafood</v>
      </c>
      <c r="H1246" s="6">
        <f>_xlfn.XLOOKUP(order_details[[#This Row],[orderID]],orders[orderID],orders[orderDate])</f>
        <v>41877</v>
      </c>
      <c r="I1246" s="6" t="e">
        <f>DATEVALUE(order_details[[#This Row],[Order Date]])</f>
        <v>#VALUE!</v>
      </c>
      <c r="J1246">
        <v>62.5</v>
      </c>
      <c r="K1246">
        <v>20</v>
      </c>
      <c r="L1246">
        <v>0</v>
      </c>
      <c r="M1246">
        <f>(order_details[[#This Row],[unitPrice]]*order_details[[#This Row],[quantity]]) - (order_details[[#This Row],[unitPrice]]*order_details[[#This Row],[quantity]]*order_details[[#This Row],[discount]])</f>
        <v>1250</v>
      </c>
      <c r="N1246">
        <f>_xlfn.XLOOKUP(order_details[[#This Row],[orderID]],orders[orderID],orders[freight])</f>
        <v>12.41</v>
      </c>
      <c r="O1246">
        <f>order_details[[#This Row],[Sales]]-order_details[[#This Row],[Freight]]</f>
        <v>1237.5899999999999</v>
      </c>
      <c r="P1246" s="8">
        <f>(order_details[[#This Row],[Profit]]/order_details[[#This Row],[Sales]])/100</f>
        <v>9.90072E-3</v>
      </c>
      <c r="Q1246" s="12"/>
    </row>
    <row r="1247" spans="1:17" x14ac:dyDescent="0.25">
      <c r="A1247">
        <v>10649</v>
      </c>
      <c r="B1247">
        <v>28</v>
      </c>
      <c r="C1247" t="str">
        <f>_xlfn.XLOOKUP(order_details[[#This Row],[orderID]],orders[orderID],orders[customerID])</f>
        <v>MAISD</v>
      </c>
      <c r="D1247" t="str">
        <f>_xlfn.XLOOKUP(order_details[[#This Row],[orderID]],orders[orderID],orders[Employee Name])</f>
        <v>Steven Buchanan</v>
      </c>
      <c r="E1247" t="str">
        <f>_xlfn.XLOOKUP(order_details[[#This Row],[Customer ID]],customers[customerID],customers[companyName])</f>
        <v>Maison Dewey</v>
      </c>
      <c r="F1247" t="str">
        <f>_xlfn.XLOOKUP(order_details[[#This Row],[productID]],products[productID],products[productName])</f>
        <v>Rössle Sauerkraut</v>
      </c>
      <c r="G1247" t="str">
        <f>_xlfn.XLOOKUP(order_details[[#This Row],[Product Name]],products[productName],products[Category Name])</f>
        <v>Produce</v>
      </c>
      <c r="H1247" s="6">
        <f>_xlfn.XLOOKUP(order_details[[#This Row],[orderID]],orders[orderID],orders[orderDate])</f>
        <v>41879</v>
      </c>
      <c r="I1247" s="6" t="e">
        <f>DATEVALUE(order_details[[#This Row],[Order Date]])</f>
        <v>#VALUE!</v>
      </c>
      <c r="J1247">
        <v>45.6</v>
      </c>
      <c r="K1247">
        <v>20</v>
      </c>
      <c r="L1247">
        <v>0</v>
      </c>
      <c r="M1247">
        <f>(order_details[[#This Row],[unitPrice]]*order_details[[#This Row],[quantity]]) - (order_details[[#This Row],[unitPrice]]*order_details[[#This Row],[quantity]]*order_details[[#This Row],[discount]])</f>
        <v>912</v>
      </c>
      <c r="N1247">
        <f>_xlfn.XLOOKUP(order_details[[#This Row],[orderID]],orders[orderID],orders[freight])</f>
        <v>6.2</v>
      </c>
      <c r="O1247">
        <f>order_details[[#This Row],[Sales]]-order_details[[#This Row],[Freight]]</f>
        <v>905.8</v>
      </c>
      <c r="P1247" s="8">
        <f>(order_details[[#This Row],[Profit]]/order_details[[#This Row],[Sales]])/100</f>
        <v>9.9320175438596479E-3</v>
      </c>
      <c r="Q1247" s="12"/>
    </row>
    <row r="1248" spans="1:17" x14ac:dyDescent="0.25">
      <c r="A1248">
        <v>10652</v>
      </c>
      <c r="B1248">
        <v>42</v>
      </c>
      <c r="C1248" t="str">
        <f>_xlfn.XLOOKUP(order_details[[#This Row],[orderID]],orders[orderID],orders[customerID])</f>
        <v>GOURL</v>
      </c>
      <c r="D1248" t="str">
        <f>_xlfn.XLOOKUP(order_details[[#This Row],[orderID]],orders[orderID],orders[Employee Name])</f>
        <v>Margaret Peacock</v>
      </c>
      <c r="E1248" t="str">
        <f>_xlfn.XLOOKUP(order_details[[#This Row],[Customer ID]],customers[customerID],customers[companyName])</f>
        <v>Gourmet Lanchonetes</v>
      </c>
      <c r="F1248" t="str">
        <f>_xlfn.XLOOKUP(order_details[[#This Row],[productID]],products[productID],products[productName])</f>
        <v>Singaporean Hokkien Fried Mee</v>
      </c>
      <c r="G1248" t="str">
        <f>_xlfn.XLOOKUP(order_details[[#This Row],[Product Name]],products[productName],products[Category Name])</f>
        <v>Grains &amp; Cereals</v>
      </c>
      <c r="H1248" s="6">
        <f>_xlfn.XLOOKUP(order_details[[#This Row],[orderID]],orders[orderID],orders[orderDate])</f>
        <v>41883</v>
      </c>
      <c r="I1248" s="6" t="e">
        <f>DATEVALUE(order_details[[#This Row],[Order Date]])</f>
        <v>#VALUE!</v>
      </c>
      <c r="J1248">
        <v>14</v>
      </c>
      <c r="K1248">
        <v>20</v>
      </c>
      <c r="L1248">
        <v>0</v>
      </c>
      <c r="M1248">
        <f>(order_details[[#This Row],[unitPrice]]*order_details[[#This Row],[quantity]]) - (order_details[[#This Row],[unitPrice]]*order_details[[#This Row],[quantity]]*order_details[[#This Row],[discount]])</f>
        <v>280</v>
      </c>
      <c r="N1248">
        <f>_xlfn.XLOOKUP(order_details[[#This Row],[orderID]],orders[orderID],orders[freight])</f>
        <v>7.14</v>
      </c>
      <c r="O1248">
        <f>order_details[[#This Row],[Sales]]-order_details[[#This Row],[Freight]]</f>
        <v>272.86</v>
      </c>
      <c r="P1248" s="8">
        <f>(order_details[[#This Row],[Profit]]/order_details[[#This Row],[Sales]])/100</f>
        <v>9.7450000000000002E-3</v>
      </c>
      <c r="Q1248" s="12"/>
    </row>
    <row r="1249" spans="1:17" x14ac:dyDescent="0.25">
      <c r="A1249">
        <v>10665</v>
      </c>
      <c r="B1249">
        <v>51</v>
      </c>
      <c r="C1249" t="str">
        <f>_xlfn.XLOOKUP(order_details[[#This Row],[orderID]],orders[orderID],orders[customerID])</f>
        <v>LONEP</v>
      </c>
      <c r="D1249" t="str">
        <f>_xlfn.XLOOKUP(order_details[[#This Row],[orderID]],orders[orderID],orders[Employee Name])</f>
        <v>Nancy Davolio</v>
      </c>
      <c r="E1249" t="str">
        <f>_xlfn.XLOOKUP(order_details[[#This Row],[Customer ID]],customers[customerID],customers[companyName])</f>
        <v>Lonesome Pine Restaurant</v>
      </c>
      <c r="F1249" t="str">
        <f>_xlfn.XLOOKUP(order_details[[#This Row],[productID]],products[productID],products[productName])</f>
        <v>Manjimup Dried Apples</v>
      </c>
      <c r="G1249" t="str">
        <f>_xlfn.XLOOKUP(order_details[[#This Row],[Product Name]],products[productName],products[Category Name])</f>
        <v>Produce</v>
      </c>
      <c r="H1249" s="6">
        <f>_xlfn.XLOOKUP(order_details[[#This Row],[orderID]],orders[orderID],orders[orderDate])</f>
        <v>41893</v>
      </c>
      <c r="I1249" s="6" t="e">
        <f>DATEVALUE(order_details[[#This Row],[Order Date]])</f>
        <v>#VALUE!</v>
      </c>
      <c r="J1249">
        <v>53</v>
      </c>
      <c r="K1249">
        <v>20</v>
      </c>
      <c r="L1249">
        <v>0</v>
      </c>
      <c r="M1249">
        <f>(order_details[[#This Row],[unitPrice]]*order_details[[#This Row],[quantity]]) - (order_details[[#This Row],[unitPrice]]*order_details[[#This Row],[quantity]]*order_details[[#This Row],[discount]])</f>
        <v>1060</v>
      </c>
      <c r="N1249">
        <f>_xlfn.XLOOKUP(order_details[[#This Row],[orderID]],orders[orderID],orders[freight])</f>
        <v>26.31</v>
      </c>
      <c r="O1249">
        <f>order_details[[#This Row],[Sales]]-order_details[[#This Row],[Freight]]</f>
        <v>1033.69</v>
      </c>
      <c r="P1249" s="8">
        <f>(order_details[[#This Row],[Profit]]/order_details[[#This Row],[Sales]])/100</f>
        <v>9.7517924528301887E-3</v>
      </c>
      <c r="Q1249" s="12"/>
    </row>
    <row r="1250" spans="1:17" x14ac:dyDescent="0.25">
      <c r="A1250">
        <v>10684</v>
      </c>
      <c r="B1250">
        <v>40</v>
      </c>
      <c r="C1250" t="str">
        <f>_xlfn.XLOOKUP(order_details[[#This Row],[orderID]],orders[orderID],orders[customerID])</f>
        <v>OTTIK</v>
      </c>
      <c r="D1250" t="str">
        <f>_xlfn.XLOOKUP(order_details[[#This Row],[orderID]],orders[orderID],orders[Employee Name])</f>
        <v>Janet Leverling</v>
      </c>
      <c r="E1250" t="str">
        <f>_xlfn.XLOOKUP(order_details[[#This Row],[Customer ID]],customers[customerID],customers[companyName])</f>
        <v>Ottilies Käseladen</v>
      </c>
      <c r="F1250" t="str">
        <f>_xlfn.XLOOKUP(order_details[[#This Row],[productID]],products[productID],products[productName])</f>
        <v>Boston Crab Meat</v>
      </c>
      <c r="G1250" t="str">
        <f>_xlfn.XLOOKUP(order_details[[#This Row],[Product Name]],products[productName],products[Category Name])</f>
        <v>Seafood</v>
      </c>
      <c r="H1250" s="6">
        <f>_xlfn.XLOOKUP(order_details[[#This Row],[orderID]],orders[orderID],orders[orderDate])</f>
        <v>41908</v>
      </c>
      <c r="I1250" s="6" t="e">
        <f>DATEVALUE(order_details[[#This Row],[Order Date]])</f>
        <v>#VALUE!</v>
      </c>
      <c r="J1250">
        <v>18.399999999999999</v>
      </c>
      <c r="K1250">
        <v>20</v>
      </c>
      <c r="L1250">
        <v>0</v>
      </c>
      <c r="M1250">
        <f>(order_details[[#This Row],[unitPrice]]*order_details[[#This Row],[quantity]]) - (order_details[[#This Row],[unitPrice]]*order_details[[#This Row],[quantity]]*order_details[[#This Row],[discount]])</f>
        <v>368</v>
      </c>
      <c r="N1250">
        <f>_xlfn.XLOOKUP(order_details[[#This Row],[orderID]],orders[orderID],orders[freight])</f>
        <v>145.63</v>
      </c>
      <c r="O1250">
        <f>order_details[[#This Row],[Sales]]-order_details[[#This Row],[Freight]]</f>
        <v>222.37</v>
      </c>
      <c r="P1250" s="8">
        <f>(order_details[[#This Row],[Profit]]/order_details[[#This Row],[Sales]])/100</f>
        <v>6.0426630434782611E-3</v>
      </c>
      <c r="Q1250" s="12"/>
    </row>
    <row r="1251" spans="1:17" x14ac:dyDescent="0.25">
      <c r="A1251">
        <v>10685</v>
      </c>
      <c r="B1251">
        <v>10</v>
      </c>
      <c r="C1251" t="str">
        <f>_xlfn.XLOOKUP(order_details[[#This Row],[orderID]],orders[orderID],orders[customerID])</f>
        <v>GOURL</v>
      </c>
      <c r="D1251" t="str">
        <f>_xlfn.XLOOKUP(order_details[[#This Row],[orderID]],orders[orderID],orders[Employee Name])</f>
        <v>Margaret Peacock</v>
      </c>
      <c r="E1251" t="str">
        <f>_xlfn.XLOOKUP(order_details[[#This Row],[Customer ID]],customers[customerID],customers[companyName])</f>
        <v>Gourmet Lanchonetes</v>
      </c>
      <c r="F1251" t="str">
        <f>_xlfn.XLOOKUP(order_details[[#This Row],[productID]],products[productID],products[productName])</f>
        <v>Ikura</v>
      </c>
      <c r="G1251" t="str">
        <f>_xlfn.XLOOKUP(order_details[[#This Row],[Product Name]],products[productName],products[Category Name])</f>
        <v>Seafood</v>
      </c>
      <c r="H1251" s="6">
        <f>_xlfn.XLOOKUP(order_details[[#This Row],[orderID]],orders[orderID],orders[orderDate])</f>
        <v>41911</v>
      </c>
      <c r="I1251" s="6" t="e">
        <f>DATEVALUE(order_details[[#This Row],[Order Date]])</f>
        <v>#VALUE!</v>
      </c>
      <c r="J1251">
        <v>31</v>
      </c>
      <c r="K1251">
        <v>20</v>
      </c>
      <c r="L1251">
        <v>0</v>
      </c>
      <c r="M1251">
        <f>(order_details[[#This Row],[unitPrice]]*order_details[[#This Row],[quantity]]) - (order_details[[#This Row],[unitPrice]]*order_details[[#This Row],[quantity]]*order_details[[#This Row],[discount]])</f>
        <v>620</v>
      </c>
      <c r="N1251">
        <f>_xlfn.XLOOKUP(order_details[[#This Row],[orderID]],orders[orderID],orders[freight])</f>
        <v>33.75</v>
      </c>
      <c r="O1251">
        <f>order_details[[#This Row],[Sales]]-order_details[[#This Row],[Freight]]</f>
        <v>586.25</v>
      </c>
      <c r="P1251" s="8">
        <f>(order_details[[#This Row],[Profit]]/order_details[[#This Row],[Sales]])/100</f>
        <v>9.4556451612903217E-3</v>
      </c>
      <c r="Q1251" s="12"/>
    </row>
    <row r="1252" spans="1:17" x14ac:dyDescent="0.25">
      <c r="A1252">
        <v>10692</v>
      </c>
      <c r="B1252">
        <v>63</v>
      </c>
      <c r="C1252" t="str">
        <f>_xlfn.XLOOKUP(order_details[[#This Row],[orderID]],orders[orderID],orders[customerID])</f>
        <v>ALFKI</v>
      </c>
      <c r="D1252" t="str">
        <f>_xlfn.XLOOKUP(order_details[[#This Row],[orderID]],orders[orderID],orders[Employee Name])</f>
        <v>Margaret Peacock</v>
      </c>
      <c r="E1252" t="str">
        <f>_xlfn.XLOOKUP(order_details[[#This Row],[Customer ID]],customers[customerID],customers[companyName])</f>
        <v>Alfreds Futterkiste</v>
      </c>
      <c r="F1252" t="str">
        <f>_xlfn.XLOOKUP(order_details[[#This Row],[productID]],products[productID],products[productName])</f>
        <v>Vegie-spread</v>
      </c>
      <c r="G1252" t="str">
        <f>_xlfn.XLOOKUP(order_details[[#This Row],[Product Name]],products[productName],products[Category Name])</f>
        <v>Condiments</v>
      </c>
      <c r="H1252" s="6">
        <f>_xlfn.XLOOKUP(order_details[[#This Row],[orderID]],orders[orderID],orders[orderDate])</f>
        <v>41915</v>
      </c>
      <c r="I1252" s="6" t="e">
        <f>DATEVALUE(order_details[[#This Row],[Order Date]])</f>
        <v>#VALUE!</v>
      </c>
      <c r="J1252">
        <v>43.9</v>
      </c>
      <c r="K1252">
        <v>20</v>
      </c>
      <c r="L1252">
        <v>0</v>
      </c>
      <c r="M1252">
        <f>(order_details[[#This Row],[unitPrice]]*order_details[[#This Row],[quantity]]) - (order_details[[#This Row],[unitPrice]]*order_details[[#This Row],[quantity]]*order_details[[#This Row],[discount]])</f>
        <v>878</v>
      </c>
      <c r="N1252">
        <f>_xlfn.XLOOKUP(order_details[[#This Row],[orderID]],orders[orderID],orders[freight])</f>
        <v>61.02</v>
      </c>
      <c r="O1252">
        <f>order_details[[#This Row],[Sales]]-order_details[[#This Row],[Freight]]</f>
        <v>816.98</v>
      </c>
      <c r="P1252" s="8">
        <f>(order_details[[#This Row],[Profit]]/order_details[[#This Row],[Sales]])/100</f>
        <v>9.3050113895216408E-3</v>
      </c>
      <c r="Q1252" s="12"/>
    </row>
    <row r="1253" spans="1:17" x14ac:dyDescent="0.25">
      <c r="A1253">
        <v>10695</v>
      </c>
      <c r="B1253">
        <v>24</v>
      </c>
      <c r="C1253" t="str">
        <f>_xlfn.XLOOKUP(order_details[[#This Row],[orderID]],orders[orderID],orders[customerID])</f>
        <v>WILMK</v>
      </c>
      <c r="D1253" t="str">
        <f>_xlfn.XLOOKUP(order_details[[#This Row],[orderID]],orders[orderID],orders[Employee Name])</f>
        <v>Robert King</v>
      </c>
      <c r="E1253" t="str">
        <f>_xlfn.XLOOKUP(order_details[[#This Row],[Customer ID]],customers[customerID],customers[companyName])</f>
        <v>Wilman Kala</v>
      </c>
      <c r="F1253" t="str">
        <f>_xlfn.XLOOKUP(order_details[[#This Row],[productID]],products[productID],products[productName])</f>
        <v>Guarana Fantastica</v>
      </c>
      <c r="G1253" t="str">
        <f>_xlfn.XLOOKUP(order_details[[#This Row],[Product Name]],products[productName],products[Category Name])</f>
        <v>Beverages</v>
      </c>
      <c r="H1253" s="6">
        <f>_xlfn.XLOOKUP(order_details[[#This Row],[orderID]],orders[orderID],orders[orderDate])</f>
        <v>41919</v>
      </c>
      <c r="I1253" s="6" t="e">
        <f>DATEVALUE(order_details[[#This Row],[Order Date]])</f>
        <v>#VALUE!</v>
      </c>
      <c r="J1253">
        <v>4.5</v>
      </c>
      <c r="K1253">
        <v>20</v>
      </c>
      <c r="L1253">
        <v>0</v>
      </c>
      <c r="M1253">
        <f>(order_details[[#This Row],[unitPrice]]*order_details[[#This Row],[quantity]]) - (order_details[[#This Row],[unitPrice]]*order_details[[#This Row],[quantity]]*order_details[[#This Row],[discount]])</f>
        <v>90</v>
      </c>
      <c r="N1253">
        <f>_xlfn.XLOOKUP(order_details[[#This Row],[orderID]],orders[orderID],orders[freight])</f>
        <v>16.72</v>
      </c>
      <c r="O1253">
        <f>order_details[[#This Row],[Sales]]-order_details[[#This Row],[Freight]]</f>
        <v>73.28</v>
      </c>
      <c r="P1253" s="8">
        <f>(order_details[[#This Row],[Profit]]/order_details[[#This Row],[Sales]])/100</f>
        <v>8.1422222222222226E-3</v>
      </c>
      <c r="Q1253" s="12"/>
    </row>
    <row r="1254" spans="1:17" x14ac:dyDescent="0.25">
      <c r="A1254">
        <v>10696</v>
      </c>
      <c r="B1254">
        <v>17</v>
      </c>
      <c r="C1254" t="str">
        <f>_xlfn.XLOOKUP(order_details[[#This Row],[orderID]],orders[orderID],orders[customerID])</f>
        <v>WHITC</v>
      </c>
      <c r="D1254" t="str">
        <f>_xlfn.XLOOKUP(order_details[[#This Row],[orderID]],orders[orderID],orders[Employee Name])</f>
        <v>Laura Callahan</v>
      </c>
      <c r="E1254" t="str">
        <f>_xlfn.XLOOKUP(order_details[[#This Row],[Customer ID]],customers[customerID],customers[companyName])</f>
        <v>White Clover Markets</v>
      </c>
      <c r="F1254" t="str">
        <f>_xlfn.XLOOKUP(order_details[[#This Row],[productID]],products[productID],products[productName])</f>
        <v>Alice Mutton</v>
      </c>
      <c r="G1254" t="str">
        <f>_xlfn.XLOOKUP(order_details[[#This Row],[Product Name]],products[productName],products[Category Name])</f>
        <v>Meat &amp; Poultry</v>
      </c>
      <c r="H1254" s="6">
        <f>_xlfn.XLOOKUP(order_details[[#This Row],[orderID]],orders[orderID],orders[orderDate])</f>
        <v>41920</v>
      </c>
      <c r="I1254" s="6" t="e">
        <f>DATEVALUE(order_details[[#This Row],[Order Date]])</f>
        <v>#VALUE!</v>
      </c>
      <c r="J1254">
        <v>39</v>
      </c>
      <c r="K1254">
        <v>20</v>
      </c>
      <c r="L1254">
        <v>0</v>
      </c>
      <c r="M1254">
        <f>(order_details[[#This Row],[unitPrice]]*order_details[[#This Row],[quantity]]) - (order_details[[#This Row],[unitPrice]]*order_details[[#This Row],[quantity]]*order_details[[#This Row],[discount]])</f>
        <v>780</v>
      </c>
      <c r="N1254">
        <f>_xlfn.XLOOKUP(order_details[[#This Row],[orderID]],orders[orderID],orders[freight])</f>
        <v>102.55</v>
      </c>
      <c r="O1254">
        <f>order_details[[#This Row],[Sales]]-order_details[[#This Row],[Freight]]</f>
        <v>677.45</v>
      </c>
      <c r="P1254" s="8">
        <f>(order_details[[#This Row],[Profit]]/order_details[[#This Row],[Sales]])/100</f>
        <v>8.685256410256411E-3</v>
      </c>
      <c r="Q1254" s="12"/>
    </row>
    <row r="1255" spans="1:17" x14ac:dyDescent="0.25">
      <c r="A1255">
        <v>10705</v>
      </c>
      <c r="B1255">
        <v>31</v>
      </c>
      <c r="C1255" t="str">
        <f>_xlfn.XLOOKUP(order_details[[#This Row],[orderID]],orders[orderID],orders[customerID])</f>
        <v>HILAA</v>
      </c>
      <c r="D1255" t="str">
        <f>_xlfn.XLOOKUP(order_details[[#This Row],[orderID]],orders[orderID],orders[Employee Name])</f>
        <v>Anne Dodsworth</v>
      </c>
      <c r="E1255" t="str">
        <f>_xlfn.XLOOKUP(order_details[[#This Row],[Customer ID]],customers[customerID],customers[companyName])</f>
        <v>HILARION-Abastos</v>
      </c>
      <c r="F1255" t="str">
        <f>_xlfn.XLOOKUP(order_details[[#This Row],[productID]],products[productID],products[productName])</f>
        <v>Gorgonzola Telino</v>
      </c>
      <c r="G1255" t="str">
        <f>_xlfn.XLOOKUP(order_details[[#This Row],[Product Name]],products[productName],products[Category Name])</f>
        <v>Dairy Products</v>
      </c>
      <c r="H1255" s="6">
        <f>_xlfn.XLOOKUP(order_details[[#This Row],[orderID]],orders[orderID],orders[orderDate])</f>
        <v>41927</v>
      </c>
      <c r="I1255" s="6" t="e">
        <f>DATEVALUE(order_details[[#This Row],[Order Date]])</f>
        <v>#VALUE!</v>
      </c>
      <c r="J1255">
        <v>12.5</v>
      </c>
      <c r="K1255">
        <v>20</v>
      </c>
      <c r="L1255">
        <v>0</v>
      </c>
      <c r="M1255">
        <f>(order_details[[#This Row],[unitPrice]]*order_details[[#This Row],[quantity]]) - (order_details[[#This Row],[unitPrice]]*order_details[[#This Row],[quantity]]*order_details[[#This Row],[discount]])</f>
        <v>250</v>
      </c>
      <c r="N1255">
        <f>_xlfn.XLOOKUP(order_details[[#This Row],[orderID]],orders[orderID],orders[freight])</f>
        <v>3.52</v>
      </c>
      <c r="O1255">
        <f>order_details[[#This Row],[Sales]]-order_details[[#This Row],[Freight]]</f>
        <v>246.48</v>
      </c>
      <c r="P1255" s="8">
        <f>(order_details[[#This Row],[Profit]]/order_details[[#This Row],[Sales]])/100</f>
        <v>9.8591999999999985E-3</v>
      </c>
      <c r="Q1255" s="12"/>
    </row>
    <row r="1256" spans="1:17" x14ac:dyDescent="0.25">
      <c r="A1256">
        <v>10706</v>
      </c>
      <c r="B1256">
        <v>16</v>
      </c>
      <c r="C1256" t="str">
        <f>_xlfn.XLOOKUP(order_details[[#This Row],[orderID]],orders[orderID],orders[customerID])</f>
        <v>OLDWO</v>
      </c>
      <c r="D1256" t="str">
        <f>_xlfn.XLOOKUP(order_details[[#This Row],[orderID]],orders[orderID],orders[Employee Name])</f>
        <v>Laura Callahan</v>
      </c>
      <c r="E1256" t="str">
        <f>_xlfn.XLOOKUP(order_details[[#This Row],[Customer ID]],customers[customerID],customers[companyName])</f>
        <v>Old World Delicatessen</v>
      </c>
      <c r="F1256" t="str">
        <f>_xlfn.XLOOKUP(order_details[[#This Row],[productID]],products[productID],products[productName])</f>
        <v>Pavlova</v>
      </c>
      <c r="G1256" t="str">
        <f>_xlfn.XLOOKUP(order_details[[#This Row],[Product Name]],products[productName],products[Category Name])</f>
        <v>Confections</v>
      </c>
      <c r="H1256" s="6">
        <f>_xlfn.XLOOKUP(order_details[[#This Row],[orderID]],orders[orderID],orders[orderDate])</f>
        <v>41928</v>
      </c>
      <c r="I1256" s="6" t="e">
        <f>DATEVALUE(order_details[[#This Row],[Order Date]])</f>
        <v>#VALUE!</v>
      </c>
      <c r="J1256">
        <v>17.45</v>
      </c>
      <c r="K1256">
        <v>20</v>
      </c>
      <c r="L1256">
        <v>0</v>
      </c>
      <c r="M1256">
        <f>(order_details[[#This Row],[unitPrice]]*order_details[[#This Row],[quantity]]) - (order_details[[#This Row],[unitPrice]]*order_details[[#This Row],[quantity]]*order_details[[#This Row],[discount]])</f>
        <v>349</v>
      </c>
      <c r="N1256">
        <f>_xlfn.XLOOKUP(order_details[[#This Row],[orderID]],orders[orderID],orders[freight])</f>
        <v>135.63</v>
      </c>
      <c r="O1256">
        <f>order_details[[#This Row],[Sales]]-order_details[[#This Row],[Freight]]</f>
        <v>213.37</v>
      </c>
      <c r="P1256" s="8">
        <f>(order_details[[#This Row],[Profit]]/order_details[[#This Row],[Sales]])/100</f>
        <v>6.1137535816618918E-3</v>
      </c>
      <c r="Q1256" s="12"/>
    </row>
    <row r="1257" spans="1:17" x14ac:dyDescent="0.25">
      <c r="A1257">
        <v>10718</v>
      </c>
      <c r="B1257">
        <v>16</v>
      </c>
      <c r="C1257" t="str">
        <f>_xlfn.XLOOKUP(order_details[[#This Row],[orderID]],orders[orderID],orders[customerID])</f>
        <v>KOENE</v>
      </c>
      <c r="D1257" t="str">
        <f>_xlfn.XLOOKUP(order_details[[#This Row],[orderID]],orders[orderID],orders[Employee Name])</f>
        <v>Nancy Davolio</v>
      </c>
      <c r="E1257" t="str">
        <f>_xlfn.XLOOKUP(order_details[[#This Row],[Customer ID]],customers[customerID],customers[companyName])</f>
        <v>Königlich Essen</v>
      </c>
      <c r="F1257" t="str">
        <f>_xlfn.XLOOKUP(order_details[[#This Row],[productID]],products[productID],products[productName])</f>
        <v>Pavlova</v>
      </c>
      <c r="G1257" t="str">
        <f>_xlfn.XLOOKUP(order_details[[#This Row],[Product Name]],products[productName],products[Category Name])</f>
        <v>Confections</v>
      </c>
      <c r="H1257" s="6">
        <f>_xlfn.XLOOKUP(order_details[[#This Row],[orderID]],orders[orderID],orders[orderDate])</f>
        <v>41939</v>
      </c>
      <c r="I1257" s="6" t="e">
        <f>DATEVALUE(order_details[[#This Row],[Order Date]])</f>
        <v>#VALUE!</v>
      </c>
      <c r="J1257">
        <v>17.45</v>
      </c>
      <c r="K1257">
        <v>20</v>
      </c>
      <c r="L1257">
        <v>0</v>
      </c>
      <c r="M1257">
        <f>(order_details[[#This Row],[unitPrice]]*order_details[[#This Row],[quantity]]) - (order_details[[#This Row],[unitPrice]]*order_details[[#This Row],[quantity]]*order_details[[#This Row],[discount]])</f>
        <v>349</v>
      </c>
      <c r="N1257">
        <f>_xlfn.XLOOKUP(order_details[[#This Row],[orderID]],orders[orderID],orders[freight])</f>
        <v>170.88</v>
      </c>
      <c r="O1257">
        <f>order_details[[#This Row],[Sales]]-order_details[[#This Row],[Freight]]</f>
        <v>178.12</v>
      </c>
      <c r="P1257" s="8">
        <f>(order_details[[#This Row],[Profit]]/order_details[[#This Row],[Sales]])/100</f>
        <v>5.1037249283667615E-3</v>
      </c>
      <c r="Q1257" s="12"/>
    </row>
    <row r="1258" spans="1:17" x14ac:dyDescent="0.25">
      <c r="A1258">
        <v>10718</v>
      </c>
      <c r="B1258">
        <v>62</v>
      </c>
      <c r="C1258" t="str">
        <f>_xlfn.XLOOKUP(order_details[[#This Row],[orderID]],orders[orderID],orders[customerID])</f>
        <v>KOENE</v>
      </c>
      <c r="D1258" t="str">
        <f>_xlfn.XLOOKUP(order_details[[#This Row],[orderID]],orders[orderID],orders[Employee Name])</f>
        <v>Nancy Davolio</v>
      </c>
      <c r="E1258" t="str">
        <f>_xlfn.XLOOKUP(order_details[[#This Row],[Customer ID]],customers[customerID],customers[companyName])</f>
        <v>Königlich Essen</v>
      </c>
      <c r="F1258" t="str">
        <f>_xlfn.XLOOKUP(order_details[[#This Row],[productID]],products[productID],products[productName])</f>
        <v>Tarte au sucre</v>
      </c>
      <c r="G1258" t="str">
        <f>_xlfn.XLOOKUP(order_details[[#This Row],[Product Name]],products[productName],products[Category Name])</f>
        <v>Confections</v>
      </c>
      <c r="H1258" s="6">
        <f>_xlfn.XLOOKUP(order_details[[#This Row],[orderID]],orders[orderID],orders[orderDate])</f>
        <v>41939</v>
      </c>
      <c r="I1258" s="6" t="e">
        <f>DATEVALUE(order_details[[#This Row],[Order Date]])</f>
        <v>#VALUE!</v>
      </c>
      <c r="J1258">
        <v>49.3</v>
      </c>
      <c r="K1258">
        <v>20</v>
      </c>
      <c r="L1258">
        <v>0</v>
      </c>
      <c r="M1258">
        <f>(order_details[[#This Row],[unitPrice]]*order_details[[#This Row],[quantity]]) - (order_details[[#This Row],[unitPrice]]*order_details[[#This Row],[quantity]]*order_details[[#This Row],[discount]])</f>
        <v>986</v>
      </c>
      <c r="N1258">
        <f>_xlfn.XLOOKUP(order_details[[#This Row],[orderID]],orders[orderID],orders[freight])</f>
        <v>170.88</v>
      </c>
      <c r="O1258">
        <f>order_details[[#This Row],[Sales]]-order_details[[#This Row],[Freight]]</f>
        <v>815.12</v>
      </c>
      <c r="P1258" s="8">
        <f>(order_details[[#This Row],[Profit]]/order_details[[#This Row],[Sales]])/100</f>
        <v>8.2669371196754556E-3</v>
      </c>
      <c r="Q1258" s="12"/>
    </row>
    <row r="1259" spans="1:17" x14ac:dyDescent="0.25">
      <c r="A1259">
        <v>10733</v>
      </c>
      <c r="B1259">
        <v>28</v>
      </c>
      <c r="C1259" t="str">
        <f>_xlfn.XLOOKUP(order_details[[#This Row],[orderID]],orders[orderID],orders[customerID])</f>
        <v>BERGS</v>
      </c>
      <c r="D1259" t="str">
        <f>_xlfn.XLOOKUP(order_details[[#This Row],[orderID]],orders[orderID],orders[Employee Name])</f>
        <v>Nancy Davolio</v>
      </c>
      <c r="E1259" t="str">
        <f>_xlfn.XLOOKUP(order_details[[#This Row],[Customer ID]],customers[customerID],customers[companyName])</f>
        <v>Berglunds snabbköp</v>
      </c>
      <c r="F1259" t="str">
        <f>_xlfn.XLOOKUP(order_details[[#This Row],[productID]],products[productID],products[productName])</f>
        <v>Rössle Sauerkraut</v>
      </c>
      <c r="G1259" t="str">
        <f>_xlfn.XLOOKUP(order_details[[#This Row],[Product Name]],products[productName],products[Category Name])</f>
        <v>Produce</v>
      </c>
      <c r="H1259" s="6">
        <f>_xlfn.XLOOKUP(order_details[[#This Row],[orderID]],orders[orderID],orders[orderDate])</f>
        <v>41950</v>
      </c>
      <c r="I1259" s="6" t="e">
        <f>DATEVALUE(order_details[[#This Row],[Order Date]])</f>
        <v>#VALUE!</v>
      </c>
      <c r="J1259">
        <v>45.6</v>
      </c>
      <c r="K1259">
        <v>20</v>
      </c>
      <c r="L1259">
        <v>0</v>
      </c>
      <c r="M1259">
        <f>(order_details[[#This Row],[unitPrice]]*order_details[[#This Row],[quantity]]) - (order_details[[#This Row],[unitPrice]]*order_details[[#This Row],[quantity]]*order_details[[#This Row],[discount]])</f>
        <v>912</v>
      </c>
      <c r="N1259">
        <f>_xlfn.XLOOKUP(order_details[[#This Row],[orderID]],orders[orderID],orders[freight])</f>
        <v>110.11</v>
      </c>
      <c r="O1259">
        <f>order_details[[#This Row],[Sales]]-order_details[[#This Row],[Freight]]</f>
        <v>801.89</v>
      </c>
      <c r="P1259" s="8">
        <f>(order_details[[#This Row],[Profit]]/order_details[[#This Row],[Sales]])/100</f>
        <v>8.7926535087719301E-3</v>
      </c>
      <c r="Q1259" s="12"/>
    </row>
    <row r="1260" spans="1:17" x14ac:dyDescent="0.25">
      <c r="A1260">
        <v>10736</v>
      </c>
      <c r="B1260">
        <v>75</v>
      </c>
      <c r="C1260" t="str">
        <f>_xlfn.XLOOKUP(order_details[[#This Row],[orderID]],orders[orderID],orders[customerID])</f>
        <v>HUNGO</v>
      </c>
      <c r="D1260" t="str">
        <f>_xlfn.XLOOKUP(order_details[[#This Row],[orderID]],orders[orderID],orders[Employee Name])</f>
        <v>Anne Dodsworth</v>
      </c>
      <c r="E1260" t="str">
        <f>_xlfn.XLOOKUP(order_details[[#This Row],[Customer ID]],customers[customerID],customers[companyName])</f>
        <v>Hungry Owl All-Night Grocers</v>
      </c>
      <c r="F1260" t="str">
        <f>_xlfn.XLOOKUP(order_details[[#This Row],[productID]],products[productID],products[productName])</f>
        <v>Rhönbräu Klosterbier</v>
      </c>
      <c r="G1260" t="str">
        <f>_xlfn.XLOOKUP(order_details[[#This Row],[Product Name]],products[productName],products[Category Name])</f>
        <v>Beverages</v>
      </c>
      <c r="H1260" s="6">
        <f>_xlfn.XLOOKUP(order_details[[#This Row],[orderID]],orders[orderID],orders[orderDate])</f>
        <v>41954</v>
      </c>
      <c r="I1260" s="6" t="e">
        <f>DATEVALUE(order_details[[#This Row],[Order Date]])</f>
        <v>#VALUE!</v>
      </c>
      <c r="J1260">
        <v>7.75</v>
      </c>
      <c r="K1260">
        <v>20</v>
      </c>
      <c r="L1260">
        <v>0</v>
      </c>
      <c r="M1260">
        <f>(order_details[[#This Row],[unitPrice]]*order_details[[#This Row],[quantity]]) - (order_details[[#This Row],[unitPrice]]*order_details[[#This Row],[quantity]]*order_details[[#This Row],[discount]])</f>
        <v>155</v>
      </c>
      <c r="N1260">
        <f>_xlfn.XLOOKUP(order_details[[#This Row],[orderID]],orders[orderID],orders[freight])</f>
        <v>44.1</v>
      </c>
      <c r="O1260">
        <f>order_details[[#This Row],[Sales]]-order_details[[#This Row],[Freight]]</f>
        <v>110.9</v>
      </c>
      <c r="P1260" s="8">
        <f>(order_details[[#This Row],[Profit]]/order_details[[#This Row],[Sales]])/100</f>
        <v>7.1548387096774203E-3</v>
      </c>
      <c r="Q1260" s="12"/>
    </row>
    <row r="1261" spans="1:17" x14ac:dyDescent="0.25">
      <c r="A1261">
        <v>10742</v>
      </c>
      <c r="B1261">
        <v>3</v>
      </c>
      <c r="C1261" t="str">
        <f>_xlfn.XLOOKUP(order_details[[#This Row],[orderID]],orders[orderID],orders[customerID])</f>
        <v>BOTTM</v>
      </c>
      <c r="D1261" t="str">
        <f>_xlfn.XLOOKUP(order_details[[#This Row],[orderID]],orders[orderID],orders[Employee Name])</f>
        <v>Janet Leverling</v>
      </c>
      <c r="E1261" t="str">
        <f>_xlfn.XLOOKUP(order_details[[#This Row],[Customer ID]],customers[customerID],customers[companyName])</f>
        <v>Bottom-Dollar Markets</v>
      </c>
      <c r="F1261" t="str">
        <f>_xlfn.XLOOKUP(order_details[[#This Row],[productID]],products[productID],products[productName])</f>
        <v>Aniseed Syrup</v>
      </c>
      <c r="G1261" t="str">
        <f>_xlfn.XLOOKUP(order_details[[#This Row],[Product Name]],products[productName],products[Category Name])</f>
        <v>Condiments</v>
      </c>
      <c r="H1261" s="6">
        <f>_xlfn.XLOOKUP(order_details[[#This Row],[orderID]],orders[orderID],orders[orderDate])</f>
        <v>41957</v>
      </c>
      <c r="I1261" s="6" t="e">
        <f>DATEVALUE(order_details[[#This Row],[Order Date]])</f>
        <v>#VALUE!</v>
      </c>
      <c r="J1261">
        <v>10</v>
      </c>
      <c r="K1261">
        <v>20</v>
      </c>
      <c r="L1261">
        <v>0</v>
      </c>
      <c r="M1261">
        <f>(order_details[[#This Row],[unitPrice]]*order_details[[#This Row],[quantity]]) - (order_details[[#This Row],[unitPrice]]*order_details[[#This Row],[quantity]]*order_details[[#This Row],[discount]])</f>
        <v>200</v>
      </c>
      <c r="N1261">
        <f>_xlfn.XLOOKUP(order_details[[#This Row],[orderID]],orders[orderID],orders[freight])</f>
        <v>243.73</v>
      </c>
      <c r="O1261">
        <f>order_details[[#This Row],[Sales]]-order_details[[#This Row],[Freight]]</f>
        <v>-43.72999999999999</v>
      </c>
      <c r="P1261" s="8">
        <f>(order_details[[#This Row],[Profit]]/order_details[[#This Row],[Sales]])/100</f>
        <v>-2.1864999999999996E-3</v>
      </c>
      <c r="Q1261" s="12"/>
    </row>
    <row r="1262" spans="1:17" x14ac:dyDescent="0.25">
      <c r="A1262">
        <v>10758</v>
      </c>
      <c r="B1262">
        <v>26</v>
      </c>
      <c r="C1262" t="str">
        <f>_xlfn.XLOOKUP(order_details[[#This Row],[orderID]],orders[orderID],orders[customerID])</f>
        <v>RICSU</v>
      </c>
      <c r="D1262" t="str">
        <f>_xlfn.XLOOKUP(order_details[[#This Row],[orderID]],orders[orderID],orders[Employee Name])</f>
        <v>Janet Leverling</v>
      </c>
      <c r="E1262" t="str">
        <f>_xlfn.XLOOKUP(order_details[[#This Row],[Customer ID]],customers[customerID],customers[companyName])</f>
        <v>Richter Supermarkt</v>
      </c>
      <c r="F1262" t="str">
        <f>_xlfn.XLOOKUP(order_details[[#This Row],[productID]],products[productID],products[productName])</f>
        <v>Gumbär Gummibärchen</v>
      </c>
      <c r="G1262" t="str">
        <f>_xlfn.XLOOKUP(order_details[[#This Row],[Product Name]],products[productName],products[Category Name])</f>
        <v>Confections</v>
      </c>
      <c r="H1262" s="6">
        <f>_xlfn.XLOOKUP(order_details[[#This Row],[orderID]],orders[orderID],orders[orderDate])</f>
        <v>41971</v>
      </c>
      <c r="I1262" s="6" t="e">
        <f>DATEVALUE(order_details[[#This Row],[Order Date]])</f>
        <v>#VALUE!</v>
      </c>
      <c r="J1262">
        <v>31.23</v>
      </c>
      <c r="K1262">
        <v>20</v>
      </c>
      <c r="L1262">
        <v>0</v>
      </c>
      <c r="M1262">
        <f>(order_details[[#This Row],[unitPrice]]*order_details[[#This Row],[quantity]]) - (order_details[[#This Row],[unitPrice]]*order_details[[#This Row],[quantity]]*order_details[[#This Row],[discount]])</f>
        <v>624.6</v>
      </c>
      <c r="N1262">
        <f>_xlfn.XLOOKUP(order_details[[#This Row],[orderID]],orders[orderID],orders[freight])</f>
        <v>138.16999999999999</v>
      </c>
      <c r="O1262">
        <f>order_details[[#This Row],[Sales]]-order_details[[#This Row],[Freight]]</f>
        <v>486.43000000000006</v>
      </c>
      <c r="P1262" s="8">
        <f>(order_details[[#This Row],[Profit]]/order_details[[#This Row],[Sales]])/100</f>
        <v>7.787864233109191E-3</v>
      </c>
      <c r="Q1262" s="12"/>
    </row>
    <row r="1263" spans="1:17" x14ac:dyDescent="0.25">
      <c r="A1263">
        <v>10763</v>
      </c>
      <c r="B1263">
        <v>24</v>
      </c>
      <c r="C1263" t="str">
        <f>_xlfn.XLOOKUP(order_details[[#This Row],[orderID]],orders[orderID],orders[customerID])</f>
        <v>FOLIG</v>
      </c>
      <c r="D1263" t="str">
        <f>_xlfn.XLOOKUP(order_details[[#This Row],[orderID]],orders[orderID],orders[Employee Name])</f>
        <v>Janet Leverling</v>
      </c>
      <c r="E1263" t="str">
        <f>_xlfn.XLOOKUP(order_details[[#This Row],[Customer ID]],customers[customerID],customers[companyName])</f>
        <v>Folies gourmandes</v>
      </c>
      <c r="F1263" t="str">
        <f>_xlfn.XLOOKUP(order_details[[#This Row],[productID]],products[productID],products[productName])</f>
        <v>Guarana Fantastica</v>
      </c>
      <c r="G1263" t="str">
        <f>_xlfn.XLOOKUP(order_details[[#This Row],[Product Name]],products[productName],products[Category Name])</f>
        <v>Beverages</v>
      </c>
      <c r="H1263" s="6">
        <f>_xlfn.XLOOKUP(order_details[[#This Row],[orderID]],orders[orderID],orders[orderDate])</f>
        <v>41976</v>
      </c>
      <c r="I1263" s="6" t="e">
        <f>DATEVALUE(order_details[[#This Row],[Order Date]])</f>
        <v>#VALUE!</v>
      </c>
      <c r="J1263">
        <v>4.5</v>
      </c>
      <c r="K1263">
        <v>20</v>
      </c>
      <c r="L1263">
        <v>0</v>
      </c>
      <c r="M1263">
        <f>(order_details[[#This Row],[unitPrice]]*order_details[[#This Row],[quantity]]) - (order_details[[#This Row],[unitPrice]]*order_details[[#This Row],[quantity]]*order_details[[#This Row],[discount]])</f>
        <v>90</v>
      </c>
      <c r="N1263">
        <f>_xlfn.XLOOKUP(order_details[[#This Row],[orderID]],orders[orderID],orders[freight])</f>
        <v>37.35</v>
      </c>
      <c r="O1263">
        <f>order_details[[#This Row],[Sales]]-order_details[[#This Row],[Freight]]</f>
        <v>52.65</v>
      </c>
      <c r="P1263" s="8">
        <f>(order_details[[#This Row],[Profit]]/order_details[[#This Row],[Sales]])/100</f>
        <v>5.8499999999999993E-3</v>
      </c>
      <c r="Q1263" s="12"/>
    </row>
    <row r="1264" spans="1:17" x14ac:dyDescent="0.25">
      <c r="A1264">
        <v>10769</v>
      </c>
      <c r="B1264">
        <v>61</v>
      </c>
      <c r="C1264" t="str">
        <f>_xlfn.XLOOKUP(order_details[[#This Row],[orderID]],orders[orderID],orders[customerID])</f>
        <v>VAFFE</v>
      </c>
      <c r="D1264" t="str">
        <f>_xlfn.XLOOKUP(order_details[[#This Row],[orderID]],orders[orderID],orders[Employee Name])</f>
        <v>Janet Leverling</v>
      </c>
      <c r="E1264" t="str">
        <f>_xlfn.XLOOKUP(order_details[[#This Row],[Customer ID]],customers[customerID],customers[companyName])</f>
        <v>Vaffeljernet</v>
      </c>
      <c r="F1264" t="str">
        <f>_xlfn.XLOOKUP(order_details[[#This Row],[productID]],products[productID],products[productName])</f>
        <v>Sirop d'érable</v>
      </c>
      <c r="G1264" t="str">
        <f>_xlfn.XLOOKUP(order_details[[#This Row],[Product Name]],products[productName],products[Category Name])</f>
        <v>Condiments</v>
      </c>
      <c r="H1264" s="6">
        <f>_xlfn.XLOOKUP(order_details[[#This Row],[orderID]],orders[orderID],orders[orderDate])</f>
        <v>41981</v>
      </c>
      <c r="I1264" s="6" t="e">
        <f>DATEVALUE(order_details[[#This Row],[Order Date]])</f>
        <v>#VALUE!</v>
      </c>
      <c r="J1264">
        <v>28.5</v>
      </c>
      <c r="K1264">
        <v>20</v>
      </c>
      <c r="L1264">
        <v>0</v>
      </c>
      <c r="M1264">
        <f>(order_details[[#This Row],[unitPrice]]*order_details[[#This Row],[quantity]]) - (order_details[[#This Row],[unitPrice]]*order_details[[#This Row],[quantity]]*order_details[[#This Row],[discount]])</f>
        <v>570</v>
      </c>
      <c r="N1264">
        <f>_xlfn.XLOOKUP(order_details[[#This Row],[orderID]],orders[orderID],orders[freight])</f>
        <v>65.06</v>
      </c>
      <c r="O1264">
        <f>order_details[[#This Row],[Sales]]-order_details[[#This Row],[Freight]]</f>
        <v>504.94</v>
      </c>
      <c r="P1264" s="8">
        <f>(order_details[[#This Row],[Profit]]/order_details[[#This Row],[Sales]])/100</f>
        <v>8.8585964912280702E-3</v>
      </c>
      <c r="Q1264" s="12"/>
    </row>
    <row r="1265" spans="1:17" x14ac:dyDescent="0.25">
      <c r="A1265">
        <v>10779</v>
      </c>
      <c r="B1265">
        <v>16</v>
      </c>
      <c r="C1265" t="str">
        <f>_xlfn.XLOOKUP(order_details[[#This Row],[orderID]],orders[orderID],orders[customerID])</f>
        <v>MORGK</v>
      </c>
      <c r="D1265" t="str">
        <f>_xlfn.XLOOKUP(order_details[[#This Row],[orderID]],orders[orderID],orders[Employee Name])</f>
        <v>Janet Leverling</v>
      </c>
      <c r="E1265" t="str">
        <f>_xlfn.XLOOKUP(order_details[[#This Row],[Customer ID]],customers[customerID],customers[companyName])</f>
        <v>Morgenstern Gesundkost</v>
      </c>
      <c r="F1265" t="str">
        <f>_xlfn.XLOOKUP(order_details[[#This Row],[productID]],products[productID],products[productName])</f>
        <v>Pavlova</v>
      </c>
      <c r="G1265" t="str">
        <f>_xlfn.XLOOKUP(order_details[[#This Row],[Product Name]],products[productName],products[Category Name])</f>
        <v>Confections</v>
      </c>
      <c r="H1265" s="6">
        <f>_xlfn.XLOOKUP(order_details[[#This Row],[orderID]],orders[orderID],orders[orderDate])</f>
        <v>41989</v>
      </c>
      <c r="I1265" s="6" t="e">
        <f>DATEVALUE(order_details[[#This Row],[Order Date]])</f>
        <v>#VALUE!</v>
      </c>
      <c r="J1265">
        <v>17.45</v>
      </c>
      <c r="K1265">
        <v>20</v>
      </c>
      <c r="L1265">
        <v>0</v>
      </c>
      <c r="M1265">
        <f>(order_details[[#This Row],[unitPrice]]*order_details[[#This Row],[quantity]]) - (order_details[[#This Row],[unitPrice]]*order_details[[#This Row],[quantity]]*order_details[[#This Row],[discount]])</f>
        <v>349</v>
      </c>
      <c r="N1265">
        <f>_xlfn.XLOOKUP(order_details[[#This Row],[orderID]],orders[orderID],orders[freight])</f>
        <v>58.13</v>
      </c>
      <c r="O1265">
        <f>order_details[[#This Row],[Sales]]-order_details[[#This Row],[Freight]]</f>
        <v>290.87</v>
      </c>
      <c r="P1265" s="8">
        <f>(order_details[[#This Row],[Profit]]/order_details[[#This Row],[Sales]])/100</f>
        <v>8.3343839541547282E-3</v>
      </c>
      <c r="Q1265" s="12"/>
    </row>
    <row r="1266" spans="1:17" x14ac:dyDescent="0.25">
      <c r="A1266">
        <v>10779</v>
      </c>
      <c r="B1266">
        <v>62</v>
      </c>
      <c r="C1266" t="str">
        <f>_xlfn.XLOOKUP(order_details[[#This Row],[orderID]],orders[orderID],orders[customerID])</f>
        <v>MORGK</v>
      </c>
      <c r="D1266" t="str">
        <f>_xlfn.XLOOKUP(order_details[[#This Row],[orderID]],orders[orderID],orders[Employee Name])</f>
        <v>Janet Leverling</v>
      </c>
      <c r="E1266" t="str">
        <f>_xlfn.XLOOKUP(order_details[[#This Row],[Customer ID]],customers[customerID],customers[companyName])</f>
        <v>Morgenstern Gesundkost</v>
      </c>
      <c r="F1266" t="str">
        <f>_xlfn.XLOOKUP(order_details[[#This Row],[productID]],products[productID],products[productName])</f>
        <v>Tarte au sucre</v>
      </c>
      <c r="G1266" t="str">
        <f>_xlfn.XLOOKUP(order_details[[#This Row],[Product Name]],products[productName],products[Category Name])</f>
        <v>Confections</v>
      </c>
      <c r="H1266" s="6">
        <f>_xlfn.XLOOKUP(order_details[[#This Row],[orderID]],orders[orderID],orders[orderDate])</f>
        <v>41989</v>
      </c>
      <c r="I1266" s="6" t="e">
        <f>DATEVALUE(order_details[[#This Row],[Order Date]])</f>
        <v>#VALUE!</v>
      </c>
      <c r="J1266">
        <v>49.3</v>
      </c>
      <c r="K1266">
        <v>20</v>
      </c>
      <c r="L1266">
        <v>0</v>
      </c>
      <c r="M1266">
        <f>(order_details[[#This Row],[unitPrice]]*order_details[[#This Row],[quantity]]) - (order_details[[#This Row],[unitPrice]]*order_details[[#This Row],[quantity]]*order_details[[#This Row],[discount]])</f>
        <v>986</v>
      </c>
      <c r="N1266">
        <f>_xlfn.XLOOKUP(order_details[[#This Row],[orderID]],orders[orderID],orders[freight])</f>
        <v>58.13</v>
      </c>
      <c r="O1266">
        <f>order_details[[#This Row],[Sales]]-order_details[[#This Row],[Freight]]</f>
        <v>927.87</v>
      </c>
      <c r="P1266" s="8">
        <f>(order_details[[#This Row],[Profit]]/order_details[[#This Row],[Sales]])/100</f>
        <v>9.4104462474645031E-3</v>
      </c>
      <c r="Q1266" s="12"/>
    </row>
    <row r="1267" spans="1:17" x14ac:dyDescent="0.25">
      <c r="A1267">
        <v>10797</v>
      </c>
      <c r="B1267">
        <v>11</v>
      </c>
      <c r="C1267" t="str">
        <f>_xlfn.XLOOKUP(order_details[[#This Row],[orderID]],orders[orderID],orders[customerID])</f>
        <v>DRACD</v>
      </c>
      <c r="D1267" t="str">
        <f>_xlfn.XLOOKUP(order_details[[#This Row],[orderID]],orders[orderID],orders[Employee Name])</f>
        <v>Robert King</v>
      </c>
      <c r="E1267" t="str">
        <f>_xlfn.XLOOKUP(order_details[[#This Row],[Customer ID]],customers[customerID],customers[companyName])</f>
        <v>Drachenblut Delikatessen</v>
      </c>
      <c r="F1267" t="str">
        <f>_xlfn.XLOOKUP(order_details[[#This Row],[productID]],products[productID],products[productName])</f>
        <v>Queso Cabrales</v>
      </c>
      <c r="G1267" t="str">
        <f>_xlfn.XLOOKUP(order_details[[#This Row],[Product Name]],products[productName],products[Category Name])</f>
        <v>Dairy Products</v>
      </c>
      <c r="H1267" s="6">
        <f>_xlfn.XLOOKUP(order_details[[#This Row],[orderID]],orders[orderID],orders[orderDate])</f>
        <v>41998</v>
      </c>
      <c r="I1267" s="6" t="e">
        <f>DATEVALUE(order_details[[#This Row],[Order Date]])</f>
        <v>#VALUE!</v>
      </c>
      <c r="J1267">
        <v>21</v>
      </c>
      <c r="K1267">
        <v>20</v>
      </c>
      <c r="L1267">
        <v>0</v>
      </c>
      <c r="M1267">
        <f>(order_details[[#This Row],[unitPrice]]*order_details[[#This Row],[quantity]]) - (order_details[[#This Row],[unitPrice]]*order_details[[#This Row],[quantity]]*order_details[[#This Row],[discount]])</f>
        <v>420</v>
      </c>
      <c r="N1267">
        <f>_xlfn.XLOOKUP(order_details[[#This Row],[orderID]],orders[orderID],orders[freight])</f>
        <v>33.35</v>
      </c>
      <c r="O1267">
        <f>order_details[[#This Row],[Sales]]-order_details[[#This Row],[Freight]]</f>
        <v>386.65</v>
      </c>
      <c r="P1267" s="8">
        <f>(order_details[[#This Row],[Profit]]/order_details[[#This Row],[Sales]])/100</f>
        <v>9.2059523809523806E-3</v>
      </c>
      <c r="Q1267" s="12"/>
    </row>
    <row r="1268" spans="1:17" x14ac:dyDescent="0.25">
      <c r="A1268">
        <v>10809</v>
      </c>
      <c r="B1268">
        <v>52</v>
      </c>
      <c r="C1268" t="str">
        <f>_xlfn.XLOOKUP(order_details[[#This Row],[orderID]],orders[orderID],orders[customerID])</f>
        <v>WELLI</v>
      </c>
      <c r="D1268" t="str">
        <f>_xlfn.XLOOKUP(order_details[[#This Row],[orderID]],orders[orderID],orders[Employee Name])</f>
        <v>Robert King</v>
      </c>
      <c r="E1268" t="str">
        <f>_xlfn.XLOOKUP(order_details[[#This Row],[Customer ID]],customers[customerID],customers[companyName])</f>
        <v>Wellington Importadora</v>
      </c>
      <c r="F1268" t="str">
        <f>_xlfn.XLOOKUP(order_details[[#This Row],[productID]],products[productID],products[productName])</f>
        <v>Filo Mix</v>
      </c>
      <c r="G1268" t="str">
        <f>_xlfn.XLOOKUP(order_details[[#This Row],[Product Name]],products[productName],products[Category Name])</f>
        <v>Grains &amp; Cereals</v>
      </c>
      <c r="H1268" s="6">
        <f>_xlfn.XLOOKUP(order_details[[#This Row],[orderID]],orders[orderID],orders[orderDate])</f>
        <v>42005</v>
      </c>
      <c r="I1268" s="6" t="e">
        <f>DATEVALUE(order_details[[#This Row],[Order Date]])</f>
        <v>#VALUE!</v>
      </c>
      <c r="J1268">
        <v>7</v>
      </c>
      <c r="K1268">
        <v>20</v>
      </c>
      <c r="L1268">
        <v>0</v>
      </c>
      <c r="M1268">
        <f>(order_details[[#This Row],[unitPrice]]*order_details[[#This Row],[quantity]]) - (order_details[[#This Row],[unitPrice]]*order_details[[#This Row],[quantity]]*order_details[[#This Row],[discount]])</f>
        <v>140</v>
      </c>
      <c r="N1268">
        <f>_xlfn.XLOOKUP(order_details[[#This Row],[orderID]],orders[orderID],orders[freight])</f>
        <v>4.87</v>
      </c>
      <c r="O1268">
        <f>order_details[[#This Row],[Sales]]-order_details[[#This Row],[Freight]]</f>
        <v>135.13</v>
      </c>
      <c r="P1268" s="8">
        <f>(order_details[[#This Row],[Profit]]/order_details[[#This Row],[Sales]])/100</f>
        <v>9.6521428571428574E-3</v>
      </c>
      <c r="Q1268" s="12"/>
    </row>
    <row r="1269" spans="1:17" x14ac:dyDescent="0.25">
      <c r="A1269">
        <v>10812</v>
      </c>
      <c r="B1269">
        <v>77</v>
      </c>
      <c r="C1269" t="str">
        <f>_xlfn.XLOOKUP(order_details[[#This Row],[orderID]],orders[orderID],orders[customerID])</f>
        <v>REGGC</v>
      </c>
      <c r="D1269" t="str">
        <f>_xlfn.XLOOKUP(order_details[[#This Row],[orderID]],orders[orderID],orders[Employee Name])</f>
        <v>Steven Buchanan</v>
      </c>
      <c r="E1269" t="str">
        <f>_xlfn.XLOOKUP(order_details[[#This Row],[Customer ID]],customers[customerID],customers[companyName])</f>
        <v>Reggiani Caseifici</v>
      </c>
      <c r="F1269" t="str">
        <f>_xlfn.XLOOKUP(order_details[[#This Row],[productID]],products[productID],products[productName])</f>
        <v>Original Frankfurter Grüne Soße</v>
      </c>
      <c r="G1269" t="str">
        <f>_xlfn.XLOOKUP(order_details[[#This Row],[Product Name]],products[productName],products[Category Name])</f>
        <v>Condiments</v>
      </c>
      <c r="H1269" s="6">
        <f>_xlfn.XLOOKUP(order_details[[#This Row],[orderID]],orders[orderID],orders[orderDate])</f>
        <v>42006</v>
      </c>
      <c r="I1269" s="6" t="e">
        <f>DATEVALUE(order_details[[#This Row],[Order Date]])</f>
        <v>#VALUE!</v>
      </c>
      <c r="J1269">
        <v>13</v>
      </c>
      <c r="K1269">
        <v>20</v>
      </c>
      <c r="L1269">
        <v>0</v>
      </c>
      <c r="M1269">
        <f>(order_details[[#This Row],[unitPrice]]*order_details[[#This Row],[quantity]]) - (order_details[[#This Row],[unitPrice]]*order_details[[#This Row],[quantity]]*order_details[[#This Row],[discount]])</f>
        <v>260</v>
      </c>
      <c r="N1269">
        <f>_xlfn.XLOOKUP(order_details[[#This Row],[orderID]],orders[orderID],orders[freight])</f>
        <v>59.78</v>
      </c>
      <c r="O1269">
        <f>order_details[[#This Row],[Sales]]-order_details[[#This Row],[Freight]]</f>
        <v>200.22</v>
      </c>
      <c r="P1269" s="8">
        <f>(order_details[[#This Row],[Profit]]/order_details[[#This Row],[Sales]])/100</f>
        <v>7.7007692307692307E-3</v>
      </c>
      <c r="Q1269" s="12"/>
    </row>
    <row r="1270" spans="1:17" x14ac:dyDescent="0.25">
      <c r="A1270">
        <v>10814</v>
      </c>
      <c r="B1270">
        <v>41</v>
      </c>
      <c r="C1270" t="str">
        <f>_xlfn.XLOOKUP(order_details[[#This Row],[orderID]],orders[orderID],orders[customerID])</f>
        <v>VICTE</v>
      </c>
      <c r="D1270" t="str">
        <f>_xlfn.XLOOKUP(order_details[[#This Row],[orderID]],orders[orderID],orders[Employee Name])</f>
        <v>Janet Leverling</v>
      </c>
      <c r="E1270" t="str">
        <f>_xlfn.XLOOKUP(order_details[[#This Row],[Customer ID]],customers[customerID],customers[companyName])</f>
        <v>Victuailles en stock</v>
      </c>
      <c r="F1270" t="str">
        <f>_xlfn.XLOOKUP(order_details[[#This Row],[productID]],products[productID],products[productName])</f>
        <v>Jack's New England Clam Chowder</v>
      </c>
      <c r="G1270" t="str">
        <f>_xlfn.XLOOKUP(order_details[[#This Row],[Product Name]],products[productName],products[Category Name])</f>
        <v>Seafood</v>
      </c>
      <c r="H1270" s="6">
        <f>_xlfn.XLOOKUP(order_details[[#This Row],[orderID]],orders[orderID],orders[orderDate])</f>
        <v>42009</v>
      </c>
      <c r="I1270" s="6" t="e">
        <f>DATEVALUE(order_details[[#This Row],[Order Date]])</f>
        <v>#VALUE!</v>
      </c>
      <c r="J1270">
        <v>9.65</v>
      </c>
      <c r="K1270">
        <v>20</v>
      </c>
      <c r="L1270">
        <v>0</v>
      </c>
      <c r="M1270">
        <f>(order_details[[#This Row],[unitPrice]]*order_details[[#This Row],[quantity]]) - (order_details[[#This Row],[unitPrice]]*order_details[[#This Row],[quantity]]*order_details[[#This Row],[discount]])</f>
        <v>193</v>
      </c>
      <c r="N1270">
        <f>_xlfn.XLOOKUP(order_details[[#This Row],[orderID]],orders[orderID],orders[freight])</f>
        <v>130.94</v>
      </c>
      <c r="O1270">
        <f>order_details[[#This Row],[Sales]]-order_details[[#This Row],[Freight]]</f>
        <v>62.06</v>
      </c>
      <c r="P1270" s="8">
        <f>(order_details[[#This Row],[Profit]]/order_details[[#This Row],[Sales]])/100</f>
        <v>3.2155440414507776E-3</v>
      </c>
      <c r="Q1270" s="12"/>
    </row>
    <row r="1271" spans="1:17" x14ac:dyDescent="0.25">
      <c r="A1271">
        <v>10818</v>
      </c>
      <c r="B1271">
        <v>32</v>
      </c>
      <c r="C1271" t="str">
        <f>_xlfn.XLOOKUP(order_details[[#This Row],[orderID]],orders[orderID],orders[customerID])</f>
        <v>MAGAA</v>
      </c>
      <c r="D1271" t="str">
        <f>_xlfn.XLOOKUP(order_details[[#This Row],[orderID]],orders[orderID],orders[Employee Name])</f>
        <v>Robert King</v>
      </c>
      <c r="E1271" t="str">
        <f>_xlfn.XLOOKUP(order_details[[#This Row],[Customer ID]],customers[customerID],customers[companyName])</f>
        <v>Magazzini Alimentari Riuniti</v>
      </c>
      <c r="F1271" t="str">
        <f>_xlfn.XLOOKUP(order_details[[#This Row],[productID]],products[productID],products[productName])</f>
        <v>Mascarpone Fabioli</v>
      </c>
      <c r="G1271" t="str">
        <f>_xlfn.XLOOKUP(order_details[[#This Row],[Product Name]],products[productName],products[Category Name])</f>
        <v>Dairy Products</v>
      </c>
      <c r="H1271" s="6">
        <f>_xlfn.XLOOKUP(order_details[[#This Row],[orderID]],orders[orderID],orders[orderDate])</f>
        <v>42011</v>
      </c>
      <c r="I1271" s="6" t="e">
        <f>DATEVALUE(order_details[[#This Row],[Order Date]])</f>
        <v>#VALUE!</v>
      </c>
      <c r="J1271">
        <v>32</v>
      </c>
      <c r="K1271">
        <v>20</v>
      </c>
      <c r="L1271">
        <v>0</v>
      </c>
      <c r="M1271">
        <f>(order_details[[#This Row],[unitPrice]]*order_details[[#This Row],[quantity]]) - (order_details[[#This Row],[unitPrice]]*order_details[[#This Row],[quantity]]*order_details[[#This Row],[discount]])</f>
        <v>640</v>
      </c>
      <c r="N1271">
        <f>_xlfn.XLOOKUP(order_details[[#This Row],[orderID]],orders[orderID],orders[freight])</f>
        <v>65.48</v>
      </c>
      <c r="O1271">
        <f>order_details[[#This Row],[Sales]]-order_details[[#This Row],[Freight]]</f>
        <v>574.52</v>
      </c>
      <c r="P1271" s="8">
        <f>(order_details[[#This Row],[Profit]]/order_details[[#This Row],[Sales]])/100</f>
        <v>8.9768750000000005E-3</v>
      </c>
      <c r="Q1271" s="12"/>
    </row>
    <row r="1272" spans="1:17" x14ac:dyDescent="0.25">
      <c r="A1272">
        <v>10818</v>
      </c>
      <c r="B1272">
        <v>41</v>
      </c>
      <c r="C1272" t="str">
        <f>_xlfn.XLOOKUP(order_details[[#This Row],[orderID]],orders[orderID],orders[customerID])</f>
        <v>MAGAA</v>
      </c>
      <c r="D1272" t="str">
        <f>_xlfn.XLOOKUP(order_details[[#This Row],[orderID]],orders[orderID],orders[Employee Name])</f>
        <v>Robert King</v>
      </c>
      <c r="E1272" t="str">
        <f>_xlfn.XLOOKUP(order_details[[#This Row],[Customer ID]],customers[customerID],customers[companyName])</f>
        <v>Magazzini Alimentari Riuniti</v>
      </c>
      <c r="F1272" t="str">
        <f>_xlfn.XLOOKUP(order_details[[#This Row],[productID]],products[productID],products[productName])</f>
        <v>Jack's New England Clam Chowder</v>
      </c>
      <c r="G1272" t="str">
        <f>_xlfn.XLOOKUP(order_details[[#This Row],[Product Name]],products[productName],products[Category Name])</f>
        <v>Seafood</v>
      </c>
      <c r="H1272" s="6">
        <f>_xlfn.XLOOKUP(order_details[[#This Row],[orderID]],orders[orderID],orders[orderDate])</f>
        <v>42011</v>
      </c>
      <c r="I1272" s="6" t="e">
        <f>DATEVALUE(order_details[[#This Row],[Order Date]])</f>
        <v>#VALUE!</v>
      </c>
      <c r="J1272">
        <v>9.65</v>
      </c>
      <c r="K1272">
        <v>20</v>
      </c>
      <c r="L1272">
        <v>0</v>
      </c>
      <c r="M1272">
        <f>(order_details[[#This Row],[unitPrice]]*order_details[[#This Row],[quantity]]) - (order_details[[#This Row],[unitPrice]]*order_details[[#This Row],[quantity]]*order_details[[#This Row],[discount]])</f>
        <v>193</v>
      </c>
      <c r="N1272">
        <f>_xlfn.XLOOKUP(order_details[[#This Row],[orderID]],orders[orderID],orders[freight])</f>
        <v>65.48</v>
      </c>
      <c r="O1272">
        <f>order_details[[#This Row],[Sales]]-order_details[[#This Row],[Freight]]</f>
        <v>127.52</v>
      </c>
      <c r="P1272" s="8">
        <f>(order_details[[#This Row],[Profit]]/order_details[[#This Row],[Sales]])/100</f>
        <v>6.6072538860103627E-3</v>
      </c>
      <c r="Q1272" s="12"/>
    </row>
    <row r="1273" spans="1:17" x14ac:dyDescent="0.25">
      <c r="A1273">
        <v>10819</v>
      </c>
      <c r="B1273">
        <v>75</v>
      </c>
      <c r="C1273" t="str">
        <f>_xlfn.XLOOKUP(order_details[[#This Row],[orderID]],orders[orderID],orders[customerID])</f>
        <v>CACTU</v>
      </c>
      <c r="D1273" t="str">
        <f>_xlfn.XLOOKUP(order_details[[#This Row],[orderID]],orders[orderID],orders[Employee Name])</f>
        <v>Andrew Fuller</v>
      </c>
      <c r="E1273" t="str">
        <f>_xlfn.XLOOKUP(order_details[[#This Row],[Customer ID]],customers[customerID],customers[companyName])</f>
        <v>Cactus Comidas para llevar</v>
      </c>
      <c r="F1273" t="str">
        <f>_xlfn.XLOOKUP(order_details[[#This Row],[productID]],products[productID],products[productName])</f>
        <v>Rhönbräu Klosterbier</v>
      </c>
      <c r="G1273" t="str">
        <f>_xlfn.XLOOKUP(order_details[[#This Row],[Product Name]],products[productName],products[Category Name])</f>
        <v>Beverages</v>
      </c>
      <c r="H1273" s="6">
        <f>_xlfn.XLOOKUP(order_details[[#This Row],[orderID]],orders[orderID],orders[orderDate])</f>
        <v>42011</v>
      </c>
      <c r="I1273" s="6" t="e">
        <f>DATEVALUE(order_details[[#This Row],[Order Date]])</f>
        <v>#VALUE!</v>
      </c>
      <c r="J1273">
        <v>7.75</v>
      </c>
      <c r="K1273">
        <v>20</v>
      </c>
      <c r="L1273">
        <v>0</v>
      </c>
      <c r="M1273">
        <f>(order_details[[#This Row],[unitPrice]]*order_details[[#This Row],[quantity]]) - (order_details[[#This Row],[unitPrice]]*order_details[[#This Row],[quantity]]*order_details[[#This Row],[discount]])</f>
        <v>155</v>
      </c>
      <c r="N1273">
        <f>_xlfn.XLOOKUP(order_details[[#This Row],[orderID]],orders[orderID],orders[freight])</f>
        <v>19.760000000000002</v>
      </c>
      <c r="O1273">
        <f>order_details[[#This Row],[Sales]]-order_details[[#This Row],[Freight]]</f>
        <v>135.24</v>
      </c>
      <c r="P1273" s="8">
        <f>(order_details[[#This Row],[Profit]]/order_details[[#This Row],[Sales]])/100</f>
        <v>8.7251612903225823E-3</v>
      </c>
      <c r="Q1273" s="12"/>
    </row>
    <row r="1274" spans="1:17" x14ac:dyDescent="0.25">
      <c r="A1274">
        <v>10825</v>
      </c>
      <c r="B1274">
        <v>53</v>
      </c>
      <c r="C1274" t="str">
        <f>_xlfn.XLOOKUP(order_details[[#This Row],[orderID]],orders[orderID],orders[customerID])</f>
        <v>DRACD</v>
      </c>
      <c r="D1274" t="str">
        <f>_xlfn.XLOOKUP(order_details[[#This Row],[orderID]],orders[orderID],orders[Employee Name])</f>
        <v>Nancy Davolio</v>
      </c>
      <c r="E1274" t="str">
        <f>_xlfn.XLOOKUP(order_details[[#This Row],[Customer ID]],customers[customerID],customers[companyName])</f>
        <v>Drachenblut Delikatessen</v>
      </c>
      <c r="F1274" t="str">
        <f>_xlfn.XLOOKUP(order_details[[#This Row],[productID]],products[productID],products[productName])</f>
        <v>Perth Pasties</v>
      </c>
      <c r="G1274" t="str">
        <f>_xlfn.XLOOKUP(order_details[[#This Row],[Product Name]],products[productName],products[Category Name])</f>
        <v>Meat &amp; Poultry</v>
      </c>
      <c r="H1274" s="6">
        <f>_xlfn.XLOOKUP(order_details[[#This Row],[orderID]],orders[orderID],orders[orderDate])</f>
        <v>42013</v>
      </c>
      <c r="I1274" s="6" t="e">
        <f>DATEVALUE(order_details[[#This Row],[Order Date]])</f>
        <v>#VALUE!</v>
      </c>
      <c r="J1274">
        <v>32.799999999999997</v>
      </c>
      <c r="K1274">
        <v>20</v>
      </c>
      <c r="L1274">
        <v>0</v>
      </c>
      <c r="M1274">
        <f>(order_details[[#This Row],[unitPrice]]*order_details[[#This Row],[quantity]]) - (order_details[[#This Row],[unitPrice]]*order_details[[#This Row],[quantity]]*order_details[[#This Row],[discount]])</f>
        <v>656</v>
      </c>
      <c r="N1274">
        <f>_xlfn.XLOOKUP(order_details[[#This Row],[orderID]],orders[orderID],orders[freight])</f>
        <v>79.25</v>
      </c>
      <c r="O1274">
        <f>order_details[[#This Row],[Sales]]-order_details[[#This Row],[Freight]]</f>
        <v>576.75</v>
      </c>
      <c r="P1274" s="8">
        <f>(order_details[[#This Row],[Profit]]/order_details[[#This Row],[Sales]])/100</f>
        <v>8.7919207317073162E-3</v>
      </c>
      <c r="Q1274" s="12"/>
    </row>
    <row r="1275" spans="1:17" x14ac:dyDescent="0.25">
      <c r="A1275">
        <v>10829</v>
      </c>
      <c r="B1275">
        <v>8</v>
      </c>
      <c r="C1275" t="str">
        <f>_xlfn.XLOOKUP(order_details[[#This Row],[orderID]],orders[orderID],orders[customerID])</f>
        <v>ISLAT</v>
      </c>
      <c r="D1275" t="str">
        <f>_xlfn.XLOOKUP(order_details[[#This Row],[orderID]],orders[orderID],orders[Employee Name])</f>
        <v>Anne Dodsworth</v>
      </c>
      <c r="E1275" t="str">
        <f>_xlfn.XLOOKUP(order_details[[#This Row],[Customer ID]],customers[customerID],customers[companyName])</f>
        <v>Island Trading</v>
      </c>
      <c r="F1275" t="str">
        <f>_xlfn.XLOOKUP(order_details[[#This Row],[productID]],products[productID],products[productName])</f>
        <v>Northwoods Cranberry Sauce</v>
      </c>
      <c r="G1275" t="str">
        <f>_xlfn.XLOOKUP(order_details[[#This Row],[Product Name]],products[productName],products[Category Name])</f>
        <v>Condiments</v>
      </c>
      <c r="H1275" s="6">
        <f>_xlfn.XLOOKUP(order_details[[#This Row],[orderID]],orders[orderID],orders[orderDate])</f>
        <v>42017</v>
      </c>
      <c r="I1275" s="6" t="e">
        <f>DATEVALUE(order_details[[#This Row],[Order Date]])</f>
        <v>#VALUE!</v>
      </c>
      <c r="J1275">
        <v>40</v>
      </c>
      <c r="K1275">
        <v>20</v>
      </c>
      <c r="L1275">
        <v>0</v>
      </c>
      <c r="M1275">
        <f>(order_details[[#This Row],[unitPrice]]*order_details[[#This Row],[quantity]]) - (order_details[[#This Row],[unitPrice]]*order_details[[#This Row],[quantity]]*order_details[[#This Row],[discount]])</f>
        <v>800</v>
      </c>
      <c r="N1275">
        <f>_xlfn.XLOOKUP(order_details[[#This Row],[orderID]],orders[orderID],orders[freight])</f>
        <v>154.72</v>
      </c>
      <c r="O1275">
        <f>order_details[[#This Row],[Sales]]-order_details[[#This Row],[Freight]]</f>
        <v>645.28</v>
      </c>
      <c r="P1275" s="8">
        <f>(order_details[[#This Row],[Profit]]/order_details[[#This Row],[Sales]])/100</f>
        <v>8.0660000000000003E-3</v>
      </c>
      <c r="Q1275" s="12"/>
    </row>
    <row r="1276" spans="1:17" x14ac:dyDescent="0.25">
      <c r="A1276">
        <v>10842</v>
      </c>
      <c r="B1276">
        <v>68</v>
      </c>
      <c r="C1276" t="str">
        <f>_xlfn.XLOOKUP(order_details[[#This Row],[orderID]],orders[orderID],orders[customerID])</f>
        <v>TORTU</v>
      </c>
      <c r="D1276" t="str">
        <f>_xlfn.XLOOKUP(order_details[[#This Row],[orderID]],orders[orderID],orders[Employee Name])</f>
        <v>Nancy Davolio</v>
      </c>
      <c r="E1276" t="str">
        <f>_xlfn.XLOOKUP(order_details[[#This Row],[Customer ID]],customers[customerID],customers[companyName])</f>
        <v>Tortuga Restaurante</v>
      </c>
      <c r="F1276" t="str">
        <f>_xlfn.XLOOKUP(order_details[[#This Row],[productID]],products[productID],products[productName])</f>
        <v>Scottish Longbreads</v>
      </c>
      <c r="G1276" t="str">
        <f>_xlfn.XLOOKUP(order_details[[#This Row],[Product Name]],products[productName],products[Category Name])</f>
        <v>Confections</v>
      </c>
      <c r="H1276" s="6">
        <f>_xlfn.XLOOKUP(order_details[[#This Row],[orderID]],orders[orderID],orders[orderDate])</f>
        <v>42024</v>
      </c>
      <c r="I1276" s="6" t="e">
        <f>DATEVALUE(order_details[[#This Row],[Order Date]])</f>
        <v>#VALUE!</v>
      </c>
      <c r="J1276">
        <v>12.5</v>
      </c>
      <c r="K1276">
        <v>20</v>
      </c>
      <c r="L1276">
        <v>0</v>
      </c>
      <c r="M1276">
        <f>(order_details[[#This Row],[unitPrice]]*order_details[[#This Row],[quantity]]) - (order_details[[#This Row],[unitPrice]]*order_details[[#This Row],[quantity]]*order_details[[#This Row],[discount]])</f>
        <v>250</v>
      </c>
      <c r="N1276">
        <f>_xlfn.XLOOKUP(order_details[[#This Row],[orderID]],orders[orderID],orders[freight])</f>
        <v>54.42</v>
      </c>
      <c r="O1276">
        <f>order_details[[#This Row],[Sales]]-order_details[[#This Row],[Freight]]</f>
        <v>195.57999999999998</v>
      </c>
      <c r="P1276" s="8">
        <f>(order_details[[#This Row],[Profit]]/order_details[[#This Row],[Sales]])/100</f>
        <v>7.8231999999999989E-3</v>
      </c>
      <c r="Q1276" s="12"/>
    </row>
    <row r="1277" spans="1:17" x14ac:dyDescent="0.25">
      <c r="A1277">
        <v>10846</v>
      </c>
      <c r="B1277">
        <v>74</v>
      </c>
      <c r="C1277" t="str">
        <f>_xlfn.XLOOKUP(order_details[[#This Row],[orderID]],orders[orderID],orders[customerID])</f>
        <v>SUPRD</v>
      </c>
      <c r="D1277" t="str">
        <f>_xlfn.XLOOKUP(order_details[[#This Row],[orderID]],orders[orderID],orders[Employee Name])</f>
        <v>Andrew Fuller</v>
      </c>
      <c r="E1277" t="str">
        <f>_xlfn.XLOOKUP(order_details[[#This Row],[Customer ID]],customers[customerID],customers[companyName])</f>
        <v>Suprêmes délices</v>
      </c>
      <c r="F1277" t="str">
        <f>_xlfn.XLOOKUP(order_details[[#This Row],[productID]],products[productID],products[productName])</f>
        <v>Longlife Tofu</v>
      </c>
      <c r="G1277" t="str">
        <f>_xlfn.XLOOKUP(order_details[[#This Row],[Product Name]],products[productName],products[Category Name])</f>
        <v>Produce</v>
      </c>
      <c r="H1277" s="6">
        <f>_xlfn.XLOOKUP(order_details[[#This Row],[orderID]],orders[orderID],orders[orderDate])</f>
        <v>42026</v>
      </c>
      <c r="I1277" s="6" t="e">
        <f>DATEVALUE(order_details[[#This Row],[Order Date]])</f>
        <v>#VALUE!</v>
      </c>
      <c r="J1277">
        <v>10</v>
      </c>
      <c r="K1277">
        <v>20</v>
      </c>
      <c r="L1277">
        <v>0</v>
      </c>
      <c r="M1277">
        <f>(order_details[[#This Row],[unitPrice]]*order_details[[#This Row],[quantity]]) - (order_details[[#This Row],[unitPrice]]*order_details[[#This Row],[quantity]]*order_details[[#This Row],[discount]])</f>
        <v>200</v>
      </c>
      <c r="N1277">
        <f>_xlfn.XLOOKUP(order_details[[#This Row],[orderID]],orders[orderID],orders[freight])</f>
        <v>56.46</v>
      </c>
      <c r="O1277">
        <f>order_details[[#This Row],[Sales]]-order_details[[#This Row],[Freight]]</f>
        <v>143.54</v>
      </c>
      <c r="P1277" s="8">
        <f>(order_details[[#This Row],[Profit]]/order_details[[#This Row],[Sales]])/100</f>
        <v>7.1770000000000002E-3</v>
      </c>
      <c r="Q1277" s="12"/>
    </row>
    <row r="1278" spans="1:17" x14ac:dyDescent="0.25">
      <c r="A1278">
        <v>10856</v>
      </c>
      <c r="B1278">
        <v>2</v>
      </c>
      <c r="C1278" t="str">
        <f>_xlfn.XLOOKUP(order_details[[#This Row],[orderID]],orders[orderID],orders[customerID])</f>
        <v>ANTON</v>
      </c>
      <c r="D1278" t="str">
        <f>_xlfn.XLOOKUP(order_details[[#This Row],[orderID]],orders[orderID],orders[Employee Name])</f>
        <v>Janet Leverling</v>
      </c>
      <c r="E1278" t="str">
        <f>_xlfn.XLOOKUP(order_details[[#This Row],[Customer ID]],customers[customerID],customers[companyName])</f>
        <v>Antonio Moreno Taquería</v>
      </c>
      <c r="F1278" t="str">
        <f>_xlfn.XLOOKUP(order_details[[#This Row],[productID]],products[productID],products[productName])</f>
        <v>Chang</v>
      </c>
      <c r="G1278" t="str">
        <f>_xlfn.XLOOKUP(order_details[[#This Row],[Product Name]],products[productName],products[Category Name])</f>
        <v>Beverages</v>
      </c>
      <c r="H1278" s="6">
        <f>_xlfn.XLOOKUP(order_details[[#This Row],[orderID]],orders[orderID],orders[orderDate])</f>
        <v>42032</v>
      </c>
      <c r="I1278" s="6" t="e">
        <f>DATEVALUE(order_details[[#This Row],[Order Date]])</f>
        <v>#VALUE!</v>
      </c>
      <c r="J1278">
        <v>19</v>
      </c>
      <c r="K1278">
        <v>20</v>
      </c>
      <c r="L1278">
        <v>0</v>
      </c>
      <c r="M1278">
        <f>(order_details[[#This Row],[unitPrice]]*order_details[[#This Row],[quantity]]) - (order_details[[#This Row],[unitPrice]]*order_details[[#This Row],[quantity]]*order_details[[#This Row],[discount]])</f>
        <v>380</v>
      </c>
      <c r="N1278">
        <f>_xlfn.XLOOKUP(order_details[[#This Row],[orderID]],orders[orderID],orders[freight])</f>
        <v>58.43</v>
      </c>
      <c r="O1278">
        <f>order_details[[#This Row],[Sales]]-order_details[[#This Row],[Freight]]</f>
        <v>321.57</v>
      </c>
      <c r="P1278" s="8">
        <f>(order_details[[#This Row],[Profit]]/order_details[[#This Row],[Sales]])/100</f>
        <v>8.4623684210526316E-3</v>
      </c>
      <c r="Q1278" s="12"/>
    </row>
    <row r="1279" spans="1:17" x14ac:dyDescent="0.25">
      <c r="A1279">
        <v>10856</v>
      </c>
      <c r="B1279">
        <v>42</v>
      </c>
      <c r="C1279" t="str">
        <f>_xlfn.XLOOKUP(order_details[[#This Row],[orderID]],orders[orderID],orders[customerID])</f>
        <v>ANTON</v>
      </c>
      <c r="D1279" t="str">
        <f>_xlfn.XLOOKUP(order_details[[#This Row],[orderID]],orders[orderID],orders[Employee Name])</f>
        <v>Janet Leverling</v>
      </c>
      <c r="E1279" t="str">
        <f>_xlfn.XLOOKUP(order_details[[#This Row],[Customer ID]],customers[customerID],customers[companyName])</f>
        <v>Antonio Moreno Taquería</v>
      </c>
      <c r="F1279" t="str">
        <f>_xlfn.XLOOKUP(order_details[[#This Row],[productID]],products[productID],products[productName])</f>
        <v>Singaporean Hokkien Fried Mee</v>
      </c>
      <c r="G1279" t="str">
        <f>_xlfn.XLOOKUP(order_details[[#This Row],[Product Name]],products[productName],products[Category Name])</f>
        <v>Grains &amp; Cereals</v>
      </c>
      <c r="H1279" s="6">
        <f>_xlfn.XLOOKUP(order_details[[#This Row],[orderID]],orders[orderID],orders[orderDate])</f>
        <v>42032</v>
      </c>
      <c r="I1279" s="6" t="e">
        <f>DATEVALUE(order_details[[#This Row],[Order Date]])</f>
        <v>#VALUE!</v>
      </c>
      <c r="J1279">
        <v>14</v>
      </c>
      <c r="K1279">
        <v>20</v>
      </c>
      <c r="L1279">
        <v>0</v>
      </c>
      <c r="M1279">
        <f>(order_details[[#This Row],[unitPrice]]*order_details[[#This Row],[quantity]]) - (order_details[[#This Row],[unitPrice]]*order_details[[#This Row],[quantity]]*order_details[[#This Row],[discount]])</f>
        <v>280</v>
      </c>
      <c r="N1279">
        <f>_xlfn.XLOOKUP(order_details[[#This Row],[orderID]],orders[orderID],orders[freight])</f>
        <v>58.43</v>
      </c>
      <c r="O1279">
        <f>order_details[[#This Row],[Sales]]-order_details[[#This Row],[Freight]]</f>
        <v>221.57</v>
      </c>
      <c r="P1279" s="8">
        <f>(order_details[[#This Row],[Profit]]/order_details[[#This Row],[Sales]])/100</f>
        <v>7.9132142857142856E-3</v>
      </c>
      <c r="Q1279" s="12"/>
    </row>
    <row r="1280" spans="1:17" x14ac:dyDescent="0.25">
      <c r="A1280">
        <v>10861</v>
      </c>
      <c r="B1280">
        <v>18</v>
      </c>
      <c r="C1280" t="str">
        <f>_xlfn.XLOOKUP(order_details[[#This Row],[orderID]],orders[orderID],orders[customerID])</f>
        <v>WHITC</v>
      </c>
      <c r="D1280" t="str">
        <f>_xlfn.XLOOKUP(order_details[[#This Row],[orderID]],orders[orderID],orders[Employee Name])</f>
        <v>Margaret Peacock</v>
      </c>
      <c r="E1280" t="str">
        <f>_xlfn.XLOOKUP(order_details[[#This Row],[Customer ID]],customers[customerID],customers[companyName])</f>
        <v>White Clover Markets</v>
      </c>
      <c r="F1280" t="str">
        <f>_xlfn.XLOOKUP(order_details[[#This Row],[productID]],products[productID],products[productName])</f>
        <v>Carnarvon Tigers</v>
      </c>
      <c r="G1280" t="str">
        <f>_xlfn.XLOOKUP(order_details[[#This Row],[Product Name]],products[productName],products[Category Name])</f>
        <v>Seafood</v>
      </c>
      <c r="H1280" s="6">
        <f>_xlfn.XLOOKUP(order_details[[#This Row],[orderID]],orders[orderID],orders[orderDate])</f>
        <v>42034</v>
      </c>
      <c r="I1280" s="6" t="e">
        <f>DATEVALUE(order_details[[#This Row],[Order Date]])</f>
        <v>#VALUE!</v>
      </c>
      <c r="J1280">
        <v>62.5</v>
      </c>
      <c r="K1280">
        <v>20</v>
      </c>
      <c r="L1280">
        <v>0</v>
      </c>
      <c r="M1280">
        <f>(order_details[[#This Row],[unitPrice]]*order_details[[#This Row],[quantity]]) - (order_details[[#This Row],[unitPrice]]*order_details[[#This Row],[quantity]]*order_details[[#This Row],[discount]])</f>
        <v>1250</v>
      </c>
      <c r="N1280">
        <f>_xlfn.XLOOKUP(order_details[[#This Row],[orderID]],orders[orderID],orders[freight])</f>
        <v>14.93</v>
      </c>
      <c r="O1280">
        <f>order_details[[#This Row],[Sales]]-order_details[[#This Row],[Freight]]</f>
        <v>1235.07</v>
      </c>
      <c r="P1280" s="8">
        <f>(order_details[[#This Row],[Profit]]/order_details[[#This Row],[Sales]])/100</f>
        <v>9.88056E-3</v>
      </c>
      <c r="Q1280" s="12"/>
    </row>
    <row r="1281" spans="1:17" x14ac:dyDescent="0.25">
      <c r="A1281">
        <v>10868</v>
      </c>
      <c r="B1281">
        <v>26</v>
      </c>
      <c r="C1281" t="str">
        <f>_xlfn.XLOOKUP(order_details[[#This Row],[orderID]],orders[orderID],orders[customerID])</f>
        <v>QUEEN</v>
      </c>
      <c r="D1281" t="str">
        <f>_xlfn.XLOOKUP(order_details[[#This Row],[orderID]],orders[orderID],orders[Employee Name])</f>
        <v>Robert King</v>
      </c>
      <c r="E1281" t="str">
        <f>_xlfn.XLOOKUP(order_details[[#This Row],[Customer ID]],customers[customerID],customers[companyName])</f>
        <v>Queen Cozinha</v>
      </c>
      <c r="F1281" t="str">
        <f>_xlfn.XLOOKUP(order_details[[#This Row],[productID]],products[productID],products[productName])</f>
        <v>Gumbär Gummibärchen</v>
      </c>
      <c r="G1281" t="str">
        <f>_xlfn.XLOOKUP(order_details[[#This Row],[Product Name]],products[productName],products[Category Name])</f>
        <v>Confections</v>
      </c>
      <c r="H1281" s="6">
        <f>_xlfn.XLOOKUP(order_details[[#This Row],[orderID]],orders[orderID],orders[orderDate])</f>
        <v>42039</v>
      </c>
      <c r="I1281" s="6" t="e">
        <f>DATEVALUE(order_details[[#This Row],[Order Date]])</f>
        <v>#VALUE!</v>
      </c>
      <c r="J1281">
        <v>31.23</v>
      </c>
      <c r="K1281">
        <v>20</v>
      </c>
      <c r="L1281">
        <v>0</v>
      </c>
      <c r="M1281">
        <f>(order_details[[#This Row],[unitPrice]]*order_details[[#This Row],[quantity]]) - (order_details[[#This Row],[unitPrice]]*order_details[[#This Row],[quantity]]*order_details[[#This Row],[discount]])</f>
        <v>624.6</v>
      </c>
      <c r="N1281">
        <f>_xlfn.XLOOKUP(order_details[[#This Row],[orderID]],orders[orderID],orders[freight])</f>
        <v>191.27</v>
      </c>
      <c r="O1281">
        <f>order_details[[#This Row],[Sales]]-order_details[[#This Row],[Freight]]</f>
        <v>433.33000000000004</v>
      </c>
      <c r="P1281" s="8">
        <f>(order_details[[#This Row],[Profit]]/order_details[[#This Row],[Sales]])/100</f>
        <v>6.9377201408901698E-3</v>
      </c>
      <c r="Q1281" s="12"/>
    </row>
    <row r="1282" spans="1:17" x14ac:dyDescent="0.25">
      <c r="A1282">
        <v>10869</v>
      </c>
      <c r="B1282">
        <v>68</v>
      </c>
      <c r="C1282" t="str">
        <f>_xlfn.XLOOKUP(order_details[[#This Row],[orderID]],orders[orderID],orders[customerID])</f>
        <v>SEVES</v>
      </c>
      <c r="D1282" t="str">
        <f>_xlfn.XLOOKUP(order_details[[#This Row],[orderID]],orders[orderID],orders[Employee Name])</f>
        <v>Steven Buchanan</v>
      </c>
      <c r="E1282" t="str">
        <f>_xlfn.XLOOKUP(order_details[[#This Row],[Customer ID]],customers[customerID],customers[companyName])</f>
        <v>Seven Seas Imports</v>
      </c>
      <c r="F1282" t="str">
        <f>_xlfn.XLOOKUP(order_details[[#This Row],[productID]],products[productID],products[productName])</f>
        <v>Scottish Longbreads</v>
      </c>
      <c r="G1282" t="str">
        <f>_xlfn.XLOOKUP(order_details[[#This Row],[Product Name]],products[productName],products[Category Name])</f>
        <v>Confections</v>
      </c>
      <c r="H1282" s="6">
        <f>_xlfn.XLOOKUP(order_details[[#This Row],[orderID]],orders[orderID],orders[orderDate])</f>
        <v>42039</v>
      </c>
      <c r="I1282" s="6" t="e">
        <f>DATEVALUE(order_details[[#This Row],[Order Date]])</f>
        <v>#VALUE!</v>
      </c>
      <c r="J1282">
        <v>12.5</v>
      </c>
      <c r="K1282">
        <v>20</v>
      </c>
      <c r="L1282">
        <v>0</v>
      </c>
      <c r="M1282">
        <f>(order_details[[#This Row],[unitPrice]]*order_details[[#This Row],[quantity]]) - (order_details[[#This Row],[unitPrice]]*order_details[[#This Row],[quantity]]*order_details[[#This Row],[discount]])</f>
        <v>250</v>
      </c>
      <c r="N1282">
        <f>_xlfn.XLOOKUP(order_details[[#This Row],[orderID]],orders[orderID],orders[freight])</f>
        <v>143.28</v>
      </c>
      <c r="O1282">
        <f>order_details[[#This Row],[Sales]]-order_details[[#This Row],[Freight]]</f>
        <v>106.72</v>
      </c>
      <c r="P1282" s="8">
        <f>(order_details[[#This Row],[Profit]]/order_details[[#This Row],[Sales]])/100</f>
        <v>4.2687999999999997E-3</v>
      </c>
      <c r="Q1282" s="12"/>
    </row>
    <row r="1283" spans="1:17" x14ac:dyDescent="0.25">
      <c r="A1283">
        <v>10873</v>
      </c>
      <c r="B1283">
        <v>21</v>
      </c>
      <c r="C1283" t="str">
        <f>_xlfn.XLOOKUP(order_details[[#This Row],[orderID]],orders[orderID],orders[customerID])</f>
        <v>WILMK</v>
      </c>
      <c r="D1283" t="str">
        <f>_xlfn.XLOOKUP(order_details[[#This Row],[orderID]],orders[orderID],orders[Employee Name])</f>
        <v>Margaret Peacock</v>
      </c>
      <c r="E1283" t="str">
        <f>_xlfn.XLOOKUP(order_details[[#This Row],[Customer ID]],customers[customerID],customers[companyName])</f>
        <v>Wilman Kala</v>
      </c>
      <c r="F1283" t="str">
        <f>_xlfn.XLOOKUP(order_details[[#This Row],[productID]],products[productID],products[productName])</f>
        <v>Sir Rodney's Scones</v>
      </c>
      <c r="G1283" t="str">
        <f>_xlfn.XLOOKUP(order_details[[#This Row],[Product Name]],products[productName],products[Category Name])</f>
        <v>Confections</v>
      </c>
      <c r="H1283" s="6">
        <f>_xlfn.XLOOKUP(order_details[[#This Row],[orderID]],orders[orderID],orders[orderDate])</f>
        <v>42041</v>
      </c>
      <c r="I1283" s="6" t="e">
        <f>DATEVALUE(order_details[[#This Row],[Order Date]])</f>
        <v>#VALUE!</v>
      </c>
      <c r="J1283">
        <v>10</v>
      </c>
      <c r="K1283">
        <v>20</v>
      </c>
      <c r="L1283">
        <v>0</v>
      </c>
      <c r="M1283">
        <f>(order_details[[#This Row],[unitPrice]]*order_details[[#This Row],[quantity]]) - (order_details[[#This Row],[unitPrice]]*order_details[[#This Row],[quantity]]*order_details[[#This Row],[discount]])</f>
        <v>200</v>
      </c>
      <c r="N1283">
        <f>_xlfn.XLOOKUP(order_details[[#This Row],[orderID]],orders[orderID],orders[freight])</f>
        <v>0.82</v>
      </c>
      <c r="O1283">
        <f>order_details[[#This Row],[Sales]]-order_details[[#This Row],[Freight]]</f>
        <v>199.18</v>
      </c>
      <c r="P1283" s="8">
        <f>(order_details[[#This Row],[Profit]]/order_details[[#This Row],[Sales]])/100</f>
        <v>9.9590000000000008E-3</v>
      </c>
      <c r="Q1283" s="12"/>
    </row>
    <row r="1284" spans="1:17" x14ac:dyDescent="0.25">
      <c r="A1284">
        <v>10876</v>
      </c>
      <c r="B1284">
        <v>64</v>
      </c>
      <c r="C1284" t="str">
        <f>_xlfn.XLOOKUP(order_details[[#This Row],[orderID]],orders[orderID],orders[customerID])</f>
        <v>BONAP</v>
      </c>
      <c r="D1284" t="str">
        <f>_xlfn.XLOOKUP(order_details[[#This Row],[orderID]],orders[orderID],orders[Employee Name])</f>
        <v>Robert King</v>
      </c>
      <c r="E1284" t="str">
        <f>_xlfn.XLOOKUP(order_details[[#This Row],[Customer ID]],customers[customerID],customers[companyName])</f>
        <v>Bon app'</v>
      </c>
      <c r="F1284" t="str">
        <f>_xlfn.XLOOKUP(order_details[[#This Row],[productID]],products[productID],products[productName])</f>
        <v>Wimmers gute Semmelknödel</v>
      </c>
      <c r="G1284" t="str">
        <f>_xlfn.XLOOKUP(order_details[[#This Row],[Product Name]],products[productName],products[Category Name])</f>
        <v>Grains &amp; Cereals</v>
      </c>
      <c r="H1284" s="6">
        <f>_xlfn.XLOOKUP(order_details[[#This Row],[orderID]],orders[orderID],orders[orderDate])</f>
        <v>42044</v>
      </c>
      <c r="I1284" s="6" t="e">
        <f>DATEVALUE(order_details[[#This Row],[Order Date]])</f>
        <v>#VALUE!</v>
      </c>
      <c r="J1284">
        <v>33.25</v>
      </c>
      <c r="K1284">
        <v>20</v>
      </c>
      <c r="L1284">
        <v>0</v>
      </c>
      <c r="M1284">
        <f>(order_details[[#This Row],[unitPrice]]*order_details[[#This Row],[quantity]]) - (order_details[[#This Row],[unitPrice]]*order_details[[#This Row],[quantity]]*order_details[[#This Row],[discount]])</f>
        <v>665</v>
      </c>
      <c r="N1284">
        <f>_xlfn.XLOOKUP(order_details[[#This Row],[orderID]],orders[orderID],orders[freight])</f>
        <v>60.42</v>
      </c>
      <c r="O1284">
        <f>order_details[[#This Row],[Sales]]-order_details[[#This Row],[Freight]]</f>
        <v>604.58000000000004</v>
      </c>
      <c r="P1284" s="8">
        <f>(order_details[[#This Row],[Profit]]/order_details[[#This Row],[Sales]])/100</f>
        <v>9.0914285714285732E-3</v>
      </c>
      <c r="Q1284" s="12"/>
    </row>
    <row r="1285" spans="1:17" x14ac:dyDescent="0.25">
      <c r="A1285">
        <v>10885</v>
      </c>
      <c r="B1285">
        <v>2</v>
      </c>
      <c r="C1285" t="str">
        <f>_xlfn.XLOOKUP(order_details[[#This Row],[orderID]],orders[orderID],orders[customerID])</f>
        <v>SUPRD</v>
      </c>
      <c r="D1285" t="str">
        <f>_xlfn.XLOOKUP(order_details[[#This Row],[orderID]],orders[orderID],orders[Employee Name])</f>
        <v>Michael Suyama</v>
      </c>
      <c r="E1285" t="str">
        <f>_xlfn.XLOOKUP(order_details[[#This Row],[Customer ID]],customers[customerID],customers[companyName])</f>
        <v>Suprêmes délices</v>
      </c>
      <c r="F1285" t="str">
        <f>_xlfn.XLOOKUP(order_details[[#This Row],[productID]],products[productID],products[productName])</f>
        <v>Chang</v>
      </c>
      <c r="G1285" t="str">
        <f>_xlfn.XLOOKUP(order_details[[#This Row],[Product Name]],products[productName],products[Category Name])</f>
        <v>Beverages</v>
      </c>
      <c r="H1285" s="6">
        <f>_xlfn.XLOOKUP(order_details[[#This Row],[orderID]],orders[orderID],orders[orderDate])</f>
        <v>42047</v>
      </c>
      <c r="I1285" s="6" t="e">
        <f>DATEVALUE(order_details[[#This Row],[Order Date]])</f>
        <v>#VALUE!</v>
      </c>
      <c r="J1285">
        <v>19</v>
      </c>
      <c r="K1285">
        <v>20</v>
      </c>
      <c r="L1285">
        <v>0</v>
      </c>
      <c r="M1285">
        <f>(order_details[[#This Row],[unitPrice]]*order_details[[#This Row],[quantity]]) - (order_details[[#This Row],[unitPrice]]*order_details[[#This Row],[quantity]]*order_details[[#This Row],[discount]])</f>
        <v>380</v>
      </c>
      <c r="N1285">
        <f>_xlfn.XLOOKUP(order_details[[#This Row],[orderID]],orders[orderID],orders[freight])</f>
        <v>5.64</v>
      </c>
      <c r="O1285">
        <f>order_details[[#This Row],[Sales]]-order_details[[#This Row],[Freight]]</f>
        <v>374.36</v>
      </c>
      <c r="P1285" s="8">
        <f>(order_details[[#This Row],[Profit]]/order_details[[#This Row],[Sales]])/100</f>
        <v>9.8515789473684213E-3</v>
      </c>
      <c r="Q1285" s="12"/>
    </row>
    <row r="1286" spans="1:17" x14ac:dyDescent="0.25">
      <c r="A1286">
        <v>10888</v>
      </c>
      <c r="B1286">
        <v>2</v>
      </c>
      <c r="C1286" t="str">
        <f>_xlfn.XLOOKUP(order_details[[#This Row],[orderID]],orders[orderID],orders[customerID])</f>
        <v>GODOS</v>
      </c>
      <c r="D1286" t="str">
        <f>_xlfn.XLOOKUP(order_details[[#This Row],[orderID]],orders[orderID],orders[Employee Name])</f>
        <v>Nancy Davolio</v>
      </c>
      <c r="E1286" t="str">
        <f>_xlfn.XLOOKUP(order_details[[#This Row],[Customer ID]],customers[customerID],customers[companyName])</f>
        <v>Godos Cocina Típica</v>
      </c>
      <c r="F1286" t="str">
        <f>_xlfn.XLOOKUP(order_details[[#This Row],[productID]],products[productID],products[productName])</f>
        <v>Chang</v>
      </c>
      <c r="G1286" t="str">
        <f>_xlfn.XLOOKUP(order_details[[#This Row],[Product Name]],products[productName],products[Category Name])</f>
        <v>Beverages</v>
      </c>
      <c r="H1286" s="6">
        <f>_xlfn.XLOOKUP(order_details[[#This Row],[orderID]],orders[orderID],orders[orderDate])</f>
        <v>42051</v>
      </c>
      <c r="I1286" s="6" t="e">
        <f>DATEVALUE(order_details[[#This Row],[Order Date]])</f>
        <v>#VALUE!</v>
      </c>
      <c r="J1286">
        <v>19</v>
      </c>
      <c r="K1286">
        <v>20</v>
      </c>
      <c r="L1286">
        <v>0</v>
      </c>
      <c r="M1286">
        <f>(order_details[[#This Row],[unitPrice]]*order_details[[#This Row],[quantity]]) - (order_details[[#This Row],[unitPrice]]*order_details[[#This Row],[quantity]]*order_details[[#This Row],[discount]])</f>
        <v>380</v>
      </c>
      <c r="N1286">
        <f>_xlfn.XLOOKUP(order_details[[#This Row],[orderID]],orders[orderID],orders[freight])</f>
        <v>51.87</v>
      </c>
      <c r="O1286">
        <f>order_details[[#This Row],[Sales]]-order_details[[#This Row],[Freight]]</f>
        <v>328.13</v>
      </c>
      <c r="P1286" s="8">
        <f>(order_details[[#This Row],[Profit]]/order_details[[#This Row],[Sales]])/100</f>
        <v>8.6349999999999986E-3</v>
      </c>
      <c r="Q1286" s="12"/>
    </row>
    <row r="1287" spans="1:17" x14ac:dyDescent="0.25">
      <c r="A1287">
        <v>10893</v>
      </c>
      <c r="B1287">
        <v>36</v>
      </c>
      <c r="C1287" t="str">
        <f>_xlfn.XLOOKUP(order_details[[#This Row],[orderID]],orders[orderID],orders[customerID])</f>
        <v>KOENE</v>
      </c>
      <c r="D1287" t="str">
        <f>_xlfn.XLOOKUP(order_details[[#This Row],[orderID]],orders[orderID],orders[Employee Name])</f>
        <v>Anne Dodsworth</v>
      </c>
      <c r="E1287" t="str">
        <f>_xlfn.XLOOKUP(order_details[[#This Row],[Customer ID]],customers[customerID],customers[companyName])</f>
        <v>Königlich Essen</v>
      </c>
      <c r="F1287" t="str">
        <f>_xlfn.XLOOKUP(order_details[[#This Row],[productID]],products[productID],products[productName])</f>
        <v>Inlagd Sill</v>
      </c>
      <c r="G1287" t="str">
        <f>_xlfn.XLOOKUP(order_details[[#This Row],[Product Name]],products[productName],products[Category Name])</f>
        <v>Seafood</v>
      </c>
      <c r="H1287" s="6">
        <f>_xlfn.XLOOKUP(order_details[[#This Row],[orderID]],orders[orderID],orders[orderDate])</f>
        <v>42053</v>
      </c>
      <c r="I1287" s="6" t="e">
        <f>DATEVALUE(order_details[[#This Row],[Order Date]])</f>
        <v>#VALUE!</v>
      </c>
      <c r="J1287">
        <v>19</v>
      </c>
      <c r="K1287">
        <v>20</v>
      </c>
      <c r="L1287">
        <v>0</v>
      </c>
      <c r="M1287">
        <f>(order_details[[#This Row],[unitPrice]]*order_details[[#This Row],[quantity]]) - (order_details[[#This Row],[unitPrice]]*order_details[[#This Row],[quantity]]*order_details[[#This Row],[discount]])</f>
        <v>380</v>
      </c>
      <c r="N1287">
        <f>_xlfn.XLOOKUP(order_details[[#This Row],[orderID]],orders[orderID],orders[freight])</f>
        <v>77.78</v>
      </c>
      <c r="O1287">
        <f>order_details[[#This Row],[Sales]]-order_details[[#This Row],[Freight]]</f>
        <v>302.22000000000003</v>
      </c>
      <c r="P1287" s="8">
        <f>(order_details[[#This Row],[Profit]]/order_details[[#This Row],[Sales]])/100</f>
        <v>7.9531578947368425E-3</v>
      </c>
      <c r="Q1287" s="12"/>
    </row>
    <row r="1288" spans="1:17" x14ac:dyDescent="0.25">
      <c r="A1288">
        <v>10903</v>
      </c>
      <c r="B1288">
        <v>68</v>
      </c>
      <c r="C1288" t="str">
        <f>_xlfn.XLOOKUP(order_details[[#This Row],[orderID]],orders[orderID],orders[customerID])</f>
        <v>HANAR</v>
      </c>
      <c r="D1288" t="str">
        <f>_xlfn.XLOOKUP(order_details[[#This Row],[orderID]],orders[orderID],orders[Employee Name])</f>
        <v>Janet Leverling</v>
      </c>
      <c r="E1288" t="str">
        <f>_xlfn.XLOOKUP(order_details[[#This Row],[Customer ID]],customers[customerID],customers[companyName])</f>
        <v>Hanari Carnes</v>
      </c>
      <c r="F1288" t="str">
        <f>_xlfn.XLOOKUP(order_details[[#This Row],[productID]],products[productID],products[productName])</f>
        <v>Scottish Longbreads</v>
      </c>
      <c r="G1288" t="str">
        <f>_xlfn.XLOOKUP(order_details[[#This Row],[Product Name]],products[productName],products[Category Name])</f>
        <v>Confections</v>
      </c>
      <c r="H1288" s="6">
        <f>_xlfn.XLOOKUP(order_details[[#This Row],[orderID]],orders[orderID],orders[orderDate])</f>
        <v>42059</v>
      </c>
      <c r="I1288" s="6" t="e">
        <f>DATEVALUE(order_details[[#This Row],[Order Date]])</f>
        <v>#VALUE!</v>
      </c>
      <c r="J1288">
        <v>12.5</v>
      </c>
      <c r="K1288">
        <v>20</v>
      </c>
      <c r="L1288">
        <v>0</v>
      </c>
      <c r="M1288">
        <f>(order_details[[#This Row],[unitPrice]]*order_details[[#This Row],[quantity]]) - (order_details[[#This Row],[unitPrice]]*order_details[[#This Row],[quantity]]*order_details[[#This Row],[discount]])</f>
        <v>250</v>
      </c>
      <c r="N1288">
        <f>_xlfn.XLOOKUP(order_details[[#This Row],[orderID]],orders[orderID],orders[freight])</f>
        <v>36.71</v>
      </c>
      <c r="O1288">
        <f>order_details[[#This Row],[Sales]]-order_details[[#This Row],[Freight]]</f>
        <v>213.29</v>
      </c>
      <c r="P1288" s="8">
        <f>(order_details[[#This Row],[Profit]]/order_details[[#This Row],[Sales]])/100</f>
        <v>8.5315999999999986E-3</v>
      </c>
      <c r="Q1288" s="12"/>
    </row>
    <row r="1289" spans="1:17" x14ac:dyDescent="0.25">
      <c r="A1289">
        <v>10916</v>
      </c>
      <c r="B1289">
        <v>57</v>
      </c>
      <c r="C1289" t="str">
        <f>_xlfn.XLOOKUP(order_details[[#This Row],[orderID]],orders[orderID],orders[customerID])</f>
        <v>RANCH</v>
      </c>
      <c r="D1289" t="str">
        <f>_xlfn.XLOOKUP(order_details[[#This Row],[orderID]],orders[orderID],orders[Employee Name])</f>
        <v>Nancy Davolio</v>
      </c>
      <c r="E1289" t="str">
        <f>_xlfn.XLOOKUP(order_details[[#This Row],[Customer ID]],customers[customerID],customers[companyName])</f>
        <v>Rancho grande</v>
      </c>
      <c r="F1289" t="str">
        <f>_xlfn.XLOOKUP(order_details[[#This Row],[productID]],products[productID],products[productName])</f>
        <v>Ravioli Angelo</v>
      </c>
      <c r="G1289" t="str">
        <f>_xlfn.XLOOKUP(order_details[[#This Row],[Product Name]],products[productName],products[Category Name])</f>
        <v>Grains &amp; Cereals</v>
      </c>
      <c r="H1289" s="6">
        <f>_xlfn.XLOOKUP(order_details[[#This Row],[orderID]],orders[orderID],orders[orderDate])</f>
        <v>42062</v>
      </c>
      <c r="I1289" s="6" t="e">
        <f>DATEVALUE(order_details[[#This Row],[Order Date]])</f>
        <v>#VALUE!</v>
      </c>
      <c r="J1289">
        <v>19.5</v>
      </c>
      <c r="K1289">
        <v>20</v>
      </c>
      <c r="L1289">
        <v>0</v>
      </c>
      <c r="M1289">
        <f>(order_details[[#This Row],[unitPrice]]*order_details[[#This Row],[quantity]]) - (order_details[[#This Row],[unitPrice]]*order_details[[#This Row],[quantity]]*order_details[[#This Row],[discount]])</f>
        <v>390</v>
      </c>
      <c r="N1289">
        <f>_xlfn.XLOOKUP(order_details[[#This Row],[orderID]],orders[orderID],orders[freight])</f>
        <v>63.77</v>
      </c>
      <c r="O1289">
        <f>order_details[[#This Row],[Sales]]-order_details[[#This Row],[Freight]]</f>
        <v>326.23</v>
      </c>
      <c r="P1289" s="8">
        <f>(order_details[[#This Row],[Profit]]/order_details[[#This Row],[Sales]])/100</f>
        <v>8.3648717948717963E-3</v>
      </c>
      <c r="Q1289" s="12"/>
    </row>
    <row r="1290" spans="1:17" x14ac:dyDescent="0.25">
      <c r="A1290">
        <v>10919</v>
      </c>
      <c r="B1290">
        <v>40</v>
      </c>
      <c r="C1290" t="str">
        <f>_xlfn.XLOOKUP(order_details[[#This Row],[orderID]],orders[orderID],orders[customerID])</f>
        <v>LINOD</v>
      </c>
      <c r="D1290" t="str">
        <f>_xlfn.XLOOKUP(order_details[[#This Row],[orderID]],orders[orderID],orders[Employee Name])</f>
        <v>Andrew Fuller</v>
      </c>
      <c r="E1290" t="str">
        <f>_xlfn.XLOOKUP(order_details[[#This Row],[Customer ID]],customers[customerID],customers[companyName])</f>
        <v>LINO-Delicateses</v>
      </c>
      <c r="F1290" t="str">
        <f>_xlfn.XLOOKUP(order_details[[#This Row],[productID]],products[productID],products[productName])</f>
        <v>Boston Crab Meat</v>
      </c>
      <c r="G1290" t="str">
        <f>_xlfn.XLOOKUP(order_details[[#This Row],[Product Name]],products[productName],products[Category Name])</f>
        <v>Seafood</v>
      </c>
      <c r="H1290" s="6">
        <f>_xlfn.XLOOKUP(order_details[[#This Row],[orderID]],orders[orderID],orders[orderDate])</f>
        <v>42065</v>
      </c>
      <c r="I1290" s="6" t="e">
        <f>DATEVALUE(order_details[[#This Row],[Order Date]])</f>
        <v>#VALUE!</v>
      </c>
      <c r="J1290">
        <v>18.399999999999999</v>
      </c>
      <c r="K1290">
        <v>20</v>
      </c>
      <c r="L1290">
        <v>0</v>
      </c>
      <c r="M1290">
        <f>(order_details[[#This Row],[unitPrice]]*order_details[[#This Row],[quantity]]) - (order_details[[#This Row],[unitPrice]]*order_details[[#This Row],[quantity]]*order_details[[#This Row],[discount]])</f>
        <v>368</v>
      </c>
      <c r="N1290">
        <f>_xlfn.XLOOKUP(order_details[[#This Row],[orderID]],orders[orderID],orders[freight])</f>
        <v>19.8</v>
      </c>
      <c r="O1290">
        <f>order_details[[#This Row],[Sales]]-order_details[[#This Row],[Freight]]</f>
        <v>348.2</v>
      </c>
      <c r="P1290" s="8">
        <f>(order_details[[#This Row],[Profit]]/order_details[[#This Row],[Sales]])/100</f>
        <v>9.4619565217391299E-3</v>
      </c>
      <c r="Q1290" s="12"/>
    </row>
    <row r="1291" spans="1:17" x14ac:dyDescent="0.25">
      <c r="A1291">
        <v>10934</v>
      </c>
      <c r="B1291">
        <v>6</v>
      </c>
      <c r="C1291" t="str">
        <f>_xlfn.XLOOKUP(order_details[[#This Row],[orderID]],orders[orderID],orders[customerID])</f>
        <v>LEHMS</v>
      </c>
      <c r="D1291" t="str">
        <f>_xlfn.XLOOKUP(order_details[[#This Row],[orderID]],orders[orderID],orders[Employee Name])</f>
        <v>Janet Leverling</v>
      </c>
      <c r="E1291" t="str">
        <f>_xlfn.XLOOKUP(order_details[[#This Row],[Customer ID]],customers[customerID],customers[companyName])</f>
        <v>Lehmanns Marktstand</v>
      </c>
      <c r="F1291" t="str">
        <f>_xlfn.XLOOKUP(order_details[[#This Row],[productID]],products[productID],products[productName])</f>
        <v>Grandma's Boysenberry Spread</v>
      </c>
      <c r="G1291" t="str">
        <f>_xlfn.XLOOKUP(order_details[[#This Row],[Product Name]],products[productName],products[Category Name])</f>
        <v>Condiments</v>
      </c>
      <c r="H1291" s="6">
        <f>_xlfn.XLOOKUP(order_details[[#This Row],[orderID]],orders[orderID],orders[orderDate])</f>
        <v>42072</v>
      </c>
      <c r="I1291" s="6" t="e">
        <f>DATEVALUE(order_details[[#This Row],[Order Date]])</f>
        <v>#VALUE!</v>
      </c>
      <c r="J1291">
        <v>25</v>
      </c>
      <c r="K1291">
        <v>20</v>
      </c>
      <c r="L1291">
        <v>0</v>
      </c>
      <c r="M1291">
        <f>(order_details[[#This Row],[unitPrice]]*order_details[[#This Row],[quantity]]) - (order_details[[#This Row],[unitPrice]]*order_details[[#This Row],[quantity]]*order_details[[#This Row],[discount]])</f>
        <v>500</v>
      </c>
      <c r="N1291">
        <f>_xlfn.XLOOKUP(order_details[[#This Row],[orderID]],orders[orderID],orders[freight])</f>
        <v>32.01</v>
      </c>
      <c r="O1291">
        <f>order_details[[#This Row],[Sales]]-order_details[[#This Row],[Freight]]</f>
        <v>467.99</v>
      </c>
      <c r="P1291" s="8">
        <f>(order_details[[#This Row],[Profit]]/order_details[[#This Row],[Sales]])/100</f>
        <v>9.3597999999999997E-3</v>
      </c>
      <c r="Q1291" s="12"/>
    </row>
    <row r="1292" spans="1:17" x14ac:dyDescent="0.25">
      <c r="A1292">
        <v>10937</v>
      </c>
      <c r="B1292">
        <v>34</v>
      </c>
      <c r="C1292" t="str">
        <f>_xlfn.XLOOKUP(order_details[[#This Row],[orderID]],orders[orderID],orders[customerID])</f>
        <v>CACTU</v>
      </c>
      <c r="D1292" t="str">
        <f>_xlfn.XLOOKUP(order_details[[#This Row],[orderID]],orders[orderID],orders[Employee Name])</f>
        <v>Robert King</v>
      </c>
      <c r="E1292" t="str">
        <f>_xlfn.XLOOKUP(order_details[[#This Row],[Customer ID]],customers[customerID],customers[companyName])</f>
        <v>Cactus Comidas para llevar</v>
      </c>
      <c r="F1292" t="str">
        <f>_xlfn.XLOOKUP(order_details[[#This Row],[productID]],products[productID],products[productName])</f>
        <v>Sasquatch Ale</v>
      </c>
      <c r="G1292" t="str">
        <f>_xlfn.XLOOKUP(order_details[[#This Row],[Product Name]],products[productName],products[Category Name])</f>
        <v>Beverages</v>
      </c>
      <c r="H1292" s="6">
        <f>_xlfn.XLOOKUP(order_details[[#This Row],[orderID]],orders[orderID],orders[orderDate])</f>
        <v>42073</v>
      </c>
      <c r="I1292" s="6" t="e">
        <f>DATEVALUE(order_details[[#This Row],[Order Date]])</f>
        <v>#VALUE!</v>
      </c>
      <c r="J1292">
        <v>14</v>
      </c>
      <c r="K1292">
        <v>20</v>
      </c>
      <c r="L1292">
        <v>0</v>
      </c>
      <c r="M1292">
        <f>(order_details[[#This Row],[unitPrice]]*order_details[[#This Row],[quantity]]) - (order_details[[#This Row],[unitPrice]]*order_details[[#This Row],[quantity]]*order_details[[#This Row],[discount]])</f>
        <v>280</v>
      </c>
      <c r="N1292">
        <f>_xlfn.XLOOKUP(order_details[[#This Row],[orderID]],orders[orderID],orders[freight])</f>
        <v>31.51</v>
      </c>
      <c r="O1292">
        <f>order_details[[#This Row],[Sales]]-order_details[[#This Row],[Freight]]</f>
        <v>248.49</v>
      </c>
      <c r="P1292" s="8">
        <f>(order_details[[#This Row],[Profit]]/order_details[[#This Row],[Sales]])/100</f>
        <v>8.874642857142857E-3</v>
      </c>
      <c r="Q1292" s="12"/>
    </row>
    <row r="1293" spans="1:17" x14ac:dyDescent="0.25">
      <c r="A1293">
        <v>10940</v>
      </c>
      <c r="B1293">
        <v>13</v>
      </c>
      <c r="C1293" t="str">
        <f>_xlfn.XLOOKUP(order_details[[#This Row],[orderID]],orders[orderID],orders[customerID])</f>
        <v>BONAP</v>
      </c>
      <c r="D1293" t="str">
        <f>_xlfn.XLOOKUP(order_details[[#This Row],[orderID]],orders[orderID],orders[Employee Name])</f>
        <v>Laura Callahan</v>
      </c>
      <c r="E1293" t="str">
        <f>_xlfn.XLOOKUP(order_details[[#This Row],[Customer ID]],customers[customerID],customers[companyName])</f>
        <v>Bon app'</v>
      </c>
      <c r="F1293" t="str">
        <f>_xlfn.XLOOKUP(order_details[[#This Row],[productID]],products[productID],products[productName])</f>
        <v>Konbu</v>
      </c>
      <c r="G1293" t="str">
        <f>_xlfn.XLOOKUP(order_details[[#This Row],[Product Name]],products[productName],products[Category Name])</f>
        <v>Seafood</v>
      </c>
      <c r="H1293" s="6">
        <f>_xlfn.XLOOKUP(order_details[[#This Row],[orderID]],orders[orderID],orders[orderDate])</f>
        <v>42074</v>
      </c>
      <c r="I1293" s="6" t="e">
        <f>DATEVALUE(order_details[[#This Row],[Order Date]])</f>
        <v>#VALUE!</v>
      </c>
      <c r="J1293">
        <v>6</v>
      </c>
      <c r="K1293">
        <v>20</v>
      </c>
      <c r="L1293">
        <v>0</v>
      </c>
      <c r="M1293">
        <f>(order_details[[#This Row],[unitPrice]]*order_details[[#This Row],[quantity]]) - (order_details[[#This Row],[unitPrice]]*order_details[[#This Row],[quantity]]*order_details[[#This Row],[discount]])</f>
        <v>120</v>
      </c>
      <c r="N1293">
        <f>_xlfn.XLOOKUP(order_details[[#This Row],[orderID]],orders[orderID],orders[freight])</f>
        <v>19.77</v>
      </c>
      <c r="O1293">
        <f>order_details[[#This Row],[Sales]]-order_details[[#This Row],[Freight]]</f>
        <v>100.23</v>
      </c>
      <c r="P1293" s="8">
        <f>(order_details[[#This Row],[Profit]]/order_details[[#This Row],[Sales]])/100</f>
        <v>8.3525000000000005E-3</v>
      </c>
      <c r="Q1293" s="12"/>
    </row>
    <row r="1294" spans="1:17" x14ac:dyDescent="0.25">
      <c r="A1294">
        <v>10945</v>
      </c>
      <c r="B1294">
        <v>13</v>
      </c>
      <c r="C1294" t="str">
        <f>_xlfn.XLOOKUP(order_details[[#This Row],[orderID]],orders[orderID],orders[customerID])</f>
        <v>MORGK</v>
      </c>
      <c r="D1294" t="str">
        <f>_xlfn.XLOOKUP(order_details[[#This Row],[orderID]],orders[orderID],orders[Employee Name])</f>
        <v>Margaret Peacock</v>
      </c>
      <c r="E1294" t="str">
        <f>_xlfn.XLOOKUP(order_details[[#This Row],[Customer ID]],customers[customerID],customers[companyName])</f>
        <v>Morgenstern Gesundkost</v>
      </c>
      <c r="F1294" t="str">
        <f>_xlfn.XLOOKUP(order_details[[#This Row],[productID]],products[productID],products[productName])</f>
        <v>Konbu</v>
      </c>
      <c r="G1294" t="str">
        <f>_xlfn.XLOOKUP(order_details[[#This Row],[Product Name]],products[productName],products[Category Name])</f>
        <v>Seafood</v>
      </c>
      <c r="H1294" s="6">
        <f>_xlfn.XLOOKUP(order_details[[#This Row],[orderID]],orders[orderID],orders[orderDate])</f>
        <v>42075</v>
      </c>
      <c r="I1294" s="6" t="e">
        <f>DATEVALUE(order_details[[#This Row],[Order Date]])</f>
        <v>#VALUE!</v>
      </c>
      <c r="J1294">
        <v>6</v>
      </c>
      <c r="K1294">
        <v>20</v>
      </c>
      <c r="L1294">
        <v>0</v>
      </c>
      <c r="M1294">
        <f>(order_details[[#This Row],[unitPrice]]*order_details[[#This Row],[quantity]]) - (order_details[[#This Row],[unitPrice]]*order_details[[#This Row],[quantity]]*order_details[[#This Row],[discount]])</f>
        <v>120</v>
      </c>
      <c r="N1294">
        <f>_xlfn.XLOOKUP(order_details[[#This Row],[orderID]],orders[orderID],orders[freight])</f>
        <v>10.220000000000001</v>
      </c>
      <c r="O1294">
        <f>order_details[[#This Row],[Sales]]-order_details[[#This Row],[Freight]]</f>
        <v>109.78</v>
      </c>
      <c r="P1294" s="8">
        <f>(order_details[[#This Row],[Profit]]/order_details[[#This Row],[Sales]])/100</f>
        <v>9.1483333333333347E-3</v>
      </c>
      <c r="Q1294" s="12"/>
    </row>
    <row r="1295" spans="1:17" x14ac:dyDescent="0.25">
      <c r="A1295">
        <v>10958</v>
      </c>
      <c r="B1295">
        <v>5</v>
      </c>
      <c r="C1295" t="str">
        <f>_xlfn.XLOOKUP(order_details[[#This Row],[orderID]],orders[orderID],orders[customerID])</f>
        <v>OCEAN</v>
      </c>
      <c r="D1295" t="str">
        <f>_xlfn.XLOOKUP(order_details[[#This Row],[orderID]],orders[orderID],orders[Employee Name])</f>
        <v>Robert King</v>
      </c>
      <c r="E1295" t="str">
        <f>_xlfn.XLOOKUP(order_details[[#This Row],[Customer ID]],customers[customerID],customers[companyName])</f>
        <v>Océano Atlántico Ltda.</v>
      </c>
      <c r="F1295" t="str">
        <f>_xlfn.XLOOKUP(order_details[[#This Row],[productID]],products[productID],products[productName])</f>
        <v>Chef Anton's Gumbo Mix</v>
      </c>
      <c r="G1295" t="str">
        <f>_xlfn.XLOOKUP(order_details[[#This Row],[Product Name]],products[productName],products[Category Name])</f>
        <v>Condiments</v>
      </c>
      <c r="H1295" s="6">
        <f>_xlfn.XLOOKUP(order_details[[#This Row],[orderID]],orders[orderID],orders[orderDate])</f>
        <v>42081</v>
      </c>
      <c r="I1295" s="6" t="e">
        <f>DATEVALUE(order_details[[#This Row],[Order Date]])</f>
        <v>#VALUE!</v>
      </c>
      <c r="J1295">
        <v>21.35</v>
      </c>
      <c r="K1295">
        <v>20</v>
      </c>
      <c r="L1295">
        <v>0</v>
      </c>
      <c r="M1295">
        <f>(order_details[[#This Row],[unitPrice]]*order_details[[#This Row],[quantity]]) - (order_details[[#This Row],[unitPrice]]*order_details[[#This Row],[quantity]]*order_details[[#This Row],[discount]])</f>
        <v>427</v>
      </c>
      <c r="N1295">
        <f>_xlfn.XLOOKUP(order_details[[#This Row],[orderID]],orders[orderID],orders[freight])</f>
        <v>49.56</v>
      </c>
      <c r="O1295">
        <f>order_details[[#This Row],[Sales]]-order_details[[#This Row],[Freight]]</f>
        <v>377.44</v>
      </c>
      <c r="P1295" s="8">
        <f>(order_details[[#This Row],[Profit]]/order_details[[#This Row],[Sales]])/100</f>
        <v>8.8393442622950822E-3</v>
      </c>
      <c r="Q1295" s="12"/>
    </row>
    <row r="1296" spans="1:17" x14ac:dyDescent="0.25">
      <c r="A1296">
        <v>10962</v>
      </c>
      <c r="B1296">
        <v>53</v>
      </c>
      <c r="C1296" t="str">
        <f>_xlfn.XLOOKUP(order_details[[#This Row],[orderID]],orders[orderID],orders[customerID])</f>
        <v>QUICK</v>
      </c>
      <c r="D1296" t="str">
        <f>_xlfn.XLOOKUP(order_details[[#This Row],[orderID]],orders[orderID],orders[Employee Name])</f>
        <v>Laura Callahan</v>
      </c>
      <c r="E1296" t="str">
        <f>_xlfn.XLOOKUP(order_details[[#This Row],[Customer ID]],customers[customerID],customers[companyName])</f>
        <v>QUICK-Stop</v>
      </c>
      <c r="F1296" t="str">
        <f>_xlfn.XLOOKUP(order_details[[#This Row],[productID]],products[productID],products[productName])</f>
        <v>Perth Pasties</v>
      </c>
      <c r="G1296" t="str">
        <f>_xlfn.XLOOKUP(order_details[[#This Row],[Product Name]],products[productName],products[Category Name])</f>
        <v>Meat &amp; Poultry</v>
      </c>
      <c r="H1296" s="6">
        <f>_xlfn.XLOOKUP(order_details[[#This Row],[orderID]],orders[orderID],orders[orderDate])</f>
        <v>42082</v>
      </c>
      <c r="I1296" s="6" t="e">
        <f>DATEVALUE(order_details[[#This Row],[Order Date]])</f>
        <v>#VALUE!</v>
      </c>
      <c r="J1296">
        <v>32.799999999999997</v>
      </c>
      <c r="K1296">
        <v>20</v>
      </c>
      <c r="L1296">
        <v>0</v>
      </c>
      <c r="M1296">
        <f>(order_details[[#This Row],[unitPrice]]*order_details[[#This Row],[quantity]]) - (order_details[[#This Row],[unitPrice]]*order_details[[#This Row],[quantity]]*order_details[[#This Row],[discount]])</f>
        <v>656</v>
      </c>
      <c r="N1296">
        <f>_xlfn.XLOOKUP(order_details[[#This Row],[orderID]],orders[orderID],orders[freight])</f>
        <v>275.79000000000002</v>
      </c>
      <c r="O1296">
        <f>order_details[[#This Row],[Sales]]-order_details[[#This Row],[Freight]]</f>
        <v>380.21</v>
      </c>
      <c r="P1296" s="8">
        <f>(order_details[[#This Row],[Profit]]/order_details[[#This Row],[Sales]])/100</f>
        <v>5.7958841463414635E-3</v>
      </c>
      <c r="Q1296" s="12"/>
    </row>
    <row r="1297" spans="1:17" x14ac:dyDescent="0.25">
      <c r="A1297">
        <v>10976</v>
      </c>
      <c r="B1297">
        <v>28</v>
      </c>
      <c r="C1297" t="str">
        <f>_xlfn.XLOOKUP(order_details[[#This Row],[orderID]],orders[orderID],orders[customerID])</f>
        <v>HILAA</v>
      </c>
      <c r="D1297" t="str">
        <f>_xlfn.XLOOKUP(order_details[[#This Row],[orderID]],orders[orderID],orders[Employee Name])</f>
        <v>Nancy Davolio</v>
      </c>
      <c r="E1297" t="str">
        <f>_xlfn.XLOOKUP(order_details[[#This Row],[Customer ID]],customers[customerID],customers[companyName])</f>
        <v>HILARION-Abastos</v>
      </c>
      <c r="F1297" t="str">
        <f>_xlfn.XLOOKUP(order_details[[#This Row],[productID]],products[productID],products[productName])</f>
        <v>Rössle Sauerkraut</v>
      </c>
      <c r="G1297" t="str">
        <f>_xlfn.XLOOKUP(order_details[[#This Row],[Product Name]],products[productName],products[Category Name])</f>
        <v>Produce</v>
      </c>
      <c r="H1297" s="6">
        <f>_xlfn.XLOOKUP(order_details[[#This Row],[orderID]],orders[orderID],orders[orderDate])</f>
        <v>42088</v>
      </c>
      <c r="I1297" s="6" t="e">
        <f>DATEVALUE(order_details[[#This Row],[Order Date]])</f>
        <v>#VALUE!</v>
      </c>
      <c r="J1297">
        <v>45.6</v>
      </c>
      <c r="K1297">
        <v>20</v>
      </c>
      <c r="L1297">
        <v>0</v>
      </c>
      <c r="M1297">
        <f>(order_details[[#This Row],[unitPrice]]*order_details[[#This Row],[quantity]]) - (order_details[[#This Row],[unitPrice]]*order_details[[#This Row],[quantity]]*order_details[[#This Row],[discount]])</f>
        <v>912</v>
      </c>
      <c r="N1297">
        <f>_xlfn.XLOOKUP(order_details[[#This Row],[orderID]],orders[orderID],orders[freight])</f>
        <v>37.97</v>
      </c>
      <c r="O1297">
        <f>order_details[[#This Row],[Sales]]-order_details[[#This Row],[Freight]]</f>
        <v>874.03</v>
      </c>
      <c r="P1297" s="8">
        <f>(order_details[[#This Row],[Profit]]/order_details[[#This Row],[Sales]])/100</f>
        <v>9.583662280701755E-3</v>
      </c>
      <c r="Q1297" s="12"/>
    </row>
    <row r="1298" spans="1:17" x14ac:dyDescent="0.25">
      <c r="A1298">
        <v>10977</v>
      </c>
      <c r="B1298">
        <v>63</v>
      </c>
      <c r="C1298" t="str">
        <f>_xlfn.XLOOKUP(order_details[[#This Row],[orderID]],orders[orderID],orders[customerID])</f>
        <v>FOLKO</v>
      </c>
      <c r="D1298" t="str">
        <f>_xlfn.XLOOKUP(order_details[[#This Row],[orderID]],orders[orderID],orders[Employee Name])</f>
        <v>Laura Callahan</v>
      </c>
      <c r="E1298" t="str">
        <f>_xlfn.XLOOKUP(order_details[[#This Row],[Customer ID]],customers[customerID],customers[companyName])</f>
        <v>Folk och fä HB</v>
      </c>
      <c r="F1298" t="str">
        <f>_xlfn.XLOOKUP(order_details[[#This Row],[productID]],products[productID],products[productName])</f>
        <v>Vegie-spread</v>
      </c>
      <c r="G1298" t="str">
        <f>_xlfn.XLOOKUP(order_details[[#This Row],[Product Name]],products[productName],products[Category Name])</f>
        <v>Condiments</v>
      </c>
      <c r="H1298" s="6">
        <f>_xlfn.XLOOKUP(order_details[[#This Row],[orderID]],orders[orderID],orders[orderDate])</f>
        <v>42089</v>
      </c>
      <c r="I1298" s="6" t="e">
        <f>DATEVALUE(order_details[[#This Row],[Order Date]])</f>
        <v>#VALUE!</v>
      </c>
      <c r="J1298">
        <v>43.9</v>
      </c>
      <c r="K1298">
        <v>20</v>
      </c>
      <c r="L1298">
        <v>0</v>
      </c>
      <c r="M1298">
        <f>(order_details[[#This Row],[unitPrice]]*order_details[[#This Row],[quantity]]) - (order_details[[#This Row],[unitPrice]]*order_details[[#This Row],[quantity]]*order_details[[#This Row],[discount]])</f>
        <v>878</v>
      </c>
      <c r="N1298">
        <f>_xlfn.XLOOKUP(order_details[[#This Row],[orderID]],orders[orderID],orders[freight])</f>
        <v>208.5</v>
      </c>
      <c r="O1298">
        <f>order_details[[#This Row],[Sales]]-order_details[[#This Row],[Freight]]</f>
        <v>669.5</v>
      </c>
      <c r="P1298" s="8">
        <f>(order_details[[#This Row],[Profit]]/order_details[[#This Row],[Sales]])/100</f>
        <v>7.6252847380410028E-3</v>
      </c>
      <c r="Q1298" s="12"/>
    </row>
    <row r="1299" spans="1:17" x14ac:dyDescent="0.25">
      <c r="A1299">
        <v>10979</v>
      </c>
      <c r="B1299">
        <v>12</v>
      </c>
      <c r="C1299" t="str">
        <f>_xlfn.XLOOKUP(order_details[[#This Row],[orderID]],orders[orderID],orders[customerID])</f>
        <v>ERNSH</v>
      </c>
      <c r="D1299" t="str">
        <f>_xlfn.XLOOKUP(order_details[[#This Row],[orderID]],orders[orderID],orders[Employee Name])</f>
        <v>Laura Callahan</v>
      </c>
      <c r="E1299" t="str">
        <f>_xlfn.XLOOKUP(order_details[[#This Row],[Customer ID]],customers[customerID],customers[companyName])</f>
        <v>Ernst Handel</v>
      </c>
      <c r="F1299" t="str">
        <f>_xlfn.XLOOKUP(order_details[[#This Row],[productID]],products[productID],products[productName])</f>
        <v>Queso Manchego La Pastora</v>
      </c>
      <c r="G1299" t="str">
        <f>_xlfn.XLOOKUP(order_details[[#This Row],[Product Name]],products[productName],products[Category Name])</f>
        <v>Dairy Products</v>
      </c>
      <c r="H1299" s="6">
        <f>_xlfn.XLOOKUP(order_details[[#This Row],[orderID]],orders[orderID],orders[orderDate])</f>
        <v>42089</v>
      </c>
      <c r="I1299" s="6" t="e">
        <f>DATEVALUE(order_details[[#This Row],[Order Date]])</f>
        <v>#VALUE!</v>
      </c>
      <c r="J1299">
        <v>38</v>
      </c>
      <c r="K1299">
        <v>20</v>
      </c>
      <c r="L1299">
        <v>0</v>
      </c>
      <c r="M1299">
        <f>(order_details[[#This Row],[unitPrice]]*order_details[[#This Row],[quantity]]) - (order_details[[#This Row],[unitPrice]]*order_details[[#This Row],[quantity]]*order_details[[#This Row],[discount]])</f>
        <v>760</v>
      </c>
      <c r="N1299">
        <f>_xlfn.XLOOKUP(order_details[[#This Row],[orderID]],orders[orderID],orders[freight])</f>
        <v>353.07</v>
      </c>
      <c r="O1299">
        <f>order_details[[#This Row],[Sales]]-order_details[[#This Row],[Freight]]</f>
        <v>406.93</v>
      </c>
      <c r="P1299" s="8">
        <f>(order_details[[#This Row],[Profit]]/order_details[[#This Row],[Sales]])/100</f>
        <v>5.3543421052631582E-3</v>
      </c>
      <c r="Q1299" s="12"/>
    </row>
    <row r="1300" spans="1:17" x14ac:dyDescent="0.25">
      <c r="A1300">
        <v>10982</v>
      </c>
      <c r="B1300">
        <v>7</v>
      </c>
      <c r="C1300" t="str">
        <f>_xlfn.XLOOKUP(order_details[[#This Row],[orderID]],orders[orderID],orders[customerID])</f>
        <v>BOTTM</v>
      </c>
      <c r="D1300" t="str">
        <f>_xlfn.XLOOKUP(order_details[[#This Row],[orderID]],orders[orderID],orders[Employee Name])</f>
        <v>Andrew Fuller</v>
      </c>
      <c r="E1300" t="str">
        <f>_xlfn.XLOOKUP(order_details[[#This Row],[Customer ID]],customers[customerID],customers[companyName])</f>
        <v>Bottom-Dollar Markets</v>
      </c>
      <c r="F1300" t="str">
        <f>_xlfn.XLOOKUP(order_details[[#This Row],[productID]],products[productID],products[productName])</f>
        <v>Uncle Bob's Organic Dried Pears</v>
      </c>
      <c r="G1300" t="str">
        <f>_xlfn.XLOOKUP(order_details[[#This Row],[Product Name]],products[productName],products[Category Name])</f>
        <v>Produce</v>
      </c>
      <c r="H1300" s="6">
        <f>_xlfn.XLOOKUP(order_details[[#This Row],[orderID]],orders[orderID],orders[orderDate])</f>
        <v>42090</v>
      </c>
      <c r="I1300" s="6" t="e">
        <f>DATEVALUE(order_details[[#This Row],[Order Date]])</f>
        <v>#VALUE!</v>
      </c>
      <c r="J1300">
        <v>30</v>
      </c>
      <c r="K1300">
        <v>20</v>
      </c>
      <c r="L1300">
        <v>0</v>
      </c>
      <c r="M1300">
        <f>(order_details[[#This Row],[unitPrice]]*order_details[[#This Row],[quantity]]) - (order_details[[#This Row],[unitPrice]]*order_details[[#This Row],[quantity]]*order_details[[#This Row],[discount]])</f>
        <v>600</v>
      </c>
      <c r="N1300">
        <f>_xlfn.XLOOKUP(order_details[[#This Row],[orderID]],orders[orderID],orders[freight])</f>
        <v>14.01</v>
      </c>
      <c r="O1300">
        <f>order_details[[#This Row],[Sales]]-order_details[[#This Row],[Freight]]</f>
        <v>585.99</v>
      </c>
      <c r="P1300" s="8">
        <f>(order_details[[#This Row],[Profit]]/order_details[[#This Row],[Sales]])/100</f>
        <v>9.7665000000000009E-3</v>
      </c>
      <c r="Q1300" s="12"/>
    </row>
    <row r="1301" spans="1:17" x14ac:dyDescent="0.25">
      <c r="A1301">
        <v>10984</v>
      </c>
      <c r="B1301">
        <v>24</v>
      </c>
      <c r="C1301" t="str">
        <f>_xlfn.XLOOKUP(order_details[[#This Row],[orderID]],orders[orderID],orders[customerID])</f>
        <v>SAVEA</v>
      </c>
      <c r="D1301" t="str">
        <f>_xlfn.XLOOKUP(order_details[[#This Row],[orderID]],orders[orderID],orders[Employee Name])</f>
        <v>Nancy Davolio</v>
      </c>
      <c r="E1301" t="str">
        <f>_xlfn.XLOOKUP(order_details[[#This Row],[Customer ID]],customers[customerID],customers[companyName])</f>
        <v>Save-a-lot Markets</v>
      </c>
      <c r="F1301" t="str">
        <f>_xlfn.XLOOKUP(order_details[[#This Row],[productID]],products[productID],products[productName])</f>
        <v>Guarana Fantastica</v>
      </c>
      <c r="G1301" t="str">
        <f>_xlfn.XLOOKUP(order_details[[#This Row],[Product Name]],products[productName],products[Category Name])</f>
        <v>Beverages</v>
      </c>
      <c r="H1301" s="6">
        <f>_xlfn.XLOOKUP(order_details[[#This Row],[orderID]],orders[orderID],orders[orderDate])</f>
        <v>42093</v>
      </c>
      <c r="I1301" s="6" t="e">
        <f>DATEVALUE(order_details[[#This Row],[Order Date]])</f>
        <v>#VALUE!</v>
      </c>
      <c r="J1301">
        <v>4.5</v>
      </c>
      <c r="K1301">
        <v>20</v>
      </c>
      <c r="L1301">
        <v>0</v>
      </c>
      <c r="M1301">
        <f>(order_details[[#This Row],[unitPrice]]*order_details[[#This Row],[quantity]]) - (order_details[[#This Row],[unitPrice]]*order_details[[#This Row],[quantity]]*order_details[[#This Row],[discount]])</f>
        <v>90</v>
      </c>
      <c r="N1301">
        <f>_xlfn.XLOOKUP(order_details[[#This Row],[orderID]],orders[orderID],orders[freight])</f>
        <v>211.22</v>
      </c>
      <c r="O1301">
        <f>order_details[[#This Row],[Sales]]-order_details[[#This Row],[Freight]]</f>
        <v>-121.22</v>
      </c>
      <c r="P1301" s="8">
        <f>(order_details[[#This Row],[Profit]]/order_details[[#This Row],[Sales]])/100</f>
        <v>-1.3468888888888888E-2</v>
      </c>
      <c r="Q1301" s="12"/>
    </row>
    <row r="1302" spans="1:17" x14ac:dyDescent="0.25">
      <c r="A1302">
        <v>10987</v>
      </c>
      <c r="B1302">
        <v>72</v>
      </c>
      <c r="C1302" t="str">
        <f>_xlfn.XLOOKUP(order_details[[#This Row],[orderID]],orders[orderID],orders[customerID])</f>
        <v>EASTC</v>
      </c>
      <c r="D1302" t="str">
        <f>_xlfn.XLOOKUP(order_details[[#This Row],[orderID]],orders[orderID],orders[Employee Name])</f>
        <v>Laura Callahan</v>
      </c>
      <c r="E1302" t="str">
        <f>_xlfn.XLOOKUP(order_details[[#This Row],[Customer ID]],customers[customerID],customers[companyName])</f>
        <v>Eastern Connection</v>
      </c>
      <c r="F1302" t="str">
        <f>_xlfn.XLOOKUP(order_details[[#This Row],[productID]],products[productID],products[productName])</f>
        <v>Mozzarella di Giovanni</v>
      </c>
      <c r="G1302" t="str">
        <f>_xlfn.XLOOKUP(order_details[[#This Row],[Product Name]],products[productName],products[Category Name])</f>
        <v>Dairy Products</v>
      </c>
      <c r="H1302" s="6">
        <f>_xlfn.XLOOKUP(order_details[[#This Row],[orderID]],orders[orderID],orders[orderDate])</f>
        <v>42094</v>
      </c>
      <c r="I1302" s="6" t="e">
        <f>DATEVALUE(order_details[[#This Row],[Order Date]])</f>
        <v>#VALUE!</v>
      </c>
      <c r="J1302">
        <v>34.799999999999997</v>
      </c>
      <c r="K1302">
        <v>20</v>
      </c>
      <c r="L1302">
        <v>0</v>
      </c>
      <c r="M1302">
        <f>(order_details[[#This Row],[unitPrice]]*order_details[[#This Row],[quantity]]) - (order_details[[#This Row],[unitPrice]]*order_details[[#This Row],[quantity]]*order_details[[#This Row],[discount]])</f>
        <v>696</v>
      </c>
      <c r="N1302">
        <f>_xlfn.XLOOKUP(order_details[[#This Row],[orderID]],orders[orderID],orders[freight])</f>
        <v>185.48</v>
      </c>
      <c r="O1302">
        <f>order_details[[#This Row],[Sales]]-order_details[[#This Row],[Freight]]</f>
        <v>510.52</v>
      </c>
      <c r="P1302" s="8">
        <f>(order_details[[#This Row],[Profit]]/order_details[[#This Row],[Sales]])/100</f>
        <v>7.3350574712643677E-3</v>
      </c>
      <c r="Q1302" s="12"/>
    </row>
    <row r="1303" spans="1:17" x14ac:dyDescent="0.25">
      <c r="A1303">
        <v>10995</v>
      </c>
      <c r="B1303">
        <v>51</v>
      </c>
      <c r="C1303" t="str">
        <f>_xlfn.XLOOKUP(order_details[[#This Row],[orderID]],orders[orderID],orders[customerID])</f>
        <v>PERIC</v>
      </c>
      <c r="D1303" t="str">
        <f>_xlfn.XLOOKUP(order_details[[#This Row],[orderID]],orders[orderID],orders[Employee Name])</f>
        <v>Nancy Davolio</v>
      </c>
      <c r="E1303" t="str">
        <f>_xlfn.XLOOKUP(order_details[[#This Row],[Customer ID]],customers[customerID],customers[companyName])</f>
        <v>Pericles Comidas clásicas</v>
      </c>
      <c r="F1303" t="str">
        <f>_xlfn.XLOOKUP(order_details[[#This Row],[productID]],products[productID],products[productName])</f>
        <v>Manjimup Dried Apples</v>
      </c>
      <c r="G1303" t="str">
        <f>_xlfn.XLOOKUP(order_details[[#This Row],[Product Name]],products[productName],products[Category Name])</f>
        <v>Produce</v>
      </c>
      <c r="H1303" s="6">
        <f>_xlfn.XLOOKUP(order_details[[#This Row],[orderID]],orders[orderID],orders[orderDate])</f>
        <v>42096</v>
      </c>
      <c r="I1303" s="6" t="e">
        <f>DATEVALUE(order_details[[#This Row],[Order Date]])</f>
        <v>#VALUE!</v>
      </c>
      <c r="J1303">
        <v>53</v>
      </c>
      <c r="K1303">
        <v>20</v>
      </c>
      <c r="L1303">
        <v>0</v>
      </c>
      <c r="M1303">
        <f>(order_details[[#This Row],[unitPrice]]*order_details[[#This Row],[quantity]]) - (order_details[[#This Row],[unitPrice]]*order_details[[#This Row],[quantity]]*order_details[[#This Row],[discount]])</f>
        <v>1060</v>
      </c>
      <c r="N1303">
        <f>_xlfn.XLOOKUP(order_details[[#This Row],[orderID]],orders[orderID],orders[freight])</f>
        <v>46</v>
      </c>
      <c r="O1303">
        <f>order_details[[#This Row],[Sales]]-order_details[[#This Row],[Freight]]</f>
        <v>1014</v>
      </c>
      <c r="P1303" s="8">
        <f>(order_details[[#This Row],[Profit]]/order_details[[#This Row],[Sales]])/100</f>
        <v>9.5660377358490565E-3</v>
      </c>
      <c r="Q1303" s="12"/>
    </row>
    <row r="1304" spans="1:17" x14ac:dyDescent="0.25">
      <c r="A1304">
        <v>10998</v>
      </c>
      <c r="B1304">
        <v>74</v>
      </c>
      <c r="C1304" t="str">
        <f>_xlfn.XLOOKUP(order_details[[#This Row],[orderID]],orders[orderID],orders[customerID])</f>
        <v>WOLZA</v>
      </c>
      <c r="D1304" t="str">
        <f>_xlfn.XLOOKUP(order_details[[#This Row],[orderID]],orders[orderID],orders[Employee Name])</f>
        <v>Laura Callahan</v>
      </c>
      <c r="E1304" t="str">
        <f>_xlfn.XLOOKUP(order_details[[#This Row],[Customer ID]],customers[customerID],customers[companyName])</f>
        <v>Wolski  Zajazd</v>
      </c>
      <c r="F1304" t="str">
        <f>_xlfn.XLOOKUP(order_details[[#This Row],[productID]],products[productID],products[productName])</f>
        <v>Longlife Tofu</v>
      </c>
      <c r="G1304" t="str">
        <f>_xlfn.XLOOKUP(order_details[[#This Row],[Product Name]],products[productName],products[Category Name])</f>
        <v>Produce</v>
      </c>
      <c r="H1304" s="6">
        <f>_xlfn.XLOOKUP(order_details[[#This Row],[orderID]],orders[orderID],orders[orderDate])</f>
        <v>42097</v>
      </c>
      <c r="I1304" s="6" t="e">
        <f>DATEVALUE(order_details[[#This Row],[Order Date]])</f>
        <v>#VALUE!</v>
      </c>
      <c r="J1304">
        <v>10</v>
      </c>
      <c r="K1304">
        <v>20</v>
      </c>
      <c r="L1304">
        <v>0</v>
      </c>
      <c r="M1304">
        <f>(order_details[[#This Row],[unitPrice]]*order_details[[#This Row],[quantity]]) - (order_details[[#This Row],[unitPrice]]*order_details[[#This Row],[quantity]]*order_details[[#This Row],[discount]])</f>
        <v>200</v>
      </c>
      <c r="N1304">
        <f>_xlfn.XLOOKUP(order_details[[#This Row],[orderID]],orders[orderID],orders[freight])</f>
        <v>20.309999999999999</v>
      </c>
      <c r="O1304">
        <f>order_details[[#This Row],[Sales]]-order_details[[#This Row],[Freight]]</f>
        <v>179.69</v>
      </c>
      <c r="P1304" s="8">
        <f>(order_details[[#This Row],[Profit]]/order_details[[#This Row],[Sales]])/100</f>
        <v>8.9844999999999994E-3</v>
      </c>
      <c r="Q1304" s="12"/>
    </row>
    <row r="1305" spans="1:17" x14ac:dyDescent="0.25">
      <c r="A1305">
        <v>11010</v>
      </c>
      <c r="B1305">
        <v>7</v>
      </c>
      <c r="C1305" t="str">
        <f>_xlfn.XLOOKUP(order_details[[#This Row],[orderID]],orders[orderID],orders[customerID])</f>
        <v>REGGC</v>
      </c>
      <c r="D1305" t="str">
        <f>_xlfn.XLOOKUP(order_details[[#This Row],[orderID]],orders[orderID],orders[Employee Name])</f>
        <v>Andrew Fuller</v>
      </c>
      <c r="E1305" t="str">
        <f>_xlfn.XLOOKUP(order_details[[#This Row],[Customer ID]],customers[customerID],customers[companyName])</f>
        <v>Reggiani Caseifici</v>
      </c>
      <c r="F1305" t="str">
        <f>_xlfn.XLOOKUP(order_details[[#This Row],[productID]],products[productID],products[productName])</f>
        <v>Uncle Bob's Organic Dried Pears</v>
      </c>
      <c r="G1305" t="str">
        <f>_xlfn.XLOOKUP(order_details[[#This Row],[Product Name]],products[productName],products[Category Name])</f>
        <v>Produce</v>
      </c>
      <c r="H1305" s="6">
        <f>_xlfn.XLOOKUP(order_details[[#This Row],[orderID]],orders[orderID],orders[orderDate])</f>
        <v>42103</v>
      </c>
      <c r="I1305" s="6" t="e">
        <f>DATEVALUE(order_details[[#This Row],[Order Date]])</f>
        <v>#VALUE!</v>
      </c>
      <c r="J1305">
        <v>30</v>
      </c>
      <c r="K1305">
        <v>20</v>
      </c>
      <c r="L1305">
        <v>0</v>
      </c>
      <c r="M1305">
        <f>(order_details[[#This Row],[unitPrice]]*order_details[[#This Row],[quantity]]) - (order_details[[#This Row],[unitPrice]]*order_details[[#This Row],[quantity]]*order_details[[#This Row],[discount]])</f>
        <v>600</v>
      </c>
      <c r="N1305">
        <f>_xlfn.XLOOKUP(order_details[[#This Row],[orderID]],orders[orderID],orders[freight])</f>
        <v>28.71</v>
      </c>
      <c r="O1305">
        <f>order_details[[#This Row],[Sales]]-order_details[[#This Row],[Freight]]</f>
        <v>571.29</v>
      </c>
      <c r="P1305" s="8">
        <f>(order_details[[#This Row],[Profit]]/order_details[[#This Row],[Sales]])/100</f>
        <v>9.5214999999999987E-3</v>
      </c>
      <c r="Q1305" s="12"/>
    </row>
    <row r="1306" spans="1:17" x14ac:dyDescent="0.25">
      <c r="A1306">
        <v>11011</v>
      </c>
      <c r="B1306">
        <v>71</v>
      </c>
      <c r="C1306" t="str">
        <f>_xlfn.XLOOKUP(order_details[[#This Row],[orderID]],orders[orderID],orders[customerID])</f>
        <v>ALFKI</v>
      </c>
      <c r="D1306" t="str">
        <f>_xlfn.XLOOKUP(order_details[[#This Row],[orderID]],orders[orderID],orders[Employee Name])</f>
        <v>Janet Leverling</v>
      </c>
      <c r="E1306" t="str">
        <f>_xlfn.XLOOKUP(order_details[[#This Row],[Customer ID]],customers[customerID],customers[companyName])</f>
        <v>Alfreds Futterkiste</v>
      </c>
      <c r="F1306" t="str">
        <f>_xlfn.XLOOKUP(order_details[[#This Row],[productID]],products[productID],products[productName])</f>
        <v>Flotemysost</v>
      </c>
      <c r="G1306" t="str">
        <f>_xlfn.XLOOKUP(order_details[[#This Row],[Product Name]],products[productName],products[Category Name])</f>
        <v>Dairy Products</v>
      </c>
      <c r="H1306" s="6">
        <f>_xlfn.XLOOKUP(order_details[[#This Row],[orderID]],orders[orderID],orders[orderDate])</f>
        <v>42103</v>
      </c>
      <c r="I1306" s="6" t="e">
        <f>DATEVALUE(order_details[[#This Row],[Order Date]])</f>
        <v>#VALUE!</v>
      </c>
      <c r="J1306">
        <v>21.5</v>
      </c>
      <c r="K1306">
        <v>20</v>
      </c>
      <c r="L1306">
        <v>0</v>
      </c>
      <c r="M1306">
        <f>(order_details[[#This Row],[unitPrice]]*order_details[[#This Row],[quantity]]) - (order_details[[#This Row],[unitPrice]]*order_details[[#This Row],[quantity]]*order_details[[#This Row],[discount]])</f>
        <v>430</v>
      </c>
      <c r="N1306">
        <f>_xlfn.XLOOKUP(order_details[[#This Row],[orderID]],orders[orderID],orders[freight])</f>
        <v>1.21</v>
      </c>
      <c r="O1306">
        <f>order_details[[#This Row],[Sales]]-order_details[[#This Row],[Freight]]</f>
        <v>428.79</v>
      </c>
      <c r="P1306" s="8">
        <f>(order_details[[#This Row],[Profit]]/order_details[[#This Row],[Sales]])/100</f>
        <v>9.9718604651162796E-3</v>
      </c>
      <c r="Q1306" s="12"/>
    </row>
    <row r="1307" spans="1:17" x14ac:dyDescent="0.25">
      <c r="A1307">
        <v>11013</v>
      </c>
      <c r="B1307">
        <v>45</v>
      </c>
      <c r="C1307" t="str">
        <f>_xlfn.XLOOKUP(order_details[[#This Row],[orderID]],orders[orderID],orders[customerID])</f>
        <v>ROMEY</v>
      </c>
      <c r="D1307" t="str">
        <f>_xlfn.XLOOKUP(order_details[[#This Row],[orderID]],orders[orderID],orders[Employee Name])</f>
        <v>Andrew Fuller</v>
      </c>
      <c r="E1307" t="str">
        <f>_xlfn.XLOOKUP(order_details[[#This Row],[Customer ID]],customers[customerID],customers[companyName])</f>
        <v>Romero y tomillo</v>
      </c>
      <c r="F1307" t="str">
        <f>_xlfn.XLOOKUP(order_details[[#This Row],[productID]],products[productID],products[productName])</f>
        <v>Rogede sild</v>
      </c>
      <c r="G1307" t="str">
        <f>_xlfn.XLOOKUP(order_details[[#This Row],[Product Name]],products[productName],products[Category Name])</f>
        <v>Seafood</v>
      </c>
      <c r="H1307" s="6">
        <f>_xlfn.XLOOKUP(order_details[[#This Row],[orderID]],orders[orderID],orders[orderDate])</f>
        <v>42103</v>
      </c>
      <c r="I1307" s="6" t="e">
        <f>DATEVALUE(order_details[[#This Row],[Order Date]])</f>
        <v>#VALUE!</v>
      </c>
      <c r="J1307">
        <v>9.5</v>
      </c>
      <c r="K1307">
        <v>20</v>
      </c>
      <c r="L1307">
        <v>0</v>
      </c>
      <c r="M1307">
        <f>(order_details[[#This Row],[unitPrice]]*order_details[[#This Row],[quantity]]) - (order_details[[#This Row],[unitPrice]]*order_details[[#This Row],[quantity]]*order_details[[#This Row],[discount]])</f>
        <v>190</v>
      </c>
      <c r="N1307">
        <f>_xlfn.XLOOKUP(order_details[[#This Row],[orderID]],orders[orderID],orders[freight])</f>
        <v>32.99</v>
      </c>
      <c r="O1307">
        <f>order_details[[#This Row],[Sales]]-order_details[[#This Row],[Freight]]</f>
        <v>157.01</v>
      </c>
      <c r="P1307" s="8">
        <f>(order_details[[#This Row],[Profit]]/order_details[[#This Row],[Sales]])/100</f>
        <v>8.2636842105263154E-3</v>
      </c>
      <c r="Q1307" s="12"/>
    </row>
    <row r="1308" spans="1:17" x14ac:dyDescent="0.25">
      <c r="A1308">
        <v>11018</v>
      </c>
      <c r="B1308">
        <v>12</v>
      </c>
      <c r="C1308" t="str">
        <f>_xlfn.XLOOKUP(order_details[[#This Row],[orderID]],orders[orderID],orders[customerID])</f>
        <v>LONEP</v>
      </c>
      <c r="D1308" t="str">
        <f>_xlfn.XLOOKUP(order_details[[#This Row],[orderID]],orders[orderID],orders[Employee Name])</f>
        <v>Margaret Peacock</v>
      </c>
      <c r="E1308" t="str">
        <f>_xlfn.XLOOKUP(order_details[[#This Row],[Customer ID]],customers[customerID],customers[companyName])</f>
        <v>Lonesome Pine Restaurant</v>
      </c>
      <c r="F1308" t="str">
        <f>_xlfn.XLOOKUP(order_details[[#This Row],[productID]],products[productID],products[productName])</f>
        <v>Queso Manchego La Pastora</v>
      </c>
      <c r="G1308" t="str">
        <f>_xlfn.XLOOKUP(order_details[[#This Row],[Product Name]],products[productName],products[Category Name])</f>
        <v>Dairy Products</v>
      </c>
      <c r="H1308" s="6">
        <f>_xlfn.XLOOKUP(order_details[[#This Row],[orderID]],orders[orderID],orders[orderDate])</f>
        <v>42107</v>
      </c>
      <c r="I1308" s="6" t="e">
        <f>DATEVALUE(order_details[[#This Row],[Order Date]])</f>
        <v>#VALUE!</v>
      </c>
      <c r="J1308">
        <v>38</v>
      </c>
      <c r="K1308">
        <v>20</v>
      </c>
      <c r="L1308">
        <v>0</v>
      </c>
      <c r="M1308">
        <f>(order_details[[#This Row],[unitPrice]]*order_details[[#This Row],[quantity]]) - (order_details[[#This Row],[unitPrice]]*order_details[[#This Row],[quantity]]*order_details[[#This Row],[discount]])</f>
        <v>760</v>
      </c>
      <c r="N1308">
        <f>_xlfn.XLOOKUP(order_details[[#This Row],[orderID]],orders[orderID],orders[freight])</f>
        <v>11.65</v>
      </c>
      <c r="O1308">
        <f>order_details[[#This Row],[Sales]]-order_details[[#This Row],[Freight]]</f>
        <v>748.35</v>
      </c>
      <c r="P1308" s="8">
        <f>(order_details[[#This Row],[Profit]]/order_details[[#This Row],[Sales]])/100</f>
        <v>9.8467105263157894E-3</v>
      </c>
      <c r="Q1308" s="12"/>
    </row>
    <row r="1309" spans="1:17" x14ac:dyDescent="0.25">
      <c r="A1309">
        <v>11029</v>
      </c>
      <c r="B1309">
        <v>56</v>
      </c>
      <c r="C1309" t="str">
        <f>_xlfn.XLOOKUP(order_details[[#This Row],[orderID]],orders[orderID],orders[customerID])</f>
        <v>CHOPS</v>
      </c>
      <c r="D1309" t="str">
        <f>_xlfn.XLOOKUP(order_details[[#This Row],[orderID]],orders[orderID],orders[Employee Name])</f>
        <v>Margaret Peacock</v>
      </c>
      <c r="E1309" t="str">
        <f>_xlfn.XLOOKUP(order_details[[#This Row],[Customer ID]],customers[customerID],customers[companyName])</f>
        <v>Chop-suey Chinese</v>
      </c>
      <c r="F1309" t="str">
        <f>_xlfn.XLOOKUP(order_details[[#This Row],[productID]],products[productID],products[productName])</f>
        <v>Gnocchi di nonna Alice</v>
      </c>
      <c r="G1309" t="str">
        <f>_xlfn.XLOOKUP(order_details[[#This Row],[Product Name]],products[productName],products[Category Name])</f>
        <v>Grains &amp; Cereals</v>
      </c>
      <c r="H1309" s="6">
        <f>_xlfn.XLOOKUP(order_details[[#This Row],[orderID]],orders[orderID],orders[orderDate])</f>
        <v>42110</v>
      </c>
      <c r="I1309" s="6" t="e">
        <f>DATEVALUE(order_details[[#This Row],[Order Date]])</f>
        <v>#VALUE!</v>
      </c>
      <c r="J1309">
        <v>38</v>
      </c>
      <c r="K1309">
        <v>20</v>
      </c>
      <c r="L1309">
        <v>0</v>
      </c>
      <c r="M1309">
        <f>(order_details[[#This Row],[unitPrice]]*order_details[[#This Row],[quantity]]) - (order_details[[#This Row],[unitPrice]]*order_details[[#This Row],[quantity]]*order_details[[#This Row],[discount]])</f>
        <v>760</v>
      </c>
      <c r="N1309">
        <f>_xlfn.XLOOKUP(order_details[[#This Row],[orderID]],orders[orderID],orders[freight])</f>
        <v>47.84</v>
      </c>
      <c r="O1309">
        <f>order_details[[#This Row],[Sales]]-order_details[[#This Row],[Freight]]</f>
        <v>712.16</v>
      </c>
      <c r="P1309" s="8">
        <f>(order_details[[#This Row],[Profit]]/order_details[[#This Row],[Sales]])/100</f>
        <v>9.3705263157894732E-3</v>
      </c>
      <c r="Q1309" s="12"/>
    </row>
    <row r="1310" spans="1:17" x14ac:dyDescent="0.25">
      <c r="A1310">
        <v>11031</v>
      </c>
      <c r="B1310">
        <v>64</v>
      </c>
      <c r="C1310" t="str">
        <f>_xlfn.XLOOKUP(order_details[[#This Row],[orderID]],orders[orderID],orders[customerID])</f>
        <v>SAVEA</v>
      </c>
      <c r="D1310" t="str">
        <f>_xlfn.XLOOKUP(order_details[[#This Row],[orderID]],orders[orderID],orders[Employee Name])</f>
        <v>Michael Suyama</v>
      </c>
      <c r="E1310" t="str">
        <f>_xlfn.XLOOKUP(order_details[[#This Row],[Customer ID]],customers[customerID],customers[companyName])</f>
        <v>Save-a-lot Markets</v>
      </c>
      <c r="F1310" t="str">
        <f>_xlfn.XLOOKUP(order_details[[#This Row],[productID]],products[productID],products[productName])</f>
        <v>Wimmers gute Semmelknödel</v>
      </c>
      <c r="G1310" t="str">
        <f>_xlfn.XLOOKUP(order_details[[#This Row],[Product Name]],products[productName],products[Category Name])</f>
        <v>Grains &amp; Cereals</v>
      </c>
      <c r="H1310" s="6">
        <f>_xlfn.XLOOKUP(order_details[[#This Row],[orderID]],orders[orderID],orders[orderDate])</f>
        <v>42111</v>
      </c>
      <c r="I1310" s="6" t="e">
        <f>DATEVALUE(order_details[[#This Row],[Order Date]])</f>
        <v>#VALUE!</v>
      </c>
      <c r="J1310">
        <v>33.25</v>
      </c>
      <c r="K1310">
        <v>20</v>
      </c>
      <c r="L1310">
        <v>0</v>
      </c>
      <c r="M1310">
        <f>(order_details[[#This Row],[unitPrice]]*order_details[[#This Row],[quantity]]) - (order_details[[#This Row],[unitPrice]]*order_details[[#This Row],[quantity]]*order_details[[#This Row],[discount]])</f>
        <v>665</v>
      </c>
      <c r="N1310">
        <f>_xlfn.XLOOKUP(order_details[[#This Row],[orderID]],orders[orderID],orders[freight])</f>
        <v>227.22</v>
      </c>
      <c r="O1310">
        <f>order_details[[#This Row],[Sales]]-order_details[[#This Row],[Freight]]</f>
        <v>437.78</v>
      </c>
      <c r="P1310" s="8">
        <f>(order_details[[#This Row],[Profit]]/order_details[[#This Row],[Sales]])/100</f>
        <v>6.583157894736842E-3</v>
      </c>
      <c r="Q1310" s="12"/>
    </row>
    <row r="1311" spans="1:17" x14ac:dyDescent="0.25">
      <c r="A1311">
        <v>11039</v>
      </c>
      <c r="B1311">
        <v>28</v>
      </c>
      <c r="C1311" t="str">
        <f>_xlfn.XLOOKUP(order_details[[#This Row],[orderID]],orders[orderID],orders[customerID])</f>
        <v>LINOD</v>
      </c>
      <c r="D1311" t="str">
        <f>_xlfn.XLOOKUP(order_details[[#This Row],[orderID]],orders[orderID],orders[Employee Name])</f>
        <v>Nancy Davolio</v>
      </c>
      <c r="E1311" t="str">
        <f>_xlfn.XLOOKUP(order_details[[#This Row],[Customer ID]],customers[customerID],customers[companyName])</f>
        <v>LINO-Delicateses</v>
      </c>
      <c r="F1311" t="str">
        <f>_xlfn.XLOOKUP(order_details[[#This Row],[productID]],products[productID],products[productName])</f>
        <v>Rössle Sauerkraut</v>
      </c>
      <c r="G1311" t="str">
        <f>_xlfn.XLOOKUP(order_details[[#This Row],[Product Name]],products[productName],products[Category Name])</f>
        <v>Produce</v>
      </c>
      <c r="H1311" s="6">
        <f>_xlfn.XLOOKUP(order_details[[#This Row],[orderID]],orders[orderID],orders[orderDate])</f>
        <v>42115</v>
      </c>
      <c r="I1311" s="6" t="e">
        <f>DATEVALUE(order_details[[#This Row],[Order Date]])</f>
        <v>#VALUE!</v>
      </c>
      <c r="J1311">
        <v>45.6</v>
      </c>
      <c r="K1311">
        <v>20</v>
      </c>
      <c r="L1311">
        <v>0</v>
      </c>
      <c r="M1311">
        <f>(order_details[[#This Row],[unitPrice]]*order_details[[#This Row],[quantity]]) - (order_details[[#This Row],[unitPrice]]*order_details[[#This Row],[quantity]]*order_details[[#This Row],[discount]])</f>
        <v>912</v>
      </c>
      <c r="N1311">
        <f>_xlfn.XLOOKUP(order_details[[#This Row],[orderID]],orders[orderID],orders[freight])</f>
        <v>65</v>
      </c>
      <c r="O1311">
        <f>order_details[[#This Row],[Sales]]-order_details[[#This Row],[Freight]]</f>
        <v>847</v>
      </c>
      <c r="P1311" s="8">
        <f>(order_details[[#This Row],[Profit]]/order_details[[#This Row],[Sales]])/100</f>
        <v>9.2872807017543857E-3</v>
      </c>
      <c r="Q1311" s="12"/>
    </row>
    <row r="1312" spans="1:17" x14ac:dyDescent="0.25">
      <c r="A1312">
        <v>11040</v>
      </c>
      <c r="B1312">
        <v>21</v>
      </c>
      <c r="C1312" t="str">
        <f>_xlfn.XLOOKUP(order_details[[#This Row],[orderID]],orders[orderID],orders[customerID])</f>
        <v>GREAL</v>
      </c>
      <c r="D1312" t="str">
        <f>_xlfn.XLOOKUP(order_details[[#This Row],[orderID]],orders[orderID],orders[Employee Name])</f>
        <v>Margaret Peacock</v>
      </c>
      <c r="E1312" t="str">
        <f>_xlfn.XLOOKUP(order_details[[#This Row],[Customer ID]],customers[customerID],customers[companyName])</f>
        <v>Great Lakes Food Market</v>
      </c>
      <c r="F1312" t="str">
        <f>_xlfn.XLOOKUP(order_details[[#This Row],[productID]],products[productID],products[productName])</f>
        <v>Sir Rodney's Scones</v>
      </c>
      <c r="G1312" t="str">
        <f>_xlfn.XLOOKUP(order_details[[#This Row],[Product Name]],products[productName],products[Category Name])</f>
        <v>Confections</v>
      </c>
      <c r="H1312" s="6">
        <f>_xlfn.XLOOKUP(order_details[[#This Row],[orderID]],orders[orderID],orders[orderDate])</f>
        <v>42116</v>
      </c>
      <c r="I1312" s="6" t="e">
        <f>DATEVALUE(order_details[[#This Row],[Order Date]])</f>
        <v>#VALUE!</v>
      </c>
      <c r="J1312">
        <v>10</v>
      </c>
      <c r="K1312">
        <v>20</v>
      </c>
      <c r="L1312">
        <v>0</v>
      </c>
      <c r="M1312">
        <f>(order_details[[#This Row],[unitPrice]]*order_details[[#This Row],[quantity]]) - (order_details[[#This Row],[unitPrice]]*order_details[[#This Row],[quantity]]*order_details[[#This Row],[discount]])</f>
        <v>200</v>
      </c>
      <c r="N1312">
        <f>_xlfn.XLOOKUP(order_details[[#This Row],[orderID]],orders[orderID],orders[freight])</f>
        <v>18.84</v>
      </c>
      <c r="O1312">
        <f>order_details[[#This Row],[Sales]]-order_details[[#This Row],[Freight]]</f>
        <v>181.16</v>
      </c>
      <c r="P1312" s="8">
        <f>(order_details[[#This Row],[Profit]]/order_details[[#This Row],[Sales]])/100</f>
        <v>9.0580000000000001E-3</v>
      </c>
      <c r="Q1312" s="12"/>
    </row>
    <row r="1313" spans="1:17" x14ac:dyDescent="0.25">
      <c r="A1313">
        <v>11053</v>
      </c>
      <c r="B1313">
        <v>32</v>
      </c>
      <c r="C1313" t="str">
        <f>_xlfn.XLOOKUP(order_details[[#This Row],[orderID]],orders[orderID],orders[customerID])</f>
        <v>PICCO</v>
      </c>
      <c r="D1313" t="str">
        <f>_xlfn.XLOOKUP(order_details[[#This Row],[orderID]],orders[orderID],orders[Employee Name])</f>
        <v>Andrew Fuller</v>
      </c>
      <c r="E1313" t="str">
        <f>_xlfn.XLOOKUP(order_details[[#This Row],[Customer ID]],customers[customerID],customers[companyName])</f>
        <v>Piccolo und mehr</v>
      </c>
      <c r="F1313" t="str">
        <f>_xlfn.XLOOKUP(order_details[[#This Row],[productID]],products[productID],products[productName])</f>
        <v>Mascarpone Fabioli</v>
      </c>
      <c r="G1313" t="str">
        <f>_xlfn.XLOOKUP(order_details[[#This Row],[Product Name]],products[productName],products[Category Name])</f>
        <v>Dairy Products</v>
      </c>
      <c r="H1313" s="6">
        <f>_xlfn.XLOOKUP(order_details[[#This Row],[orderID]],orders[orderID],orders[orderDate])</f>
        <v>42121</v>
      </c>
      <c r="I1313" s="6" t="e">
        <f>DATEVALUE(order_details[[#This Row],[Order Date]])</f>
        <v>#VALUE!</v>
      </c>
      <c r="J1313">
        <v>32</v>
      </c>
      <c r="K1313">
        <v>20</v>
      </c>
      <c r="L1313">
        <v>0</v>
      </c>
      <c r="M1313">
        <f>(order_details[[#This Row],[unitPrice]]*order_details[[#This Row],[quantity]]) - (order_details[[#This Row],[unitPrice]]*order_details[[#This Row],[quantity]]*order_details[[#This Row],[discount]])</f>
        <v>640</v>
      </c>
      <c r="N1313">
        <f>_xlfn.XLOOKUP(order_details[[#This Row],[orderID]],orders[orderID],orders[freight])</f>
        <v>53.05</v>
      </c>
      <c r="O1313">
        <f>order_details[[#This Row],[Sales]]-order_details[[#This Row],[Freight]]</f>
        <v>586.95000000000005</v>
      </c>
      <c r="P1313" s="8">
        <f>(order_details[[#This Row],[Profit]]/order_details[[#This Row],[Sales]])/100</f>
        <v>9.1710937500000013E-3</v>
      </c>
      <c r="Q1313" s="12"/>
    </row>
    <row r="1314" spans="1:17" x14ac:dyDescent="0.25">
      <c r="A1314">
        <v>11054</v>
      </c>
      <c r="B1314">
        <v>67</v>
      </c>
      <c r="C1314" t="str">
        <f>_xlfn.XLOOKUP(order_details[[#This Row],[orderID]],orders[orderID],orders[customerID])</f>
        <v>CACTU</v>
      </c>
      <c r="D1314" t="str">
        <f>_xlfn.XLOOKUP(order_details[[#This Row],[orderID]],orders[orderID],orders[Employee Name])</f>
        <v>Laura Callahan</v>
      </c>
      <c r="E1314" t="str">
        <f>_xlfn.XLOOKUP(order_details[[#This Row],[Customer ID]],customers[customerID],customers[companyName])</f>
        <v>Cactus Comidas para llevar</v>
      </c>
      <c r="F1314" t="str">
        <f>_xlfn.XLOOKUP(order_details[[#This Row],[productID]],products[productID],products[productName])</f>
        <v>Laughing Lumberjack Lager</v>
      </c>
      <c r="G1314" t="str">
        <f>_xlfn.XLOOKUP(order_details[[#This Row],[Product Name]],products[productName],products[Category Name])</f>
        <v>Beverages</v>
      </c>
      <c r="H1314" s="6">
        <f>_xlfn.XLOOKUP(order_details[[#This Row],[orderID]],orders[orderID],orders[orderDate])</f>
        <v>42122</v>
      </c>
      <c r="I1314" s="6" t="e">
        <f>DATEVALUE(order_details[[#This Row],[Order Date]])</f>
        <v>#VALUE!</v>
      </c>
      <c r="J1314">
        <v>14</v>
      </c>
      <c r="K1314">
        <v>20</v>
      </c>
      <c r="L1314">
        <v>0</v>
      </c>
      <c r="M1314">
        <f>(order_details[[#This Row],[unitPrice]]*order_details[[#This Row],[quantity]]) - (order_details[[#This Row],[unitPrice]]*order_details[[#This Row],[quantity]]*order_details[[#This Row],[discount]])</f>
        <v>280</v>
      </c>
      <c r="N1314">
        <f>_xlfn.XLOOKUP(order_details[[#This Row],[orderID]],orders[orderID],orders[freight])</f>
        <v>0.33</v>
      </c>
      <c r="O1314">
        <f>order_details[[#This Row],[Sales]]-order_details[[#This Row],[Freight]]</f>
        <v>279.67</v>
      </c>
      <c r="P1314" s="8">
        <f>(order_details[[#This Row],[Profit]]/order_details[[#This Row],[Sales]])/100</f>
        <v>9.988214285714286E-3</v>
      </c>
      <c r="Q1314" s="12"/>
    </row>
    <row r="1315" spans="1:17" x14ac:dyDescent="0.25">
      <c r="A1315">
        <v>11055</v>
      </c>
      <c r="B1315">
        <v>51</v>
      </c>
      <c r="C1315" t="str">
        <f>_xlfn.XLOOKUP(order_details[[#This Row],[orderID]],orders[orderID],orders[customerID])</f>
        <v>HILAA</v>
      </c>
      <c r="D1315" t="str">
        <f>_xlfn.XLOOKUP(order_details[[#This Row],[orderID]],orders[orderID],orders[Employee Name])</f>
        <v>Robert King</v>
      </c>
      <c r="E1315" t="str">
        <f>_xlfn.XLOOKUP(order_details[[#This Row],[Customer ID]],customers[customerID],customers[companyName])</f>
        <v>HILARION-Abastos</v>
      </c>
      <c r="F1315" t="str">
        <f>_xlfn.XLOOKUP(order_details[[#This Row],[productID]],products[productID],products[productName])</f>
        <v>Manjimup Dried Apples</v>
      </c>
      <c r="G1315" t="str">
        <f>_xlfn.XLOOKUP(order_details[[#This Row],[Product Name]],products[productName],products[Category Name])</f>
        <v>Produce</v>
      </c>
      <c r="H1315" s="6">
        <f>_xlfn.XLOOKUP(order_details[[#This Row],[orderID]],orders[orderID],orders[orderDate])</f>
        <v>42122</v>
      </c>
      <c r="I1315" s="6" t="e">
        <f>DATEVALUE(order_details[[#This Row],[Order Date]])</f>
        <v>#VALUE!</v>
      </c>
      <c r="J1315">
        <v>53</v>
      </c>
      <c r="K1315">
        <v>20</v>
      </c>
      <c r="L1315">
        <v>0</v>
      </c>
      <c r="M1315">
        <f>(order_details[[#This Row],[unitPrice]]*order_details[[#This Row],[quantity]]) - (order_details[[#This Row],[unitPrice]]*order_details[[#This Row],[quantity]]*order_details[[#This Row],[discount]])</f>
        <v>1060</v>
      </c>
      <c r="N1315">
        <f>_xlfn.XLOOKUP(order_details[[#This Row],[orderID]],orders[orderID],orders[freight])</f>
        <v>120.92</v>
      </c>
      <c r="O1315">
        <f>order_details[[#This Row],[Sales]]-order_details[[#This Row],[Freight]]</f>
        <v>939.08</v>
      </c>
      <c r="P1315" s="8">
        <f>(order_details[[#This Row],[Profit]]/order_details[[#This Row],[Sales]])/100</f>
        <v>8.8592452830188687E-3</v>
      </c>
      <c r="Q1315" s="12"/>
    </row>
    <row r="1316" spans="1:17" x14ac:dyDescent="0.25">
      <c r="A1316">
        <v>11055</v>
      </c>
      <c r="B1316">
        <v>57</v>
      </c>
      <c r="C1316" t="str">
        <f>_xlfn.XLOOKUP(order_details[[#This Row],[orderID]],orders[orderID],orders[customerID])</f>
        <v>HILAA</v>
      </c>
      <c r="D1316" t="str">
        <f>_xlfn.XLOOKUP(order_details[[#This Row],[orderID]],orders[orderID],orders[Employee Name])</f>
        <v>Robert King</v>
      </c>
      <c r="E1316" t="str">
        <f>_xlfn.XLOOKUP(order_details[[#This Row],[Customer ID]],customers[customerID],customers[companyName])</f>
        <v>HILARION-Abastos</v>
      </c>
      <c r="F1316" t="str">
        <f>_xlfn.XLOOKUP(order_details[[#This Row],[productID]],products[productID],products[productName])</f>
        <v>Ravioli Angelo</v>
      </c>
      <c r="G1316" t="str">
        <f>_xlfn.XLOOKUP(order_details[[#This Row],[Product Name]],products[productName],products[Category Name])</f>
        <v>Grains &amp; Cereals</v>
      </c>
      <c r="H1316" s="6">
        <f>_xlfn.XLOOKUP(order_details[[#This Row],[orderID]],orders[orderID],orders[orderDate])</f>
        <v>42122</v>
      </c>
      <c r="I1316" s="6" t="e">
        <f>DATEVALUE(order_details[[#This Row],[Order Date]])</f>
        <v>#VALUE!</v>
      </c>
      <c r="J1316">
        <v>19.5</v>
      </c>
      <c r="K1316">
        <v>20</v>
      </c>
      <c r="L1316">
        <v>0</v>
      </c>
      <c r="M1316">
        <f>(order_details[[#This Row],[unitPrice]]*order_details[[#This Row],[quantity]]) - (order_details[[#This Row],[unitPrice]]*order_details[[#This Row],[quantity]]*order_details[[#This Row],[discount]])</f>
        <v>390</v>
      </c>
      <c r="N1316">
        <f>_xlfn.XLOOKUP(order_details[[#This Row],[orderID]],orders[orderID],orders[freight])</f>
        <v>120.92</v>
      </c>
      <c r="O1316">
        <f>order_details[[#This Row],[Sales]]-order_details[[#This Row],[Freight]]</f>
        <v>269.08</v>
      </c>
      <c r="P1316" s="8">
        <f>(order_details[[#This Row],[Profit]]/order_details[[#This Row],[Sales]])/100</f>
        <v>6.8994871794871796E-3</v>
      </c>
      <c r="Q1316" s="12"/>
    </row>
    <row r="1317" spans="1:17" x14ac:dyDescent="0.25">
      <c r="A1317">
        <v>11070</v>
      </c>
      <c r="B1317">
        <v>31</v>
      </c>
      <c r="C1317" t="str">
        <f>_xlfn.XLOOKUP(order_details[[#This Row],[orderID]],orders[orderID],orders[customerID])</f>
        <v>LEHMS</v>
      </c>
      <c r="D1317" t="str">
        <f>_xlfn.XLOOKUP(order_details[[#This Row],[orderID]],orders[orderID],orders[Employee Name])</f>
        <v>Andrew Fuller</v>
      </c>
      <c r="E1317" t="str">
        <f>_xlfn.XLOOKUP(order_details[[#This Row],[Customer ID]],customers[customerID],customers[companyName])</f>
        <v>Lehmanns Marktstand</v>
      </c>
      <c r="F1317" t="str">
        <f>_xlfn.XLOOKUP(order_details[[#This Row],[productID]],products[productID],products[productName])</f>
        <v>Gorgonzola Telino</v>
      </c>
      <c r="G1317" t="str">
        <f>_xlfn.XLOOKUP(order_details[[#This Row],[Product Name]],products[productName],products[Category Name])</f>
        <v>Dairy Products</v>
      </c>
      <c r="H1317" s="6">
        <f>_xlfn.XLOOKUP(order_details[[#This Row],[orderID]],orders[orderID],orders[orderDate])</f>
        <v>42129</v>
      </c>
      <c r="I1317" s="6" t="e">
        <f>DATEVALUE(order_details[[#This Row],[Order Date]])</f>
        <v>#VALUE!</v>
      </c>
      <c r="J1317">
        <v>12.5</v>
      </c>
      <c r="K1317">
        <v>20</v>
      </c>
      <c r="L1317">
        <v>0</v>
      </c>
      <c r="M1317">
        <f>(order_details[[#This Row],[unitPrice]]*order_details[[#This Row],[quantity]]) - (order_details[[#This Row],[unitPrice]]*order_details[[#This Row],[quantity]]*order_details[[#This Row],[discount]])</f>
        <v>250</v>
      </c>
      <c r="N1317">
        <f>_xlfn.XLOOKUP(order_details[[#This Row],[orderID]],orders[orderID],orders[freight])</f>
        <v>136</v>
      </c>
      <c r="O1317">
        <f>order_details[[#This Row],[Sales]]-order_details[[#This Row],[Freight]]</f>
        <v>114</v>
      </c>
      <c r="P1317" s="8">
        <f>(order_details[[#This Row],[Profit]]/order_details[[#This Row],[Sales]])/100</f>
        <v>4.5599999999999998E-3</v>
      </c>
      <c r="Q1317" s="12"/>
    </row>
    <row r="1318" spans="1:17" x14ac:dyDescent="0.25">
      <c r="A1318">
        <v>11073</v>
      </c>
      <c r="B1318">
        <v>24</v>
      </c>
      <c r="C1318" t="str">
        <f>_xlfn.XLOOKUP(order_details[[#This Row],[orderID]],orders[orderID],orders[customerID])</f>
        <v>PERIC</v>
      </c>
      <c r="D1318" t="str">
        <f>_xlfn.XLOOKUP(order_details[[#This Row],[orderID]],orders[orderID],orders[Employee Name])</f>
        <v>Andrew Fuller</v>
      </c>
      <c r="E1318" t="str">
        <f>_xlfn.XLOOKUP(order_details[[#This Row],[Customer ID]],customers[customerID],customers[companyName])</f>
        <v>Pericles Comidas clásicas</v>
      </c>
      <c r="F1318" t="str">
        <f>_xlfn.XLOOKUP(order_details[[#This Row],[productID]],products[productID],products[productName])</f>
        <v>Guarana Fantastica</v>
      </c>
      <c r="G1318" t="str">
        <f>_xlfn.XLOOKUP(order_details[[#This Row],[Product Name]],products[productName],products[Category Name])</f>
        <v>Beverages</v>
      </c>
      <c r="H1318" s="6">
        <f>_xlfn.XLOOKUP(order_details[[#This Row],[orderID]],orders[orderID],orders[orderDate])</f>
        <v>42129</v>
      </c>
      <c r="I1318" s="6" t="e">
        <f>DATEVALUE(order_details[[#This Row],[Order Date]])</f>
        <v>#VALUE!</v>
      </c>
      <c r="J1318">
        <v>4.5</v>
      </c>
      <c r="K1318">
        <v>20</v>
      </c>
      <c r="L1318">
        <v>0</v>
      </c>
      <c r="M1318">
        <f>(order_details[[#This Row],[unitPrice]]*order_details[[#This Row],[quantity]]) - (order_details[[#This Row],[unitPrice]]*order_details[[#This Row],[quantity]]*order_details[[#This Row],[discount]])</f>
        <v>90</v>
      </c>
      <c r="N1318">
        <f>_xlfn.XLOOKUP(order_details[[#This Row],[orderID]],orders[orderID],orders[freight])</f>
        <v>24.95</v>
      </c>
      <c r="O1318">
        <f>order_details[[#This Row],[Sales]]-order_details[[#This Row],[Freight]]</f>
        <v>65.05</v>
      </c>
      <c r="P1318" s="8">
        <f>(order_details[[#This Row],[Profit]]/order_details[[#This Row],[Sales]])/100</f>
        <v>7.2277777777777774E-3</v>
      </c>
      <c r="Q1318" s="12"/>
    </row>
    <row r="1319" spans="1:17" x14ac:dyDescent="0.25">
      <c r="A1319">
        <v>10251</v>
      </c>
      <c r="B1319">
        <v>22</v>
      </c>
      <c r="C1319" t="str">
        <f>_xlfn.XLOOKUP(order_details[[#This Row],[orderID]],orders[orderID],orders[customerID])</f>
        <v>VICTE</v>
      </c>
      <c r="D1319" t="str">
        <f>_xlfn.XLOOKUP(order_details[[#This Row],[orderID]],orders[orderID],orders[Employee Name])</f>
        <v>Janet Leverling</v>
      </c>
      <c r="E1319" t="str">
        <f>_xlfn.XLOOKUP(order_details[[#This Row],[Customer ID]],customers[customerID],customers[companyName])</f>
        <v>Victuailles en stock</v>
      </c>
      <c r="F1319" t="str">
        <f>_xlfn.XLOOKUP(order_details[[#This Row],[productID]],products[productID],products[productName])</f>
        <v>Gustaf's Knackebröd</v>
      </c>
      <c r="G1319" t="str">
        <f>_xlfn.XLOOKUP(order_details[[#This Row],[Product Name]],products[productName],products[Category Name])</f>
        <v>Grains &amp; Cereals</v>
      </c>
      <c r="H1319" s="6">
        <f>_xlfn.XLOOKUP(order_details[[#This Row],[orderID]],orders[orderID],orders[orderDate])</f>
        <v>41463</v>
      </c>
      <c r="I1319" s="6" t="e">
        <f>DATEVALUE(order_details[[#This Row],[Order Date]])</f>
        <v>#VALUE!</v>
      </c>
      <c r="J1319">
        <v>16.8</v>
      </c>
      <c r="K1319">
        <v>6</v>
      </c>
      <c r="L1319">
        <v>0.05</v>
      </c>
      <c r="M1319">
        <f>(order_details[[#This Row],[unitPrice]]*order_details[[#This Row],[quantity]]) - (order_details[[#This Row],[unitPrice]]*order_details[[#This Row],[quantity]]*order_details[[#This Row],[discount]])</f>
        <v>95.76</v>
      </c>
      <c r="N1319">
        <f>_xlfn.XLOOKUP(order_details[[#This Row],[orderID]],orders[orderID],orders[freight])</f>
        <v>41.34</v>
      </c>
      <c r="O1319">
        <f>order_details[[#This Row],[Sales]]-order_details[[#This Row],[Freight]]</f>
        <v>54.42</v>
      </c>
      <c r="P1319" s="8">
        <f>(order_details[[#This Row],[Profit]]/order_details[[#This Row],[Sales]])/100</f>
        <v>5.6829573934837098E-3</v>
      </c>
      <c r="Q1319" s="12"/>
    </row>
    <row r="1320" spans="1:17" x14ac:dyDescent="0.25">
      <c r="A1320">
        <v>10251</v>
      </c>
      <c r="B1320">
        <v>57</v>
      </c>
      <c r="C1320" t="str">
        <f>_xlfn.XLOOKUP(order_details[[#This Row],[orderID]],orders[orderID],orders[customerID])</f>
        <v>VICTE</v>
      </c>
      <c r="D1320" t="str">
        <f>_xlfn.XLOOKUP(order_details[[#This Row],[orderID]],orders[orderID],orders[Employee Name])</f>
        <v>Janet Leverling</v>
      </c>
      <c r="E1320" t="str">
        <f>_xlfn.XLOOKUP(order_details[[#This Row],[Customer ID]],customers[customerID],customers[companyName])</f>
        <v>Victuailles en stock</v>
      </c>
      <c r="F1320" t="str">
        <f>_xlfn.XLOOKUP(order_details[[#This Row],[productID]],products[productID],products[productName])</f>
        <v>Ravioli Angelo</v>
      </c>
      <c r="G1320" t="str">
        <f>_xlfn.XLOOKUP(order_details[[#This Row],[Product Name]],products[productName],products[Category Name])</f>
        <v>Grains &amp; Cereals</v>
      </c>
      <c r="H1320" s="6">
        <f>_xlfn.XLOOKUP(order_details[[#This Row],[orderID]],orders[orderID],orders[orderDate])</f>
        <v>41463</v>
      </c>
      <c r="I1320" s="6" t="e">
        <f>DATEVALUE(order_details[[#This Row],[Order Date]])</f>
        <v>#VALUE!</v>
      </c>
      <c r="J1320">
        <v>15.6</v>
      </c>
      <c r="K1320">
        <v>15</v>
      </c>
      <c r="L1320">
        <v>0.05</v>
      </c>
      <c r="M1320">
        <f>(order_details[[#This Row],[unitPrice]]*order_details[[#This Row],[quantity]]) - (order_details[[#This Row],[unitPrice]]*order_details[[#This Row],[quantity]]*order_details[[#This Row],[discount]])</f>
        <v>222.3</v>
      </c>
      <c r="N1320">
        <f>_xlfn.XLOOKUP(order_details[[#This Row],[orderID]],orders[orderID],orders[freight])</f>
        <v>41.34</v>
      </c>
      <c r="O1320">
        <f>order_details[[#This Row],[Sales]]-order_details[[#This Row],[Freight]]</f>
        <v>180.96</v>
      </c>
      <c r="P1320" s="8">
        <f>(order_details[[#This Row],[Profit]]/order_details[[#This Row],[Sales]])/100</f>
        <v>8.1403508771929825E-3</v>
      </c>
      <c r="Q1320" s="12"/>
    </row>
    <row r="1321" spans="1:17" x14ac:dyDescent="0.25">
      <c r="A1321">
        <v>10252</v>
      </c>
      <c r="B1321">
        <v>20</v>
      </c>
      <c r="C1321" t="str">
        <f>_xlfn.XLOOKUP(order_details[[#This Row],[orderID]],orders[orderID],orders[customerID])</f>
        <v>SUPRD</v>
      </c>
      <c r="D1321" t="str">
        <f>_xlfn.XLOOKUP(order_details[[#This Row],[orderID]],orders[orderID],orders[Employee Name])</f>
        <v>Margaret Peacock</v>
      </c>
      <c r="E1321" t="str">
        <f>_xlfn.XLOOKUP(order_details[[#This Row],[Customer ID]],customers[customerID],customers[companyName])</f>
        <v>Suprêmes délices</v>
      </c>
      <c r="F1321" t="str">
        <f>_xlfn.XLOOKUP(order_details[[#This Row],[productID]],products[productID],products[productName])</f>
        <v>Sir Rodney's Marmalade</v>
      </c>
      <c r="G1321" t="str">
        <f>_xlfn.XLOOKUP(order_details[[#This Row],[Product Name]],products[productName],products[Category Name])</f>
        <v>Confections</v>
      </c>
      <c r="H1321" s="6">
        <f>_xlfn.XLOOKUP(order_details[[#This Row],[orderID]],orders[orderID],orders[orderDate])</f>
        <v>41464</v>
      </c>
      <c r="I1321" s="6" t="e">
        <f>DATEVALUE(order_details[[#This Row],[Order Date]])</f>
        <v>#VALUE!</v>
      </c>
      <c r="J1321">
        <v>64.8</v>
      </c>
      <c r="K1321">
        <v>40</v>
      </c>
      <c r="L1321">
        <v>0.05</v>
      </c>
      <c r="M1321">
        <f>(order_details[[#This Row],[unitPrice]]*order_details[[#This Row],[quantity]]) - (order_details[[#This Row],[unitPrice]]*order_details[[#This Row],[quantity]]*order_details[[#This Row],[discount]])</f>
        <v>2462.4</v>
      </c>
      <c r="N1321">
        <f>_xlfn.XLOOKUP(order_details[[#This Row],[orderID]],orders[orderID],orders[freight])</f>
        <v>51.3</v>
      </c>
      <c r="O1321">
        <f>order_details[[#This Row],[Sales]]-order_details[[#This Row],[Freight]]</f>
        <v>2411.1</v>
      </c>
      <c r="P1321" s="8">
        <f>(order_details[[#This Row],[Profit]]/order_details[[#This Row],[Sales]])/100</f>
        <v>9.7916666666666655E-3</v>
      </c>
      <c r="Q1321" s="12"/>
    </row>
    <row r="1322" spans="1:17" x14ac:dyDescent="0.25">
      <c r="A1322">
        <v>10252</v>
      </c>
      <c r="B1322">
        <v>33</v>
      </c>
      <c r="C1322" t="str">
        <f>_xlfn.XLOOKUP(order_details[[#This Row],[orderID]],orders[orderID],orders[customerID])</f>
        <v>SUPRD</v>
      </c>
      <c r="D1322" t="str">
        <f>_xlfn.XLOOKUP(order_details[[#This Row],[orderID]],orders[orderID],orders[Employee Name])</f>
        <v>Margaret Peacock</v>
      </c>
      <c r="E1322" t="str">
        <f>_xlfn.XLOOKUP(order_details[[#This Row],[Customer ID]],customers[customerID],customers[companyName])</f>
        <v>Suprêmes délices</v>
      </c>
      <c r="F1322" t="str">
        <f>_xlfn.XLOOKUP(order_details[[#This Row],[productID]],products[productID],products[productName])</f>
        <v>Geitost</v>
      </c>
      <c r="G1322" t="str">
        <f>_xlfn.XLOOKUP(order_details[[#This Row],[Product Name]],products[productName],products[Category Name])</f>
        <v>Dairy Products</v>
      </c>
      <c r="H1322" s="6">
        <f>_xlfn.XLOOKUP(order_details[[#This Row],[orderID]],orders[orderID],orders[orderDate])</f>
        <v>41464</v>
      </c>
      <c r="I1322" s="6" t="e">
        <f>DATEVALUE(order_details[[#This Row],[Order Date]])</f>
        <v>#VALUE!</v>
      </c>
      <c r="J1322">
        <v>2</v>
      </c>
      <c r="K1322">
        <v>25</v>
      </c>
      <c r="L1322">
        <v>0.05</v>
      </c>
      <c r="M1322">
        <f>(order_details[[#This Row],[unitPrice]]*order_details[[#This Row],[quantity]]) - (order_details[[#This Row],[unitPrice]]*order_details[[#This Row],[quantity]]*order_details[[#This Row],[discount]])</f>
        <v>47.5</v>
      </c>
      <c r="N1322">
        <f>_xlfn.XLOOKUP(order_details[[#This Row],[orderID]],orders[orderID],orders[freight])</f>
        <v>51.3</v>
      </c>
      <c r="O1322">
        <f>order_details[[#This Row],[Sales]]-order_details[[#This Row],[Freight]]</f>
        <v>-3.7999999999999972</v>
      </c>
      <c r="P1322" s="8">
        <f>(order_details[[#This Row],[Profit]]/order_details[[#This Row],[Sales]])/100</f>
        <v>-7.999999999999995E-4</v>
      </c>
      <c r="Q1322" s="12"/>
    </row>
    <row r="1323" spans="1:17" x14ac:dyDescent="0.25">
      <c r="A1323">
        <v>10266</v>
      </c>
      <c r="B1323">
        <v>12</v>
      </c>
      <c r="C1323" t="str">
        <f>_xlfn.XLOOKUP(order_details[[#This Row],[orderID]],orders[orderID],orders[customerID])</f>
        <v>WARTH</v>
      </c>
      <c r="D1323" t="str">
        <f>_xlfn.XLOOKUP(order_details[[#This Row],[orderID]],orders[orderID],orders[Employee Name])</f>
        <v>Janet Leverling</v>
      </c>
      <c r="E1323" t="str">
        <f>_xlfn.XLOOKUP(order_details[[#This Row],[Customer ID]],customers[customerID],customers[companyName])</f>
        <v>Wartian Herkku</v>
      </c>
      <c r="F1323" t="str">
        <f>_xlfn.XLOOKUP(order_details[[#This Row],[productID]],products[productID],products[productName])</f>
        <v>Queso Manchego La Pastora</v>
      </c>
      <c r="G1323" t="str">
        <f>_xlfn.XLOOKUP(order_details[[#This Row],[Product Name]],products[productName],products[Category Name])</f>
        <v>Dairy Products</v>
      </c>
      <c r="H1323" s="6">
        <f>_xlfn.XLOOKUP(order_details[[#This Row],[orderID]],orders[orderID],orders[orderDate])</f>
        <v>41481</v>
      </c>
      <c r="I1323" s="6" t="e">
        <f>DATEVALUE(order_details[[#This Row],[Order Date]])</f>
        <v>#VALUE!</v>
      </c>
      <c r="J1323">
        <v>30.4</v>
      </c>
      <c r="K1323">
        <v>12</v>
      </c>
      <c r="L1323">
        <v>0.05</v>
      </c>
      <c r="M1323">
        <f>(order_details[[#This Row],[unitPrice]]*order_details[[#This Row],[quantity]]) - (order_details[[#This Row],[unitPrice]]*order_details[[#This Row],[quantity]]*order_details[[#This Row],[discount]])</f>
        <v>346.55999999999995</v>
      </c>
      <c r="N1323">
        <f>_xlfn.XLOOKUP(order_details[[#This Row],[orderID]],orders[orderID],orders[freight])</f>
        <v>25.73</v>
      </c>
      <c r="O1323">
        <f>order_details[[#This Row],[Sales]]-order_details[[#This Row],[Freight]]</f>
        <v>320.82999999999993</v>
      </c>
      <c r="P1323" s="8">
        <f>(order_details[[#This Row],[Profit]]/order_details[[#This Row],[Sales]])/100</f>
        <v>9.2575600184672206E-3</v>
      </c>
      <c r="Q1323" s="12"/>
    </row>
    <row r="1324" spans="1:17" x14ac:dyDescent="0.25">
      <c r="A1324">
        <v>10269</v>
      </c>
      <c r="B1324">
        <v>33</v>
      </c>
      <c r="C1324" t="str">
        <f>_xlfn.XLOOKUP(order_details[[#This Row],[orderID]],orders[orderID],orders[customerID])</f>
        <v>WHITC</v>
      </c>
      <c r="D1324" t="str">
        <f>_xlfn.XLOOKUP(order_details[[#This Row],[orderID]],orders[orderID],orders[Employee Name])</f>
        <v>Steven Buchanan</v>
      </c>
      <c r="E1324" t="str">
        <f>_xlfn.XLOOKUP(order_details[[#This Row],[Customer ID]],customers[customerID],customers[companyName])</f>
        <v>White Clover Markets</v>
      </c>
      <c r="F1324" t="str">
        <f>_xlfn.XLOOKUP(order_details[[#This Row],[productID]],products[productID],products[productName])</f>
        <v>Geitost</v>
      </c>
      <c r="G1324" t="str">
        <f>_xlfn.XLOOKUP(order_details[[#This Row],[Product Name]],products[productName],products[Category Name])</f>
        <v>Dairy Products</v>
      </c>
      <c r="H1324" s="6">
        <f>_xlfn.XLOOKUP(order_details[[#This Row],[orderID]],orders[orderID],orders[orderDate])</f>
        <v>41486</v>
      </c>
      <c r="I1324" s="6" t="e">
        <f>DATEVALUE(order_details[[#This Row],[Order Date]])</f>
        <v>#VALUE!</v>
      </c>
      <c r="J1324">
        <v>2</v>
      </c>
      <c r="K1324">
        <v>60</v>
      </c>
      <c r="L1324">
        <v>0.05</v>
      </c>
      <c r="M1324">
        <f>(order_details[[#This Row],[unitPrice]]*order_details[[#This Row],[quantity]]) - (order_details[[#This Row],[unitPrice]]*order_details[[#This Row],[quantity]]*order_details[[#This Row],[discount]])</f>
        <v>114</v>
      </c>
      <c r="N1324">
        <f>_xlfn.XLOOKUP(order_details[[#This Row],[orderID]],orders[orderID],orders[freight])</f>
        <v>4.5599999999999996</v>
      </c>
      <c r="O1324">
        <f>order_details[[#This Row],[Sales]]-order_details[[#This Row],[Freight]]</f>
        <v>109.44</v>
      </c>
      <c r="P1324" s="8">
        <f>(order_details[[#This Row],[Profit]]/order_details[[#This Row],[Sales]])/100</f>
        <v>9.5999999999999992E-3</v>
      </c>
      <c r="Q1324" s="12"/>
    </row>
    <row r="1325" spans="1:17" x14ac:dyDescent="0.25">
      <c r="A1325">
        <v>10269</v>
      </c>
      <c r="B1325">
        <v>72</v>
      </c>
      <c r="C1325" t="str">
        <f>_xlfn.XLOOKUP(order_details[[#This Row],[orderID]],orders[orderID],orders[customerID])</f>
        <v>WHITC</v>
      </c>
      <c r="D1325" t="str">
        <f>_xlfn.XLOOKUP(order_details[[#This Row],[orderID]],orders[orderID],orders[Employee Name])</f>
        <v>Steven Buchanan</v>
      </c>
      <c r="E1325" t="str">
        <f>_xlfn.XLOOKUP(order_details[[#This Row],[Customer ID]],customers[customerID],customers[companyName])</f>
        <v>White Clover Markets</v>
      </c>
      <c r="F1325" t="str">
        <f>_xlfn.XLOOKUP(order_details[[#This Row],[productID]],products[productID],products[productName])</f>
        <v>Mozzarella di Giovanni</v>
      </c>
      <c r="G1325" t="str">
        <f>_xlfn.XLOOKUP(order_details[[#This Row],[Product Name]],products[productName],products[Category Name])</f>
        <v>Dairy Products</v>
      </c>
      <c r="H1325" s="6">
        <f>_xlfn.XLOOKUP(order_details[[#This Row],[orderID]],orders[orderID],orders[orderDate])</f>
        <v>41486</v>
      </c>
      <c r="I1325" s="6" t="e">
        <f>DATEVALUE(order_details[[#This Row],[Order Date]])</f>
        <v>#VALUE!</v>
      </c>
      <c r="J1325">
        <v>27.8</v>
      </c>
      <c r="K1325">
        <v>20</v>
      </c>
      <c r="L1325">
        <v>0.05</v>
      </c>
      <c r="M1325">
        <f>(order_details[[#This Row],[unitPrice]]*order_details[[#This Row],[quantity]]) - (order_details[[#This Row],[unitPrice]]*order_details[[#This Row],[quantity]]*order_details[[#This Row],[discount]])</f>
        <v>528.20000000000005</v>
      </c>
      <c r="N1325">
        <f>_xlfn.XLOOKUP(order_details[[#This Row],[orderID]],orders[orderID],orders[freight])</f>
        <v>4.5599999999999996</v>
      </c>
      <c r="O1325">
        <f>order_details[[#This Row],[Sales]]-order_details[[#This Row],[Freight]]</f>
        <v>523.6400000000001</v>
      </c>
      <c r="P1325" s="8">
        <f>(order_details[[#This Row],[Profit]]/order_details[[#This Row],[Sales]])/100</f>
        <v>9.9136690647482033E-3</v>
      </c>
      <c r="Q1325" s="12"/>
    </row>
    <row r="1326" spans="1:17" x14ac:dyDescent="0.25">
      <c r="A1326">
        <v>10273</v>
      </c>
      <c r="B1326">
        <v>10</v>
      </c>
      <c r="C1326" t="str">
        <f>_xlfn.XLOOKUP(order_details[[#This Row],[orderID]],orders[orderID],orders[customerID])</f>
        <v>QUICK</v>
      </c>
      <c r="D1326" t="str">
        <f>_xlfn.XLOOKUP(order_details[[#This Row],[orderID]],orders[orderID],orders[Employee Name])</f>
        <v>Janet Leverling</v>
      </c>
      <c r="E1326" t="str">
        <f>_xlfn.XLOOKUP(order_details[[#This Row],[Customer ID]],customers[customerID],customers[companyName])</f>
        <v>QUICK-Stop</v>
      </c>
      <c r="F1326" t="str">
        <f>_xlfn.XLOOKUP(order_details[[#This Row],[productID]],products[productID],products[productName])</f>
        <v>Ikura</v>
      </c>
      <c r="G1326" t="str">
        <f>_xlfn.XLOOKUP(order_details[[#This Row],[Product Name]],products[productName],products[Category Name])</f>
        <v>Seafood</v>
      </c>
      <c r="H1326" s="6">
        <f>_xlfn.XLOOKUP(order_details[[#This Row],[orderID]],orders[orderID],orders[orderDate])</f>
        <v>41491</v>
      </c>
      <c r="I1326" s="6" t="e">
        <f>DATEVALUE(order_details[[#This Row],[Order Date]])</f>
        <v>#VALUE!</v>
      </c>
      <c r="J1326">
        <v>24.8</v>
      </c>
      <c r="K1326">
        <v>24</v>
      </c>
      <c r="L1326">
        <v>0.05</v>
      </c>
      <c r="M1326">
        <f>(order_details[[#This Row],[unitPrice]]*order_details[[#This Row],[quantity]]) - (order_details[[#This Row],[unitPrice]]*order_details[[#This Row],[quantity]]*order_details[[#This Row],[discount]])</f>
        <v>565.44000000000005</v>
      </c>
      <c r="N1326">
        <f>_xlfn.XLOOKUP(order_details[[#This Row],[orderID]],orders[orderID],orders[freight])</f>
        <v>76.069999999999993</v>
      </c>
      <c r="O1326">
        <f>order_details[[#This Row],[Sales]]-order_details[[#This Row],[Freight]]</f>
        <v>489.37000000000006</v>
      </c>
      <c r="P1326" s="8">
        <f>(order_details[[#This Row],[Profit]]/order_details[[#This Row],[Sales]])/100</f>
        <v>8.6546760045274479E-3</v>
      </c>
      <c r="Q1326" s="12"/>
    </row>
    <row r="1327" spans="1:17" x14ac:dyDescent="0.25">
      <c r="A1327">
        <v>10273</v>
      </c>
      <c r="B1327">
        <v>31</v>
      </c>
      <c r="C1327" t="str">
        <f>_xlfn.XLOOKUP(order_details[[#This Row],[orderID]],orders[orderID],orders[customerID])</f>
        <v>QUICK</v>
      </c>
      <c r="D1327" t="str">
        <f>_xlfn.XLOOKUP(order_details[[#This Row],[orderID]],orders[orderID],orders[Employee Name])</f>
        <v>Janet Leverling</v>
      </c>
      <c r="E1327" t="str">
        <f>_xlfn.XLOOKUP(order_details[[#This Row],[Customer ID]],customers[customerID],customers[companyName])</f>
        <v>QUICK-Stop</v>
      </c>
      <c r="F1327" t="str">
        <f>_xlfn.XLOOKUP(order_details[[#This Row],[productID]],products[productID],products[productName])</f>
        <v>Gorgonzola Telino</v>
      </c>
      <c r="G1327" t="str">
        <f>_xlfn.XLOOKUP(order_details[[#This Row],[Product Name]],products[productName],products[Category Name])</f>
        <v>Dairy Products</v>
      </c>
      <c r="H1327" s="6">
        <f>_xlfn.XLOOKUP(order_details[[#This Row],[orderID]],orders[orderID],orders[orderDate])</f>
        <v>41491</v>
      </c>
      <c r="I1327" s="6" t="e">
        <f>DATEVALUE(order_details[[#This Row],[Order Date]])</f>
        <v>#VALUE!</v>
      </c>
      <c r="J1327">
        <v>10</v>
      </c>
      <c r="K1327">
        <v>15</v>
      </c>
      <c r="L1327">
        <v>0.05</v>
      </c>
      <c r="M1327">
        <f>(order_details[[#This Row],[unitPrice]]*order_details[[#This Row],[quantity]]) - (order_details[[#This Row],[unitPrice]]*order_details[[#This Row],[quantity]]*order_details[[#This Row],[discount]])</f>
        <v>142.5</v>
      </c>
      <c r="N1327">
        <f>_xlfn.XLOOKUP(order_details[[#This Row],[orderID]],orders[orderID],orders[freight])</f>
        <v>76.069999999999993</v>
      </c>
      <c r="O1327">
        <f>order_details[[#This Row],[Sales]]-order_details[[#This Row],[Freight]]</f>
        <v>66.430000000000007</v>
      </c>
      <c r="P1327" s="8">
        <f>(order_details[[#This Row],[Profit]]/order_details[[#This Row],[Sales]])/100</f>
        <v>4.6617543859649134E-3</v>
      </c>
      <c r="Q1327" s="12"/>
    </row>
    <row r="1328" spans="1:17" x14ac:dyDescent="0.25">
      <c r="A1328">
        <v>10273</v>
      </c>
      <c r="B1328">
        <v>40</v>
      </c>
      <c r="C1328" t="str">
        <f>_xlfn.XLOOKUP(order_details[[#This Row],[orderID]],orders[orderID],orders[customerID])</f>
        <v>QUICK</v>
      </c>
      <c r="D1328" t="str">
        <f>_xlfn.XLOOKUP(order_details[[#This Row],[orderID]],orders[orderID],orders[Employee Name])</f>
        <v>Janet Leverling</v>
      </c>
      <c r="E1328" t="str">
        <f>_xlfn.XLOOKUP(order_details[[#This Row],[Customer ID]],customers[customerID],customers[companyName])</f>
        <v>QUICK-Stop</v>
      </c>
      <c r="F1328" t="str">
        <f>_xlfn.XLOOKUP(order_details[[#This Row],[productID]],products[productID],products[productName])</f>
        <v>Boston Crab Meat</v>
      </c>
      <c r="G1328" t="str">
        <f>_xlfn.XLOOKUP(order_details[[#This Row],[Product Name]],products[productName],products[Category Name])</f>
        <v>Seafood</v>
      </c>
      <c r="H1328" s="6">
        <f>_xlfn.XLOOKUP(order_details[[#This Row],[orderID]],orders[orderID],orders[orderDate])</f>
        <v>41491</v>
      </c>
      <c r="I1328" s="6" t="e">
        <f>DATEVALUE(order_details[[#This Row],[Order Date]])</f>
        <v>#VALUE!</v>
      </c>
      <c r="J1328">
        <v>14.7</v>
      </c>
      <c r="K1328">
        <v>60</v>
      </c>
      <c r="L1328">
        <v>0.05</v>
      </c>
      <c r="M1328">
        <f>(order_details[[#This Row],[unitPrice]]*order_details[[#This Row],[quantity]]) - (order_details[[#This Row],[unitPrice]]*order_details[[#This Row],[quantity]]*order_details[[#This Row],[discount]])</f>
        <v>837.9</v>
      </c>
      <c r="N1328">
        <f>_xlfn.XLOOKUP(order_details[[#This Row],[orderID]],orders[orderID],orders[freight])</f>
        <v>76.069999999999993</v>
      </c>
      <c r="O1328">
        <f>order_details[[#This Row],[Sales]]-order_details[[#This Row],[Freight]]</f>
        <v>761.82999999999993</v>
      </c>
      <c r="P1328" s="8">
        <f>(order_details[[#This Row],[Profit]]/order_details[[#This Row],[Sales]])/100</f>
        <v>9.0921350996538957E-3</v>
      </c>
      <c r="Q1328" s="12"/>
    </row>
    <row r="1329" spans="1:17" x14ac:dyDescent="0.25">
      <c r="A1329">
        <v>10273</v>
      </c>
      <c r="B1329">
        <v>76</v>
      </c>
      <c r="C1329" t="str">
        <f>_xlfn.XLOOKUP(order_details[[#This Row],[orderID]],orders[orderID],orders[customerID])</f>
        <v>QUICK</v>
      </c>
      <c r="D1329" t="str">
        <f>_xlfn.XLOOKUP(order_details[[#This Row],[orderID]],orders[orderID],orders[Employee Name])</f>
        <v>Janet Leverling</v>
      </c>
      <c r="E1329" t="str">
        <f>_xlfn.XLOOKUP(order_details[[#This Row],[Customer ID]],customers[customerID],customers[companyName])</f>
        <v>QUICK-Stop</v>
      </c>
      <c r="F1329" t="str">
        <f>_xlfn.XLOOKUP(order_details[[#This Row],[productID]],products[productID],products[productName])</f>
        <v>Lakkaliköri</v>
      </c>
      <c r="G1329" t="str">
        <f>_xlfn.XLOOKUP(order_details[[#This Row],[Product Name]],products[productName],products[Category Name])</f>
        <v>Beverages</v>
      </c>
      <c r="H1329" s="6">
        <f>_xlfn.XLOOKUP(order_details[[#This Row],[orderID]],orders[orderID],orders[orderDate])</f>
        <v>41491</v>
      </c>
      <c r="I1329" s="6" t="e">
        <f>DATEVALUE(order_details[[#This Row],[Order Date]])</f>
        <v>#VALUE!</v>
      </c>
      <c r="J1329">
        <v>14.4</v>
      </c>
      <c r="K1329">
        <v>33</v>
      </c>
      <c r="L1329">
        <v>0.05</v>
      </c>
      <c r="M1329">
        <f>(order_details[[#This Row],[unitPrice]]*order_details[[#This Row],[quantity]]) - (order_details[[#This Row],[unitPrice]]*order_details[[#This Row],[quantity]]*order_details[[#This Row],[discount]])</f>
        <v>451.44</v>
      </c>
      <c r="N1329">
        <f>_xlfn.XLOOKUP(order_details[[#This Row],[orderID]],orders[orderID],orders[freight])</f>
        <v>76.069999999999993</v>
      </c>
      <c r="O1329">
        <f>order_details[[#This Row],[Sales]]-order_details[[#This Row],[Freight]]</f>
        <v>375.37</v>
      </c>
      <c r="P1329" s="8">
        <f>(order_details[[#This Row],[Profit]]/order_details[[#This Row],[Sales]])/100</f>
        <v>8.3149477228424591E-3</v>
      </c>
      <c r="Q1329" s="12"/>
    </row>
    <row r="1330" spans="1:17" x14ac:dyDescent="0.25">
      <c r="A1330">
        <v>10275</v>
      </c>
      <c r="B1330">
        <v>24</v>
      </c>
      <c r="C1330" t="str">
        <f>_xlfn.XLOOKUP(order_details[[#This Row],[orderID]],orders[orderID],orders[customerID])</f>
        <v>MAGAA</v>
      </c>
      <c r="D1330" t="str">
        <f>_xlfn.XLOOKUP(order_details[[#This Row],[orderID]],orders[orderID],orders[Employee Name])</f>
        <v>Nancy Davolio</v>
      </c>
      <c r="E1330" t="str">
        <f>_xlfn.XLOOKUP(order_details[[#This Row],[Customer ID]],customers[customerID],customers[companyName])</f>
        <v>Magazzini Alimentari Riuniti</v>
      </c>
      <c r="F1330" t="str">
        <f>_xlfn.XLOOKUP(order_details[[#This Row],[productID]],products[productID],products[productName])</f>
        <v>Guarana Fantastica</v>
      </c>
      <c r="G1330" t="str">
        <f>_xlfn.XLOOKUP(order_details[[#This Row],[Product Name]],products[productName],products[Category Name])</f>
        <v>Beverages</v>
      </c>
      <c r="H1330" s="6">
        <f>_xlfn.XLOOKUP(order_details[[#This Row],[orderID]],orders[orderID],orders[orderDate])</f>
        <v>41493</v>
      </c>
      <c r="I1330" s="6" t="e">
        <f>DATEVALUE(order_details[[#This Row],[Order Date]])</f>
        <v>#VALUE!</v>
      </c>
      <c r="J1330">
        <v>3.6</v>
      </c>
      <c r="K1330">
        <v>12</v>
      </c>
      <c r="L1330">
        <v>0.05</v>
      </c>
      <c r="M1330">
        <f>(order_details[[#This Row],[unitPrice]]*order_details[[#This Row],[quantity]]) - (order_details[[#This Row],[unitPrice]]*order_details[[#This Row],[quantity]]*order_details[[#This Row],[discount]])</f>
        <v>41.040000000000006</v>
      </c>
      <c r="N1330">
        <f>_xlfn.XLOOKUP(order_details[[#This Row],[orderID]],orders[orderID],orders[freight])</f>
        <v>26.93</v>
      </c>
      <c r="O1330">
        <f>order_details[[#This Row],[Sales]]-order_details[[#This Row],[Freight]]</f>
        <v>14.110000000000007</v>
      </c>
      <c r="P1330" s="8">
        <f>(order_details[[#This Row],[Profit]]/order_details[[#This Row],[Sales]])/100</f>
        <v>3.4381091617933734E-3</v>
      </c>
      <c r="Q1330" s="12"/>
    </row>
    <row r="1331" spans="1:17" x14ac:dyDescent="0.25">
      <c r="A1331">
        <v>10275</v>
      </c>
      <c r="B1331">
        <v>59</v>
      </c>
      <c r="C1331" t="str">
        <f>_xlfn.XLOOKUP(order_details[[#This Row],[orderID]],orders[orderID],orders[customerID])</f>
        <v>MAGAA</v>
      </c>
      <c r="D1331" t="str">
        <f>_xlfn.XLOOKUP(order_details[[#This Row],[orderID]],orders[orderID],orders[Employee Name])</f>
        <v>Nancy Davolio</v>
      </c>
      <c r="E1331" t="str">
        <f>_xlfn.XLOOKUP(order_details[[#This Row],[Customer ID]],customers[customerID],customers[companyName])</f>
        <v>Magazzini Alimentari Riuniti</v>
      </c>
      <c r="F1331" t="str">
        <f>_xlfn.XLOOKUP(order_details[[#This Row],[productID]],products[productID],products[productName])</f>
        <v>Raclette Courdavault</v>
      </c>
      <c r="G1331" t="str">
        <f>_xlfn.XLOOKUP(order_details[[#This Row],[Product Name]],products[productName],products[Category Name])</f>
        <v>Dairy Products</v>
      </c>
      <c r="H1331" s="6">
        <f>_xlfn.XLOOKUP(order_details[[#This Row],[orderID]],orders[orderID],orders[orderDate])</f>
        <v>41493</v>
      </c>
      <c r="I1331" s="6" t="e">
        <f>DATEVALUE(order_details[[#This Row],[Order Date]])</f>
        <v>#VALUE!</v>
      </c>
      <c r="J1331">
        <v>44</v>
      </c>
      <c r="K1331">
        <v>6</v>
      </c>
      <c r="L1331">
        <v>0.05</v>
      </c>
      <c r="M1331">
        <f>(order_details[[#This Row],[unitPrice]]*order_details[[#This Row],[quantity]]) - (order_details[[#This Row],[unitPrice]]*order_details[[#This Row],[quantity]]*order_details[[#This Row],[discount]])</f>
        <v>250.8</v>
      </c>
      <c r="N1331">
        <f>_xlfn.XLOOKUP(order_details[[#This Row],[orderID]],orders[orderID],orders[freight])</f>
        <v>26.93</v>
      </c>
      <c r="O1331">
        <f>order_details[[#This Row],[Sales]]-order_details[[#This Row],[Freight]]</f>
        <v>223.87</v>
      </c>
      <c r="P1331" s="8">
        <f>(order_details[[#This Row],[Profit]]/order_details[[#This Row],[Sales]])/100</f>
        <v>8.9262360446570963E-3</v>
      </c>
      <c r="Q1331" s="12"/>
    </row>
    <row r="1332" spans="1:17" x14ac:dyDescent="0.25">
      <c r="A1332">
        <v>10329</v>
      </c>
      <c r="B1332">
        <v>19</v>
      </c>
      <c r="C1332" t="str">
        <f>_xlfn.XLOOKUP(order_details[[#This Row],[orderID]],orders[orderID],orders[customerID])</f>
        <v>SPLIR</v>
      </c>
      <c r="D1332" t="str">
        <f>_xlfn.XLOOKUP(order_details[[#This Row],[orderID]],orders[orderID],orders[Employee Name])</f>
        <v>Margaret Peacock</v>
      </c>
      <c r="E1332" t="str">
        <f>_xlfn.XLOOKUP(order_details[[#This Row],[Customer ID]],customers[customerID],customers[companyName])</f>
        <v>Split Rail Beer &amp; Ale</v>
      </c>
      <c r="F1332" t="str">
        <f>_xlfn.XLOOKUP(order_details[[#This Row],[productID]],products[productID],products[productName])</f>
        <v>Teatime Chocolate Biscuits</v>
      </c>
      <c r="G1332" t="str">
        <f>_xlfn.XLOOKUP(order_details[[#This Row],[Product Name]],products[productName],products[Category Name])</f>
        <v>Confections</v>
      </c>
      <c r="H1332" s="6">
        <f>_xlfn.XLOOKUP(order_details[[#This Row],[orderID]],orders[orderID],orders[orderDate])</f>
        <v>41562</v>
      </c>
      <c r="I1332" s="6" t="e">
        <f>DATEVALUE(order_details[[#This Row],[Order Date]])</f>
        <v>#VALUE!</v>
      </c>
      <c r="J1332">
        <v>7.3</v>
      </c>
      <c r="K1332">
        <v>10</v>
      </c>
      <c r="L1332">
        <v>0.05</v>
      </c>
      <c r="M1332">
        <f>(order_details[[#This Row],[unitPrice]]*order_details[[#This Row],[quantity]]) - (order_details[[#This Row],[unitPrice]]*order_details[[#This Row],[quantity]]*order_details[[#This Row],[discount]])</f>
        <v>69.349999999999994</v>
      </c>
      <c r="N1332">
        <f>_xlfn.XLOOKUP(order_details[[#This Row],[orderID]],orders[orderID],orders[freight])</f>
        <v>191.67</v>
      </c>
      <c r="O1332">
        <f>order_details[[#This Row],[Sales]]-order_details[[#This Row],[Freight]]</f>
        <v>-122.32</v>
      </c>
      <c r="P1332" s="8">
        <f>(order_details[[#This Row],[Profit]]/order_details[[#This Row],[Sales]])/100</f>
        <v>-1.7638067772170151E-2</v>
      </c>
      <c r="Q1332" s="12"/>
    </row>
    <row r="1333" spans="1:17" x14ac:dyDescent="0.25">
      <c r="A1333">
        <v>10329</v>
      </c>
      <c r="B1333">
        <v>30</v>
      </c>
      <c r="C1333" t="str">
        <f>_xlfn.XLOOKUP(order_details[[#This Row],[orderID]],orders[orderID],orders[customerID])</f>
        <v>SPLIR</v>
      </c>
      <c r="D1333" t="str">
        <f>_xlfn.XLOOKUP(order_details[[#This Row],[orderID]],orders[orderID],orders[Employee Name])</f>
        <v>Margaret Peacock</v>
      </c>
      <c r="E1333" t="str">
        <f>_xlfn.XLOOKUP(order_details[[#This Row],[Customer ID]],customers[customerID],customers[companyName])</f>
        <v>Split Rail Beer &amp; Ale</v>
      </c>
      <c r="F1333" t="str">
        <f>_xlfn.XLOOKUP(order_details[[#This Row],[productID]],products[productID],products[productName])</f>
        <v>Nord-Ost Matjeshering</v>
      </c>
      <c r="G1333" t="str">
        <f>_xlfn.XLOOKUP(order_details[[#This Row],[Product Name]],products[productName],products[Category Name])</f>
        <v>Seafood</v>
      </c>
      <c r="H1333" s="6">
        <f>_xlfn.XLOOKUP(order_details[[#This Row],[orderID]],orders[orderID],orders[orderDate])</f>
        <v>41562</v>
      </c>
      <c r="I1333" s="6" t="e">
        <f>DATEVALUE(order_details[[#This Row],[Order Date]])</f>
        <v>#VALUE!</v>
      </c>
      <c r="J1333">
        <v>20.7</v>
      </c>
      <c r="K1333">
        <v>8</v>
      </c>
      <c r="L1333">
        <v>0.05</v>
      </c>
      <c r="M1333">
        <f>(order_details[[#This Row],[unitPrice]]*order_details[[#This Row],[quantity]]) - (order_details[[#This Row],[unitPrice]]*order_details[[#This Row],[quantity]]*order_details[[#This Row],[discount]])</f>
        <v>157.32</v>
      </c>
      <c r="N1333">
        <f>_xlfn.XLOOKUP(order_details[[#This Row],[orderID]],orders[orderID],orders[freight])</f>
        <v>191.67</v>
      </c>
      <c r="O1333">
        <f>order_details[[#This Row],[Sales]]-order_details[[#This Row],[Freight]]</f>
        <v>-34.349999999999994</v>
      </c>
      <c r="P1333" s="8">
        <f>(order_details[[#This Row],[Profit]]/order_details[[#This Row],[Sales]])/100</f>
        <v>-2.1834477498093056E-3</v>
      </c>
      <c r="Q1333" s="12"/>
    </row>
    <row r="1334" spans="1:17" x14ac:dyDescent="0.25">
      <c r="A1334">
        <v>10329</v>
      </c>
      <c r="B1334">
        <v>38</v>
      </c>
      <c r="C1334" t="str">
        <f>_xlfn.XLOOKUP(order_details[[#This Row],[orderID]],orders[orderID],orders[customerID])</f>
        <v>SPLIR</v>
      </c>
      <c r="D1334" t="str">
        <f>_xlfn.XLOOKUP(order_details[[#This Row],[orderID]],orders[orderID],orders[Employee Name])</f>
        <v>Margaret Peacock</v>
      </c>
      <c r="E1334" t="str">
        <f>_xlfn.XLOOKUP(order_details[[#This Row],[Customer ID]],customers[customerID],customers[companyName])</f>
        <v>Split Rail Beer &amp; Ale</v>
      </c>
      <c r="F1334" t="str">
        <f>_xlfn.XLOOKUP(order_details[[#This Row],[productID]],products[productID],products[productName])</f>
        <v>Côte de Blaye</v>
      </c>
      <c r="G1334" t="str">
        <f>_xlfn.XLOOKUP(order_details[[#This Row],[Product Name]],products[productName],products[Category Name])</f>
        <v>Beverages</v>
      </c>
      <c r="H1334" s="6">
        <f>_xlfn.XLOOKUP(order_details[[#This Row],[orderID]],orders[orderID],orders[orderDate])</f>
        <v>41562</v>
      </c>
      <c r="I1334" s="6" t="e">
        <f>DATEVALUE(order_details[[#This Row],[Order Date]])</f>
        <v>#VALUE!</v>
      </c>
      <c r="J1334">
        <v>210.8</v>
      </c>
      <c r="K1334">
        <v>20</v>
      </c>
      <c r="L1334">
        <v>0.05</v>
      </c>
      <c r="M1334">
        <f>(order_details[[#This Row],[unitPrice]]*order_details[[#This Row],[quantity]]) - (order_details[[#This Row],[unitPrice]]*order_details[[#This Row],[quantity]]*order_details[[#This Row],[discount]])</f>
        <v>4005.2</v>
      </c>
      <c r="N1334">
        <f>_xlfn.XLOOKUP(order_details[[#This Row],[orderID]],orders[orderID],orders[freight])</f>
        <v>191.67</v>
      </c>
      <c r="O1334">
        <f>order_details[[#This Row],[Sales]]-order_details[[#This Row],[Freight]]</f>
        <v>3813.5299999999997</v>
      </c>
      <c r="P1334" s="8">
        <f>(order_details[[#This Row],[Profit]]/order_details[[#This Row],[Sales]])/100</f>
        <v>9.5214471187456302E-3</v>
      </c>
      <c r="Q1334" s="12"/>
    </row>
    <row r="1335" spans="1:17" x14ac:dyDescent="0.25">
      <c r="A1335">
        <v>10329</v>
      </c>
      <c r="B1335">
        <v>56</v>
      </c>
      <c r="C1335" t="str">
        <f>_xlfn.XLOOKUP(order_details[[#This Row],[orderID]],orders[orderID],orders[customerID])</f>
        <v>SPLIR</v>
      </c>
      <c r="D1335" t="str">
        <f>_xlfn.XLOOKUP(order_details[[#This Row],[orderID]],orders[orderID],orders[Employee Name])</f>
        <v>Margaret Peacock</v>
      </c>
      <c r="E1335" t="str">
        <f>_xlfn.XLOOKUP(order_details[[#This Row],[Customer ID]],customers[customerID],customers[companyName])</f>
        <v>Split Rail Beer &amp; Ale</v>
      </c>
      <c r="F1335" t="str">
        <f>_xlfn.XLOOKUP(order_details[[#This Row],[productID]],products[productID],products[productName])</f>
        <v>Gnocchi di nonna Alice</v>
      </c>
      <c r="G1335" t="str">
        <f>_xlfn.XLOOKUP(order_details[[#This Row],[Product Name]],products[productName],products[Category Name])</f>
        <v>Grains &amp; Cereals</v>
      </c>
      <c r="H1335" s="6">
        <f>_xlfn.XLOOKUP(order_details[[#This Row],[orderID]],orders[orderID],orders[orderDate])</f>
        <v>41562</v>
      </c>
      <c r="I1335" s="6" t="e">
        <f>DATEVALUE(order_details[[#This Row],[Order Date]])</f>
        <v>#VALUE!</v>
      </c>
      <c r="J1335">
        <v>30.4</v>
      </c>
      <c r="K1335">
        <v>12</v>
      </c>
      <c r="L1335">
        <v>0.05</v>
      </c>
      <c r="M1335">
        <f>(order_details[[#This Row],[unitPrice]]*order_details[[#This Row],[quantity]]) - (order_details[[#This Row],[unitPrice]]*order_details[[#This Row],[quantity]]*order_details[[#This Row],[discount]])</f>
        <v>346.55999999999995</v>
      </c>
      <c r="N1335">
        <f>_xlfn.XLOOKUP(order_details[[#This Row],[orderID]],orders[orderID],orders[freight])</f>
        <v>191.67</v>
      </c>
      <c r="O1335">
        <f>order_details[[#This Row],[Sales]]-order_details[[#This Row],[Freight]]</f>
        <v>154.88999999999996</v>
      </c>
      <c r="P1335" s="8">
        <f>(order_details[[#This Row],[Profit]]/order_details[[#This Row],[Sales]])/100</f>
        <v>4.4693559556786703E-3</v>
      </c>
      <c r="Q1335" s="12"/>
    </row>
    <row r="1336" spans="1:17" x14ac:dyDescent="0.25">
      <c r="A1336">
        <v>10339</v>
      </c>
      <c r="B1336">
        <v>17</v>
      </c>
      <c r="C1336" t="str">
        <f>_xlfn.XLOOKUP(order_details[[#This Row],[orderID]],orders[orderID],orders[customerID])</f>
        <v>MEREP</v>
      </c>
      <c r="D1336" t="str">
        <f>_xlfn.XLOOKUP(order_details[[#This Row],[orderID]],orders[orderID],orders[Employee Name])</f>
        <v>Andrew Fuller</v>
      </c>
      <c r="E1336" t="str">
        <f>_xlfn.XLOOKUP(order_details[[#This Row],[Customer ID]],customers[customerID],customers[companyName])</f>
        <v>Mère Paillarde</v>
      </c>
      <c r="F1336" t="str">
        <f>_xlfn.XLOOKUP(order_details[[#This Row],[productID]],products[productID],products[productName])</f>
        <v>Alice Mutton</v>
      </c>
      <c r="G1336" t="str">
        <f>_xlfn.XLOOKUP(order_details[[#This Row],[Product Name]],products[productName],products[Category Name])</f>
        <v>Meat &amp; Poultry</v>
      </c>
      <c r="H1336" s="6">
        <f>_xlfn.XLOOKUP(order_details[[#This Row],[orderID]],orders[orderID],orders[orderDate])</f>
        <v>41575</v>
      </c>
      <c r="I1336" s="6" t="e">
        <f>DATEVALUE(order_details[[#This Row],[Order Date]])</f>
        <v>#VALUE!</v>
      </c>
      <c r="J1336">
        <v>31.2</v>
      </c>
      <c r="K1336">
        <v>70</v>
      </c>
      <c r="L1336">
        <v>0.05</v>
      </c>
      <c r="M1336">
        <f>(order_details[[#This Row],[unitPrice]]*order_details[[#This Row],[quantity]]) - (order_details[[#This Row],[unitPrice]]*order_details[[#This Row],[quantity]]*order_details[[#This Row],[discount]])</f>
        <v>2074.8000000000002</v>
      </c>
      <c r="N1336">
        <f>_xlfn.XLOOKUP(order_details[[#This Row],[orderID]],orders[orderID],orders[freight])</f>
        <v>15.66</v>
      </c>
      <c r="O1336">
        <f>order_details[[#This Row],[Sales]]-order_details[[#This Row],[Freight]]</f>
        <v>2059.1400000000003</v>
      </c>
      <c r="P1336" s="8">
        <f>(order_details[[#This Row],[Profit]]/order_details[[#This Row],[Sales]])/100</f>
        <v>9.9245228455754776E-3</v>
      </c>
      <c r="Q1336" s="12"/>
    </row>
    <row r="1337" spans="1:17" x14ac:dyDescent="0.25">
      <c r="A1337">
        <v>10340</v>
      </c>
      <c r="B1337">
        <v>18</v>
      </c>
      <c r="C1337" t="str">
        <f>_xlfn.XLOOKUP(order_details[[#This Row],[orderID]],orders[orderID],orders[customerID])</f>
        <v>BONAP</v>
      </c>
      <c r="D1337" t="str">
        <f>_xlfn.XLOOKUP(order_details[[#This Row],[orderID]],orders[orderID],orders[Employee Name])</f>
        <v>Nancy Davolio</v>
      </c>
      <c r="E1337" t="str">
        <f>_xlfn.XLOOKUP(order_details[[#This Row],[Customer ID]],customers[customerID],customers[companyName])</f>
        <v>Bon app'</v>
      </c>
      <c r="F1337" t="str">
        <f>_xlfn.XLOOKUP(order_details[[#This Row],[productID]],products[productID],products[productName])</f>
        <v>Carnarvon Tigers</v>
      </c>
      <c r="G1337" t="str">
        <f>_xlfn.XLOOKUP(order_details[[#This Row],[Product Name]],products[productName],products[Category Name])</f>
        <v>Seafood</v>
      </c>
      <c r="H1337" s="6">
        <f>_xlfn.XLOOKUP(order_details[[#This Row],[orderID]],orders[orderID],orders[orderDate])</f>
        <v>41576</v>
      </c>
      <c r="I1337" s="6" t="e">
        <f>DATEVALUE(order_details[[#This Row],[Order Date]])</f>
        <v>#VALUE!</v>
      </c>
      <c r="J1337">
        <v>50</v>
      </c>
      <c r="K1337">
        <v>20</v>
      </c>
      <c r="L1337">
        <v>0.05</v>
      </c>
      <c r="M1337">
        <f>(order_details[[#This Row],[unitPrice]]*order_details[[#This Row],[quantity]]) - (order_details[[#This Row],[unitPrice]]*order_details[[#This Row],[quantity]]*order_details[[#This Row],[discount]])</f>
        <v>950</v>
      </c>
      <c r="N1337">
        <f>_xlfn.XLOOKUP(order_details[[#This Row],[orderID]],orders[orderID],orders[freight])</f>
        <v>166.31</v>
      </c>
      <c r="O1337">
        <f>order_details[[#This Row],[Sales]]-order_details[[#This Row],[Freight]]</f>
        <v>783.69</v>
      </c>
      <c r="P1337" s="8">
        <f>(order_details[[#This Row],[Profit]]/order_details[[#This Row],[Sales]])/100</f>
        <v>8.249368421052632E-3</v>
      </c>
      <c r="Q1337" s="12"/>
    </row>
    <row r="1338" spans="1:17" x14ac:dyDescent="0.25">
      <c r="A1338">
        <v>10340</v>
      </c>
      <c r="B1338">
        <v>41</v>
      </c>
      <c r="C1338" t="str">
        <f>_xlfn.XLOOKUP(order_details[[#This Row],[orderID]],orders[orderID],orders[customerID])</f>
        <v>BONAP</v>
      </c>
      <c r="D1338" t="str">
        <f>_xlfn.XLOOKUP(order_details[[#This Row],[orderID]],orders[orderID],orders[Employee Name])</f>
        <v>Nancy Davolio</v>
      </c>
      <c r="E1338" t="str">
        <f>_xlfn.XLOOKUP(order_details[[#This Row],[Customer ID]],customers[customerID],customers[companyName])</f>
        <v>Bon app'</v>
      </c>
      <c r="F1338" t="str">
        <f>_xlfn.XLOOKUP(order_details[[#This Row],[productID]],products[productID],products[productName])</f>
        <v>Jack's New England Clam Chowder</v>
      </c>
      <c r="G1338" t="str">
        <f>_xlfn.XLOOKUP(order_details[[#This Row],[Product Name]],products[productName],products[Category Name])</f>
        <v>Seafood</v>
      </c>
      <c r="H1338" s="6">
        <f>_xlfn.XLOOKUP(order_details[[#This Row],[orderID]],orders[orderID],orders[orderDate])</f>
        <v>41576</v>
      </c>
      <c r="I1338" s="6" t="e">
        <f>DATEVALUE(order_details[[#This Row],[Order Date]])</f>
        <v>#VALUE!</v>
      </c>
      <c r="J1338">
        <v>7.7</v>
      </c>
      <c r="K1338">
        <v>12</v>
      </c>
      <c r="L1338">
        <v>0.05</v>
      </c>
      <c r="M1338">
        <f>(order_details[[#This Row],[unitPrice]]*order_details[[#This Row],[quantity]]) - (order_details[[#This Row],[unitPrice]]*order_details[[#This Row],[quantity]]*order_details[[#This Row],[discount]])</f>
        <v>87.78</v>
      </c>
      <c r="N1338">
        <f>_xlfn.XLOOKUP(order_details[[#This Row],[orderID]],orders[orderID],orders[freight])</f>
        <v>166.31</v>
      </c>
      <c r="O1338">
        <f>order_details[[#This Row],[Sales]]-order_details[[#This Row],[Freight]]</f>
        <v>-78.53</v>
      </c>
      <c r="P1338" s="8">
        <f>(order_details[[#This Row],[Profit]]/order_details[[#This Row],[Sales]])/100</f>
        <v>-8.9462292093871049E-3</v>
      </c>
      <c r="Q1338" s="12"/>
    </row>
    <row r="1339" spans="1:17" x14ac:dyDescent="0.25">
      <c r="A1339">
        <v>10340</v>
      </c>
      <c r="B1339">
        <v>43</v>
      </c>
      <c r="C1339" t="str">
        <f>_xlfn.XLOOKUP(order_details[[#This Row],[orderID]],orders[orderID],orders[customerID])</f>
        <v>BONAP</v>
      </c>
      <c r="D1339" t="str">
        <f>_xlfn.XLOOKUP(order_details[[#This Row],[orderID]],orders[orderID],orders[Employee Name])</f>
        <v>Nancy Davolio</v>
      </c>
      <c r="E1339" t="str">
        <f>_xlfn.XLOOKUP(order_details[[#This Row],[Customer ID]],customers[customerID],customers[companyName])</f>
        <v>Bon app'</v>
      </c>
      <c r="F1339" t="str">
        <f>_xlfn.XLOOKUP(order_details[[#This Row],[productID]],products[productID],products[productName])</f>
        <v>Ipoh Coffee</v>
      </c>
      <c r="G1339" t="str">
        <f>_xlfn.XLOOKUP(order_details[[#This Row],[Product Name]],products[productName],products[Category Name])</f>
        <v>Beverages</v>
      </c>
      <c r="H1339" s="6">
        <f>_xlfn.XLOOKUP(order_details[[#This Row],[orderID]],orders[orderID],orders[orderDate])</f>
        <v>41576</v>
      </c>
      <c r="I1339" s="6" t="e">
        <f>DATEVALUE(order_details[[#This Row],[Order Date]])</f>
        <v>#VALUE!</v>
      </c>
      <c r="J1339">
        <v>36.799999999999997</v>
      </c>
      <c r="K1339">
        <v>40</v>
      </c>
      <c r="L1339">
        <v>0.05</v>
      </c>
      <c r="M1339">
        <f>(order_details[[#This Row],[unitPrice]]*order_details[[#This Row],[quantity]]) - (order_details[[#This Row],[unitPrice]]*order_details[[#This Row],[quantity]]*order_details[[#This Row],[discount]])</f>
        <v>1398.4</v>
      </c>
      <c r="N1339">
        <f>_xlfn.XLOOKUP(order_details[[#This Row],[orderID]],orders[orderID],orders[freight])</f>
        <v>166.31</v>
      </c>
      <c r="O1339">
        <f>order_details[[#This Row],[Sales]]-order_details[[#This Row],[Freight]]</f>
        <v>1232.0900000000001</v>
      </c>
      <c r="P1339" s="8">
        <f>(order_details[[#This Row],[Profit]]/order_details[[#This Row],[Sales]])/100</f>
        <v>8.8107122425629299E-3</v>
      </c>
      <c r="Q1339" s="12"/>
    </row>
    <row r="1340" spans="1:17" x14ac:dyDescent="0.25">
      <c r="A1340">
        <v>10343</v>
      </c>
      <c r="B1340">
        <v>68</v>
      </c>
      <c r="C1340" t="str">
        <f>_xlfn.XLOOKUP(order_details[[#This Row],[orderID]],orders[orderID],orders[customerID])</f>
        <v>LEHMS</v>
      </c>
      <c r="D1340" t="str">
        <f>_xlfn.XLOOKUP(order_details[[#This Row],[orderID]],orders[orderID],orders[Employee Name])</f>
        <v>Margaret Peacock</v>
      </c>
      <c r="E1340" t="str">
        <f>_xlfn.XLOOKUP(order_details[[#This Row],[Customer ID]],customers[customerID],customers[companyName])</f>
        <v>Lehmanns Marktstand</v>
      </c>
      <c r="F1340" t="str">
        <f>_xlfn.XLOOKUP(order_details[[#This Row],[productID]],products[productID],products[productName])</f>
        <v>Scottish Longbreads</v>
      </c>
      <c r="G1340" t="str">
        <f>_xlfn.XLOOKUP(order_details[[#This Row],[Product Name]],products[productName],products[Category Name])</f>
        <v>Confections</v>
      </c>
      <c r="H1340" s="6">
        <f>_xlfn.XLOOKUP(order_details[[#This Row],[orderID]],orders[orderID],orders[orderDate])</f>
        <v>41578</v>
      </c>
      <c r="I1340" s="6" t="e">
        <f>DATEVALUE(order_details[[#This Row],[Order Date]])</f>
        <v>#VALUE!</v>
      </c>
      <c r="J1340">
        <v>10</v>
      </c>
      <c r="K1340">
        <v>4</v>
      </c>
      <c r="L1340">
        <v>0.05</v>
      </c>
      <c r="M1340">
        <f>(order_details[[#This Row],[unitPrice]]*order_details[[#This Row],[quantity]]) - (order_details[[#This Row],[unitPrice]]*order_details[[#This Row],[quantity]]*order_details[[#This Row],[discount]])</f>
        <v>38</v>
      </c>
      <c r="N1340">
        <f>_xlfn.XLOOKUP(order_details[[#This Row],[orderID]],orders[orderID],orders[freight])</f>
        <v>110.37</v>
      </c>
      <c r="O1340">
        <f>order_details[[#This Row],[Sales]]-order_details[[#This Row],[Freight]]</f>
        <v>-72.37</v>
      </c>
      <c r="P1340" s="8">
        <f>(order_details[[#This Row],[Profit]]/order_details[[#This Row],[Sales]])/100</f>
        <v>-1.9044736842105267E-2</v>
      </c>
      <c r="Q1340" s="12"/>
    </row>
    <row r="1341" spans="1:17" x14ac:dyDescent="0.25">
      <c r="A1341">
        <v>10351</v>
      </c>
      <c r="B1341">
        <v>38</v>
      </c>
      <c r="C1341" t="str">
        <f>_xlfn.XLOOKUP(order_details[[#This Row],[orderID]],orders[orderID],orders[customerID])</f>
        <v>ERNSH</v>
      </c>
      <c r="D1341" t="str">
        <f>_xlfn.XLOOKUP(order_details[[#This Row],[orderID]],orders[orderID],orders[Employee Name])</f>
        <v>Nancy Davolio</v>
      </c>
      <c r="E1341" t="str">
        <f>_xlfn.XLOOKUP(order_details[[#This Row],[Customer ID]],customers[customerID],customers[companyName])</f>
        <v>Ernst Handel</v>
      </c>
      <c r="F1341" t="str">
        <f>_xlfn.XLOOKUP(order_details[[#This Row],[productID]],products[productID],products[productName])</f>
        <v>Côte de Blaye</v>
      </c>
      <c r="G1341" t="str">
        <f>_xlfn.XLOOKUP(order_details[[#This Row],[Product Name]],products[productName],products[Category Name])</f>
        <v>Beverages</v>
      </c>
      <c r="H1341" s="6">
        <f>_xlfn.XLOOKUP(order_details[[#This Row],[orderID]],orders[orderID],orders[orderDate])</f>
        <v>41589</v>
      </c>
      <c r="I1341" s="6" t="e">
        <f>DATEVALUE(order_details[[#This Row],[Order Date]])</f>
        <v>#VALUE!</v>
      </c>
      <c r="J1341">
        <v>210.8</v>
      </c>
      <c r="K1341">
        <v>20</v>
      </c>
      <c r="L1341">
        <v>0.05</v>
      </c>
      <c r="M1341">
        <f>(order_details[[#This Row],[unitPrice]]*order_details[[#This Row],[quantity]]) - (order_details[[#This Row],[unitPrice]]*order_details[[#This Row],[quantity]]*order_details[[#This Row],[discount]])</f>
        <v>4005.2</v>
      </c>
      <c r="N1341">
        <f>_xlfn.XLOOKUP(order_details[[#This Row],[orderID]],orders[orderID],orders[freight])</f>
        <v>162.33000000000001</v>
      </c>
      <c r="O1341">
        <f>order_details[[#This Row],[Sales]]-order_details[[#This Row],[Freight]]</f>
        <v>3842.87</v>
      </c>
      <c r="P1341" s="8">
        <f>(order_details[[#This Row],[Profit]]/order_details[[#This Row],[Sales]])/100</f>
        <v>9.5947018875461899E-3</v>
      </c>
      <c r="Q1341" s="12"/>
    </row>
    <row r="1342" spans="1:17" x14ac:dyDescent="0.25">
      <c r="A1342">
        <v>10351</v>
      </c>
      <c r="B1342">
        <v>44</v>
      </c>
      <c r="C1342" t="str">
        <f>_xlfn.XLOOKUP(order_details[[#This Row],[orderID]],orders[orderID],orders[customerID])</f>
        <v>ERNSH</v>
      </c>
      <c r="D1342" t="str">
        <f>_xlfn.XLOOKUP(order_details[[#This Row],[orderID]],orders[orderID],orders[Employee Name])</f>
        <v>Nancy Davolio</v>
      </c>
      <c r="E1342" t="str">
        <f>_xlfn.XLOOKUP(order_details[[#This Row],[Customer ID]],customers[customerID],customers[companyName])</f>
        <v>Ernst Handel</v>
      </c>
      <c r="F1342" t="str">
        <f>_xlfn.XLOOKUP(order_details[[#This Row],[productID]],products[productID],products[productName])</f>
        <v>Gula Malacca</v>
      </c>
      <c r="G1342" t="str">
        <f>_xlfn.XLOOKUP(order_details[[#This Row],[Product Name]],products[productName],products[Category Name])</f>
        <v>Condiments</v>
      </c>
      <c r="H1342" s="6">
        <f>_xlfn.XLOOKUP(order_details[[#This Row],[orderID]],orders[orderID],orders[orderDate])</f>
        <v>41589</v>
      </c>
      <c r="I1342" s="6" t="e">
        <f>DATEVALUE(order_details[[#This Row],[Order Date]])</f>
        <v>#VALUE!</v>
      </c>
      <c r="J1342">
        <v>15.5</v>
      </c>
      <c r="K1342">
        <v>77</v>
      </c>
      <c r="L1342">
        <v>0.05</v>
      </c>
      <c r="M1342">
        <f>(order_details[[#This Row],[unitPrice]]*order_details[[#This Row],[quantity]]) - (order_details[[#This Row],[unitPrice]]*order_details[[#This Row],[quantity]]*order_details[[#This Row],[discount]])</f>
        <v>1133.825</v>
      </c>
      <c r="N1342">
        <f>_xlfn.XLOOKUP(order_details[[#This Row],[orderID]],orders[orderID],orders[freight])</f>
        <v>162.33000000000001</v>
      </c>
      <c r="O1342">
        <f>order_details[[#This Row],[Sales]]-order_details[[#This Row],[Freight]]</f>
        <v>971.495</v>
      </c>
      <c r="P1342" s="8">
        <f>(order_details[[#This Row],[Profit]]/order_details[[#This Row],[Sales]])/100</f>
        <v>8.5682975767865412E-3</v>
      </c>
      <c r="Q1342" s="12"/>
    </row>
    <row r="1343" spans="1:17" x14ac:dyDescent="0.25">
      <c r="A1343">
        <v>10351</v>
      </c>
      <c r="B1343">
        <v>65</v>
      </c>
      <c r="C1343" t="str">
        <f>_xlfn.XLOOKUP(order_details[[#This Row],[orderID]],orders[orderID],orders[customerID])</f>
        <v>ERNSH</v>
      </c>
      <c r="D1343" t="str">
        <f>_xlfn.XLOOKUP(order_details[[#This Row],[orderID]],orders[orderID],orders[Employee Name])</f>
        <v>Nancy Davolio</v>
      </c>
      <c r="E1343" t="str">
        <f>_xlfn.XLOOKUP(order_details[[#This Row],[Customer ID]],customers[customerID],customers[companyName])</f>
        <v>Ernst Handel</v>
      </c>
      <c r="F1343" t="str">
        <f>_xlfn.XLOOKUP(order_details[[#This Row],[productID]],products[productID],products[productName])</f>
        <v>Louisiana Fiery Hot Pepper Sauce</v>
      </c>
      <c r="G1343" t="str">
        <f>_xlfn.XLOOKUP(order_details[[#This Row],[Product Name]],products[productName],products[Category Name])</f>
        <v>Condiments</v>
      </c>
      <c r="H1343" s="6">
        <f>_xlfn.XLOOKUP(order_details[[#This Row],[orderID]],orders[orderID],orders[orderDate])</f>
        <v>41589</v>
      </c>
      <c r="I1343" s="6" t="e">
        <f>DATEVALUE(order_details[[#This Row],[Order Date]])</f>
        <v>#VALUE!</v>
      </c>
      <c r="J1343">
        <v>16.8</v>
      </c>
      <c r="K1343">
        <v>10</v>
      </c>
      <c r="L1343">
        <v>0.05</v>
      </c>
      <c r="M1343">
        <f>(order_details[[#This Row],[unitPrice]]*order_details[[#This Row],[quantity]]) - (order_details[[#This Row],[unitPrice]]*order_details[[#This Row],[quantity]]*order_details[[#This Row],[discount]])</f>
        <v>159.6</v>
      </c>
      <c r="N1343">
        <f>_xlfn.XLOOKUP(order_details[[#This Row],[orderID]],orders[orderID],orders[freight])</f>
        <v>162.33000000000001</v>
      </c>
      <c r="O1343">
        <f>order_details[[#This Row],[Sales]]-order_details[[#This Row],[Freight]]</f>
        <v>-2.7300000000000182</v>
      </c>
      <c r="P1343" s="8">
        <f>(order_details[[#This Row],[Profit]]/order_details[[#This Row],[Sales]])/100</f>
        <v>-1.7105263157894852E-4</v>
      </c>
      <c r="Q1343" s="12"/>
    </row>
    <row r="1344" spans="1:17" x14ac:dyDescent="0.25">
      <c r="A1344">
        <v>10358</v>
      </c>
      <c r="B1344">
        <v>24</v>
      </c>
      <c r="C1344" t="str">
        <f>_xlfn.XLOOKUP(order_details[[#This Row],[orderID]],orders[orderID],orders[customerID])</f>
        <v>LAMAI</v>
      </c>
      <c r="D1344" t="str">
        <f>_xlfn.XLOOKUP(order_details[[#This Row],[orderID]],orders[orderID],orders[Employee Name])</f>
        <v>Steven Buchanan</v>
      </c>
      <c r="E1344" t="str">
        <f>_xlfn.XLOOKUP(order_details[[#This Row],[Customer ID]],customers[customerID],customers[companyName])</f>
        <v>La maison d'Asie</v>
      </c>
      <c r="F1344" t="str">
        <f>_xlfn.XLOOKUP(order_details[[#This Row],[productID]],products[productID],products[productName])</f>
        <v>Guarana Fantastica</v>
      </c>
      <c r="G1344" t="str">
        <f>_xlfn.XLOOKUP(order_details[[#This Row],[Product Name]],products[productName],products[Category Name])</f>
        <v>Beverages</v>
      </c>
      <c r="H1344" s="6">
        <f>_xlfn.XLOOKUP(order_details[[#This Row],[orderID]],orders[orderID],orders[orderDate])</f>
        <v>41598</v>
      </c>
      <c r="I1344" s="6" t="e">
        <f>DATEVALUE(order_details[[#This Row],[Order Date]])</f>
        <v>#VALUE!</v>
      </c>
      <c r="J1344">
        <v>3.6</v>
      </c>
      <c r="K1344">
        <v>10</v>
      </c>
      <c r="L1344">
        <v>0.05</v>
      </c>
      <c r="M1344">
        <f>(order_details[[#This Row],[unitPrice]]*order_details[[#This Row],[quantity]]) - (order_details[[#This Row],[unitPrice]]*order_details[[#This Row],[quantity]]*order_details[[#This Row],[discount]])</f>
        <v>34.200000000000003</v>
      </c>
      <c r="N1344">
        <f>_xlfn.XLOOKUP(order_details[[#This Row],[orderID]],orders[orderID],orders[freight])</f>
        <v>19.64</v>
      </c>
      <c r="O1344">
        <f>order_details[[#This Row],[Sales]]-order_details[[#This Row],[Freight]]</f>
        <v>14.560000000000002</v>
      </c>
      <c r="P1344" s="8">
        <f>(order_details[[#This Row],[Profit]]/order_details[[#This Row],[Sales]])/100</f>
        <v>4.2573099415204683E-3</v>
      </c>
      <c r="Q1344" s="12"/>
    </row>
    <row r="1345" spans="1:17" x14ac:dyDescent="0.25">
      <c r="A1345">
        <v>10358</v>
      </c>
      <c r="B1345">
        <v>34</v>
      </c>
      <c r="C1345" t="str">
        <f>_xlfn.XLOOKUP(order_details[[#This Row],[orderID]],orders[orderID],orders[customerID])</f>
        <v>LAMAI</v>
      </c>
      <c r="D1345" t="str">
        <f>_xlfn.XLOOKUP(order_details[[#This Row],[orderID]],orders[orderID],orders[Employee Name])</f>
        <v>Steven Buchanan</v>
      </c>
      <c r="E1345" t="str">
        <f>_xlfn.XLOOKUP(order_details[[#This Row],[Customer ID]],customers[customerID],customers[companyName])</f>
        <v>La maison d'Asie</v>
      </c>
      <c r="F1345" t="str">
        <f>_xlfn.XLOOKUP(order_details[[#This Row],[productID]],products[productID],products[productName])</f>
        <v>Sasquatch Ale</v>
      </c>
      <c r="G1345" t="str">
        <f>_xlfn.XLOOKUP(order_details[[#This Row],[Product Name]],products[productName],products[Category Name])</f>
        <v>Beverages</v>
      </c>
      <c r="H1345" s="6">
        <f>_xlfn.XLOOKUP(order_details[[#This Row],[orderID]],orders[orderID],orders[orderDate])</f>
        <v>41598</v>
      </c>
      <c r="I1345" s="6" t="e">
        <f>DATEVALUE(order_details[[#This Row],[Order Date]])</f>
        <v>#VALUE!</v>
      </c>
      <c r="J1345">
        <v>11.2</v>
      </c>
      <c r="K1345">
        <v>10</v>
      </c>
      <c r="L1345">
        <v>0.05</v>
      </c>
      <c r="M1345">
        <f>(order_details[[#This Row],[unitPrice]]*order_details[[#This Row],[quantity]]) - (order_details[[#This Row],[unitPrice]]*order_details[[#This Row],[quantity]]*order_details[[#This Row],[discount]])</f>
        <v>106.4</v>
      </c>
      <c r="N1345">
        <f>_xlfn.XLOOKUP(order_details[[#This Row],[orderID]],orders[orderID],orders[freight])</f>
        <v>19.64</v>
      </c>
      <c r="O1345">
        <f>order_details[[#This Row],[Sales]]-order_details[[#This Row],[Freight]]</f>
        <v>86.76</v>
      </c>
      <c r="P1345" s="8">
        <f>(order_details[[#This Row],[Profit]]/order_details[[#This Row],[Sales]])/100</f>
        <v>8.1541353383458651E-3</v>
      </c>
      <c r="Q1345" s="12"/>
    </row>
    <row r="1346" spans="1:17" x14ac:dyDescent="0.25">
      <c r="A1346">
        <v>10358</v>
      </c>
      <c r="B1346">
        <v>36</v>
      </c>
      <c r="C1346" t="str">
        <f>_xlfn.XLOOKUP(order_details[[#This Row],[orderID]],orders[orderID],orders[customerID])</f>
        <v>LAMAI</v>
      </c>
      <c r="D1346" t="str">
        <f>_xlfn.XLOOKUP(order_details[[#This Row],[orderID]],orders[orderID],orders[Employee Name])</f>
        <v>Steven Buchanan</v>
      </c>
      <c r="E1346" t="str">
        <f>_xlfn.XLOOKUP(order_details[[#This Row],[Customer ID]],customers[customerID],customers[companyName])</f>
        <v>La maison d'Asie</v>
      </c>
      <c r="F1346" t="str">
        <f>_xlfn.XLOOKUP(order_details[[#This Row],[productID]],products[productID],products[productName])</f>
        <v>Inlagd Sill</v>
      </c>
      <c r="G1346" t="str">
        <f>_xlfn.XLOOKUP(order_details[[#This Row],[Product Name]],products[productName],products[Category Name])</f>
        <v>Seafood</v>
      </c>
      <c r="H1346" s="6">
        <f>_xlfn.XLOOKUP(order_details[[#This Row],[orderID]],orders[orderID],orders[orderDate])</f>
        <v>41598</v>
      </c>
      <c r="I1346" s="6" t="e">
        <f>DATEVALUE(order_details[[#This Row],[Order Date]])</f>
        <v>#VALUE!</v>
      </c>
      <c r="J1346">
        <v>15.2</v>
      </c>
      <c r="K1346">
        <v>20</v>
      </c>
      <c r="L1346">
        <v>0.05</v>
      </c>
      <c r="M1346">
        <f>(order_details[[#This Row],[unitPrice]]*order_details[[#This Row],[quantity]]) - (order_details[[#This Row],[unitPrice]]*order_details[[#This Row],[quantity]]*order_details[[#This Row],[discount]])</f>
        <v>288.8</v>
      </c>
      <c r="N1346">
        <f>_xlfn.XLOOKUP(order_details[[#This Row],[orderID]],orders[orderID],orders[freight])</f>
        <v>19.64</v>
      </c>
      <c r="O1346">
        <f>order_details[[#This Row],[Sales]]-order_details[[#This Row],[Freight]]</f>
        <v>269.16000000000003</v>
      </c>
      <c r="P1346" s="8">
        <f>(order_details[[#This Row],[Profit]]/order_details[[#This Row],[Sales]])/100</f>
        <v>9.3199445983379505E-3</v>
      </c>
      <c r="Q1346" s="12"/>
    </row>
    <row r="1347" spans="1:17" x14ac:dyDescent="0.25">
      <c r="A1347">
        <v>10359</v>
      </c>
      <c r="B1347">
        <v>16</v>
      </c>
      <c r="C1347" t="str">
        <f>_xlfn.XLOOKUP(order_details[[#This Row],[orderID]],orders[orderID],orders[customerID])</f>
        <v>SEVES</v>
      </c>
      <c r="D1347" t="str">
        <f>_xlfn.XLOOKUP(order_details[[#This Row],[orderID]],orders[orderID],orders[Employee Name])</f>
        <v>Steven Buchanan</v>
      </c>
      <c r="E1347" t="str">
        <f>_xlfn.XLOOKUP(order_details[[#This Row],[Customer ID]],customers[customerID],customers[companyName])</f>
        <v>Seven Seas Imports</v>
      </c>
      <c r="F1347" t="str">
        <f>_xlfn.XLOOKUP(order_details[[#This Row],[productID]],products[productID],products[productName])</f>
        <v>Pavlova</v>
      </c>
      <c r="G1347" t="str">
        <f>_xlfn.XLOOKUP(order_details[[#This Row],[Product Name]],products[productName],products[Category Name])</f>
        <v>Confections</v>
      </c>
      <c r="H1347" s="6">
        <f>_xlfn.XLOOKUP(order_details[[#This Row],[orderID]],orders[orderID],orders[orderDate])</f>
        <v>41599</v>
      </c>
      <c r="I1347" s="6" t="e">
        <f>DATEVALUE(order_details[[#This Row],[Order Date]])</f>
        <v>#VALUE!</v>
      </c>
      <c r="J1347">
        <v>13.9</v>
      </c>
      <c r="K1347">
        <v>56</v>
      </c>
      <c r="L1347">
        <v>0.05</v>
      </c>
      <c r="M1347">
        <f>(order_details[[#This Row],[unitPrice]]*order_details[[#This Row],[quantity]]) - (order_details[[#This Row],[unitPrice]]*order_details[[#This Row],[quantity]]*order_details[[#This Row],[discount]])</f>
        <v>739.48</v>
      </c>
      <c r="N1347">
        <f>_xlfn.XLOOKUP(order_details[[#This Row],[orderID]],orders[orderID],orders[freight])</f>
        <v>288.43</v>
      </c>
      <c r="O1347">
        <f>order_details[[#This Row],[Sales]]-order_details[[#This Row],[Freight]]</f>
        <v>451.05</v>
      </c>
      <c r="P1347" s="8">
        <f>(order_details[[#This Row],[Profit]]/order_details[[#This Row],[Sales]])/100</f>
        <v>6.0995564450695081E-3</v>
      </c>
      <c r="Q1347" s="12"/>
    </row>
    <row r="1348" spans="1:17" x14ac:dyDescent="0.25">
      <c r="A1348">
        <v>10359</v>
      </c>
      <c r="B1348">
        <v>31</v>
      </c>
      <c r="C1348" t="str">
        <f>_xlfn.XLOOKUP(order_details[[#This Row],[orderID]],orders[orderID],orders[customerID])</f>
        <v>SEVES</v>
      </c>
      <c r="D1348" t="str">
        <f>_xlfn.XLOOKUP(order_details[[#This Row],[orderID]],orders[orderID],orders[Employee Name])</f>
        <v>Steven Buchanan</v>
      </c>
      <c r="E1348" t="str">
        <f>_xlfn.XLOOKUP(order_details[[#This Row],[Customer ID]],customers[customerID],customers[companyName])</f>
        <v>Seven Seas Imports</v>
      </c>
      <c r="F1348" t="str">
        <f>_xlfn.XLOOKUP(order_details[[#This Row],[productID]],products[productID],products[productName])</f>
        <v>Gorgonzola Telino</v>
      </c>
      <c r="G1348" t="str">
        <f>_xlfn.XLOOKUP(order_details[[#This Row],[Product Name]],products[productName],products[Category Name])</f>
        <v>Dairy Products</v>
      </c>
      <c r="H1348" s="6">
        <f>_xlfn.XLOOKUP(order_details[[#This Row],[orderID]],orders[orderID],orders[orderDate])</f>
        <v>41599</v>
      </c>
      <c r="I1348" s="6" t="e">
        <f>DATEVALUE(order_details[[#This Row],[Order Date]])</f>
        <v>#VALUE!</v>
      </c>
      <c r="J1348">
        <v>10</v>
      </c>
      <c r="K1348">
        <v>70</v>
      </c>
      <c r="L1348">
        <v>0.05</v>
      </c>
      <c r="M1348">
        <f>(order_details[[#This Row],[unitPrice]]*order_details[[#This Row],[quantity]]) - (order_details[[#This Row],[unitPrice]]*order_details[[#This Row],[quantity]]*order_details[[#This Row],[discount]])</f>
        <v>665</v>
      </c>
      <c r="N1348">
        <f>_xlfn.XLOOKUP(order_details[[#This Row],[orderID]],orders[orderID],orders[freight])</f>
        <v>288.43</v>
      </c>
      <c r="O1348">
        <f>order_details[[#This Row],[Sales]]-order_details[[#This Row],[Freight]]</f>
        <v>376.57</v>
      </c>
      <c r="P1348" s="8">
        <f>(order_details[[#This Row],[Profit]]/order_details[[#This Row],[Sales]])/100</f>
        <v>5.6627067669172927E-3</v>
      </c>
      <c r="Q1348" s="12"/>
    </row>
    <row r="1349" spans="1:17" x14ac:dyDescent="0.25">
      <c r="A1349">
        <v>10359</v>
      </c>
      <c r="B1349">
        <v>60</v>
      </c>
      <c r="C1349" t="str">
        <f>_xlfn.XLOOKUP(order_details[[#This Row],[orderID]],orders[orderID],orders[customerID])</f>
        <v>SEVES</v>
      </c>
      <c r="D1349" t="str">
        <f>_xlfn.XLOOKUP(order_details[[#This Row],[orderID]],orders[orderID],orders[Employee Name])</f>
        <v>Steven Buchanan</v>
      </c>
      <c r="E1349" t="str">
        <f>_xlfn.XLOOKUP(order_details[[#This Row],[Customer ID]],customers[customerID],customers[companyName])</f>
        <v>Seven Seas Imports</v>
      </c>
      <c r="F1349" t="str">
        <f>_xlfn.XLOOKUP(order_details[[#This Row],[productID]],products[productID],products[productName])</f>
        <v>Camembert Pierrot</v>
      </c>
      <c r="G1349" t="str">
        <f>_xlfn.XLOOKUP(order_details[[#This Row],[Product Name]],products[productName],products[Category Name])</f>
        <v>Dairy Products</v>
      </c>
      <c r="H1349" s="6">
        <f>_xlfn.XLOOKUP(order_details[[#This Row],[orderID]],orders[orderID],orders[orderDate])</f>
        <v>41599</v>
      </c>
      <c r="I1349" s="6" t="e">
        <f>DATEVALUE(order_details[[#This Row],[Order Date]])</f>
        <v>#VALUE!</v>
      </c>
      <c r="J1349">
        <v>27.2</v>
      </c>
      <c r="K1349">
        <v>80</v>
      </c>
      <c r="L1349">
        <v>0.05</v>
      </c>
      <c r="M1349">
        <f>(order_details[[#This Row],[unitPrice]]*order_details[[#This Row],[quantity]]) - (order_details[[#This Row],[unitPrice]]*order_details[[#This Row],[quantity]]*order_details[[#This Row],[discount]])</f>
        <v>2067.1999999999998</v>
      </c>
      <c r="N1349">
        <f>_xlfn.XLOOKUP(order_details[[#This Row],[orderID]],orders[orderID],orders[freight])</f>
        <v>288.43</v>
      </c>
      <c r="O1349">
        <f>order_details[[#This Row],[Sales]]-order_details[[#This Row],[Freight]]</f>
        <v>1778.7699999999998</v>
      </c>
      <c r="P1349" s="8">
        <f>(order_details[[#This Row],[Profit]]/order_details[[#This Row],[Sales]])/100</f>
        <v>8.6047310371517027E-3</v>
      </c>
      <c r="Q1349" s="12"/>
    </row>
    <row r="1350" spans="1:17" x14ac:dyDescent="0.25">
      <c r="A1350">
        <v>10376</v>
      </c>
      <c r="B1350">
        <v>31</v>
      </c>
      <c r="C1350" t="str">
        <f>_xlfn.XLOOKUP(order_details[[#This Row],[orderID]],orders[orderID],orders[customerID])</f>
        <v>MEREP</v>
      </c>
      <c r="D1350" t="str">
        <f>_xlfn.XLOOKUP(order_details[[#This Row],[orderID]],orders[orderID],orders[Employee Name])</f>
        <v>Nancy Davolio</v>
      </c>
      <c r="E1350" t="str">
        <f>_xlfn.XLOOKUP(order_details[[#This Row],[Customer ID]],customers[customerID],customers[companyName])</f>
        <v>Mère Paillarde</v>
      </c>
      <c r="F1350" t="str">
        <f>_xlfn.XLOOKUP(order_details[[#This Row],[productID]],products[productID],products[productName])</f>
        <v>Gorgonzola Telino</v>
      </c>
      <c r="G1350" t="str">
        <f>_xlfn.XLOOKUP(order_details[[#This Row],[Product Name]],products[productName],products[Category Name])</f>
        <v>Dairy Products</v>
      </c>
      <c r="H1350" s="6">
        <f>_xlfn.XLOOKUP(order_details[[#This Row],[orderID]],orders[orderID],orders[orderDate])</f>
        <v>41617</v>
      </c>
      <c r="I1350" s="6" t="e">
        <f>DATEVALUE(order_details[[#This Row],[Order Date]])</f>
        <v>#VALUE!</v>
      </c>
      <c r="J1350">
        <v>10</v>
      </c>
      <c r="K1350">
        <v>42</v>
      </c>
      <c r="L1350">
        <v>0.05</v>
      </c>
      <c r="M1350">
        <f>(order_details[[#This Row],[unitPrice]]*order_details[[#This Row],[quantity]]) - (order_details[[#This Row],[unitPrice]]*order_details[[#This Row],[quantity]]*order_details[[#This Row],[discount]])</f>
        <v>399</v>
      </c>
      <c r="N1350">
        <f>_xlfn.XLOOKUP(order_details[[#This Row],[orderID]],orders[orderID],orders[freight])</f>
        <v>20.39</v>
      </c>
      <c r="O1350">
        <f>order_details[[#This Row],[Sales]]-order_details[[#This Row],[Freight]]</f>
        <v>378.61</v>
      </c>
      <c r="P1350" s="8">
        <f>(order_details[[#This Row],[Profit]]/order_details[[#This Row],[Sales]])/100</f>
        <v>9.4889724310776944E-3</v>
      </c>
      <c r="Q1350" s="12"/>
    </row>
    <row r="1351" spans="1:17" x14ac:dyDescent="0.25">
      <c r="A1351">
        <v>10404</v>
      </c>
      <c r="B1351">
        <v>26</v>
      </c>
      <c r="C1351" t="str">
        <f>_xlfn.XLOOKUP(order_details[[#This Row],[orderID]],orders[orderID],orders[customerID])</f>
        <v>MAGAA</v>
      </c>
      <c r="D1351" t="str">
        <f>_xlfn.XLOOKUP(order_details[[#This Row],[orderID]],orders[orderID],orders[Employee Name])</f>
        <v>Andrew Fuller</v>
      </c>
      <c r="E1351" t="str">
        <f>_xlfn.XLOOKUP(order_details[[#This Row],[Customer ID]],customers[customerID],customers[companyName])</f>
        <v>Magazzini Alimentari Riuniti</v>
      </c>
      <c r="F1351" t="str">
        <f>_xlfn.XLOOKUP(order_details[[#This Row],[productID]],products[productID],products[productName])</f>
        <v>Gumbär Gummibärchen</v>
      </c>
      <c r="G1351" t="str">
        <f>_xlfn.XLOOKUP(order_details[[#This Row],[Product Name]],products[productName],products[Category Name])</f>
        <v>Confections</v>
      </c>
      <c r="H1351" s="6">
        <f>_xlfn.XLOOKUP(order_details[[#This Row],[orderID]],orders[orderID],orders[orderDate])</f>
        <v>41642</v>
      </c>
      <c r="I1351" s="6" t="e">
        <f>DATEVALUE(order_details[[#This Row],[Order Date]])</f>
        <v>#VALUE!</v>
      </c>
      <c r="J1351">
        <v>24.9</v>
      </c>
      <c r="K1351">
        <v>30</v>
      </c>
      <c r="L1351">
        <v>0.05</v>
      </c>
      <c r="M1351">
        <f>(order_details[[#This Row],[unitPrice]]*order_details[[#This Row],[quantity]]) - (order_details[[#This Row],[unitPrice]]*order_details[[#This Row],[quantity]]*order_details[[#This Row],[discount]])</f>
        <v>709.65</v>
      </c>
      <c r="N1351">
        <f>_xlfn.XLOOKUP(order_details[[#This Row],[orderID]],orders[orderID],orders[freight])</f>
        <v>155.97</v>
      </c>
      <c r="O1351">
        <f>order_details[[#This Row],[Sales]]-order_details[[#This Row],[Freight]]</f>
        <v>553.67999999999995</v>
      </c>
      <c r="P1351" s="8">
        <f>(order_details[[#This Row],[Profit]]/order_details[[#This Row],[Sales]])/100</f>
        <v>7.8021559923906149E-3</v>
      </c>
      <c r="Q1351" s="12"/>
    </row>
    <row r="1352" spans="1:17" x14ac:dyDescent="0.25">
      <c r="A1352">
        <v>10404</v>
      </c>
      <c r="B1352">
        <v>42</v>
      </c>
      <c r="C1352" t="str">
        <f>_xlfn.XLOOKUP(order_details[[#This Row],[orderID]],orders[orderID],orders[customerID])</f>
        <v>MAGAA</v>
      </c>
      <c r="D1352" t="str">
        <f>_xlfn.XLOOKUP(order_details[[#This Row],[orderID]],orders[orderID],orders[Employee Name])</f>
        <v>Andrew Fuller</v>
      </c>
      <c r="E1352" t="str">
        <f>_xlfn.XLOOKUP(order_details[[#This Row],[Customer ID]],customers[customerID],customers[companyName])</f>
        <v>Magazzini Alimentari Riuniti</v>
      </c>
      <c r="F1352" t="str">
        <f>_xlfn.XLOOKUP(order_details[[#This Row],[productID]],products[productID],products[productName])</f>
        <v>Singaporean Hokkien Fried Mee</v>
      </c>
      <c r="G1352" t="str">
        <f>_xlfn.XLOOKUP(order_details[[#This Row],[Product Name]],products[productName],products[Category Name])</f>
        <v>Grains &amp; Cereals</v>
      </c>
      <c r="H1352" s="6">
        <f>_xlfn.XLOOKUP(order_details[[#This Row],[orderID]],orders[orderID],orders[orderDate])</f>
        <v>41642</v>
      </c>
      <c r="I1352" s="6" t="e">
        <f>DATEVALUE(order_details[[#This Row],[Order Date]])</f>
        <v>#VALUE!</v>
      </c>
      <c r="J1352">
        <v>11.2</v>
      </c>
      <c r="K1352">
        <v>40</v>
      </c>
      <c r="L1352">
        <v>0.05</v>
      </c>
      <c r="M1352">
        <f>(order_details[[#This Row],[unitPrice]]*order_details[[#This Row],[quantity]]) - (order_details[[#This Row],[unitPrice]]*order_details[[#This Row],[quantity]]*order_details[[#This Row],[discount]])</f>
        <v>425.6</v>
      </c>
      <c r="N1352">
        <f>_xlfn.XLOOKUP(order_details[[#This Row],[orderID]],orders[orderID],orders[freight])</f>
        <v>155.97</v>
      </c>
      <c r="O1352">
        <f>order_details[[#This Row],[Sales]]-order_details[[#This Row],[Freight]]</f>
        <v>269.63</v>
      </c>
      <c r="P1352" s="8">
        <f>(order_details[[#This Row],[Profit]]/order_details[[#This Row],[Sales]])/100</f>
        <v>6.3352913533834586E-3</v>
      </c>
      <c r="Q1352" s="12"/>
    </row>
    <row r="1353" spans="1:17" x14ac:dyDescent="0.25">
      <c r="A1353">
        <v>10404</v>
      </c>
      <c r="B1353">
        <v>49</v>
      </c>
      <c r="C1353" t="str">
        <f>_xlfn.XLOOKUP(order_details[[#This Row],[orderID]],orders[orderID],orders[customerID])</f>
        <v>MAGAA</v>
      </c>
      <c r="D1353" t="str">
        <f>_xlfn.XLOOKUP(order_details[[#This Row],[orderID]],orders[orderID],orders[Employee Name])</f>
        <v>Andrew Fuller</v>
      </c>
      <c r="E1353" t="str">
        <f>_xlfn.XLOOKUP(order_details[[#This Row],[Customer ID]],customers[customerID],customers[companyName])</f>
        <v>Magazzini Alimentari Riuniti</v>
      </c>
      <c r="F1353" t="str">
        <f>_xlfn.XLOOKUP(order_details[[#This Row],[productID]],products[productID],products[productName])</f>
        <v>Maxilaku</v>
      </c>
      <c r="G1353" t="str">
        <f>_xlfn.XLOOKUP(order_details[[#This Row],[Product Name]],products[productName],products[Category Name])</f>
        <v>Confections</v>
      </c>
      <c r="H1353" s="6">
        <f>_xlfn.XLOOKUP(order_details[[#This Row],[orderID]],orders[orderID],orders[orderDate])</f>
        <v>41642</v>
      </c>
      <c r="I1353" s="6" t="e">
        <f>DATEVALUE(order_details[[#This Row],[Order Date]])</f>
        <v>#VALUE!</v>
      </c>
      <c r="J1353">
        <v>16</v>
      </c>
      <c r="K1353">
        <v>30</v>
      </c>
      <c r="L1353">
        <v>0.05</v>
      </c>
      <c r="M1353">
        <f>(order_details[[#This Row],[unitPrice]]*order_details[[#This Row],[quantity]]) - (order_details[[#This Row],[unitPrice]]*order_details[[#This Row],[quantity]]*order_details[[#This Row],[discount]])</f>
        <v>456</v>
      </c>
      <c r="N1353">
        <f>_xlfn.XLOOKUP(order_details[[#This Row],[orderID]],orders[orderID],orders[freight])</f>
        <v>155.97</v>
      </c>
      <c r="O1353">
        <f>order_details[[#This Row],[Sales]]-order_details[[#This Row],[Freight]]</f>
        <v>300.02999999999997</v>
      </c>
      <c r="P1353" s="8">
        <f>(order_details[[#This Row],[Profit]]/order_details[[#This Row],[Sales]])/100</f>
        <v>6.5796052631578936E-3</v>
      </c>
      <c r="Q1353" s="12"/>
    </row>
    <row r="1354" spans="1:17" x14ac:dyDescent="0.25">
      <c r="A1354">
        <v>10414</v>
      </c>
      <c r="B1354">
        <v>19</v>
      </c>
      <c r="C1354" t="str">
        <f>_xlfn.XLOOKUP(order_details[[#This Row],[orderID]],orders[orderID],orders[customerID])</f>
        <v>FAMIA</v>
      </c>
      <c r="D1354" t="str">
        <f>_xlfn.XLOOKUP(order_details[[#This Row],[orderID]],orders[orderID],orders[Employee Name])</f>
        <v>Andrew Fuller</v>
      </c>
      <c r="E1354" t="str">
        <f>_xlfn.XLOOKUP(order_details[[#This Row],[Customer ID]],customers[customerID],customers[companyName])</f>
        <v>Familia Arquibaldo</v>
      </c>
      <c r="F1354" t="str">
        <f>_xlfn.XLOOKUP(order_details[[#This Row],[productID]],products[productID],products[productName])</f>
        <v>Teatime Chocolate Biscuits</v>
      </c>
      <c r="G1354" t="str">
        <f>_xlfn.XLOOKUP(order_details[[#This Row],[Product Name]],products[productName],products[Category Name])</f>
        <v>Confections</v>
      </c>
      <c r="H1354" s="6">
        <f>_xlfn.XLOOKUP(order_details[[#This Row],[orderID]],orders[orderID],orders[orderDate])</f>
        <v>41653</v>
      </c>
      <c r="I1354" s="6" t="e">
        <f>DATEVALUE(order_details[[#This Row],[Order Date]])</f>
        <v>#VALUE!</v>
      </c>
      <c r="J1354">
        <v>7.3</v>
      </c>
      <c r="K1354">
        <v>18</v>
      </c>
      <c r="L1354">
        <v>0.05</v>
      </c>
      <c r="M1354">
        <f>(order_details[[#This Row],[unitPrice]]*order_details[[#This Row],[quantity]]) - (order_details[[#This Row],[unitPrice]]*order_details[[#This Row],[quantity]]*order_details[[#This Row],[discount]])</f>
        <v>124.83000000000001</v>
      </c>
      <c r="N1354">
        <f>_xlfn.XLOOKUP(order_details[[#This Row],[orderID]],orders[orderID],orders[freight])</f>
        <v>21.48</v>
      </c>
      <c r="O1354">
        <f>order_details[[#This Row],[Sales]]-order_details[[#This Row],[Freight]]</f>
        <v>103.35000000000001</v>
      </c>
      <c r="P1354" s="8">
        <f>(order_details[[#This Row],[Profit]]/order_details[[#This Row],[Sales]])/100</f>
        <v>8.2792597933189147E-3</v>
      </c>
      <c r="Q1354" s="12"/>
    </row>
    <row r="1355" spans="1:17" x14ac:dyDescent="0.25">
      <c r="A1355">
        <v>10419</v>
      </c>
      <c r="B1355">
        <v>60</v>
      </c>
      <c r="C1355" t="str">
        <f>_xlfn.XLOOKUP(order_details[[#This Row],[orderID]],orders[orderID],orders[customerID])</f>
        <v>RICSU</v>
      </c>
      <c r="D1355" t="str">
        <f>_xlfn.XLOOKUP(order_details[[#This Row],[orderID]],orders[orderID],orders[Employee Name])</f>
        <v>Margaret Peacock</v>
      </c>
      <c r="E1355" t="str">
        <f>_xlfn.XLOOKUP(order_details[[#This Row],[Customer ID]],customers[customerID],customers[companyName])</f>
        <v>Richter Supermarkt</v>
      </c>
      <c r="F1355" t="str">
        <f>_xlfn.XLOOKUP(order_details[[#This Row],[productID]],products[productID],products[productName])</f>
        <v>Camembert Pierrot</v>
      </c>
      <c r="G1355" t="str">
        <f>_xlfn.XLOOKUP(order_details[[#This Row],[Product Name]],products[productName],products[Category Name])</f>
        <v>Dairy Products</v>
      </c>
      <c r="H1355" s="6">
        <f>_xlfn.XLOOKUP(order_details[[#This Row],[orderID]],orders[orderID],orders[orderDate])</f>
        <v>41659</v>
      </c>
      <c r="I1355" s="6" t="e">
        <f>DATEVALUE(order_details[[#This Row],[Order Date]])</f>
        <v>#VALUE!</v>
      </c>
      <c r="J1355">
        <v>27.2</v>
      </c>
      <c r="K1355">
        <v>60</v>
      </c>
      <c r="L1355">
        <v>0.05</v>
      </c>
      <c r="M1355">
        <f>(order_details[[#This Row],[unitPrice]]*order_details[[#This Row],[quantity]]) - (order_details[[#This Row],[unitPrice]]*order_details[[#This Row],[quantity]]*order_details[[#This Row],[discount]])</f>
        <v>1550.4</v>
      </c>
      <c r="N1355">
        <f>_xlfn.XLOOKUP(order_details[[#This Row],[orderID]],orders[orderID],orders[freight])</f>
        <v>137.35</v>
      </c>
      <c r="O1355">
        <f>order_details[[#This Row],[Sales]]-order_details[[#This Row],[Freight]]</f>
        <v>1413.0500000000002</v>
      </c>
      <c r="P1355" s="8">
        <f>(order_details[[#This Row],[Profit]]/order_details[[#This Row],[Sales]])/100</f>
        <v>9.1140995872033021E-3</v>
      </c>
      <c r="Q1355" s="12"/>
    </row>
    <row r="1356" spans="1:17" x14ac:dyDescent="0.25">
      <c r="A1356">
        <v>10419</v>
      </c>
      <c r="B1356">
        <v>69</v>
      </c>
      <c r="C1356" t="str">
        <f>_xlfn.XLOOKUP(order_details[[#This Row],[orderID]],orders[orderID],orders[customerID])</f>
        <v>RICSU</v>
      </c>
      <c r="D1356" t="str">
        <f>_xlfn.XLOOKUP(order_details[[#This Row],[orderID]],orders[orderID],orders[Employee Name])</f>
        <v>Margaret Peacock</v>
      </c>
      <c r="E1356" t="str">
        <f>_xlfn.XLOOKUP(order_details[[#This Row],[Customer ID]],customers[customerID],customers[companyName])</f>
        <v>Richter Supermarkt</v>
      </c>
      <c r="F1356" t="str">
        <f>_xlfn.XLOOKUP(order_details[[#This Row],[productID]],products[productID],products[productName])</f>
        <v>Gudbrandsdalsost</v>
      </c>
      <c r="G1356" t="str">
        <f>_xlfn.XLOOKUP(order_details[[#This Row],[Product Name]],products[productName],products[Category Name])</f>
        <v>Dairy Products</v>
      </c>
      <c r="H1356" s="6">
        <f>_xlfn.XLOOKUP(order_details[[#This Row],[orderID]],orders[orderID],orders[orderDate])</f>
        <v>41659</v>
      </c>
      <c r="I1356" s="6" t="e">
        <f>DATEVALUE(order_details[[#This Row],[Order Date]])</f>
        <v>#VALUE!</v>
      </c>
      <c r="J1356">
        <v>28.8</v>
      </c>
      <c r="K1356">
        <v>20</v>
      </c>
      <c r="L1356">
        <v>0.05</v>
      </c>
      <c r="M1356">
        <f>(order_details[[#This Row],[unitPrice]]*order_details[[#This Row],[quantity]]) - (order_details[[#This Row],[unitPrice]]*order_details[[#This Row],[quantity]]*order_details[[#This Row],[discount]])</f>
        <v>547.20000000000005</v>
      </c>
      <c r="N1356">
        <f>_xlfn.XLOOKUP(order_details[[#This Row],[orderID]],orders[orderID],orders[freight])</f>
        <v>137.35</v>
      </c>
      <c r="O1356">
        <f>order_details[[#This Row],[Sales]]-order_details[[#This Row],[Freight]]</f>
        <v>409.85</v>
      </c>
      <c r="P1356" s="8">
        <f>(order_details[[#This Row],[Profit]]/order_details[[#This Row],[Sales]])/100</f>
        <v>7.4899488304093565E-3</v>
      </c>
      <c r="Q1356" s="12"/>
    </row>
    <row r="1357" spans="1:17" x14ac:dyDescent="0.25">
      <c r="A1357">
        <v>10452</v>
      </c>
      <c r="B1357">
        <v>44</v>
      </c>
      <c r="C1357" t="str">
        <f>_xlfn.XLOOKUP(order_details[[#This Row],[orderID]],orders[orderID],orders[customerID])</f>
        <v>SAVEA</v>
      </c>
      <c r="D1357" t="str">
        <f>_xlfn.XLOOKUP(order_details[[#This Row],[orderID]],orders[orderID],orders[Employee Name])</f>
        <v>Laura Callahan</v>
      </c>
      <c r="E1357" t="str">
        <f>_xlfn.XLOOKUP(order_details[[#This Row],[Customer ID]],customers[customerID],customers[companyName])</f>
        <v>Save-a-lot Markets</v>
      </c>
      <c r="F1357" t="str">
        <f>_xlfn.XLOOKUP(order_details[[#This Row],[productID]],products[productID],products[productName])</f>
        <v>Gula Malacca</v>
      </c>
      <c r="G1357" t="str">
        <f>_xlfn.XLOOKUP(order_details[[#This Row],[Product Name]],products[productName],products[Category Name])</f>
        <v>Condiments</v>
      </c>
      <c r="H1357" s="6">
        <f>_xlfn.XLOOKUP(order_details[[#This Row],[orderID]],orders[orderID],orders[orderDate])</f>
        <v>41690</v>
      </c>
      <c r="I1357" s="6" t="e">
        <f>DATEVALUE(order_details[[#This Row],[Order Date]])</f>
        <v>#VALUE!</v>
      </c>
      <c r="J1357">
        <v>15.5</v>
      </c>
      <c r="K1357">
        <v>100</v>
      </c>
      <c r="L1357">
        <v>0.05</v>
      </c>
      <c r="M1357">
        <f>(order_details[[#This Row],[unitPrice]]*order_details[[#This Row],[quantity]]) - (order_details[[#This Row],[unitPrice]]*order_details[[#This Row],[quantity]]*order_details[[#This Row],[discount]])</f>
        <v>1472.5</v>
      </c>
      <c r="N1357">
        <f>_xlfn.XLOOKUP(order_details[[#This Row],[orderID]],orders[orderID],orders[freight])</f>
        <v>140.26</v>
      </c>
      <c r="O1357">
        <f>order_details[[#This Row],[Sales]]-order_details[[#This Row],[Freight]]</f>
        <v>1332.24</v>
      </c>
      <c r="P1357" s="8">
        <f>(order_details[[#This Row],[Profit]]/order_details[[#This Row],[Sales]])/100</f>
        <v>9.0474702886247874E-3</v>
      </c>
      <c r="Q1357" s="12"/>
    </row>
    <row r="1358" spans="1:17" x14ac:dyDescent="0.25">
      <c r="A1358">
        <v>10459</v>
      </c>
      <c r="B1358">
        <v>7</v>
      </c>
      <c r="C1358" t="str">
        <f>_xlfn.XLOOKUP(order_details[[#This Row],[orderID]],orders[orderID],orders[customerID])</f>
        <v>VICTE</v>
      </c>
      <c r="D1358" t="str">
        <f>_xlfn.XLOOKUP(order_details[[#This Row],[orderID]],orders[orderID],orders[Employee Name])</f>
        <v>Margaret Peacock</v>
      </c>
      <c r="E1358" t="str">
        <f>_xlfn.XLOOKUP(order_details[[#This Row],[Customer ID]],customers[customerID],customers[companyName])</f>
        <v>Victuailles en stock</v>
      </c>
      <c r="F1358" t="str">
        <f>_xlfn.XLOOKUP(order_details[[#This Row],[productID]],products[productID],products[productName])</f>
        <v>Uncle Bob's Organic Dried Pears</v>
      </c>
      <c r="G1358" t="str">
        <f>_xlfn.XLOOKUP(order_details[[#This Row],[Product Name]],products[productName],products[Category Name])</f>
        <v>Produce</v>
      </c>
      <c r="H1358" s="6">
        <f>_xlfn.XLOOKUP(order_details[[#This Row],[orderID]],orders[orderID],orders[orderDate])</f>
        <v>41697</v>
      </c>
      <c r="I1358" s="6" t="e">
        <f>DATEVALUE(order_details[[#This Row],[Order Date]])</f>
        <v>#VALUE!</v>
      </c>
      <c r="J1358">
        <v>24</v>
      </c>
      <c r="K1358">
        <v>16</v>
      </c>
      <c r="L1358">
        <v>0.05</v>
      </c>
      <c r="M1358">
        <f>(order_details[[#This Row],[unitPrice]]*order_details[[#This Row],[quantity]]) - (order_details[[#This Row],[unitPrice]]*order_details[[#This Row],[quantity]]*order_details[[#This Row],[discount]])</f>
        <v>364.8</v>
      </c>
      <c r="N1358">
        <f>_xlfn.XLOOKUP(order_details[[#This Row],[orderID]],orders[orderID],orders[freight])</f>
        <v>25.09</v>
      </c>
      <c r="O1358">
        <f>order_details[[#This Row],[Sales]]-order_details[[#This Row],[Freight]]</f>
        <v>339.71000000000004</v>
      </c>
      <c r="P1358" s="8">
        <f>(order_details[[#This Row],[Profit]]/order_details[[#This Row],[Sales]])/100</f>
        <v>9.3122258771929835E-3</v>
      </c>
      <c r="Q1358" s="12"/>
    </row>
    <row r="1359" spans="1:17" x14ac:dyDescent="0.25">
      <c r="A1359">
        <v>10459</v>
      </c>
      <c r="B1359">
        <v>46</v>
      </c>
      <c r="C1359" t="str">
        <f>_xlfn.XLOOKUP(order_details[[#This Row],[orderID]],orders[orderID],orders[customerID])</f>
        <v>VICTE</v>
      </c>
      <c r="D1359" t="str">
        <f>_xlfn.XLOOKUP(order_details[[#This Row],[orderID]],orders[orderID],orders[Employee Name])</f>
        <v>Margaret Peacock</v>
      </c>
      <c r="E1359" t="str">
        <f>_xlfn.XLOOKUP(order_details[[#This Row],[Customer ID]],customers[customerID],customers[companyName])</f>
        <v>Victuailles en stock</v>
      </c>
      <c r="F1359" t="str">
        <f>_xlfn.XLOOKUP(order_details[[#This Row],[productID]],products[productID],products[productName])</f>
        <v>Spegesild</v>
      </c>
      <c r="G1359" t="str">
        <f>_xlfn.XLOOKUP(order_details[[#This Row],[Product Name]],products[productName],products[Category Name])</f>
        <v>Seafood</v>
      </c>
      <c r="H1359" s="6">
        <f>_xlfn.XLOOKUP(order_details[[#This Row],[orderID]],orders[orderID],orders[orderDate])</f>
        <v>41697</v>
      </c>
      <c r="I1359" s="6" t="e">
        <f>DATEVALUE(order_details[[#This Row],[Order Date]])</f>
        <v>#VALUE!</v>
      </c>
      <c r="J1359">
        <v>9.6</v>
      </c>
      <c r="K1359">
        <v>20</v>
      </c>
      <c r="L1359">
        <v>0.05</v>
      </c>
      <c r="M1359">
        <f>(order_details[[#This Row],[unitPrice]]*order_details[[#This Row],[quantity]]) - (order_details[[#This Row],[unitPrice]]*order_details[[#This Row],[quantity]]*order_details[[#This Row],[discount]])</f>
        <v>182.4</v>
      </c>
      <c r="N1359">
        <f>_xlfn.XLOOKUP(order_details[[#This Row],[orderID]],orders[orderID],orders[freight])</f>
        <v>25.09</v>
      </c>
      <c r="O1359">
        <f>order_details[[#This Row],[Sales]]-order_details[[#This Row],[Freight]]</f>
        <v>157.31</v>
      </c>
      <c r="P1359" s="8">
        <f>(order_details[[#This Row],[Profit]]/order_details[[#This Row],[Sales]])/100</f>
        <v>8.6244517543859651E-3</v>
      </c>
      <c r="Q1359" s="12"/>
    </row>
    <row r="1360" spans="1:17" x14ac:dyDescent="0.25">
      <c r="A1360">
        <v>10472</v>
      </c>
      <c r="B1360">
        <v>24</v>
      </c>
      <c r="C1360" t="str">
        <f>_xlfn.XLOOKUP(order_details[[#This Row],[orderID]],orders[orderID],orders[customerID])</f>
        <v>SEVES</v>
      </c>
      <c r="D1360" t="str">
        <f>_xlfn.XLOOKUP(order_details[[#This Row],[orderID]],orders[orderID],orders[Employee Name])</f>
        <v>Laura Callahan</v>
      </c>
      <c r="E1360" t="str">
        <f>_xlfn.XLOOKUP(order_details[[#This Row],[Customer ID]],customers[customerID],customers[companyName])</f>
        <v>Seven Seas Imports</v>
      </c>
      <c r="F1360" t="str">
        <f>_xlfn.XLOOKUP(order_details[[#This Row],[productID]],products[productID],products[productName])</f>
        <v>Guarana Fantastica</v>
      </c>
      <c r="G1360" t="str">
        <f>_xlfn.XLOOKUP(order_details[[#This Row],[Product Name]],products[productName],products[Category Name])</f>
        <v>Beverages</v>
      </c>
      <c r="H1360" s="6">
        <f>_xlfn.XLOOKUP(order_details[[#This Row],[orderID]],orders[orderID],orders[orderDate])</f>
        <v>41710</v>
      </c>
      <c r="I1360" s="6" t="e">
        <f>DATEVALUE(order_details[[#This Row],[Order Date]])</f>
        <v>#VALUE!</v>
      </c>
      <c r="J1360">
        <v>3.6</v>
      </c>
      <c r="K1360">
        <v>80</v>
      </c>
      <c r="L1360">
        <v>0.05</v>
      </c>
      <c r="M1360">
        <f>(order_details[[#This Row],[unitPrice]]*order_details[[#This Row],[quantity]]) - (order_details[[#This Row],[unitPrice]]*order_details[[#This Row],[quantity]]*order_details[[#This Row],[discount]])</f>
        <v>273.60000000000002</v>
      </c>
      <c r="N1360">
        <f>_xlfn.XLOOKUP(order_details[[#This Row],[orderID]],orders[orderID],orders[freight])</f>
        <v>4.2</v>
      </c>
      <c r="O1360">
        <f>order_details[[#This Row],[Sales]]-order_details[[#This Row],[Freight]]</f>
        <v>269.40000000000003</v>
      </c>
      <c r="P1360" s="8">
        <f>(order_details[[#This Row],[Profit]]/order_details[[#This Row],[Sales]])/100</f>
        <v>9.8464912280701762E-3</v>
      </c>
      <c r="Q1360" s="12"/>
    </row>
    <row r="1361" spans="1:17" x14ac:dyDescent="0.25">
      <c r="A1361">
        <v>10476</v>
      </c>
      <c r="B1361">
        <v>55</v>
      </c>
      <c r="C1361" t="str">
        <f>_xlfn.XLOOKUP(order_details[[#This Row],[orderID]],orders[orderID],orders[customerID])</f>
        <v>HILAA</v>
      </c>
      <c r="D1361" t="str">
        <f>_xlfn.XLOOKUP(order_details[[#This Row],[orderID]],orders[orderID],orders[Employee Name])</f>
        <v>Laura Callahan</v>
      </c>
      <c r="E1361" t="str">
        <f>_xlfn.XLOOKUP(order_details[[#This Row],[Customer ID]],customers[customerID],customers[companyName])</f>
        <v>HILARION-Abastos</v>
      </c>
      <c r="F1361" t="str">
        <f>_xlfn.XLOOKUP(order_details[[#This Row],[productID]],products[productID],products[productName])</f>
        <v>Pâté chinois</v>
      </c>
      <c r="G1361" t="str">
        <f>_xlfn.XLOOKUP(order_details[[#This Row],[Product Name]],products[productName],products[Category Name])</f>
        <v>Meat &amp; Poultry</v>
      </c>
      <c r="H1361" s="6">
        <f>_xlfn.XLOOKUP(order_details[[#This Row],[orderID]],orders[orderID],orders[orderDate])</f>
        <v>41715</v>
      </c>
      <c r="I1361" s="6" t="e">
        <f>DATEVALUE(order_details[[#This Row],[Order Date]])</f>
        <v>#VALUE!</v>
      </c>
      <c r="J1361">
        <v>19.2</v>
      </c>
      <c r="K1361">
        <v>2</v>
      </c>
      <c r="L1361">
        <v>0.05</v>
      </c>
      <c r="M1361">
        <f>(order_details[[#This Row],[unitPrice]]*order_details[[#This Row],[quantity]]) - (order_details[[#This Row],[unitPrice]]*order_details[[#This Row],[quantity]]*order_details[[#This Row],[discount]])</f>
        <v>36.479999999999997</v>
      </c>
      <c r="N1361">
        <f>_xlfn.XLOOKUP(order_details[[#This Row],[orderID]],orders[orderID],orders[freight])</f>
        <v>4.41</v>
      </c>
      <c r="O1361">
        <f>order_details[[#This Row],[Sales]]-order_details[[#This Row],[Freight]]</f>
        <v>32.069999999999993</v>
      </c>
      <c r="P1361" s="8">
        <f>(order_details[[#This Row],[Profit]]/order_details[[#This Row],[Sales]])/100</f>
        <v>8.7911184210526308E-3</v>
      </c>
      <c r="Q1361" s="12"/>
    </row>
    <row r="1362" spans="1:17" x14ac:dyDescent="0.25">
      <c r="A1362">
        <v>10478</v>
      </c>
      <c r="B1362">
        <v>10</v>
      </c>
      <c r="C1362" t="str">
        <f>_xlfn.XLOOKUP(order_details[[#This Row],[orderID]],orders[orderID],orders[customerID])</f>
        <v>VICTE</v>
      </c>
      <c r="D1362" t="str">
        <f>_xlfn.XLOOKUP(order_details[[#This Row],[orderID]],orders[orderID],orders[Employee Name])</f>
        <v>Andrew Fuller</v>
      </c>
      <c r="E1362" t="str">
        <f>_xlfn.XLOOKUP(order_details[[#This Row],[Customer ID]],customers[customerID],customers[companyName])</f>
        <v>Victuailles en stock</v>
      </c>
      <c r="F1362" t="str">
        <f>_xlfn.XLOOKUP(order_details[[#This Row],[productID]],products[productID],products[productName])</f>
        <v>Ikura</v>
      </c>
      <c r="G1362" t="str">
        <f>_xlfn.XLOOKUP(order_details[[#This Row],[Product Name]],products[productName],products[Category Name])</f>
        <v>Seafood</v>
      </c>
      <c r="H1362" s="6">
        <f>_xlfn.XLOOKUP(order_details[[#This Row],[orderID]],orders[orderID],orders[orderDate])</f>
        <v>41716</v>
      </c>
      <c r="I1362" s="6" t="e">
        <f>DATEVALUE(order_details[[#This Row],[Order Date]])</f>
        <v>#VALUE!</v>
      </c>
      <c r="J1362">
        <v>24.8</v>
      </c>
      <c r="K1362">
        <v>20</v>
      </c>
      <c r="L1362">
        <v>0.05</v>
      </c>
      <c r="M1362">
        <f>(order_details[[#This Row],[unitPrice]]*order_details[[#This Row],[quantity]]) - (order_details[[#This Row],[unitPrice]]*order_details[[#This Row],[quantity]]*order_details[[#This Row],[discount]])</f>
        <v>471.2</v>
      </c>
      <c r="N1362">
        <f>_xlfn.XLOOKUP(order_details[[#This Row],[orderID]],orders[orderID],orders[freight])</f>
        <v>4.8099999999999996</v>
      </c>
      <c r="O1362">
        <f>order_details[[#This Row],[Sales]]-order_details[[#This Row],[Freight]]</f>
        <v>466.39</v>
      </c>
      <c r="P1362" s="8">
        <f>(order_details[[#This Row],[Profit]]/order_details[[#This Row],[Sales]])/100</f>
        <v>9.8979202037351444E-3</v>
      </c>
      <c r="Q1362" s="12"/>
    </row>
    <row r="1363" spans="1:17" x14ac:dyDescent="0.25">
      <c r="A1363">
        <v>10483</v>
      </c>
      <c r="B1363">
        <v>34</v>
      </c>
      <c r="C1363" t="str">
        <f>_xlfn.XLOOKUP(order_details[[#This Row],[orderID]],orders[orderID],orders[customerID])</f>
        <v>WHITC</v>
      </c>
      <c r="D1363" t="str">
        <f>_xlfn.XLOOKUP(order_details[[#This Row],[orderID]],orders[orderID],orders[Employee Name])</f>
        <v>Robert King</v>
      </c>
      <c r="E1363" t="str">
        <f>_xlfn.XLOOKUP(order_details[[#This Row],[Customer ID]],customers[customerID],customers[companyName])</f>
        <v>White Clover Markets</v>
      </c>
      <c r="F1363" t="str">
        <f>_xlfn.XLOOKUP(order_details[[#This Row],[productID]],products[productID],products[productName])</f>
        <v>Sasquatch Ale</v>
      </c>
      <c r="G1363" t="str">
        <f>_xlfn.XLOOKUP(order_details[[#This Row],[Product Name]],products[productName],products[Category Name])</f>
        <v>Beverages</v>
      </c>
      <c r="H1363" s="6">
        <f>_xlfn.XLOOKUP(order_details[[#This Row],[orderID]],orders[orderID],orders[orderDate])</f>
        <v>41722</v>
      </c>
      <c r="I1363" s="6" t="e">
        <f>DATEVALUE(order_details[[#This Row],[Order Date]])</f>
        <v>#VALUE!</v>
      </c>
      <c r="J1363">
        <v>11.2</v>
      </c>
      <c r="K1363">
        <v>35</v>
      </c>
      <c r="L1363">
        <v>0.05</v>
      </c>
      <c r="M1363">
        <f>(order_details[[#This Row],[unitPrice]]*order_details[[#This Row],[quantity]]) - (order_details[[#This Row],[unitPrice]]*order_details[[#This Row],[quantity]]*order_details[[#This Row],[discount]])</f>
        <v>372.4</v>
      </c>
      <c r="N1363">
        <f>_xlfn.XLOOKUP(order_details[[#This Row],[orderID]],orders[orderID],orders[freight])</f>
        <v>15.28</v>
      </c>
      <c r="O1363">
        <f>order_details[[#This Row],[Sales]]-order_details[[#This Row],[Freight]]</f>
        <v>357.12</v>
      </c>
      <c r="P1363" s="8">
        <f>(order_details[[#This Row],[Profit]]/order_details[[#This Row],[Sales]])/100</f>
        <v>9.5896885069817403E-3</v>
      </c>
      <c r="Q1363" s="12"/>
    </row>
    <row r="1364" spans="1:17" x14ac:dyDescent="0.25">
      <c r="A1364">
        <v>10483</v>
      </c>
      <c r="B1364">
        <v>77</v>
      </c>
      <c r="C1364" t="str">
        <f>_xlfn.XLOOKUP(order_details[[#This Row],[orderID]],orders[orderID],orders[customerID])</f>
        <v>WHITC</v>
      </c>
      <c r="D1364" t="str">
        <f>_xlfn.XLOOKUP(order_details[[#This Row],[orderID]],orders[orderID],orders[Employee Name])</f>
        <v>Robert King</v>
      </c>
      <c r="E1364" t="str">
        <f>_xlfn.XLOOKUP(order_details[[#This Row],[Customer ID]],customers[customerID],customers[companyName])</f>
        <v>White Clover Markets</v>
      </c>
      <c r="F1364" t="str">
        <f>_xlfn.XLOOKUP(order_details[[#This Row],[productID]],products[productID],products[productName])</f>
        <v>Original Frankfurter Grüne Soße</v>
      </c>
      <c r="G1364" t="str">
        <f>_xlfn.XLOOKUP(order_details[[#This Row],[Product Name]],products[productName],products[Category Name])</f>
        <v>Condiments</v>
      </c>
      <c r="H1364" s="6">
        <f>_xlfn.XLOOKUP(order_details[[#This Row],[orderID]],orders[orderID],orders[orderDate])</f>
        <v>41722</v>
      </c>
      <c r="I1364" s="6" t="e">
        <f>DATEVALUE(order_details[[#This Row],[Order Date]])</f>
        <v>#VALUE!</v>
      </c>
      <c r="J1364">
        <v>10.4</v>
      </c>
      <c r="K1364">
        <v>30</v>
      </c>
      <c r="L1364">
        <v>0.05</v>
      </c>
      <c r="M1364">
        <f>(order_details[[#This Row],[unitPrice]]*order_details[[#This Row],[quantity]]) - (order_details[[#This Row],[unitPrice]]*order_details[[#This Row],[quantity]]*order_details[[#This Row],[discount]])</f>
        <v>296.39999999999998</v>
      </c>
      <c r="N1364">
        <f>_xlfn.XLOOKUP(order_details[[#This Row],[orderID]],orders[orderID],orders[freight])</f>
        <v>15.28</v>
      </c>
      <c r="O1364">
        <f>order_details[[#This Row],[Sales]]-order_details[[#This Row],[Freight]]</f>
        <v>281.12</v>
      </c>
      <c r="P1364" s="8">
        <f>(order_details[[#This Row],[Profit]]/order_details[[#This Row],[Sales]])/100</f>
        <v>9.4844804318488535E-3</v>
      </c>
      <c r="Q1364" s="12"/>
    </row>
    <row r="1365" spans="1:17" x14ac:dyDescent="0.25">
      <c r="A1365">
        <v>10492</v>
      </c>
      <c r="B1365">
        <v>25</v>
      </c>
      <c r="C1365" t="str">
        <f>_xlfn.XLOOKUP(order_details[[#This Row],[orderID]],orders[orderID],orders[customerID])</f>
        <v>BOTTM</v>
      </c>
      <c r="D1365" t="str">
        <f>_xlfn.XLOOKUP(order_details[[#This Row],[orderID]],orders[orderID],orders[Employee Name])</f>
        <v>Janet Leverling</v>
      </c>
      <c r="E1365" t="str">
        <f>_xlfn.XLOOKUP(order_details[[#This Row],[Customer ID]],customers[customerID],customers[companyName])</f>
        <v>Bottom-Dollar Markets</v>
      </c>
      <c r="F1365" t="str">
        <f>_xlfn.XLOOKUP(order_details[[#This Row],[productID]],products[productID],products[productName])</f>
        <v>NuNuCa Nuß-Nougat-Creme</v>
      </c>
      <c r="G1365" t="str">
        <f>_xlfn.XLOOKUP(order_details[[#This Row],[Product Name]],products[productName],products[Category Name])</f>
        <v>Confections</v>
      </c>
      <c r="H1365" s="6">
        <f>_xlfn.XLOOKUP(order_details[[#This Row],[orderID]],orders[orderID],orders[orderDate])</f>
        <v>41730</v>
      </c>
      <c r="I1365" s="6" t="e">
        <f>DATEVALUE(order_details[[#This Row],[Order Date]])</f>
        <v>#VALUE!</v>
      </c>
      <c r="J1365">
        <v>11.2</v>
      </c>
      <c r="K1365">
        <v>60</v>
      </c>
      <c r="L1365">
        <v>0.05</v>
      </c>
      <c r="M1365">
        <f>(order_details[[#This Row],[unitPrice]]*order_details[[#This Row],[quantity]]) - (order_details[[#This Row],[unitPrice]]*order_details[[#This Row],[quantity]]*order_details[[#This Row],[discount]])</f>
        <v>638.4</v>
      </c>
      <c r="N1365">
        <f>_xlfn.XLOOKUP(order_details[[#This Row],[orderID]],orders[orderID],orders[freight])</f>
        <v>62.89</v>
      </c>
      <c r="O1365">
        <f>order_details[[#This Row],[Sales]]-order_details[[#This Row],[Freight]]</f>
        <v>575.51</v>
      </c>
      <c r="P1365" s="8">
        <f>(order_details[[#This Row],[Profit]]/order_details[[#This Row],[Sales]])/100</f>
        <v>9.014880952380953E-3</v>
      </c>
      <c r="Q1365" s="12"/>
    </row>
    <row r="1366" spans="1:17" x14ac:dyDescent="0.25">
      <c r="A1366">
        <v>10492</v>
      </c>
      <c r="B1366">
        <v>42</v>
      </c>
      <c r="C1366" t="str">
        <f>_xlfn.XLOOKUP(order_details[[#This Row],[orderID]],orders[orderID],orders[customerID])</f>
        <v>BOTTM</v>
      </c>
      <c r="D1366" t="str">
        <f>_xlfn.XLOOKUP(order_details[[#This Row],[orderID]],orders[orderID],orders[Employee Name])</f>
        <v>Janet Leverling</v>
      </c>
      <c r="E1366" t="str">
        <f>_xlfn.XLOOKUP(order_details[[#This Row],[Customer ID]],customers[customerID],customers[companyName])</f>
        <v>Bottom-Dollar Markets</v>
      </c>
      <c r="F1366" t="str">
        <f>_xlfn.XLOOKUP(order_details[[#This Row],[productID]],products[productID],products[productName])</f>
        <v>Singaporean Hokkien Fried Mee</v>
      </c>
      <c r="G1366" t="str">
        <f>_xlfn.XLOOKUP(order_details[[#This Row],[Product Name]],products[productName],products[Category Name])</f>
        <v>Grains &amp; Cereals</v>
      </c>
      <c r="H1366" s="6">
        <f>_xlfn.XLOOKUP(order_details[[#This Row],[orderID]],orders[orderID],orders[orderDate])</f>
        <v>41730</v>
      </c>
      <c r="I1366" s="6" t="e">
        <f>DATEVALUE(order_details[[#This Row],[Order Date]])</f>
        <v>#VALUE!</v>
      </c>
      <c r="J1366">
        <v>11.2</v>
      </c>
      <c r="K1366">
        <v>20</v>
      </c>
      <c r="L1366">
        <v>0.05</v>
      </c>
      <c r="M1366">
        <f>(order_details[[#This Row],[unitPrice]]*order_details[[#This Row],[quantity]]) - (order_details[[#This Row],[unitPrice]]*order_details[[#This Row],[quantity]]*order_details[[#This Row],[discount]])</f>
        <v>212.8</v>
      </c>
      <c r="N1366">
        <f>_xlfn.XLOOKUP(order_details[[#This Row],[orderID]],orders[orderID],orders[freight])</f>
        <v>62.89</v>
      </c>
      <c r="O1366">
        <f>order_details[[#This Row],[Sales]]-order_details[[#This Row],[Freight]]</f>
        <v>149.91000000000003</v>
      </c>
      <c r="P1366" s="8">
        <f>(order_details[[#This Row],[Profit]]/order_details[[#This Row],[Sales]])/100</f>
        <v>7.0446428571428578E-3</v>
      </c>
      <c r="Q1366" s="12"/>
    </row>
    <row r="1367" spans="1:17" x14ac:dyDescent="0.25">
      <c r="A1367">
        <v>10496</v>
      </c>
      <c r="B1367">
        <v>31</v>
      </c>
      <c r="C1367" t="str">
        <f>_xlfn.XLOOKUP(order_details[[#This Row],[orderID]],orders[orderID],orders[customerID])</f>
        <v>TRADH</v>
      </c>
      <c r="D1367" t="str">
        <f>_xlfn.XLOOKUP(order_details[[#This Row],[orderID]],orders[orderID],orders[Employee Name])</f>
        <v>Robert King</v>
      </c>
      <c r="E1367" t="str">
        <f>_xlfn.XLOOKUP(order_details[[#This Row],[Customer ID]],customers[customerID],customers[companyName])</f>
        <v>Tradição Hipermercados</v>
      </c>
      <c r="F1367" t="str">
        <f>_xlfn.XLOOKUP(order_details[[#This Row],[productID]],products[productID],products[productName])</f>
        <v>Gorgonzola Telino</v>
      </c>
      <c r="G1367" t="str">
        <f>_xlfn.XLOOKUP(order_details[[#This Row],[Product Name]],products[productName],products[Category Name])</f>
        <v>Dairy Products</v>
      </c>
      <c r="H1367" s="6">
        <f>_xlfn.XLOOKUP(order_details[[#This Row],[orderID]],orders[orderID],orders[orderDate])</f>
        <v>41733</v>
      </c>
      <c r="I1367" s="6" t="e">
        <f>DATEVALUE(order_details[[#This Row],[Order Date]])</f>
        <v>#VALUE!</v>
      </c>
      <c r="J1367">
        <v>10</v>
      </c>
      <c r="K1367">
        <v>20</v>
      </c>
      <c r="L1367">
        <v>0.05</v>
      </c>
      <c r="M1367">
        <f>(order_details[[#This Row],[unitPrice]]*order_details[[#This Row],[quantity]]) - (order_details[[#This Row],[unitPrice]]*order_details[[#This Row],[quantity]]*order_details[[#This Row],[discount]])</f>
        <v>190</v>
      </c>
      <c r="N1367">
        <f>_xlfn.XLOOKUP(order_details[[#This Row],[orderID]],orders[orderID],orders[freight])</f>
        <v>46.77</v>
      </c>
      <c r="O1367">
        <f>order_details[[#This Row],[Sales]]-order_details[[#This Row],[Freight]]</f>
        <v>143.22999999999999</v>
      </c>
      <c r="P1367" s="8">
        <f>(order_details[[#This Row],[Profit]]/order_details[[#This Row],[Sales]])/100</f>
        <v>7.5384210526315788E-3</v>
      </c>
      <c r="Q1367" s="12"/>
    </row>
    <row r="1368" spans="1:17" x14ac:dyDescent="0.25">
      <c r="A1368">
        <v>10500</v>
      </c>
      <c r="B1368">
        <v>15</v>
      </c>
      <c r="C1368" t="str">
        <f>_xlfn.XLOOKUP(order_details[[#This Row],[orderID]],orders[orderID],orders[customerID])</f>
        <v>LAMAI</v>
      </c>
      <c r="D1368" t="str">
        <f>_xlfn.XLOOKUP(order_details[[#This Row],[orderID]],orders[orderID],orders[Employee Name])</f>
        <v>Michael Suyama</v>
      </c>
      <c r="E1368" t="str">
        <f>_xlfn.XLOOKUP(order_details[[#This Row],[Customer ID]],customers[customerID],customers[companyName])</f>
        <v>La maison d'Asie</v>
      </c>
      <c r="F1368" t="str">
        <f>_xlfn.XLOOKUP(order_details[[#This Row],[productID]],products[productID],products[productName])</f>
        <v>Genen Shouyu</v>
      </c>
      <c r="G1368" t="str">
        <f>_xlfn.XLOOKUP(order_details[[#This Row],[Product Name]],products[productName],products[Category Name])</f>
        <v>Condiments</v>
      </c>
      <c r="H1368" s="6">
        <f>_xlfn.XLOOKUP(order_details[[#This Row],[orderID]],orders[orderID],orders[orderDate])</f>
        <v>41738</v>
      </c>
      <c r="I1368" s="6" t="e">
        <f>DATEVALUE(order_details[[#This Row],[Order Date]])</f>
        <v>#VALUE!</v>
      </c>
      <c r="J1368">
        <v>15.5</v>
      </c>
      <c r="K1368">
        <v>12</v>
      </c>
      <c r="L1368">
        <v>0.05</v>
      </c>
      <c r="M1368">
        <f>(order_details[[#This Row],[unitPrice]]*order_details[[#This Row],[quantity]]) - (order_details[[#This Row],[unitPrice]]*order_details[[#This Row],[quantity]]*order_details[[#This Row],[discount]])</f>
        <v>176.7</v>
      </c>
      <c r="N1368">
        <f>_xlfn.XLOOKUP(order_details[[#This Row],[orderID]],orders[orderID],orders[freight])</f>
        <v>42.68</v>
      </c>
      <c r="O1368">
        <f>order_details[[#This Row],[Sales]]-order_details[[#This Row],[Freight]]</f>
        <v>134.01999999999998</v>
      </c>
      <c r="P1368" s="8">
        <f>(order_details[[#This Row],[Profit]]/order_details[[#This Row],[Sales]])/100</f>
        <v>7.5846066779852849E-3</v>
      </c>
      <c r="Q1368" s="12"/>
    </row>
    <row r="1369" spans="1:17" x14ac:dyDescent="0.25">
      <c r="A1369">
        <v>10500</v>
      </c>
      <c r="B1369">
        <v>28</v>
      </c>
      <c r="C1369" t="str">
        <f>_xlfn.XLOOKUP(order_details[[#This Row],[orderID]],orders[orderID],orders[customerID])</f>
        <v>LAMAI</v>
      </c>
      <c r="D1369" t="str">
        <f>_xlfn.XLOOKUP(order_details[[#This Row],[orderID]],orders[orderID],orders[Employee Name])</f>
        <v>Michael Suyama</v>
      </c>
      <c r="E1369" t="str">
        <f>_xlfn.XLOOKUP(order_details[[#This Row],[Customer ID]],customers[customerID],customers[companyName])</f>
        <v>La maison d'Asie</v>
      </c>
      <c r="F1369" t="str">
        <f>_xlfn.XLOOKUP(order_details[[#This Row],[productID]],products[productID],products[productName])</f>
        <v>Rössle Sauerkraut</v>
      </c>
      <c r="G1369" t="str">
        <f>_xlfn.XLOOKUP(order_details[[#This Row],[Product Name]],products[productName],products[Category Name])</f>
        <v>Produce</v>
      </c>
      <c r="H1369" s="6">
        <f>_xlfn.XLOOKUP(order_details[[#This Row],[orderID]],orders[orderID],orders[orderDate])</f>
        <v>41738</v>
      </c>
      <c r="I1369" s="6" t="e">
        <f>DATEVALUE(order_details[[#This Row],[Order Date]])</f>
        <v>#VALUE!</v>
      </c>
      <c r="J1369">
        <v>45.6</v>
      </c>
      <c r="K1369">
        <v>8</v>
      </c>
      <c r="L1369">
        <v>0.05</v>
      </c>
      <c r="M1369">
        <f>(order_details[[#This Row],[unitPrice]]*order_details[[#This Row],[quantity]]) - (order_details[[#This Row],[unitPrice]]*order_details[[#This Row],[quantity]]*order_details[[#This Row],[discount]])</f>
        <v>346.56</v>
      </c>
      <c r="N1369">
        <f>_xlfn.XLOOKUP(order_details[[#This Row],[orderID]],orders[orderID],orders[freight])</f>
        <v>42.68</v>
      </c>
      <c r="O1369">
        <f>order_details[[#This Row],[Sales]]-order_details[[#This Row],[Freight]]</f>
        <v>303.88</v>
      </c>
      <c r="P1369" s="8">
        <f>(order_details[[#This Row],[Profit]]/order_details[[#This Row],[Sales]])/100</f>
        <v>8.7684672206832862E-3</v>
      </c>
      <c r="Q1369" s="12"/>
    </row>
    <row r="1370" spans="1:17" x14ac:dyDescent="0.25">
      <c r="A1370">
        <v>10519</v>
      </c>
      <c r="B1370">
        <v>10</v>
      </c>
      <c r="C1370" t="str">
        <f>_xlfn.XLOOKUP(order_details[[#This Row],[orderID]],orders[orderID],orders[customerID])</f>
        <v>CHOPS</v>
      </c>
      <c r="D1370" t="str">
        <f>_xlfn.XLOOKUP(order_details[[#This Row],[orderID]],orders[orderID],orders[Employee Name])</f>
        <v>Michael Suyama</v>
      </c>
      <c r="E1370" t="str">
        <f>_xlfn.XLOOKUP(order_details[[#This Row],[Customer ID]],customers[customerID],customers[companyName])</f>
        <v>Chop-suey Chinese</v>
      </c>
      <c r="F1370" t="str">
        <f>_xlfn.XLOOKUP(order_details[[#This Row],[productID]],products[productID],products[productName])</f>
        <v>Ikura</v>
      </c>
      <c r="G1370" t="str">
        <f>_xlfn.XLOOKUP(order_details[[#This Row],[Product Name]],products[productName],products[Category Name])</f>
        <v>Seafood</v>
      </c>
      <c r="H1370" s="6">
        <f>_xlfn.XLOOKUP(order_details[[#This Row],[orderID]],orders[orderID],orders[orderDate])</f>
        <v>41757</v>
      </c>
      <c r="I1370" s="6" t="e">
        <f>DATEVALUE(order_details[[#This Row],[Order Date]])</f>
        <v>#VALUE!</v>
      </c>
      <c r="J1370">
        <v>31</v>
      </c>
      <c r="K1370">
        <v>16</v>
      </c>
      <c r="L1370">
        <v>0.05</v>
      </c>
      <c r="M1370">
        <f>(order_details[[#This Row],[unitPrice]]*order_details[[#This Row],[quantity]]) - (order_details[[#This Row],[unitPrice]]*order_details[[#This Row],[quantity]]*order_details[[#This Row],[discount]])</f>
        <v>471.2</v>
      </c>
      <c r="N1370">
        <f>_xlfn.XLOOKUP(order_details[[#This Row],[orderID]],orders[orderID],orders[freight])</f>
        <v>91.76</v>
      </c>
      <c r="O1370">
        <f>order_details[[#This Row],[Sales]]-order_details[[#This Row],[Freight]]</f>
        <v>379.44</v>
      </c>
      <c r="P1370" s="8">
        <f>(order_details[[#This Row],[Profit]]/order_details[[#This Row],[Sales]])/100</f>
        <v>8.0526315789473685E-3</v>
      </c>
      <c r="Q1370" s="12"/>
    </row>
    <row r="1371" spans="1:17" x14ac:dyDescent="0.25">
      <c r="A1371">
        <v>10519</v>
      </c>
      <c r="B1371">
        <v>60</v>
      </c>
      <c r="C1371" t="str">
        <f>_xlfn.XLOOKUP(order_details[[#This Row],[orderID]],orders[orderID],orders[customerID])</f>
        <v>CHOPS</v>
      </c>
      <c r="D1371" t="str">
        <f>_xlfn.XLOOKUP(order_details[[#This Row],[orderID]],orders[orderID],orders[Employee Name])</f>
        <v>Michael Suyama</v>
      </c>
      <c r="E1371" t="str">
        <f>_xlfn.XLOOKUP(order_details[[#This Row],[Customer ID]],customers[customerID],customers[companyName])</f>
        <v>Chop-suey Chinese</v>
      </c>
      <c r="F1371" t="str">
        <f>_xlfn.XLOOKUP(order_details[[#This Row],[productID]],products[productID],products[productName])</f>
        <v>Camembert Pierrot</v>
      </c>
      <c r="G1371" t="str">
        <f>_xlfn.XLOOKUP(order_details[[#This Row],[Product Name]],products[productName],products[Category Name])</f>
        <v>Dairy Products</v>
      </c>
      <c r="H1371" s="6">
        <f>_xlfn.XLOOKUP(order_details[[#This Row],[orderID]],orders[orderID],orders[orderDate])</f>
        <v>41757</v>
      </c>
      <c r="I1371" s="6" t="e">
        <f>DATEVALUE(order_details[[#This Row],[Order Date]])</f>
        <v>#VALUE!</v>
      </c>
      <c r="J1371">
        <v>34</v>
      </c>
      <c r="K1371">
        <v>10</v>
      </c>
      <c r="L1371">
        <v>0.05</v>
      </c>
      <c r="M1371">
        <f>(order_details[[#This Row],[unitPrice]]*order_details[[#This Row],[quantity]]) - (order_details[[#This Row],[unitPrice]]*order_details[[#This Row],[quantity]]*order_details[[#This Row],[discount]])</f>
        <v>323</v>
      </c>
      <c r="N1371">
        <f>_xlfn.XLOOKUP(order_details[[#This Row],[orderID]],orders[orderID],orders[freight])</f>
        <v>91.76</v>
      </c>
      <c r="O1371">
        <f>order_details[[#This Row],[Sales]]-order_details[[#This Row],[Freight]]</f>
        <v>231.24</v>
      </c>
      <c r="P1371" s="8">
        <f>(order_details[[#This Row],[Profit]]/order_details[[#This Row],[Sales]])/100</f>
        <v>7.1591331269349849E-3</v>
      </c>
      <c r="Q1371" s="12"/>
    </row>
    <row r="1372" spans="1:17" x14ac:dyDescent="0.25">
      <c r="A1372">
        <v>10533</v>
      </c>
      <c r="B1372">
        <v>4</v>
      </c>
      <c r="C1372" t="str">
        <f>_xlfn.XLOOKUP(order_details[[#This Row],[orderID]],orders[orderID],orders[customerID])</f>
        <v>FOLKO</v>
      </c>
      <c r="D1372" t="str">
        <f>_xlfn.XLOOKUP(order_details[[#This Row],[orderID]],orders[orderID],orders[Employee Name])</f>
        <v>Laura Callahan</v>
      </c>
      <c r="E1372" t="str">
        <f>_xlfn.XLOOKUP(order_details[[#This Row],[Customer ID]],customers[customerID],customers[companyName])</f>
        <v>Folk och fä HB</v>
      </c>
      <c r="F1372" t="str">
        <f>_xlfn.XLOOKUP(order_details[[#This Row],[productID]],products[productID],products[productName])</f>
        <v>Chef Anton's Cajun Seasoning</v>
      </c>
      <c r="G1372" t="str">
        <f>_xlfn.XLOOKUP(order_details[[#This Row],[Product Name]],products[productName],products[Category Name])</f>
        <v>Condiments</v>
      </c>
      <c r="H1372" s="6">
        <f>_xlfn.XLOOKUP(order_details[[#This Row],[orderID]],orders[orderID],orders[orderDate])</f>
        <v>41771</v>
      </c>
      <c r="I1372" s="6" t="e">
        <f>DATEVALUE(order_details[[#This Row],[Order Date]])</f>
        <v>#VALUE!</v>
      </c>
      <c r="J1372">
        <v>22</v>
      </c>
      <c r="K1372">
        <v>50</v>
      </c>
      <c r="L1372">
        <v>0.05</v>
      </c>
      <c r="M1372">
        <f>(order_details[[#This Row],[unitPrice]]*order_details[[#This Row],[quantity]]) - (order_details[[#This Row],[unitPrice]]*order_details[[#This Row],[quantity]]*order_details[[#This Row],[discount]])</f>
        <v>1045</v>
      </c>
      <c r="N1372">
        <f>_xlfn.XLOOKUP(order_details[[#This Row],[orderID]],orders[orderID],orders[freight])</f>
        <v>188.04</v>
      </c>
      <c r="O1372">
        <f>order_details[[#This Row],[Sales]]-order_details[[#This Row],[Freight]]</f>
        <v>856.96</v>
      </c>
      <c r="P1372" s="8">
        <f>(order_details[[#This Row],[Profit]]/order_details[[#This Row],[Sales]])/100</f>
        <v>8.2005741626794259E-3</v>
      </c>
      <c r="Q1372" s="12"/>
    </row>
    <row r="1373" spans="1:17" x14ac:dyDescent="0.25">
      <c r="A1373">
        <v>10533</v>
      </c>
      <c r="B1373">
        <v>73</v>
      </c>
      <c r="C1373" t="str">
        <f>_xlfn.XLOOKUP(order_details[[#This Row],[orderID]],orders[orderID],orders[customerID])</f>
        <v>FOLKO</v>
      </c>
      <c r="D1373" t="str">
        <f>_xlfn.XLOOKUP(order_details[[#This Row],[orderID]],orders[orderID],orders[Employee Name])</f>
        <v>Laura Callahan</v>
      </c>
      <c r="E1373" t="str">
        <f>_xlfn.XLOOKUP(order_details[[#This Row],[Customer ID]],customers[customerID],customers[companyName])</f>
        <v>Folk och fä HB</v>
      </c>
      <c r="F1373" t="str">
        <f>_xlfn.XLOOKUP(order_details[[#This Row],[productID]],products[productID],products[productName])</f>
        <v>Röd Kaviar</v>
      </c>
      <c r="G1373" t="str">
        <f>_xlfn.XLOOKUP(order_details[[#This Row],[Product Name]],products[productName],products[Category Name])</f>
        <v>Seafood</v>
      </c>
      <c r="H1373" s="6">
        <f>_xlfn.XLOOKUP(order_details[[#This Row],[orderID]],orders[orderID],orders[orderDate])</f>
        <v>41771</v>
      </c>
      <c r="I1373" s="6" t="e">
        <f>DATEVALUE(order_details[[#This Row],[Order Date]])</f>
        <v>#VALUE!</v>
      </c>
      <c r="J1373">
        <v>15</v>
      </c>
      <c r="K1373">
        <v>24</v>
      </c>
      <c r="L1373">
        <v>0.05</v>
      </c>
      <c r="M1373">
        <f>(order_details[[#This Row],[unitPrice]]*order_details[[#This Row],[quantity]]) - (order_details[[#This Row],[unitPrice]]*order_details[[#This Row],[quantity]]*order_details[[#This Row],[discount]])</f>
        <v>342</v>
      </c>
      <c r="N1373">
        <f>_xlfn.XLOOKUP(order_details[[#This Row],[orderID]],orders[orderID],orders[freight])</f>
        <v>188.04</v>
      </c>
      <c r="O1373">
        <f>order_details[[#This Row],[Sales]]-order_details[[#This Row],[Freight]]</f>
        <v>153.96</v>
      </c>
      <c r="P1373" s="8">
        <f>(order_details[[#This Row],[Profit]]/order_details[[#This Row],[Sales]])/100</f>
        <v>4.5017543859649121E-3</v>
      </c>
      <c r="Q1373" s="12"/>
    </row>
    <row r="1374" spans="1:17" x14ac:dyDescent="0.25">
      <c r="A1374">
        <v>10542</v>
      </c>
      <c r="B1374">
        <v>11</v>
      </c>
      <c r="C1374" t="str">
        <f>_xlfn.XLOOKUP(order_details[[#This Row],[orderID]],orders[orderID],orders[customerID])</f>
        <v>KOENE</v>
      </c>
      <c r="D1374" t="str">
        <f>_xlfn.XLOOKUP(order_details[[#This Row],[orderID]],orders[orderID],orders[Employee Name])</f>
        <v>Nancy Davolio</v>
      </c>
      <c r="E1374" t="str">
        <f>_xlfn.XLOOKUP(order_details[[#This Row],[Customer ID]],customers[customerID],customers[companyName])</f>
        <v>Königlich Essen</v>
      </c>
      <c r="F1374" t="str">
        <f>_xlfn.XLOOKUP(order_details[[#This Row],[productID]],products[productID],products[productName])</f>
        <v>Queso Cabrales</v>
      </c>
      <c r="G1374" t="str">
        <f>_xlfn.XLOOKUP(order_details[[#This Row],[Product Name]],products[productName],products[Category Name])</f>
        <v>Dairy Products</v>
      </c>
      <c r="H1374" s="6">
        <f>_xlfn.XLOOKUP(order_details[[#This Row],[orderID]],orders[orderID],orders[orderDate])</f>
        <v>41779</v>
      </c>
      <c r="I1374" s="6" t="e">
        <f>DATEVALUE(order_details[[#This Row],[Order Date]])</f>
        <v>#VALUE!</v>
      </c>
      <c r="J1374">
        <v>21</v>
      </c>
      <c r="K1374">
        <v>15</v>
      </c>
      <c r="L1374">
        <v>0.05</v>
      </c>
      <c r="M1374">
        <f>(order_details[[#This Row],[unitPrice]]*order_details[[#This Row],[quantity]]) - (order_details[[#This Row],[unitPrice]]*order_details[[#This Row],[quantity]]*order_details[[#This Row],[discount]])</f>
        <v>299.25</v>
      </c>
      <c r="N1374">
        <f>_xlfn.XLOOKUP(order_details[[#This Row],[orderID]],orders[orderID],orders[freight])</f>
        <v>10.95</v>
      </c>
      <c r="O1374">
        <f>order_details[[#This Row],[Sales]]-order_details[[#This Row],[Freight]]</f>
        <v>288.3</v>
      </c>
      <c r="P1374" s="8">
        <f>(order_details[[#This Row],[Profit]]/order_details[[#This Row],[Sales]])/100</f>
        <v>9.6340852130325817E-3</v>
      </c>
      <c r="Q1374" s="12"/>
    </row>
    <row r="1375" spans="1:17" x14ac:dyDescent="0.25">
      <c r="A1375">
        <v>10542</v>
      </c>
      <c r="B1375">
        <v>54</v>
      </c>
      <c r="C1375" t="str">
        <f>_xlfn.XLOOKUP(order_details[[#This Row],[orderID]],orders[orderID],orders[customerID])</f>
        <v>KOENE</v>
      </c>
      <c r="D1375" t="str">
        <f>_xlfn.XLOOKUP(order_details[[#This Row],[orderID]],orders[orderID],orders[Employee Name])</f>
        <v>Nancy Davolio</v>
      </c>
      <c r="E1375" t="str">
        <f>_xlfn.XLOOKUP(order_details[[#This Row],[Customer ID]],customers[customerID],customers[companyName])</f>
        <v>Königlich Essen</v>
      </c>
      <c r="F1375" t="str">
        <f>_xlfn.XLOOKUP(order_details[[#This Row],[productID]],products[productID],products[productName])</f>
        <v>Tourtière</v>
      </c>
      <c r="G1375" t="str">
        <f>_xlfn.XLOOKUP(order_details[[#This Row],[Product Name]],products[productName],products[Category Name])</f>
        <v>Meat &amp; Poultry</v>
      </c>
      <c r="H1375" s="6">
        <f>_xlfn.XLOOKUP(order_details[[#This Row],[orderID]],orders[orderID],orders[orderDate])</f>
        <v>41779</v>
      </c>
      <c r="I1375" s="6" t="e">
        <f>DATEVALUE(order_details[[#This Row],[Order Date]])</f>
        <v>#VALUE!</v>
      </c>
      <c r="J1375">
        <v>7.45</v>
      </c>
      <c r="K1375">
        <v>24</v>
      </c>
      <c r="L1375">
        <v>0.05</v>
      </c>
      <c r="M1375">
        <f>(order_details[[#This Row],[unitPrice]]*order_details[[#This Row],[quantity]]) - (order_details[[#This Row],[unitPrice]]*order_details[[#This Row],[quantity]]*order_details[[#This Row],[discount]])</f>
        <v>169.86</v>
      </c>
      <c r="N1375">
        <f>_xlfn.XLOOKUP(order_details[[#This Row],[orderID]],orders[orderID],orders[freight])</f>
        <v>10.95</v>
      </c>
      <c r="O1375">
        <f>order_details[[#This Row],[Sales]]-order_details[[#This Row],[Freight]]</f>
        <v>158.91000000000003</v>
      </c>
      <c r="P1375" s="8">
        <f>(order_details[[#This Row],[Profit]]/order_details[[#This Row],[Sales]])/100</f>
        <v>9.3553514659131046E-3</v>
      </c>
      <c r="Q1375" s="12"/>
    </row>
    <row r="1376" spans="1:17" x14ac:dyDescent="0.25">
      <c r="A1376">
        <v>10554</v>
      </c>
      <c r="B1376">
        <v>16</v>
      </c>
      <c r="C1376" t="str">
        <f>_xlfn.XLOOKUP(order_details[[#This Row],[orderID]],orders[orderID],orders[customerID])</f>
        <v>OTTIK</v>
      </c>
      <c r="D1376" t="str">
        <f>_xlfn.XLOOKUP(order_details[[#This Row],[orderID]],orders[orderID],orders[Employee Name])</f>
        <v>Margaret Peacock</v>
      </c>
      <c r="E1376" t="str">
        <f>_xlfn.XLOOKUP(order_details[[#This Row],[Customer ID]],customers[customerID],customers[companyName])</f>
        <v>Ottilies Käseladen</v>
      </c>
      <c r="F1376" t="str">
        <f>_xlfn.XLOOKUP(order_details[[#This Row],[productID]],products[productID],products[productName])</f>
        <v>Pavlova</v>
      </c>
      <c r="G1376" t="str">
        <f>_xlfn.XLOOKUP(order_details[[#This Row],[Product Name]],products[productName],products[Category Name])</f>
        <v>Confections</v>
      </c>
      <c r="H1376" s="6">
        <f>_xlfn.XLOOKUP(order_details[[#This Row],[orderID]],orders[orderID],orders[orderDate])</f>
        <v>41789</v>
      </c>
      <c r="I1376" s="6" t="e">
        <f>DATEVALUE(order_details[[#This Row],[Order Date]])</f>
        <v>#VALUE!</v>
      </c>
      <c r="J1376">
        <v>17.45</v>
      </c>
      <c r="K1376">
        <v>30</v>
      </c>
      <c r="L1376">
        <v>0.05</v>
      </c>
      <c r="M1376">
        <f>(order_details[[#This Row],[unitPrice]]*order_details[[#This Row],[quantity]]) - (order_details[[#This Row],[unitPrice]]*order_details[[#This Row],[quantity]]*order_details[[#This Row],[discount]])</f>
        <v>497.32499999999999</v>
      </c>
      <c r="N1376">
        <f>_xlfn.XLOOKUP(order_details[[#This Row],[orderID]],orders[orderID],orders[freight])</f>
        <v>120.97</v>
      </c>
      <c r="O1376">
        <f>order_details[[#This Row],[Sales]]-order_details[[#This Row],[Freight]]</f>
        <v>376.35500000000002</v>
      </c>
      <c r="P1376" s="8">
        <f>(order_details[[#This Row],[Profit]]/order_details[[#This Row],[Sales]])/100</f>
        <v>7.5675865882471223E-3</v>
      </c>
      <c r="Q1376" s="12"/>
    </row>
    <row r="1377" spans="1:17" x14ac:dyDescent="0.25">
      <c r="A1377">
        <v>10554</v>
      </c>
      <c r="B1377">
        <v>23</v>
      </c>
      <c r="C1377" t="str">
        <f>_xlfn.XLOOKUP(order_details[[#This Row],[orderID]],orders[orderID],orders[customerID])</f>
        <v>OTTIK</v>
      </c>
      <c r="D1377" t="str">
        <f>_xlfn.XLOOKUP(order_details[[#This Row],[orderID]],orders[orderID],orders[Employee Name])</f>
        <v>Margaret Peacock</v>
      </c>
      <c r="E1377" t="str">
        <f>_xlfn.XLOOKUP(order_details[[#This Row],[Customer ID]],customers[customerID],customers[companyName])</f>
        <v>Ottilies Käseladen</v>
      </c>
      <c r="F1377" t="str">
        <f>_xlfn.XLOOKUP(order_details[[#This Row],[productID]],products[productID],products[productName])</f>
        <v>Tunnbröd</v>
      </c>
      <c r="G1377" t="str">
        <f>_xlfn.XLOOKUP(order_details[[#This Row],[Product Name]],products[productName],products[Category Name])</f>
        <v>Grains &amp; Cereals</v>
      </c>
      <c r="H1377" s="6">
        <f>_xlfn.XLOOKUP(order_details[[#This Row],[orderID]],orders[orderID],orders[orderDate])</f>
        <v>41789</v>
      </c>
      <c r="I1377" s="6" t="e">
        <f>DATEVALUE(order_details[[#This Row],[Order Date]])</f>
        <v>#VALUE!</v>
      </c>
      <c r="J1377">
        <v>9</v>
      </c>
      <c r="K1377">
        <v>20</v>
      </c>
      <c r="L1377">
        <v>0.05</v>
      </c>
      <c r="M1377">
        <f>(order_details[[#This Row],[unitPrice]]*order_details[[#This Row],[quantity]]) - (order_details[[#This Row],[unitPrice]]*order_details[[#This Row],[quantity]]*order_details[[#This Row],[discount]])</f>
        <v>171</v>
      </c>
      <c r="N1377">
        <f>_xlfn.XLOOKUP(order_details[[#This Row],[orderID]],orders[orderID],orders[freight])</f>
        <v>120.97</v>
      </c>
      <c r="O1377">
        <f>order_details[[#This Row],[Sales]]-order_details[[#This Row],[Freight]]</f>
        <v>50.03</v>
      </c>
      <c r="P1377" s="8">
        <f>(order_details[[#This Row],[Profit]]/order_details[[#This Row],[Sales]])/100</f>
        <v>2.9257309941520472E-3</v>
      </c>
      <c r="Q1377" s="12"/>
    </row>
    <row r="1378" spans="1:17" x14ac:dyDescent="0.25">
      <c r="A1378">
        <v>10554</v>
      </c>
      <c r="B1378">
        <v>62</v>
      </c>
      <c r="C1378" t="str">
        <f>_xlfn.XLOOKUP(order_details[[#This Row],[orderID]],orders[orderID],orders[customerID])</f>
        <v>OTTIK</v>
      </c>
      <c r="D1378" t="str">
        <f>_xlfn.XLOOKUP(order_details[[#This Row],[orderID]],orders[orderID],orders[Employee Name])</f>
        <v>Margaret Peacock</v>
      </c>
      <c r="E1378" t="str">
        <f>_xlfn.XLOOKUP(order_details[[#This Row],[Customer ID]],customers[customerID],customers[companyName])</f>
        <v>Ottilies Käseladen</v>
      </c>
      <c r="F1378" t="str">
        <f>_xlfn.XLOOKUP(order_details[[#This Row],[productID]],products[productID],products[productName])</f>
        <v>Tarte au sucre</v>
      </c>
      <c r="G1378" t="str">
        <f>_xlfn.XLOOKUP(order_details[[#This Row],[Product Name]],products[productName],products[Category Name])</f>
        <v>Confections</v>
      </c>
      <c r="H1378" s="6">
        <f>_xlfn.XLOOKUP(order_details[[#This Row],[orderID]],orders[orderID],orders[orderDate])</f>
        <v>41789</v>
      </c>
      <c r="I1378" s="6" t="e">
        <f>DATEVALUE(order_details[[#This Row],[Order Date]])</f>
        <v>#VALUE!</v>
      </c>
      <c r="J1378">
        <v>49.3</v>
      </c>
      <c r="K1378">
        <v>20</v>
      </c>
      <c r="L1378">
        <v>0.05</v>
      </c>
      <c r="M1378">
        <f>(order_details[[#This Row],[unitPrice]]*order_details[[#This Row],[quantity]]) - (order_details[[#This Row],[unitPrice]]*order_details[[#This Row],[quantity]]*order_details[[#This Row],[discount]])</f>
        <v>936.7</v>
      </c>
      <c r="N1378">
        <f>_xlfn.XLOOKUP(order_details[[#This Row],[orderID]],orders[orderID],orders[freight])</f>
        <v>120.97</v>
      </c>
      <c r="O1378">
        <f>order_details[[#This Row],[Sales]]-order_details[[#This Row],[Freight]]</f>
        <v>815.73</v>
      </c>
      <c r="P1378" s="8">
        <f>(order_details[[#This Row],[Profit]]/order_details[[#This Row],[Sales]])/100</f>
        <v>8.7085512971068653E-3</v>
      </c>
      <c r="Q1378" s="12"/>
    </row>
    <row r="1379" spans="1:17" x14ac:dyDescent="0.25">
      <c r="A1379">
        <v>10554</v>
      </c>
      <c r="B1379">
        <v>77</v>
      </c>
      <c r="C1379" t="str">
        <f>_xlfn.XLOOKUP(order_details[[#This Row],[orderID]],orders[orderID],orders[customerID])</f>
        <v>OTTIK</v>
      </c>
      <c r="D1379" t="str">
        <f>_xlfn.XLOOKUP(order_details[[#This Row],[orderID]],orders[orderID],orders[Employee Name])</f>
        <v>Margaret Peacock</v>
      </c>
      <c r="E1379" t="str">
        <f>_xlfn.XLOOKUP(order_details[[#This Row],[Customer ID]],customers[customerID],customers[companyName])</f>
        <v>Ottilies Käseladen</v>
      </c>
      <c r="F1379" t="str">
        <f>_xlfn.XLOOKUP(order_details[[#This Row],[productID]],products[productID],products[productName])</f>
        <v>Original Frankfurter Grüne Soße</v>
      </c>
      <c r="G1379" t="str">
        <f>_xlfn.XLOOKUP(order_details[[#This Row],[Product Name]],products[productName],products[Category Name])</f>
        <v>Condiments</v>
      </c>
      <c r="H1379" s="6">
        <f>_xlfn.XLOOKUP(order_details[[#This Row],[orderID]],orders[orderID],orders[orderDate])</f>
        <v>41789</v>
      </c>
      <c r="I1379" s="6" t="e">
        <f>DATEVALUE(order_details[[#This Row],[Order Date]])</f>
        <v>#VALUE!</v>
      </c>
      <c r="J1379">
        <v>13</v>
      </c>
      <c r="K1379">
        <v>10</v>
      </c>
      <c r="L1379">
        <v>0.05</v>
      </c>
      <c r="M1379">
        <f>(order_details[[#This Row],[unitPrice]]*order_details[[#This Row],[quantity]]) - (order_details[[#This Row],[unitPrice]]*order_details[[#This Row],[quantity]]*order_details[[#This Row],[discount]])</f>
        <v>123.5</v>
      </c>
      <c r="N1379">
        <f>_xlfn.XLOOKUP(order_details[[#This Row],[orderID]],orders[orderID],orders[freight])</f>
        <v>120.97</v>
      </c>
      <c r="O1379">
        <f>order_details[[#This Row],[Sales]]-order_details[[#This Row],[Freight]]</f>
        <v>2.5300000000000011</v>
      </c>
      <c r="P1379" s="8">
        <f>(order_details[[#This Row],[Profit]]/order_details[[#This Row],[Sales]])/100</f>
        <v>2.0485829959514181E-4</v>
      </c>
      <c r="Q1379" s="12"/>
    </row>
    <row r="1380" spans="1:17" x14ac:dyDescent="0.25">
      <c r="A1380">
        <v>10559</v>
      </c>
      <c r="B1380">
        <v>41</v>
      </c>
      <c r="C1380" t="str">
        <f>_xlfn.XLOOKUP(order_details[[#This Row],[orderID]],orders[orderID],orders[customerID])</f>
        <v>BLONP</v>
      </c>
      <c r="D1380" t="str">
        <f>_xlfn.XLOOKUP(order_details[[#This Row],[orderID]],orders[orderID],orders[Employee Name])</f>
        <v>Michael Suyama</v>
      </c>
      <c r="E1380" t="str">
        <f>_xlfn.XLOOKUP(order_details[[#This Row],[Customer ID]],customers[customerID],customers[companyName])</f>
        <v>Blondesddsl père et fils</v>
      </c>
      <c r="F1380" t="str">
        <f>_xlfn.XLOOKUP(order_details[[#This Row],[productID]],products[productID],products[productName])</f>
        <v>Jack's New England Clam Chowder</v>
      </c>
      <c r="G1380" t="str">
        <f>_xlfn.XLOOKUP(order_details[[#This Row],[Product Name]],products[productName],products[Category Name])</f>
        <v>Seafood</v>
      </c>
      <c r="H1380" s="6">
        <f>_xlfn.XLOOKUP(order_details[[#This Row],[orderID]],orders[orderID],orders[orderDate])</f>
        <v>41795</v>
      </c>
      <c r="I1380" s="6" t="e">
        <f>DATEVALUE(order_details[[#This Row],[Order Date]])</f>
        <v>#VALUE!</v>
      </c>
      <c r="J1380">
        <v>9.65</v>
      </c>
      <c r="K1380">
        <v>12</v>
      </c>
      <c r="L1380">
        <v>0.05</v>
      </c>
      <c r="M1380">
        <f>(order_details[[#This Row],[unitPrice]]*order_details[[#This Row],[quantity]]) - (order_details[[#This Row],[unitPrice]]*order_details[[#This Row],[quantity]]*order_details[[#This Row],[discount]])</f>
        <v>110.01</v>
      </c>
      <c r="N1380">
        <f>_xlfn.XLOOKUP(order_details[[#This Row],[orderID]],orders[orderID],orders[freight])</f>
        <v>8.0500000000000007</v>
      </c>
      <c r="O1380">
        <f>order_details[[#This Row],[Sales]]-order_details[[#This Row],[Freight]]</f>
        <v>101.96000000000001</v>
      </c>
      <c r="P1380" s="8">
        <f>(order_details[[#This Row],[Profit]]/order_details[[#This Row],[Sales]])/100</f>
        <v>9.268248341059904E-3</v>
      </c>
      <c r="Q1380" s="12"/>
    </row>
    <row r="1381" spans="1:17" x14ac:dyDescent="0.25">
      <c r="A1381">
        <v>10559</v>
      </c>
      <c r="B1381">
        <v>55</v>
      </c>
      <c r="C1381" t="str">
        <f>_xlfn.XLOOKUP(order_details[[#This Row],[orderID]],orders[orderID],orders[customerID])</f>
        <v>BLONP</v>
      </c>
      <c r="D1381" t="str">
        <f>_xlfn.XLOOKUP(order_details[[#This Row],[orderID]],orders[orderID],orders[Employee Name])</f>
        <v>Michael Suyama</v>
      </c>
      <c r="E1381" t="str">
        <f>_xlfn.XLOOKUP(order_details[[#This Row],[Customer ID]],customers[customerID],customers[companyName])</f>
        <v>Blondesddsl père et fils</v>
      </c>
      <c r="F1381" t="str">
        <f>_xlfn.XLOOKUP(order_details[[#This Row],[productID]],products[productID],products[productName])</f>
        <v>Pâté chinois</v>
      </c>
      <c r="G1381" t="str">
        <f>_xlfn.XLOOKUP(order_details[[#This Row],[Product Name]],products[productName],products[Category Name])</f>
        <v>Meat &amp; Poultry</v>
      </c>
      <c r="H1381" s="6">
        <f>_xlfn.XLOOKUP(order_details[[#This Row],[orderID]],orders[orderID],orders[orderDate])</f>
        <v>41795</v>
      </c>
      <c r="I1381" s="6" t="e">
        <f>DATEVALUE(order_details[[#This Row],[Order Date]])</f>
        <v>#VALUE!</v>
      </c>
      <c r="J1381">
        <v>24</v>
      </c>
      <c r="K1381">
        <v>18</v>
      </c>
      <c r="L1381">
        <v>0.05</v>
      </c>
      <c r="M1381">
        <f>(order_details[[#This Row],[unitPrice]]*order_details[[#This Row],[quantity]]) - (order_details[[#This Row],[unitPrice]]*order_details[[#This Row],[quantity]]*order_details[[#This Row],[discount]])</f>
        <v>410.4</v>
      </c>
      <c r="N1381">
        <f>_xlfn.XLOOKUP(order_details[[#This Row],[orderID]],orders[orderID],orders[freight])</f>
        <v>8.0500000000000007</v>
      </c>
      <c r="O1381">
        <f>order_details[[#This Row],[Sales]]-order_details[[#This Row],[Freight]]</f>
        <v>402.34999999999997</v>
      </c>
      <c r="P1381" s="8">
        <f>(order_details[[#This Row],[Profit]]/order_details[[#This Row],[Sales]])/100</f>
        <v>9.8038499025341133E-3</v>
      </c>
      <c r="Q1381" s="12"/>
    </row>
    <row r="1382" spans="1:17" x14ac:dyDescent="0.25">
      <c r="A1382">
        <v>10564</v>
      </c>
      <c r="B1382">
        <v>17</v>
      </c>
      <c r="C1382" t="str">
        <f>_xlfn.XLOOKUP(order_details[[#This Row],[orderID]],orders[orderID],orders[customerID])</f>
        <v>RATTC</v>
      </c>
      <c r="D1382" t="str">
        <f>_xlfn.XLOOKUP(order_details[[#This Row],[orderID]],orders[orderID],orders[Employee Name])</f>
        <v>Margaret Peacock</v>
      </c>
      <c r="E1382" t="str">
        <f>_xlfn.XLOOKUP(order_details[[#This Row],[Customer ID]],customers[customerID],customers[companyName])</f>
        <v>Rattlesnake Canyon Grocery</v>
      </c>
      <c r="F1382" t="str">
        <f>_xlfn.XLOOKUP(order_details[[#This Row],[productID]],products[productID],products[productName])</f>
        <v>Alice Mutton</v>
      </c>
      <c r="G1382" t="str">
        <f>_xlfn.XLOOKUP(order_details[[#This Row],[Product Name]],products[productName],products[Category Name])</f>
        <v>Meat &amp; Poultry</v>
      </c>
      <c r="H1382" s="6">
        <f>_xlfn.XLOOKUP(order_details[[#This Row],[orderID]],orders[orderID],orders[orderDate])</f>
        <v>41800</v>
      </c>
      <c r="I1382" s="6" t="e">
        <f>DATEVALUE(order_details[[#This Row],[Order Date]])</f>
        <v>#VALUE!</v>
      </c>
      <c r="J1382">
        <v>39</v>
      </c>
      <c r="K1382">
        <v>16</v>
      </c>
      <c r="L1382">
        <v>0.05</v>
      </c>
      <c r="M1382">
        <f>(order_details[[#This Row],[unitPrice]]*order_details[[#This Row],[quantity]]) - (order_details[[#This Row],[unitPrice]]*order_details[[#This Row],[quantity]]*order_details[[#This Row],[discount]])</f>
        <v>592.79999999999995</v>
      </c>
      <c r="N1382">
        <f>_xlfn.XLOOKUP(order_details[[#This Row],[orderID]],orders[orderID],orders[freight])</f>
        <v>13.75</v>
      </c>
      <c r="O1382">
        <f>order_details[[#This Row],[Sales]]-order_details[[#This Row],[Freight]]</f>
        <v>579.04999999999995</v>
      </c>
      <c r="P1382" s="8">
        <f>(order_details[[#This Row],[Profit]]/order_details[[#This Row],[Sales]])/100</f>
        <v>9.7680499325236165E-3</v>
      </c>
      <c r="Q1382" s="12"/>
    </row>
    <row r="1383" spans="1:17" x14ac:dyDescent="0.25">
      <c r="A1383">
        <v>10564</v>
      </c>
      <c r="B1383">
        <v>31</v>
      </c>
      <c r="C1383" t="str">
        <f>_xlfn.XLOOKUP(order_details[[#This Row],[orderID]],orders[orderID],orders[customerID])</f>
        <v>RATTC</v>
      </c>
      <c r="D1383" t="str">
        <f>_xlfn.XLOOKUP(order_details[[#This Row],[orderID]],orders[orderID],orders[Employee Name])</f>
        <v>Margaret Peacock</v>
      </c>
      <c r="E1383" t="str">
        <f>_xlfn.XLOOKUP(order_details[[#This Row],[Customer ID]],customers[customerID],customers[companyName])</f>
        <v>Rattlesnake Canyon Grocery</v>
      </c>
      <c r="F1383" t="str">
        <f>_xlfn.XLOOKUP(order_details[[#This Row],[productID]],products[productID],products[productName])</f>
        <v>Gorgonzola Telino</v>
      </c>
      <c r="G1383" t="str">
        <f>_xlfn.XLOOKUP(order_details[[#This Row],[Product Name]],products[productName],products[Category Name])</f>
        <v>Dairy Products</v>
      </c>
      <c r="H1383" s="6">
        <f>_xlfn.XLOOKUP(order_details[[#This Row],[orderID]],orders[orderID],orders[orderDate])</f>
        <v>41800</v>
      </c>
      <c r="I1383" s="6" t="e">
        <f>DATEVALUE(order_details[[#This Row],[Order Date]])</f>
        <v>#VALUE!</v>
      </c>
      <c r="J1383">
        <v>12.5</v>
      </c>
      <c r="K1383">
        <v>6</v>
      </c>
      <c r="L1383">
        <v>0.05</v>
      </c>
      <c r="M1383">
        <f>(order_details[[#This Row],[unitPrice]]*order_details[[#This Row],[quantity]]) - (order_details[[#This Row],[unitPrice]]*order_details[[#This Row],[quantity]]*order_details[[#This Row],[discount]])</f>
        <v>71.25</v>
      </c>
      <c r="N1383">
        <f>_xlfn.XLOOKUP(order_details[[#This Row],[orderID]],orders[orderID],orders[freight])</f>
        <v>13.75</v>
      </c>
      <c r="O1383">
        <f>order_details[[#This Row],[Sales]]-order_details[[#This Row],[Freight]]</f>
        <v>57.5</v>
      </c>
      <c r="P1383" s="8">
        <f>(order_details[[#This Row],[Profit]]/order_details[[#This Row],[Sales]])/100</f>
        <v>8.0701754385964913E-3</v>
      </c>
      <c r="Q1383" s="12"/>
    </row>
    <row r="1384" spans="1:17" x14ac:dyDescent="0.25">
      <c r="A1384">
        <v>10564</v>
      </c>
      <c r="B1384">
        <v>55</v>
      </c>
      <c r="C1384" t="str">
        <f>_xlfn.XLOOKUP(order_details[[#This Row],[orderID]],orders[orderID],orders[customerID])</f>
        <v>RATTC</v>
      </c>
      <c r="D1384" t="str">
        <f>_xlfn.XLOOKUP(order_details[[#This Row],[orderID]],orders[orderID],orders[Employee Name])</f>
        <v>Margaret Peacock</v>
      </c>
      <c r="E1384" t="str">
        <f>_xlfn.XLOOKUP(order_details[[#This Row],[Customer ID]],customers[customerID],customers[companyName])</f>
        <v>Rattlesnake Canyon Grocery</v>
      </c>
      <c r="F1384" t="str">
        <f>_xlfn.XLOOKUP(order_details[[#This Row],[productID]],products[productID],products[productName])</f>
        <v>Pâté chinois</v>
      </c>
      <c r="G1384" t="str">
        <f>_xlfn.XLOOKUP(order_details[[#This Row],[Product Name]],products[productName],products[Category Name])</f>
        <v>Meat &amp; Poultry</v>
      </c>
      <c r="H1384" s="6">
        <f>_xlfn.XLOOKUP(order_details[[#This Row],[orderID]],orders[orderID],orders[orderDate])</f>
        <v>41800</v>
      </c>
      <c r="I1384" s="6" t="e">
        <f>DATEVALUE(order_details[[#This Row],[Order Date]])</f>
        <v>#VALUE!</v>
      </c>
      <c r="J1384">
        <v>24</v>
      </c>
      <c r="K1384">
        <v>25</v>
      </c>
      <c r="L1384">
        <v>0.05</v>
      </c>
      <c r="M1384">
        <f>(order_details[[#This Row],[unitPrice]]*order_details[[#This Row],[quantity]]) - (order_details[[#This Row],[unitPrice]]*order_details[[#This Row],[quantity]]*order_details[[#This Row],[discount]])</f>
        <v>570</v>
      </c>
      <c r="N1384">
        <f>_xlfn.XLOOKUP(order_details[[#This Row],[orderID]],orders[orderID],orders[freight])</f>
        <v>13.75</v>
      </c>
      <c r="O1384">
        <f>order_details[[#This Row],[Sales]]-order_details[[#This Row],[Freight]]</f>
        <v>556.25</v>
      </c>
      <c r="P1384" s="8">
        <f>(order_details[[#This Row],[Profit]]/order_details[[#This Row],[Sales]])/100</f>
        <v>9.7587719298245605E-3</v>
      </c>
      <c r="Q1384" s="12"/>
    </row>
    <row r="1385" spans="1:17" x14ac:dyDescent="0.25">
      <c r="A1385">
        <v>10570</v>
      </c>
      <c r="B1385">
        <v>11</v>
      </c>
      <c r="C1385" t="str">
        <f>_xlfn.XLOOKUP(order_details[[#This Row],[orderID]],orders[orderID],orders[customerID])</f>
        <v>MEREP</v>
      </c>
      <c r="D1385" t="str">
        <f>_xlfn.XLOOKUP(order_details[[#This Row],[orderID]],orders[orderID],orders[Employee Name])</f>
        <v>Janet Leverling</v>
      </c>
      <c r="E1385" t="str">
        <f>_xlfn.XLOOKUP(order_details[[#This Row],[Customer ID]],customers[customerID],customers[companyName])</f>
        <v>Mère Paillarde</v>
      </c>
      <c r="F1385" t="str">
        <f>_xlfn.XLOOKUP(order_details[[#This Row],[productID]],products[productID],products[productName])</f>
        <v>Queso Cabrales</v>
      </c>
      <c r="G1385" t="str">
        <f>_xlfn.XLOOKUP(order_details[[#This Row],[Product Name]],products[productName],products[Category Name])</f>
        <v>Dairy Products</v>
      </c>
      <c r="H1385" s="6">
        <f>_xlfn.XLOOKUP(order_details[[#This Row],[orderID]],orders[orderID],orders[orderDate])</f>
        <v>41807</v>
      </c>
      <c r="I1385" s="6" t="e">
        <f>DATEVALUE(order_details[[#This Row],[Order Date]])</f>
        <v>#VALUE!</v>
      </c>
      <c r="J1385">
        <v>21</v>
      </c>
      <c r="K1385">
        <v>15</v>
      </c>
      <c r="L1385">
        <v>0.05</v>
      </c>
      <c r="M1385">
        <f>(order_details[[#This Row],[unitPrice]]*order_details[[#This Row],[quantity]]) - (order_details[[#This Row],[unitPrice]]*order_details[[#This Row],[quantity]]*order_details[[#This Row],[discount]])</f>
        <v>299.25</v>
      </c>
      <c r="N1385">
        <f>_xlfn.XLOOKUP(order_details[[#This Row],[orderID]],orders[orderID],orders[freight])</f>
        <v>188.99</v>
      </c>
      <c r="O1385">
        <f>order_details[[#This Row],[Sales]]-order_details[[#This Row],[Freight]]</f>
        <v>110.25999999999999</v>
      </c>
      <c r="P1385" s="8">
        <f>(order_details[[#This Row],[Profit]]/order_details[[#This Row],[Sales]])/100</f>
        <v>3.6845446950710104E-3</v>
      </c>
      <c r="Q1385" s="12"/>
    </row>
    <row r="1386" spans="1:17" x14ac:dyDescent="0.25">
      <c r="A1386">
        <v>10570</v>
      </c>
      <c r="B1386">
        <v>56</v>
      </c>
      <c r="C1386" t="str">
        <f>_xlfn.XLOOKUP(order_details[[#This Row],[orderID]],orders[orderID],orders[customerID])</f>
        <v>MEREP</v>
      </c>
      <c r="D1386" t="str">
        <f>_xlfn.XLOOKUP(order_details[[#This Row],[orderID]],orders[orderID],orders[Employee Name])</f>
        <v>Janet Leverling</v>
      </c>
      <c r="E1386" t="str">
        <f>_xlfn.XLOOKUP(order_details[[#This Row],[Customer ID]],customers[customerID],customers[companyName])</f>
        <v>Mère Paillarde</v>
      </c>
      <c r="F1386" t="str">
        <f>_xlfn.XLOOKUP(order_details[[#This Row],[productID]],products[productID],products[productName])</f>
        <v>Gnocchi di nonna Alice</v>
      </c>
      <c r="G1386" t="str">
        <f>_xlfn.XLOOKUP(order_details[[#This Row],[Product Name]],products[productName],products[Category Name])</f>
        <v>Grains &amp; Cereals</v>
      </c>
      <c r="H1386" s="6">
        <f>_xlfn.XLOOKUP(order_details[[#This Row],[orderID]],orders[orderID],orders[orderDate])</f>
        <v>41807</v>
      </c>
      <c r="I1386" s="6" t="e">
        <f>DATEVALUE(order_details[[#This Row],[Order Date]])</f>
        <v>#VALUE!</v>
      </c>
      <c r="J1386">
        <v>38</v>
      </c>
      <c r="K1386">
        <v>60</v>
      </c>
      <c r="L1386">
        <v>0.05</v>
      </c>
      <c r="M1386">
        <f>(order_details[[#This Row],[unitPrice]]*order_details[[#This Row],[quantity]]) - (order_details[[#This Row],[unitPrice]]*order_details[[#This Row],[quantity]]*order_details[[#This Row],[discount]])</f>
        <v>2166</v>
      </c>
      <c r="N1386">
        <f>_xlfn.XLOOKUP(order_details[[#This Row],[orderID]],orders[orderID],orders[freight])</f>
        <v>188.99</v>
      </c>
      <c r="O1386">
        <f>order_details[[#This Row],[Sales]]-order_details[[#This Row],[Freight]]</f>
        <v>1977.01</v>
      </c>
      <c r="P1386" s="8">
        <f>(order_details[[#This Row],[Profit]]/order_details[[#This Row],[Sales]])/100</f>
        <v>9.12746999076639E-3</v>
      </c>
      <c r="Q1386" s="12"/>
    </row>
    <row r="1387" spans="1:17" x14ac:dyDescent="0.25">
      <c r="A1387">
        <v>10580</v>
      </c>
      <c r="B1387">
        <v>14</v>
      </c>
      <c r="C1387" t="str">
        <f>_xlfn.XLOOKUP(order_details[[#This Row],[orderID]],orders[orderID],orders[customerID])</f>
        <v>OTTIK</v>
      </c>
      <c r="D1387" t="str">
        <f>_xlfn.XLOOKUP(order_details[[#This Row],[orderID]],orders[orderID],orders[Employee Name])</f>
        <v>Margaret Peacock</v>
      </c>
      <c r="E1387" t="str">
        <f>_xlfn.XLOOKUP(order_details[[#This Row],[Customer ID]],customers[customerID],customers[companyName])</f>
        <v>Ottilies Käseladen</v>
      </c>
      <c r="F1387" t="str">
        <f>_xlfn.XLOOKUP(order_details[[#This Row],[productID]],products[productID],products[productName])</f>
        <v>Tofu</v>
      </c>
      <c r="G1387" t="str">
        <f>_xlfn.XLOOKUP(order_details[[#This Row],[Product Name]],products[productName],products[Category Name])</f>
        <v>Produce</v>
      </c>
      <c r="H1387" s="6">
        <f>_xlfn.XLOOKUP(order_details[[#This Row],[orderID]],orders[orderID],orders[orderDate])</f>
        <v>41816</v>
      </c>
      <c r="I1387" s="6" t="e">
        <f>DATEVALUE(order_details[[#This Row],[Order Date]])</f>
        <v>#VALUE!</v>
      </c>
      <c r="J1387">
        <v>23.25</v>
      </c>
      <c r="K1387">
        <v>15</v>
      </c>
      <c r="L1387">
        <v>0.05</v>
      </c>
      <c r="M1387">
        <f>(order_details[[#This Row],[unitPrice]]*order_details[[#This Row],[quantity]]) - (order_details[[#This Row],[unitPrice]]*order_details[[#This Row],[quantity]]*order_details[[#This Row],[discount]])</f>
        <v>331.3125</v>
      </c>
      <c r="N1387">
        <f>_xlfn.XLOOKUP(order_details[[#This Row],[orderID]],orders[orderID],orders[freight])</f>
        <v>75.89</v>
      </c>
      <c r="O1387">
        <f>order_details[[#This Row],[Sales]]-order_details[[#This Row],[Freight]]</f>
        <v>255.42250000000001</v>
      </c>
      <c r="P1387" s="8">
        <f>(order_details[[#This Row],[Profit]]/order_details[[#This Row],[Sales]])/100</f>
        <v>7.7094133182418409E-3</v>
      </c>
      <c r="Q1387" s="12"/>
    </row>
    <row r="1388" spans="1:17" x14ac:dyDescent="0.25">
      <c r="A1388">
        <v>10580</v>
      </c>
      <c r="B1388">
        <v>41</v>
      </c>
      <c r="C1388" t="str">
        <f>_xlfn.XLOOKUP(order_details[[#This Row],[orderID]],orders[orderID],orders[customerID])</f>
        <v>OTTIK</v>
      </c>
      <c r="D1388" t="str">
        <f>_xlfn.XLOOKUP(order_details[[#This Row],[orderID]],orders[orderID],orders[Employee Name])</f>
        <v>Margaret Peacock</v>
      </c>
      <c r="E1388" t="str">
        <f>_xlfn.XLOOKUP(order_details[[#This Row],[Customer ID]],customers[customerID],customers[companyName])</f>
        <v>Ottilies Käseladen</v>
      </c>
      <c r="F1388" t="str">
        <f>_xlfn.XLOOKUP(order_details[[#This Row],[productID]],products[productID],products[productName])</f>
        <v>Jack's New England Clam Chowder</v>
      </c>
      <c r="G1388" t="str">
        <f>_xlfn.XLOOKUP(order_details[[#This Row],[Product Name]],products[productName],products[Category Name])</f>
        <v>Seafood</v>
      </c>
      <c r="H1388" s="6">
        <f>_xlfn.XLOOKUP(order_details[[#This Row],[orderID]],orders[orderID],orders[orderDate])</f>
        <v>41816</v>
      </c>
      <c r="I1388" s="6" t="e">
        <f>DATEVALUE(order_details[[#This Row],[Order Date]])</f>
        <v>#VALUE!</v>
      </c>
      <c r="J1388">
        <v>9.65</v>
      </c>
      <c r="K1388">
        <v>9</v>
      </c>
      <c r="L1388">
        <v>0.05</v>
      </c>
      <c r="M1388">
        <f>(order_details[[#This Row],[unitPrice]]*order_details[[#This Row],[quantity]]) - (order_details[[#This Row],[unitPrice]]*order_details[[#This Row],[quantity]]*order_details[[#This Row],[discount]])</f>
        <v>82.507500000000007</v>
      </c>
      <c r="N1388">
        <f>_xlfn.XLOOKUP(order_details[[#This Row],[orderID]],orders[orderID],orders[freight])</f>
        <v>75.89</v>
      </c>
      <c r="O1388">
        <f>order_details[[#This Row],[Sales]]-order_details[[#This Row],[Freight]]</f>
        <v>6.6175000000000068</v>
      </c>
      <c r="P1388" s="8">
        <f>(order_details[[#This Row],[Profit]]/order_details[[#This Row],[Sales]])/100</f>
        <v>8.0204829863951836E-4</v>
      </c>
      <c r="Q1388" s="12"/>
    </row>
    <row r="1389" spans="1:17" x14ac:dyDescent="0.25">
      <c r="A1389">
        <v>10580</v>
      </c>
      <c r="B1389">
        <v>65</v>
      </c>
      <c r="C1389" t="str">
        <f>_xlfn.XLOOKUP(order_details[[#This Row],[orderID]],orders[orderID],orders[customerID])</f>
        <v>OTTIK</v>
      </c>
      <c r="D1389" t="str">
        <f>_xlfn.XLOOKUP(order_details[[#This Row],[orderID]],orders[orderID],orders[Employee Name])</f>
        <v>Margaret Peacock</v>
      </c>
      <c r="E1389" t="str">
        <f>_xlfn.XLOOKUP(order_details[[#This Row],[Customer ID]],customers[customerID],customers[companyName])</f>
        <v>Ottilies Käseladen</v>
      </c>
      <c r="F1389" t="str">
        <f>_xlfn.XLOOKUP(order_details[[#This Row],[productID]],products[productID],products[productName])</f>
        <v>Louisiana Fiery Hot Pepper Sauce</v>
      </c>
      <c r="G1389" t="str">
        <f>_xlfn.XLOOKUP(order_details[[#This Row],[Product Name]],products[productName],products[Category Name])</f>
        <v>Condiments</v>
      </c>
      <c r="H1389" s="6">
        <f>_xlfn.XLOOKUP(order_details[[#This Row],[orderID]],orders[orderID],orders[orderDate])</f>
        <v>41816</v>
      </c>
      <c r="I1389" s="6" t="e">
        <f>DATEVALUE(order_details[[#This Row],[Order Date]])</f>
        <v>#VALUE!</v>
      </c>
      <c r="J1389">
        <v>21.05</v>
      </c>
      <c r="K1389">
        <v>30</v>
      </c>
      <c r="L1389">
        <v>0.05</v>
      </c>
      <c r="M1389">
        <f>(order_details[[#This Row],[unitPrice]]*order_details[[#This Row],[quantity]]) - (order_details[[#This Row],[unitPrice]]*order_details[[#This Row],[quantity]]*order_details[[#This Row],[discount]])</f>
        <v>599.92499999999995</v>
      </c>
      <c r="N1389">
        <f>_xlfn.XLOOKUP(order_details[[#This Row],[orderID]],orders[orderID],orders[freight])</f>
        <v>75.89</v>
      </c>
      <c r="O1389">
        <f>order_details[[#This Row],[Sales]]-order_details[[#This Row],[Freight]]</f>
        <v>524.03499999999997</v>
      </c>
      <c r="P1389" s="8">
        <f>(order_details[[#This Row],[Profit]]/order_details[[#This Row],[Sales]])/100</f>
        <v>8.7350085427345073E-3</v>
      </c>
      <c r="Q1389" s="12"/>
    </row>
    <row r="1390" spans="1:17" x14ac:dyDescent="0.25">
      <c r="A1390">
        <v>10584</v>
      </c>
      <c r="B1390">
        <v>31</v>
      </c>
      <c r="C1390" t="str">
        <f>_xlfn.XLOOKUP(order_details[[#This Row],[orderID]],orders[orderID],orders[customerID])</f>
        <v>BLONP</v>
      </c>
      <c r="D1390" t="str">
        <f>_xlfn.XLOOKUP(order_details[[#This Row],[orderID]],orders[orderID],orders[Employee Name])</f>
        <v>Margaret Peacock</v>
      </c>
      <c r="E1390" t="str">
        <f>_xlfn.XLOOKUP(order_details[[#This Row],[Customer ID]],customers[customerID],customers[companyName])</f>
        <v>Blondesddsl père et fils</v>
      </c>
      <c r="F1390" t="str">
        <f>_xlfn.XLOOKUP(order_details[[#This Row],[productID]],products[productID],products[productName])</f>
        <v>Gorgonzola Telino</v>
      </c>
      <c r="G1390" t="str">
        <f>_xlfn.XLOOKUP(order_details[[#This Row],[Product Name]],products[productName],products[Category Name])</f>
        <v>Dairy Products</v>
      </c>
      <c r="H1390" s="6">
        <f>_xlfn.XLOOKUP(order_details[[#This Row],[orderID]],orders[orderID],orders[orderDate])</f>
        <v>41820</v>
      </c>
      <c r="I1390" s="6" t="e">
        <f>DATEVALUE(order_details[[#This Row],[Order Date]])</f>
        <v>#VALUE!</v>
      </c>
      <c r="J1390">
        <v>12.5</v>
      </c>
      <c r="K1390">
        <v>50</v>
      </c>
      <c r="L1390">
        <v>0.05</v>
      </c>
      <c r="M1390">
        <f>(order_details[[#This Row],[unitPrice]]*order_details[[#This Row],[quantity]]) - (order_details[[#This Row],[unitPrice]]*order_details[[#This Row],[quantity]]*order_details[[#This Row],[discount]])</f>
        <v>593.75</v>
      </c>
      <c r="N1390">
        <f>_xlfn.XLOOKUP(order_details[[#This Row],[orderID]],orders[orderID],orders[freight])</f>
        <v>59.14</v>
      </c>
      <c r="O1390">
        <f>order_details[[#This Row],[Sales]]-order_details[[#This Row],[Freight]]</f>
        <v>534.61</v>
      </c>
      <c r="P1390" s="8">
        <f>(order_details[[#This Row],[Profit]]/order_details[[#This Row],[Sales]])/100</f>
        <v>9.0039578947368418E-3</v>
      </c>
      <c r="Q1390" s="12"/>
    </row>
    <row r="1391" spans="1:17" x14ac:dyDescent="0.25">
      <c r="A1391">
        <v>10590</v>
      </c>
      <c r="B1391">
        <v>77</v>
      </c>
      <c r="C1391" t="str">
        <f>_xlfn.XLOOKUP(order_details[[#This Row],[orderID]],orders[orderID],orders[customerID])</f>
        <v>MEREP</v>
      </c>
      <c r="D1391" t="str">
        <f>_xlfn.XLOOKUP(order_details[[#This Row],[orderID]],orders[orderID],orders[Employee Name])</f>
        <v>Margaret Peacock</v>
      </c>
      <c r="E1391" t="str">
        <f>_xlfn.XLOOKUP(order_details[[#This Row],[Customer ID]],customers[customerID],customers[companyName])</f>
        <v>Mère Paillarde</v>
      </c>
      <c r="F1391" t="str">
        <f>_xlfn.XLOOKUP(order_details[[#This Row],[productID]],products[productID],products[productName])</f>
        <v>Original Frankfurter Grüne Soße</v>
      </c>
      <c r="G1391" t="str">
        <f>_xlfn.XLOOKUP(order_details[[#This Row],[Product Name]],products[productName],products[Category Name])</f>
        <v>Condiments</v>
      </c>
      <c r="H1391" s="6">
        <f>_xlfn.XLOOKUP(order_details[[#This Row],[orderID]],orders[orderID],orders[orderDate])</f>
        <v>41827</v>
      </c>
      <c r="I1391" s="6" t="e">
        <f>DATEVALUE(order_details[[#This Row],[Order Date]])</f>
        <v>#VALUE!</v>
      </c>
      <c r="J1391">
        <v>13</v>
      </c>
      <c r="K1391">
        <v>60</v>
      </c>
      <c r="L1391">
        <v>0.05</v>
      </c>
      <c r="M1391">
        <f>(order_details[[#This Row],[unitPrice]]*order_details[[#This Row],[quantity]]) - (order_details[[#This Row],[unitPrice]]*order_details[[#This Row],[quantity]]*order_details[[#This Row],[discount]])</f>
        <v>741</v>
      </c>
      <c r="N1391">
        <f>_xlfn.XLOOKUP(order_details[[#This Row],[orderID]],orders[orderID],orders[freight])</f>
        <v>44.77</v>
      </c>
      <c r="O1391">
        <f>order_details[[#This Row],[Sales]]-order_details[[#This Row],[Freight]]</f>
        <v>696.23</v>
      </c>
      <c r="P1391" s="8">
        <f>(order_details[[#This Row],[Profit]]/order_details[[#This Row],[Sales]])/100</f>
        <v>9.3958164642375178E-3</v>
      </c>
      <c r="Q1391" s="12"/>
    </row>
    <row r="1392" spans="1:17" x14ac:dyDescent="0.25">
      <c r="A1392">
        <v>10592</v>
      </c>
      <c r="B1392">
        <v>15</v>
      </c>
      <c r="C1392" t="str">
        <f>_xlfn.XLOOKUP(order_details[[#This Row],[orderID]],orders[orderID],orders[customerID])</f>
        <v>LEHMS</v>
      </c>
      <c r="D1392" t="str">
        <f>_xlfn.XLOOKUP(order_details[[#This Row],[orderID]],orders[orderID],orders[Employee Name])</f>
        <v>Janet Leverling</v>
      </c>
      <c r="E1392" t="str">
        <f>_xlfn.XLOOKUP(order_details[[#This Row],[Customer ID]],customers[customerID],customers[companyName])</f>
        <v>Lehmanns Marktstand</v>
      </c>
      <c r="F1392" t="str">
        <f>_xlfn.XLOOKUP(order_details[[#This Row],[productID]],products[productID],products[productName])</f>
        <v>Genen Shouyu</v>
      </c>
      <c r="G1392" t="str">
        <f>_xlfn.XLOOKUP(order_details[[#This Row],[Product Name]],products[productName],products[Category Name])</f>
        <v>Condiments</v>
      </c>
      <c r="H1392" s="6">
        <f>_xlfn.XLOOKUP(order_details[[#This Row],[orderID]],orders[orderID],orders[orderDate])</f>
        <v>41828</v>
      </c>
      <c r="I1392" s="6" t="e">
        <f>DATEVALUE(order_details[[#This Row],[Order Date]])</f>
        <v>#VALUE!</v>
      </c>
      <c r="J1392">
        <v>15.5</v>
      </c>
      <c r="K1392">
        <v>25</v>
      </c>
      <c r="L1392">
        <v>0.05</v>
      </c>
      <c r="M1392">
        <f>(order_details[[#This Row],[unitPrice]]*order_details[[#This Row],[quantity]]) - (order_details[[#This Row],[unitPrice]]*order_details[[#This Row],[quantity]]*order_details[[#This Row],[discount]])</f>
        <v>368.125</v>
      </c>
      <c r="N1392">
        <f>_xlfn.XLOOKUP(order_details[[#This Row],[orderID]],orders[orderID],orders[freight])</f>
        <v>32.1</v>
      </c>
      <c r="O1392">
        <f>order_details[[#This Row],[Sales]]-order_details[[#This Row],[Freight]]</f>
        <v>336.02499999999998</v>
      </c>
      <c r="P1392" s="8">
        <f>(order_details[[#This Row],[Profit]]/order_details[[#This Row],[Sales]])/100</f>
        <v>9.1280135823429524E-3</v>
      </c>
      <c r="Q1392" s="12"/>
    </row>
    <row r="1393" spans="1:17" x14ac:dyDescent="0.25">
      <c r="A1393">
        <v>10592</v>
      </c>
      <c r="B1393">
        <v>26</v>
      </c>
      <c r="C1393" t="str">
        <f>_xlfn.XLOOKUP(order_details[[#This Row],[orderID]],orders[orderID],orders[customerID])</f>
        <v>LEHMS</v>
      </c>
      <c r="D1393" t="str">
        <f>_xlfn.XLOOKUP(order_details[[#This Row],[orderID]],orders[orderID],orders[Employee Name])</f>
        <v>Janet Leverling</v>
      </c>
      <c r="E1393" t="str">
        <f>_xlfn.XLOOKUP(order_details[[#This Row],[Customer ID]],customers[customerID],customers[companyName])</f>
        <v>Lehmanns Marktstand</v>
      </c>
      <c r="F1393" t="str">
        <f>_xlfn.XLOOKUP(order_details[[#This Row],[productID]],products[productID],products[productName])</f>
        <v>Gumbär Gummibärchen</v>
      </c>
      <c r="G1393" t="str">
        <f>_xlfn.XLOOKUP(order_details[[#This Row],[Product Name]],products[productName],products[Category Name])</f>
        <v>Confections</v>
      </c>
      <c r="H1393" s="6">
        <f>_xlfn.XLOOKUP(order_details[[#This Row],[orderID]],orders[orderID],orders[orderDate])</f>
        <v>41828</v>
      </c>
      <c r="I1393" s="6" t="e">
        <f>DATEVALUE(order_details[[#This Row],[Order Date]])</f>
        <v>#VALUE!</v>
      </c>
      <c r="J1393">
        <v>31.23</v>
      </c>
      <c r="K1393">
        <v>5</v>
      </c>
      <c r="L1393">
        <v>0.05</v>
      </c>
      <c r="M1393">
        <f>(order_details[[#This Row],[unitPrice]]*order_details[[#This Row],[quantity]]) - (order_details[[#This Row],[unitPrice]]*order_details[[#This Row],[quantity]]*order_details[[#This Row],[discount]])</f>
        <v>148.3425</v>
      </c>
      <c r="N1393">
        <f>_xlfn.XLOOKUP(order_details[[#This Row],[orderID]],orders[orderID],orders[freight])</f>
        <v>32.1</v>
      </c>
      <c r="O1393">
        <f>order_details[[#This Row],[Sales]]-order_details[[#This Row],[Freight]]</f>
        <v>116.24250000000001</v>
      </c>
      <c r="P1393" s="8">
        <f>(order_details[[#This Row],[Profit]]/order_details[[#This Row],[Sales]])/100</f>
        <v>7.8360887810303859E-3</v>
      </c>
      <c r="Q1393" s="12"/>
    </row>
    <row r="1394" spans="1:17" x14ac:dyDescent="0.25">
      <c r="A1394">
        <v>10603</v>
      </c>
      <c r="B1394">
        <v>49</v>
      </c>
      <c r="C1394" t="str">
        <f>_xlfn.XLOOKUP(order_details[[#This Row],[orderID]],orders[orderID],orders[customerID])</f>
        <v>SAVEA</v>
      </c>
      <c r="D1394" t="str">
        <f>_xlfn.XLOOKUP(order_details[[#This Row],[orderID]],orders[orderID],orders[Employee Name])</f>
        <v>Laura Callahan</v>
      </c>
      <c r="E1394" t="str">
        <f>_xlfn.XLOOKUP(order_details[[#This Row],[Customer ID]],customers[customerID],customers[companyName])</f>
        <v>Save-a-lot Markets</v>
      </c>
      <c r="F1394" t="str">
        <f>_xlfn.XLOOKUP(order_details[[#This Row],[productID]],products[productID],products[productName])</f>
        <v>Maxilaku</v>
      </c>
      <c r="G1394" t="str">
        <f>_xlfn.XLOOKUP(order_details[[#This Row],[Product Name]],products[productName],products[Category Name])</f>
        <v>Confections</v>
      </c>
      <c r="H1394" s="6">
        <f>_xlfn.XLOOKUP(order_details[[#This Row],[orderID]],orders[orderID],orders[orderDate])</f>
        <v>41838</v>
      </c>
      <c r="I1394" s="6" t="e">
        <f>DATEVALUE(order_details[[#This Row],[Order Date]])</f>
        <v>#VALUE!</v>
      </c>
      <c r="J1394">
        <v>20</v>
      </c>
      <c r="K1394">
        <v>25</v>
      </c>
      <c r="L1394">
        <v>0.05</v>
      </c>
      <c r="M1394">
        <f>(order_details[[#This Row],[unitPrice]]*order_details[[#This Row],[quantity]]) - (order_details[[#This Row],[unitPrice]]*order_details[[#This Row],[quantity]]*order_details[[#This Row],[discount]])</f>
        <v>475</v>
      </c>
      <c r="N1394">
        <f>_xlfn.XLOOKUP(order_details[[#This Row],[orderID]],orders[orderID],orders[freight])</f>
        <v>48.77</v>
      </c>
      <c r="O1394">
        <f>order_details[[#This Row],[Sales]]-order_details[[#This Row],[Freight]]</f>
        <v>426.23</v>
      </c>
      <c r="P1394" s="8">
        <f>(order_details[[#This Row],[Profit]]/order_details[[#This Row],[Sales]])/100</f>
        <v>8.9732631578947376E-3</v>
      </c>
      <c r="Q1394" s="12"/>
    </row>
    <row r="1395" spans="1:17" x14ac:dyDescent="0.25">
      <c r="A1395">
        <v>10605</v>
      </c>
      <c r="B1395">
        <v>16</v>
      </c>
      <c r="C1395" t="str">
        <f>_xlfn.XLOOKUP(order_details[[#This Row],[orderID]],orders[orderID],orders[customerID])</f>
        <v>MEREP</v>
      </c>
      <c r="D1395" t="str">
        <f>_xlfn.XLOOKUP(order_details[[#This Row],[orderID]],orders[orderID],orders[Employee Name])</f>
        <v>Nancy Davolio</v>
      </c>
      <c r="E1395" t="str">
        <f>_xlfn.XLOOKUP(order_details[[#This Row],[Customer ID]],customers[customerID],customers[companyName])</f>
        <v>Mère Paillarde</v>
      </c>
      <c r="F1395" t="str">
        <f>_xlfn.XLOOKUP(order_details[[#This Row],[productID]],products[productID],products[productName])</f>
        <v>Pavlova</v>
      </c>
      <c r="G1395" t="str">
        <f>_xlfn.XLOOKUP(order_details[[#This Row],[Product Name]],products[productName],products[Category Name])</f>
        <v>Confections</v>
      </c>
      <c r="H1395" s="6">
        <f>_xlfn.XLOOKUP(order_details[[#This Row],[orderID]],orders[orderID],orders[orderDate])</f>
        <v>41841</v>
      </c>
      <c r="I1395" s="6" t="e">
        <f>DATEVALUE(order_details[[#This Row],[Order Date]])</f>
        <v>#VALUE!</v>
      </c>
      <c r="J1395">
        <v>17.45</v>
      </c>
      <c r="K1395">
        <v>30</v>
      </c>
      <c r="L1395">
        <v>0.05</v>
      </c>
      <c r="M1395">
        <f>(order_details[[#This Row],[unitPrice]]*order_details[[#This Row],[quantity]]) - (order_details[[#This Row],[unitPrice]]*order_details[[#This Row],[quantity]]*order_details[[#This Row],[discount]])</f>
        <v>497.32499999999999</v>
      </c>
      <c r="N1395">
        <f>_xlfn.XLOOKUP(order_details[[#This Row],[orderID]],orders[orderID],orders[freight])</f>
        <v>379.13</v>
      </c>
      <c r="O1395">
        <f>order_details[[#This Row],[Sales]]-order_details[[#This Row],[Freight]]</f>
        <v>118.19499999999999</v>
      </c>
      <c r="P1395" s="8">
        <f>(order_details[[#This Row],[Profit]]/order_details[[#This Row],[Sales]])/100</f>
        <v>2.3766148896596792E-3</v>
      </c>
      <c r="Q1395" s="12"/>
    </row>
    <row r="1396" spans="1:17" x14ac:dyDescent="0.25">
      <c r="A1396">
        <v>10605</v>
      </c>
      <c r="B1396">
        <v>59</v>
      </c>
      <c r="C1396" t="str">
        <f>_xlfn.XLOOKUP(order_details[[#This Row],[orderID]],orders[orderID],orders[customerID])</f>
        <v>MEREP</v>
      </c>
      <c r="D1396" t="str">
        <f>_xlfn.XLOOKUP(order_details[[#This Row],[orderID]],orders[orderID],orders[Employee Name])</f>
        <v>Nancy Davolio</v>
      </c>
      <c r="E1396" t="str">
        <f>_xlfn.XLOOKUP(order_details[[#This Row],[Customer ID]],customers[customerID],customers[companyName])</f>
        <v>Mère Paillarde</v>
      </c>
      <c r="F1396" t="str">
        <f>_xlfn.XLOOKUP(order_details[[#This Row],[productID]],products[productID],products[productName])</f>
        <v>Raclette Courdavault</v>
      </c>
      <c r="G1396" t="str">
        <f>_xlfn.XLOOKUP(order_details[[#This Row],[Product Name]],products[productName],products[Category Name])</f>
        <v>Dairy Products</v>
      </c>
      <c r="H1396" s="6">
        <f>_xlfn.XLOOKUP(order_details[[#This Row],[orderID]],orders[orderID],orders[orderDate])</f>
        <v>41841</v>
      </c>
      <c r="I1396" s="6" t="e">
        <f>DATEVALUE(order_details[[#This Row],[Order Date]])</f>
        <v>#VALUE!</v>
      </c>
      <c r="J1396">
        <v>55</v>
      </c>
      <c r="K1396">
        <v>20</v>
      </c>
      <c r="L1396">
        <v>0.05</v>
      </c>
      <c r="M1396">
        <f>(order_details[[#This Row],[unitPrice]]*order_details[[#This Row],[quantity]]) - (order_details[[#This Row],[unitPrice]]*order_details[[#This Row],[quantity]]*order_details[[#This Row],[discount]])</f>
        <v>1045</v>
      </c>
      <c r="N1396">
        <f>_xlfn.XLOOKUP(order_details[[#This Row],[orderID]],orders[orderID],orders[freight])</f>
        <v>379.13</v>
      </c>
      <c r="O1396">
        <f>order_details[[#This Row],[Sales]]-order_details[[#This Row],[Freight]]</f>
        <v>665.87</v>
      </c>
      <c r="P1396" s="8">
        <f>(order_details[[#This Row],[Profit]]/order_details[[#This Row],[Sales]])/100</f>
        <v>6.3719617224880388E-3</v>
      </c>
      <c r="Q1396" s="12"/>
    </row>
    <row r="1397" spans="1:17" x14ac:dyDescent="0.25">
      <c r="A1397">
        <v>10605</v>
      </c>
      <c r="B1397">
        <v>60</v>
      </c>
      <c r="C1397" t="str">
        <f>_xlfn.XLOOKUP(order_details[[#This Row],[orderID]],orders[orderID],orders[customerID])</f>
        <v>MEREP</v>
      </c>
      <c r="D1397" t="str">
        <f>_xlfn.XLOOKUP(order_details[[#This Row],[orderID]],orders[orderID],orders[Employee Name])</f>
        <v>Nancy Davolio</v>
      </c>
      <c r="E1397" t="str">
        <f>_xlfn.XLOOKUP(order_details[[#This Row],[Customer ID]],customers[customerID],customers[companyName])</f>
        <v>Mère Paillarde</v>
      </c>
      <c r="F1397" t="str">
        <f>_xlfn.XLOOKUP(order_details[[#This Row],[productID]],products[productID],products[productName])</f>
        <v>Camembert Pierrot</v>
      </c>
      <c r="G1397" t="str">
        <f>_xlfn.XLOOKUP(order_details[[#This Row],[Product Name]],products[productName],products[Category Name])</f>
        <v>Dairy Products</v>
      </c>
      <c r="H1397" s="6">
        <f>_xlfn.XLOOKUP(order_details[[#This Row],[orderID]],orders[orderID],orders[orderDate])</f>
        <v>41841</v>
      </c>
      <c r="I1397" s="6" t="e">
        <f>DATEVALUE(order_details[[#This Row],[Order Date]])</f>
        <v>#VALUE!</v>
      </c>
      <c r="J1397">
        <v>34</v>
      </c>
      <c r="K1397">
        <v>70</v>
      </c>
      <c r="L1397">
        <v>0.05</v>
      </c>
      <c r="M1397">
        <f>(order_details[[#This Row],[unitPrice]]*order_details[[#This Row],[quantity]]) - (order_details[[#This Row],[unitPrice]]*order_details[[#This Row],[quantity]]*order_details[[#This Row],[discount]])</f>
        <v>2261</v>
      </c>
      <c r="N1397">
        <f>_xlfn.XLOOKUP(order_details[[#This Row],[orderID]],orders[orderID],orders[freight])</f>
        <v>379.13</v>
      </c>
      <c r="O1397">
        <f>order_details[[#This Row],[Sales]]-order_details[[#This Row],[Freight]]</f>
        <v>1881.87</v>
      </c>
      <c r="P1397" s="8">
        <f>(order_details[[#This Row],[Profit]]/order_details[[#This Row],[Sales]])/100</f>
        <v>8.3231755860238826E-3</v>
      </c>
      <c r="Q1397" s="12"/>
    </row>
    <row r="1398" spans="1:17" x14ac:dyDescent="0.25">
      <c r="A1398">
        <v>10605</v>
      </c>
      <c r="B1398">
        <v>71</v>
      </c>
      <c r="C1398" t="str">
        <f>_xlfn.XLOOKUP(order_details[[#This Row],[orderID]],orders[orderID],orders[customerID])</f>
        <v>MEREP</v>
      </c>
      <c r="D1398" t="str">
        <f>_xlfn.XLOOKUP(order_details[[#This Row],[orderID]],orders[orderID],orders[Employee Name])</f>
        <v>Nancy Davolio</v>
      </c>
      <c r="E1398" t="str">
        <f>_xlfn.XLOOKUP(order_details[[#This Row],[Customer ID]],customers[customerID],customers[companyName])</f>
        <v>Mère Paillarde</v>
      </c>
      <c r="F1398" t="str">
        <f>_xlfn.XLOOKUP(order_details[[#This Row],[productID]],products[productID],products[productName])</f>
        <v>Flotemysost</v>
      </c>
      <c r="G1398" t="str">
        <f>_xlfn.XLOOKUP(order_details[[#This Row],[Product Name]],products[productName],products[Category Name])</f>
        <v>Dairy Products</v>
      </c>
      <c r="H1398" s="6">
        <f>_xlfn.XLOOKUP(order_details[[#This Row],[orderID]],orders[orderID],orders[orderDate])</f>
        <v>41841</v>
      </c>
      <c r="I1398" s="6" t="e">
        <f>DATEVALUE(order_details[[#This Row],[Order Date]])</f>
        <v>#VALUE!</v>
      </c>
      <c r="J1398">
        <v>21.5</v>
      </c>
      <c r="K1398">
        <v>15</v>
      </c>
      <c r="L1398">
        <v>0.05</v>
      </c>
      <c r="M1398">
        <f>(order_details[[#This Row],[unitPrice]]*order_details[[#This Row],[quantity]]) - (order_details[[#This Row],[unitPrice]]*order_details[[#This Row],[quantity]]*order_details[[#This Row],[discount]])</f>
        <v>306.375</v>
      </c>
      <c r="N1398">
        <f>_xlfn.XLOOKUP(order_details[[#This Row],[orderID]],orders[orderID],orders[freight])</f>
        <v>379.13</v>
      </c>
      <c r="O1398">
        <f>order_details[[#This Row],[Sales]]-order_details[[#This Row],[Freight]]</f>
        <v>-72.754999999999995</v>
      </c>
      <c r="P1398" s="8">
        <f>(order_details[[#This Row],[Profit]]/order_details[[#This Row],[Sales]])/100</f>
        <v>-2.3747042023663806E-3</v>
      </c>
      <c r="Q1398" s="12"/>
    </row>
    <row r="1399" spans="1:17" x14ac:dyDescent="0.25">
      <c r="A1399">
        <v>10616</v>
      </c>
      <c r="B1399">
        <v>38</v>
      </c>
      <c r="C1399" t="str">
        <f>_xlfn.XLOOKUP(order_details[[#This Row],[orderID]],orders[orderID],orders[customerID])</f>
        <v>GREAL</v>
      </c>
      <c r="D1399" t="str">
        <f>_xlfn.XLOOKUP(order_details[[#This Row],[orderID]],orders[orderID],orders[Employee Name])</f>
        <v>Nancy Davolio</v>
      </c>
      <c r="E1399" t="str">
        <f>_xlfn.XLOOKUP(order_details[[#This Row],[Customer ID]],customers[customerID],customers[companyName])</f>
        <v>Great Lakes Food Market</v>
      </c>
      <c r="F1399" t="str">
        <f>_xlfn.XLOOKUP(order_details[[#This Row],[productID]],products[productID],products[productName])</f>
        <v>Côte de Blaye</v>
      </c>
      <c r="G1399" t="str">
        <f>_xlfn.XLOOKUP(order_details[[#This Row],[Product Name]],products[productName],products[Category Name])</f>
        <v>Beverages</v>
      </c>
      <c r="H1399" s="6">
        <f>_xlfn.XLOOKUP(order_details[[#This Row],[orderID]],orders[orderID],orders[orderDate])</f>
        <v>41851</v>
      </c>
      <c r="I1399" s="6" t="e">
        <f>DATEVALUE(order_details[[#This Row],[Order Date]])</f>
        <v>#VALUE!</v>
      </c>
      <c r="J1399">
        <v>263.5</v>
      </c>
      <c r="K1399">
        <v>15</v>
      </c>
      <c r="L1399">
        <v>0.05</v>
      </c>
      <c r="M1399">
        <f>(order_details[[#This Row],[unitPrice]]*order_details[[#This Row],[quantity]]) - (order_details[[#This Row],[unitPrice]]*order_details[[#This Row],[quantity]]*order_details[[#This Row],[discount]])</f>
        <v>3754.875</v>
      </c>
      <c r="N1399">
        <f>_xlfn.XLOOKUP(order_details[[#This Row],[orderID]],orders[orderID],orders[freight])</f>
        <v>116.53</v>
      </c>
      <c r="O1399">
        <f>order_details[[#This Row],[Sales]]-order_details[[#This Row],[Freight]]</f>
        <v>3638.3449999999998</v>
      </c>
      <c r="P1399" s="8">
        <f>(order_details[[#This Row],[Profit]]/order_details[[#This Row],[Sales]])/100</f>
        <v>9.6896567795199569E-3</v>
      </c>
      <c r="Q1399" s="12"/>
    </row>
    <row r="1400" spans="1:17" x14ac:dyDescent="0.25">
      <c r="A1400">
        <v>10616</v>
      </c>
      <c r="B1400">
        <v>70</v>
      </c>
      <c r="C1400" t="str">
        <f>_xlfn.XLOOKUP(order_details[[#This Row],[orderID]],orders[orderID],orders[customerID])</f>
        <v>GREAL</v>
      </c>
      <c r="D1400" t="str">
        <f>_xlfn.XLOOKUP(order_details[[#This Row],[orderID]],orders[orderID],orders[Employee Name])</f>
        <v>Nancy Davolio</v>
      </c>
      <c r="E1400" t="str">
        <f>_xlfn.XLOOKUP(order_details[[#This Row],[Customer ID]],customers[customerID],customers[companyName])</f>
        <v>Great Lakes Food Market</v>
      </c>
      <c r="F1400" t="str">
        <f>_xlfn.XLOOKUP(order_details[[#This Row],[productID]],products[productID],products[productName])</f>
        <v>Outback Lager</v>
      </c>
      <c r="G1400" t="str">
        <f>_xlfn.XLOOKUP(order_details[[#This Row],[Product Name]],products[productName],products[Category Name])</f>
        <v>Beverages</v>
      </c>
      <c r="H1400" s="6">
        <f>_xlfn.XLOOKUP(order_details[[#This Row],[orderID]],orders[orderID],orders[orderDate])</f>
        <v>41851</v>
      </c>
      <c r="I1400" s="6" t="e">
        <f>DATEVALUE(order_details[[#This Row],[Order Date]])</f>
        <v>#VALUE!</v>
      </c>
      <c r="J1400">
        <v>15</v>
      </c>
      <c r="K1400">
        <v>15</v>
      </c>
      <c r="L1400">
        <v>0.05</v>
      </c>
      <c r="M1400">
        <f>(order_details[[#This Row],[unitPrice]]*order_details[[#This Row],[quantity]]) - (order_details[[#This Row],[unitPrice]]*order_details[[#This Row],[quantity]]*order_details[[#This Row],[discount]])</f>
        <v>213.75</v>
      </c>
      <c r="N1400">
        <f>_xlfn.XLOOKUP(order_details[[#This Row],[orderID]],orders[orderID],orders[freight])</f>
        <v>116.53</v>
      </c>
      <c r="O1400">
        <f>order_details[[#This Row],[Sales]]-order_details[[#This Row],[Freight]]</f>
        <v>97.22</v>
      </c>
      <c r="P1400" s="8">
        <f>(order_details[[#This Row],[Profit]]/order_details[[#This Row],[Sales]])/100</f>
        <v>4.5483040935672516E-3</v>
      </c>
      <c r="Q1400" s="12"/>
    </row>
    <row r="1401" spans="1:17" x14ac:dyDescent="0.25">
      <c r="A1401">
        <v>10616</v>
      </c>
      <c r="B1401">
        <v>71</v>
      </c>
      <c r="C1401" t="str">
        <f>_xlfn.XLOOKUP(order_details[[#This Row],[orderID]],orders[orderID],orders[customerID])</f>
        <v>GREAL</v>
      </c>
      <c r="D1401" t="str">
        <f>_xlfn.XLOOKUP(order_details[[#This Row],[orderID]],orders[orderID],orders[Employee Name])</f>
        <v>Nancy Davolio</v>
      </c>
      <c r="E1401" t="str">
        <f>_xlfn.XLOOKUP(order_details[[#This Row],[Customer ID]],customers[customerID],customers[companyName])</f>
        <v>Great Lakes Food Market</v>
      </c>
      <c r="F1401" t="str">
        <f>_xlfn.XLOOKUP(order_details[[#This Row],[productID]],products[productID],products[productName])</f>
        <v>Flotemysost</v>
      </c>
      <c r="G1401" t="str">
        <f>_xlfn.XLOOKUP(order_details[[#This Row],[Product Name]],products[productName],products[Category Name])</f>
        <v>Dairy Products</v>
      </c>
      <c r="H1401" s="6">
        <f>_xlfn.XLOOKUP(order_details[[#This Row],[orderID]],orders[orderID],orders[orderDate])</f>
        <v>41851</v>
      </c>
      <c r="I1401" s="6" t="e">
        <f>DATEVALUE(order_details[[#This Row],[Order Date]])</f>
        <v>#VALUE!</v>
      </c>
      <c r="J1401">
        <v>21.5</v>
      </c>
      <c r="K1401">
        <v>15</v>
      </c>
      <c r="L1401">
        <v>0.05</v>
      </c>
      <c r="M1401">
        <f>(order_details[[#This Row],[unitPrice]]*order_details[[#This Row],[quantity]]) - (order_details[[#This Row],[unitPrice]]*order_details[[#This Row],[quantity]]*order_details[[#This Row],[discount]])</f>
        <v>306.375</v>
      </c>
      <c r="N1401">
        <f>_xlfn.XLOOKUP(order_details[[#This Row],[orderID]],orders[orderID],orders[freight])</f>
        <v>116.53</v>
      </c>
      <c r="O1401">
        <f>order_details[[#This Row],[Sales]]-order_details[[#This Row],[Freight]]</f>
        <v>189.845</v>
      </c>
      <c r="P1401" s="8">
        <f>(order_details[[#This Row],[Profit]]/order_details[[#This Row],[Sales]])/100</f>
        <v>6.1964912280701757E-3</v>
      </c>
      <c r="Q1401" s="12"/>
    </row>
    <row r="1402" spans="1:17" x14ac:dyDescent="0.25">
      <c r="A1402">
        <v>10630</v>
      </c>
      <c r="B1402">
        <v>55</v>
      </c>
      <c r="C1402" t="str">
        <f>_xlfn.XLOOKUP(order_details[[#This Row],[orderID]],orders[orderID],orders[customerID])</f>
        <v>KOENE</v>
      </c>
      <c r="D1402" t="str">
        <f>_xlfn.XLOOKUP(order_details[[#This Row],[orderID]],orders[orderID],orders[Employee Name])</f>
        <v>Nancy Davolio</v>
      </c>
      <c r="E1402" t="str">
        <f>_xlfn.XLOOKUP(order_details[[#This Row],[Customer ID]],customers[customerID],customers[companyName])</f>
        <v>Königlich Essen</v>
      </c>
      <c r="F1402" t="str">
        <f>_xlfn.XLOOKUP(order_details[[#This Row],[productID]],products[productID],products[productName])</f>
        <v>Pâté chinois</v>
      </c>
      <c r="G1402" t="str">
        <f>_xlfn.XLOOKUP(order_details[[#This Row],[Product Name]],products[productName],products[Category Name])</f>
        <v>Meat &amp; Poultry</v>
      </c>
      <c r="H1402" s="6">
        <f>_xlfn.XLOOKUP(order_details[[#This Row],[orderID]],orders[orderID],orders[orderDate])</f>
        <v>41864</v>
      </c>
      <c r="I1402" s="6" t="e">
        <f>DATEVALUE(order_details[[#This Row],[Order Date]])</f>
        <v>#VALUE!</v>
      </c>
      <c r="J1402">
        <v>24</v>
      </c>
      <c r="K1402">
        <v>12</v>
      </c>
      <c r="L1402">
        <v>0.05</v>
      </c>
      <c r="M1402">
        <f>(order_details[[#This Row],[unitPrice]]*order_details[[#This Row],[quantity]]) - (order_details[[#This Row],[unitPrice]]*order_details[[#This Row],[quantity]]*order_details[[#This Row],[discount]])</f>
        <v>273.60000000000002</v>
      </c>
      <c r="N1402">
        <f>_xlfn.XLOOKUP(order_details[[#This Row],[orderID]],orders[orderID],orders[freight])</f>
        <v>32.35</v>
      </c>
      <c r="O1402">
        <f>order_details[[#This Row],[Sales]]-order_details[[#This Row],[Freight]]</f>
        <v>241.25000000000003</v>
      </c>
      <c r="P1402" s="8">
        <f>(order_details[[#This Row],[Profit]]/order_details[[#This Row],[Sales]])/100</f>
        <v>8.8176169590643283E-3</v>
      </c>
      <c r="Q1402" s="12"/>
    </row>
    <row r="1403" spans="1:17" x14ac:dyDescent="0.25">
      <c r="A1403">
        <v>10632</v>
      </c>
      <c r="B1403">
        <v>2</v>
      </c>
      <c r="C1403" t="str">
        <f>_xlfn.XLOOKUP(order_details[[#This Row],[orderID]],orders[orderID],orders[customerID])</f>
        <v>WANDK</v>
      </c>
      <c r="D1403" t="str">
        <f>_xlfn.XLOOKUP(order_details[[#This Row],[orderID]],orders[orderID],orders[Employee Name])</f>
        <v>Laura Callahan</v>
      </c>
      <c r="E1403" t="str">
        <f>_xlfn.XLOOKUP(order_details[[#This Row],[Customer ID]],customers[customerID],customers[companyName])</f>
        <v>Die Wandernde Kuh</v>
      </c>
      <c r="F1403" t="str">
        <f>_xlfn.XLOOKUP(order_details[[#This Row],[productID]],products[productID],products[productName])</f>
        <v>Chang</v>
      </c>
      <c r="G1403" t="str">
        <f>_xlfn.XLOOKUP(order_details[[#This Row],[Product Name]],products[productName],products[Category Name])</f>
        <v>Beverages</v>
      </c>
      <c r="H1403" s="6">
        <f>_xlfn.XLOOKUP(order_details[[#This Row],[orderID]],orders[orderID],orders[orderDate])</f>
        <v>41865</v>
      </c>
      <c r="I1403" s="6" t="e">
        <f>DATEVALUE(order_details[[#This Row],[Order Date]])</f>
        <v>#VALUE!</v>
      </c>
      <c r="J1403">
        <v>19</v>
      </c>
      <c r="K1403">
        <v>30</v>
      </c>
      <c r="L1403">
        <v>0.05</v>
      </c>
      <c r="M1403">
        <f>(order_details[[#This Row],[unitPrice]]*order_details[[#This Row],[quantity]]) - (order_details[[#This Row],[unitPrice]]*order_details[[#This Row],[quantity]]*order_details[[#This Row],[discount]])</f>
        <v>541.5</v>
      </c>
      <c r="N1403">
        <f>_xlfn.XLOOKUP(order_details[[#This Row],[orderID]],orders[orderID],orders[freight])</f>
        <v>41.38</v>
      </c>
      <c r="O1403">
        <f>order_details[[#This Row],[Sales]]-order_details[[#This Row],[Freight]]</f>
        <v>500.12</v>
      </c>
      <c r="P1403" s="8">
        <f>(order_details[[#This Row],[Profit]]/order_details[[#This Row],[Sales]])/100</f>
        <v>9.2358264081255775E-3</v>
      </c>
      <c r="Q1403" s="12"/>
    </row>
    <row r="1404" spans="1:17" x14ac:dyDescent="0.25">
      <c r="A1404">
        <v>10632</v>
      </c>
      <c r="B1404">
        <v>33</v>
      </c>
      <c r="C1404" t="str">
        <f>_xlfn.XLOOKUP(order_details[[#This Row],[orderID]],orders[orderID],orders[customerID])</f>
        <v>WANDK</v>
      </c>
      <c r="D1404" t="str">
        <f>_xlfn.XLOOKUP(order_details[[#This Row],[orderID]],orders[orderID],orders[Employee Name])</f>
        <v>Laura Callahan</v>
      </c>
      <c r="E1404" t="str">
        <f>_xlfn.XLOOKUP(order_details[[#This Row],[Customer ID]],customers[customerID],customers[companyName])</f>
        <v>Die Wandernde Kuh</v>
      </c>
      <c r="F1404" t="str">
        <f>_xlfn.XLOOKUP(order_details[[#This Row],[productID]],products[productID],products[productName])</f>
        <v>Geitost</v>
      </c>
      <c r="G1404" t="str">
        <f>_xlfn.XLOOKUP(order_details[[#This Row],[Product Name]],products[productName],products[Category Name])</f>
        <v>Dairy Products</v>
      </c>
      <c r="H1404" s="6">
        <f>_xlfn.XLOOKUP(order_details[[#This Row],[orderID]],orders[orderID],orders[orderDate])</f>
        <v>41865</v>
      </c>
      <c r="I1404" s="6" t="e">
        <f>DATEVALUE(order_details[[#This Row],[Order Date]])</f>
        <v>#VALUE!</v>
      </c>
      <c r="J1404">
        <v>2.5</v>
      </c>
      <c r="K1404">
        <v>20</v>
      </c>
      <c r="L1404">
        <v>0.05</v>
      </c>
      <c r="M1404">
        <f>(order_details[[#This Row],[unitPrice]]*order_details[[#This Row],[quantity]]) - (order_details[[#This Row],[unitPrice]]*order_details[[#This Row],[quantity]]*order_details[[#This Row],[discount]])</f>
        <v>47.5</v>
      </c>
      <c r="N1404">
        <f>_xlfn.XLOOKUP(order_details[[#This Row],[orderID]],orders[orderID],orders[freight])</f>
        <v>41.38</v>
      </c>
      <c r="O1404">
        <f>order_details[[#This Row],[Sales]]-order_details[[#This Row],[Freight]]</f>
        <v>6.1199999999999974</v>
      </c>
      <c r="P1404" s="8">
        <f>(order_details[[#This Row],[Profit]]/order_details[[#This Row],[Sales]])/100</f>
        <v>1.2884210526315784E-3</v>
      </c>
      <c r="Q1404" s="12"/>
    </row>
    <row r="1405" spans="1:17" x14ac:dyDescent="0.25">
      <c r="A1405">
        <v>10637</v>
      </c>
      <c r="B1405">
        <v>50</v>
      </c>
      <c r="C1405" t="str">
        <f>_xlfn.XLOOKUP(order_details[[#This Row],[orderID]],orders[orderID],orders[customerID])</f>
        <v>QUEEN</v>
      </c>
      <c r="D1405" t="str">
        <f>_xlfn.XLOOKUP(order_details[[#This Row],[orderID]],orders[orderID],orders[Employee Name])</f>
        <v>Michael Suyama</v>
      </c>
      <c r="E1405" t="str">
        <f>_xlfn.XLOOKUP(order_details[[#This Row],[Customer ID]],customers[customerID],customers[companyName])</f>
        <v>Queen Cozinha</v>
      </c>
      <c r="F1405" t="str">
        <f>_xlfn.XLOOKUP(order_details[[#This Row],[productID]],products[productID],products[productName])</f>
        <v>Valkoinen suklaa</v>
      </c>
      <c r="G1405" t="str">
        <f>_xlfn.XLOOKUP(order_details[[#This Row],[Product Name]],products[productName],products[Category Name])</f>
        <v>Confections</v>
      </c>
      <c r="H1405" s="6">
        <f>_xlfn.XLOOKUP(order_details[[#This Row],[orderID]],orders[orderID],orders[orderDate])</f>
        <v>41870</v>
      </c>
      <c r="I1405" s="6" t="e">
        <f>DATEVALUE(order_details[[#This Row],[Order Date]])</f>
        <v>#VALUE!</v>
      </c>
      <c r="J1405">
        <v>16.25</v>
      </c>
      <c r="K1405">
        <v>25</v>
      </c>
      <c r="L1405">
        <v>0.05</v>
      </c>
      <c r="M1405">
        <f>(order_details[[#This Row],[unitPrice]]*order_details[[#This Row],[quantity]]) - (order_details[[#This Row],[unitPrice]]*order_details[[#This Row],[quantity]]*order_details[[#This Row],[discount]])</f>
        <v>385.9375</v>
      </c>
      <c r="N1405">
        <f>_xlfn.XLOOKUP(order_details[[#This Row],[orderID]],orders[orderID],orders[freight])</f>
        <v>201.29</v>
      </c>
      <c r="O1405">
        <f>order_details[[#This Row],[Sales]]-order_details[[#This Row],[Freight]]</f>
        <v>184.64750000000001</v>
      </c>
      <c r="P1405" s="8">
        <f>(order_details[[#This Row],[Profit]]/order_details[[#This Row],[Sales]])/100</f>
        <v>4.7843886639676115E-3</v>
      </c>
      <c r="Q1405" s="12"/>
    </row>
    <row r="1406" spans="1:17" x14ac:dyDescent="0.25">
      <c r="A1406">
        <v>10637</v>
      </c>
      <c r="B1406">
        <v>56</v>
      </c>
      <c r="C1406" t="str">
        <f>_xlfn.XLOOKUP(order_details[[#This Row],[orderID]],orders[orderID],orders[customerID])</f>
        <v>QUEEN</v>
      </c>
      <c r="D1406" t="str">
        <f>_xlfn.XLOOKUP(order_details[[#This Row],[orderID]],orders[orderID],orders[Employee Name])</f>
        <v>Michael Suyama</v>
      </c>
      <c r="E1406" t="str">
        <f>_xlfn.XLOOKUP(order_details[[#This Row],[Customer ID]],customers[customerID],customers[companyName])</f>
        <v>Queen Cozinha</v>
      </c>
      <c r="F1406" t="str">
        <f>_xlfn.XLOOKUP(order_details[[#This Row],[productID]],products[productID],products[productName])</f>
        <v>Gnocchi di nonna Alice</v>
      </c>
      <c r="G1406" t="str">
        <f>_xlfn.XLOOKUP(order_details[[#This Row],[Product Name]],products[productName],products[Category Name])</f>
        <v>Grains &amp; Cereals</v>
      </c>
      <c r="H1406" s="6">
        <f>_xlfn.XLOOKUP(order_details[[#This Row],[orderID]],orders[orderID],orders[orderDate])</f>
        <v>41870</v>
      </c>
      <c r="I1406" s="6" t="e">
        <f>DATEVALUE(order_details[[#This Row],[Order Date]])</f>
        <v>#VALUE!</v>
      </c>
      <c r="J1406">
        <v>38</v>
      </c>
      <c r="K1406">
        <v>60</v>
      </c>
      <c r="L1406">
        <v>0.05</v>
      </c>
      <c r="M1406">
        <f>(order_details[[#This Row],[unitPrice]]*order_details[[#This Row],[quantity]]) - (order_details[[#This Row],[unitPrice]]*order_details[[#This Row],[quantity]]*order_details[[#This Row],[discount]])</f>
        <v>2166</v>
      </c>
      <c r="N1406">
        <f>_xlfn.XLOOKUP(order_details[[#This Row],[orderID]],orders[orderID],orders[freight])</f>
        <v>201.29</v>
      </c>
      <c r="O1406">
        <f>order_details[[#This Row],[Sales]]-order_details[[#This Row],[Freight]]</f>
        <v>1964.71</v>
      </c>
      <c r="P1406" s="8">
        <f>(order_details[[#This Row],[Profit]]/order_details[[#This Row],[Sales]])/100</f>
        <v>9.0706832871652824E-3</v>
      </c>
      <c r="Q1406" s="12"/>
    </row>
    <row r="1407" spans="1:17" x14ac:dyDescent="0.25">
      <c r="A1407">
        <v>10650</v>
      </c>
      <c r="B1407">
        <v>53</v>
      </c>
      <c r="C1407" t="str">
        <f>_xlfn.XLOOKUP(order_details[[#This Row],[orderID]],orders[orderID],orders[customerID])</f>
        <v>FAMIA</v>
      </c>
      <c r="D1407" t="str">
        <f>_xlfn.XLOOKUP(order_details[[#This Row],[orderID]],orders[orderID],orders[Employee Name])</f>
        <v>Steven Buchanan</v>
      </c>
      <c r="E1407" t="str">
        <f>_xlfn.XLOOKUP(order_details[[#This Row],[Customer ID]],customers[customerID],customers[companyName])</f>
        <v>Familia Arquibaldo</v>
      </c>
      <c r="F1407" t="str">
        <f>_xlfn.XLOOKUP(order_details[[#This Row],[productID]],products[productID],products[productName])</f>
        <v>Perth Pasties</v>
      </c>
      <c r="G1407" t="str">
        <f>_xlfn.XLOOKUP(order_details[[#This Row],[Product Name]],products[productName],products[Category Name])</f>
        <v>Meat &amp; Poultry</v>
      </c>
      <c r="H1407" s="6">
        <f>_xlfn.XLOOKUP(order_details[[#This Row],[orderID]],orders[orderID],orders[orderDate])</f>
        <v>41880</v>
      </c>
      <c r="I1407" s="6" t="e">
        <f>DATEVALUE(order_details[[#This Row],[Order Date]])</f>
        <v>#VALUE!</v>
      </c>
      <c r="J1407">
        <v>32.799999999999997</v>
      </c>
      <c r="K1407">
        <v>25</v>
      </c>
      <c r="L1407">
        <v>0.05</v>
      </c>
      <c r="M1407">
        <f>(order_details[[#This Row],[unitPrice]]*order_details[[#This Row],[quantity]]) - (order_details[[#This Row],[unitPrice]]*order_details[[#This Row],[quantity]]*order_details[[#This Row],[discount]])</f>
        <v>778.99999999999989</v>
      </c>
      <c r="N1407">
        <f>_xlfn.XLOOKUP(order_details[[#This Row],[orderID]],orders[orderID],orders[freight])</f>
        <v>176.81</v>
      </c>
      <c r="O1407">
        <f>order_details[[#This Row],[Sales]]-order_details[[#This Row],[Freight]]</f>
        <v>602.18999999999983</v>
      </c>
      <c r="P1407" s="8">
        <f>(order_details[[#This Row],[Profit]]/order_details[[#This Row],[Sales]])/100</f>
        <v>7.7302952503209236E-3</v>
      </c>
      <c r="Q1407" s="12"/>
    </row>
    <row r="1408" spans="1:17" x14ac:dyDescent="0.25">
      <c r="A1408">
        <v>10658</v>
      </c>
      <c r="B1408">
        <v>40</v>
      </c>
      <c r="C1408" t="str">
        <f>_xlfn.XLOOKUP(order_details[[#This Row],[orderID]],orders[orderID],orders[customerID])</f>
        <v>QUICK</v>
      </c>
      <c r="D1408" t="str">
        <f>_xlfn.XLOOKUP(order_details[[#This Row],[orderID]],orders[orderID],orders[Employee Name])</f>
        <v>Margaret Peacock</v>
      </c>
      <c r="E1408" t="str">
        <f>_xlfn.XLOOKUP(order_details[[#This Row],[Customer ID]],customers[customerID],customers[companyName])</f>
        <v>QUICK-Stop</v>
      </c>
      <c r="F1408" t="str">
        <f>_xlfn.XLOOKUP(order_details[[#This Row],[productID]],products[productID],products[productName])</f>
        <v>Boston Crab Meat</v>
      </c>
      <c r="G1408" t="str">
        <f>_xlfn.XLOOKUP(order_details[[#This Row],[Product Name]],products[productName],products[Category Name])</f>
        <v>Seafood</v>
      </c>
      <c r="H1408" s="6">
        <f>_xlfn.XLOOKUP(order_details[[#This Row],[orderID]],orders[orderID],orders[orderDate])</f>
        <v>41887</v>
      </c>
      <c r="I1408" s="6" t="e">
        <f>DATEVALUE(order_details[[#This Row],[Order Date]])</f>
        <v>#VALUE!</v>
      </c>
      <c r="J1408">
        <v>18.399999999999999</v>
      </c>
      <c r="K1408">
        <v>70</v>
      </c>
      <c r="L1408">
        <v>0.05</v>
      </c>
      <c r="M1408">
        <f>(order_details[[#This Row],[unitPrice]]*order_details[[#This Row],[quantity]]) - (order_details[[#This Row],[unitPrice]]*order_details[[#This Row],[quantity]]*order_details[[#This Row],[discount]])</f>
        <v>1223.5999999999999</v>
      </c>
      <c r="N1408">
        <f>_xlfn.XLOOKUP(order_details[[#This Row],[orderID]],orders[orderID],orders[freight])</f>
        <v>364.15</v>
      </c>
      <c r="O1408">
        <f>order_details[[#This Row],[Sales]]-order_details[[#This Row],[Freight]]</f>
        <v>859.44999999999993</v>
      </c>
      <c r="P1408" s="8">
        <f>(order_details[[#This Row],[Profit]]/order_details[[#This Row],[Sales]])/100</f>
        <v>7.0239457338999679E-3</v>
      </c>
      <c r="Q1408" s="12"/>
    </row>
    <row r="1409" spans="1:17" x14ac:dyDescent="0.25">
      <c r="A1409">
        <v>10658</v>
      </c>
      <c r="B1409">
        <v>60</v>
      </c>
      <c r="C1409" t="str">
        <f>_xlfn.XLOOKUP(order_details[[#This Row],[orderID]],orders[orderID],orders[customerID])</f>
        <v>QUICK</v>
      </c>
      <c r="D1409" t="str">
        <f>_xlfn.XLOOKUP(order_details[[#This Row],[orderID]],orders[orderID],orders[Employee Name])</f>
        <v>Margaret Peacock</v>
      </c>
      <c r="E1409" t="str">
        <f>_xlfn.XLOOKUP(order_details[[#This Row],[Customer ID]],customers[customerID],customers[companyName])</f>
        <v>QUICK-Stop</v>
      </c>
      <c r="F1409" t="str">
        <f>_xlfn.XLOOKUP(order_details[[#This Row],[productID]],products[productID],products[productName])</f>
        <v>Camembert Pierrot</v>
      </c>
      <c r="G1409" t="str">
        <f>_xlfn.XLOOKUP(order_details[[#This Row],[Product Name]],products[productName],products[Category Name])</f>
        <v>Dairy Products</v>
      </c>
      <c r="H1409" s="6">
        <f>_xlfn.XLOOKUP(order_details[[#This Row],[orderID]],orders[orderID],orders[orderDate])</f>
        <v>41887</v>
      </c>
      <c r="I1409" s="6" t="e">
        <f>DATEVALUE(order_details[[#This Row],[Order Date]])</f>
        <v>#VALUE!</v>
      </c>
      <c r="J1409">
        <v>34</v>
      </c>
      <c r="K1409">
        <v>55</v>
      </c>
      <c r="L1409">
        <v>0.05</v>
      </c>
      <c r="M1409">
        <f>(order_details[[#This Row],[unitPrice]]*order_details[[#This Row],[quantity]]) - (order_details[[#This Row],[unitPrice]]*order_details[[#This Row],[quantity]]*order_details[[#This Row],[discount]])</f>
        <v>1776.5</v>
      </c>
      <c r="N1409">
        <f>_xlfn.XLOOKUP(order_details[[#This Row],[orderID]],orders[orderID],orders[freight])</f>
        <v>364.15</v>
      </c>
      <c r="O1409">
        <f>order_details[[#This Row],[Sales]]-order_details[[#This Row],[Freight]]</f>
        <v>1412.35</v>
      </c>
      <c r="P1409" s="8">
        <f>(order_details[[#This Row],[Profit]]/order_details[[#This Row],[Sales]])/100</f>
        <v>7.9501829439909931E-3</v>
      </c>
      <c r="Q1409" s="12"/>
    </row>
    <row r="1410" spans="1:17" x14ac:dyDescent="0.25">
      <c r="A1410">
        <v>10658</v>
      </c>
      <c r="B1410">
        <v>77</v>
      </c>
      <c r="C1410" t="str">
        <f>_xlfn.XLOOKUP(order_details[[#This Row],[orderID]],orders[orderID],orders[customerID])</f>
        <v>QUICK</v>
      </c>
      <c r="D1410" t="str">
        <f>_xlfn.XLOOKUP(order_details[[#This Row],[orderID]],orders[orderID],orders[Employee Name])</f>
        <v>Margaret Peacock</v>
      </c>
      <c r="E1410" t="str">
        <f>_xlfn.XLOOKUP(order_details[[#This Row],[Customer ID]],customers[customerID],customers[companyName])</f>
        <v>QUICK-Stop</v>
      </c>
      <c r="F1410" t="str">
        <f>_xlfn.XLOOKUP(order_details[[#This Row],[productID]],products[productID],products[productName])</f>
        <v>Original Frankfurter Grüne Soße</v>
      </c>
      <c r="G1410" t="str">
        <f>_xlfn.XLOOKUP(order_details[[#This Row],[Product Name]],products[productName],products[Category Name])</f>
        <v>Condiments</v>
      </c>
      <c r="H1410" s="6">
        <f>_xlfn.XLOOKUP(order_details[[#This Row],[orderID]],orders[orderID],orders[orderDate])</f>
        <v>41887</v>
      </c>
      <c r="I1410" s="6" t="e">
        <f>DATEVALUE(order_details[[#This Row],[Order Date]])</f>
        <v>#VALUE!</v>
      </c>
      <c r="J1410">
        <v>13</v>
      </c>
      <c r="K1410">
        <v>70</v>
      </c>
      <c r="L1410">
        <v>0.05</v>
      </c>
      <c r="M1410">
        <f>(order_details[[#This Row],[unitPrice]]*order_details[[#This Row],[quantity]]) - (order_details[[#This Row],[unitPrice]]*order_details[[#This Row],[quantity]]*order_details[[#This Row],[discount]])</f>
        <v>864.5</v>
      </c>
      <c r="N1410">
        <f>_xlfn.XLOOKUP(order_details[[#This Row],[orderID]],orders[orderID],orders[freight])</f>
        <v>364.15</v>
      </c>
      <c r="O1410">
        <f>order_details[[#This Row],[Sales]]-order_details[[#This Row],[Freight]]</f>
        <v>500.35</v>
      </c>
      <c r="P1410" s="8">
        <f>(order_details[[#This Row],[Profit]]/order_details[[#This Row],[Sales]])/100</f>
        <v>5.7877385772122612E-3</v>
      </c>
      <c r="Q1410" s="12"/>
    </row>
    <row r="1411" spans="1:17" x14ac:dyDescent="0.25">
      <c r="A1411">
        <v>10659</v>
      </c>
      <c r="B1411">
        <v>31</v>
      </c>
      <c r="C1411" t="str">
        <f>_xlfn.XLOOKUP(order_details[[#This Row],[orderID]],orders[orderID],orders[customerID])</f>
        <v>QUEEN</v>
      </c>
      <c r="D1411" t="str">
        <f>_xlfn.XLOOKUP(order_details[[#This Row],[orderID]],orders[orderID],orders[Employee Name])</f>
        <v>Robert King</v>
      </c>
      <c r="E1411" t="str">
        <f>_xlfn.XLOOKUP(order_details[[#This Row],[Customer ID]],customers[customerID],customers[companyName])</f>
        <v>Queen Cozinha</v>
      </c>
      <c r="F1411" t="str">
        <f>_xlfn.XLOOKUP(order_details[[#This Row],[productID]],products[productID],products[productName])</f>
        <v>Gorgonzola Telino</v>
      </c>
      <c r="G1411" t="str">
        <f>_xlfn.XLOOKUP(order_details[[#This Row],[Product Name]],products[productName],products[Category Name])</f>
        <v>Dairy Products</v>
      </c>
      <c r="H1411" s="6">
        <f>_xlfn.XLOOKUP(order_details[[#This Row],[orderID]],orders[orderID],orders[orderDate])</f>
        <v>41887</v>
      </c>
      <c r="I1411" s="6" t="e">
        <f>DATEVALUE(order_details[[#This Row],[Order Date]])</f>
        <v>#VALUE!</v>
      </c>
      <c r="J1411">
        <v>12.5</v>
      </c>
      <c r="K1411">
        <v>20</v>
      </c>
      <c r="L1411">
        <v>0.05</v>
      </c>
      <c r="M1411">
        <f>(order_details[[#This Row],[unitPrice]]*order_details[[#This Row],[quantity]]) - (order_details[[#This Row],[unitPrice]]*order_details[[#This Row],[quantity]]*order_details[[#This Row],[discount]])</f>
        <v>237.5</v>
      </c>
      <c r="N1411">
        <f>_xlfn.XLOOKUP(order_details[[#This Row],[orderID]],orders[orderID],orders[freight])</f>
        <v>105.81</v>
      </c>
      <c r="O1411">
        <f>order_details[[#This Row],[Sales]]-order_details[[#This Row],[Freight]]</f>
        <v>131.69</v>
      </c>
      <c r="P1411" s="8">
        <f>(order_details[[#This Row],[Profit]]/order_details[[#This Row],[Sales]])/100</f>
        <v>5.5448421052631579E-3</v>
      </c>
      <c r="Q1411" s="12"/>
    </row>
    <row r="1412" spans="1:17" x14ac:dyDescent="0.25">
      <c r="A1412">
        <v>10659</v>
      </c>
      <c r="B1412">
        <v>40</v>
      </c>
      <c r="C1412" t="str">
        <f>_xlfn.XLOOKUP(order_details[[#This Row],[orderID]],orders[orderID],orders[customerID])</f>
        <v>QUEEN</v>
      </c>
      <c r="D1412" t="str">
        <f>_xlfn.XLOOKUP(order_details[[#This Row],[orderID]],orders[orderID],orders[Employee Name])</f>
        <v>Robert King</v>
      </c>
      <c r="E1412" t="str">
        <f>_xlfn.XLOOKUP(order_details[[#This Row],[Customer ID]],customers[customerID],customers[companyName])</f>
        <v>Queen Cozinha</v>
      </c>
      <c r="F1412" t="str">
        <f>_xlfn.XLOOKUP(order_details[[#This Row],[productID]],products[productID],products[productName])</f>
        <v>Boston Crab Meat</v>
      </c>
      <c r="G1412" t="str">
        <f>_xlfn.XLOOKUP(order_details[[#This Row],[Product Name]],products[productName],products[Category Name])</f>
        <v>Seafood</v>
      </c>
      <c r="H1412" s="6">
        <f>_xlfn.XLOOKUP(order_details[[#This Row],[orderID]],orders[orderID],orders[orderDate])</f>
        <v>41887</v>
      </c>
      <c r="I1412" s="6" t="e">
        <f>DATEVALUE(order_details[[#This Row],[Order Date]])</f>
        <v>#VALUE!</v>
      </c>
      <c r="J1412">
        <v>18.399999999999999</v>
      </c>
      <c r="K1412">
        <v>24</v>
      </c>
      <c r="L1412">
        <v>0.05</v>
      </c>
      <c r="M1412">
        <f>(order_details[[#This Row],[unitPrice]]*order_details[[#This Row],[quantity]]) - (order_details[[#This Row],[unitPrice]]*order_details[[#This Row],[quantity]]*order_details[[#This Row],[discount]])</f>
        <v>419.52</v>
      </c>
      <c r="N1412">
        <f>_xlfn.XLOOKUP(order_details[[#This Row],[orderID]],orders[orderID],orders[freight])</f>
        <v>105.81</v>
      </c>
      <c r="O1412">
        <f>order_details[[#This Row],[Sales]]-order_details[[#This Row],[Freight]]</f>
        <v>313.70999999999998</v>
      </c>
      <c r="P1412" s="8">
        <f>(order_details[[#This Row],[Profit]]/order_details[[#This Row],[Sales]])/100</f>
        <v>7.4778318077803208E-3</v>
      </c>
      <c r="Q1412" s="12"/>
    </row>
    <row r="1413" spans="1:17" x14ac:dyDescent="0.25">
      <c r="A1413">
        <v>10659</v>
      </c>
      <c r="B1413">
        <v>70</v>
      </c>
      <c r="C1413" t="str">
        <f>_xlfn.XLOOKUP(order_details[[#This Row],[orderID]],orders[orderID],orders[customerID])</f>
        <v>QUEEN</v>
      </c>
      <c r="D1413" t="str">
        <f>_xlfn.XLOOKUP(order_details[[#This Row],[orderID]],orders[orderID],orders[Employee Name])</f>
        <v>Robert King</v>
      </c>
      <c r="E1413" t="str">
        <f>_xlfn.XLOOKUP(order_details[[#This Row],[Customer ID]],customers[customerID],customers[companyName])</f>
        <v>Queen Cozinha</v>
      </c>
      <c r="F1413" t="str">
        <f>_xlfn.XLOOKUP(order_details[[#This Row],[productID]],products[productID],products[productName])</f>
        <v>Outback Lager</v>
      </c>
      <c r="G1413" t="str">
        <f>_xlfn.XLOOKUP(order_details[[#This Row],[Product Name]],products[productName],products[Category Name])</f>
        <v>Beverages</v>
      </c>
      <c r="H1413" s="6">
        <f>_xlfn.XLOOKUP(order_details[[#This Row],[orderID]],orders[orderID],orders[orderDate])</f>
        <v>41887</v>
      </c>
      <c r="I1413" s="6" t="e">
        <f>DATEVALUE(order_details[[#This Row],[Order Date]])</f>
        <v>#VALUE!</v>
      </c>
      <c r="J1413">
        <v>15</v>
      </c>
      <c r="K1413">
        <v>40</v>
      </c>
      <c r="L1413">
        <v>0.05</v>
      </c>
      <c r="M1413">
        <f>(order_details[[#This Row],[unitPrice]]*order_details[[#This Row],[quantity]]) - (order_details[[#This Row],[unitPrice]]*order_details[[#This Row],[quantity]]*order_details[[#This Row],[discount]])</f>
        <v>570</v>
      </c>
      <c r="N1413">
        <f>_xlfn.XLOOKUP(order_details[[#This Row],[orderID]],orders[orderID],orders[freight])</f>
        <v>105.81</v>
      </c>
      <c r="O1413">
        <f>order_details[[#This Row],[Sales]]-order_details[[#This Row],[Freight]]</f>
        <v>464.19</v>
      </c>
      <c r="P1413" s="8">
        <f>(order_details[[#This Row],[Profit]]/order_details[[#This Row],[Sales]])/100</f>
        <v>8.1436842105263169E-3</v>
      </c>
      <c r="Q1413" s="12"/>
    </row>
    <row r="1414" spans="1:17" x14ac:dyDescent="0.25">
      <c r="A1414">
        <v>10663</v>
      </c>
      <c r="B1414">
        <v>40</v>
      </c>
      <c r="C1414" t="str">
        <f>_xlfn.XLOOKUP(order_details[[#This Row],[orderID]],orders[orderID],orders[customerID])</f>
        <v>BONAP</v>
      </c>
      <c r="D1414" t="str">
        <f>_xlfn.XLOOKUP(order_details[[#This Row],[orderID]],orders[orderID],orders[Employee Name])</f>
        <v>Andrew Fuller</v>
      </c>
      <c r="E1414" t="str">
        <f>_xlfn.XLOOKUP(order_details[[#This Row],[Customer ID]],customers[customerID],customers[companyName])</f>
        <v>Bon app'</v>
      </c>
      <c r="F1414" t="str">
        <f>_xlfn.XLOOKUP(order_details[[#This Row],[productID]],products[productID],products[productName])</f>
        <v>Boston Crab Meat</v>
      </c>
      <c r="G1414" t="str">
        <f>_xlfn.XLOOKUP(order_details[[#This Row],[Product Name]],products[productName],products[Category Name])</f>
        <v>Seafood</v>
      </c>
      <c r="H1414" s="6">
        <f>_xlfn.XLOOKUP(order_details[[#This Row],[orderID]],orders[orderID],orders[orderDate])</f>
        <v>41892</v>
      </c>
      <c r="I1414" s="6" t="e">
        <f>DATEVALUE(order_details[[#This Row],[Order Date]])</f>
        <v>#VALUE!</v>
      </c>
      <c r="J1414">
        <v>18.399999999999999</v>
      </c>
      <c r="K1414">
        <v>30</v>
      </c>
      <c r="L1414">
        <v>0.05</v>
      </c>
      <c r="M1414">
        <f>(order_details[[#This Row],[unitPrice]]*order_details[[#This Row],[quantity]]) - (order_details[[#This Row],[unitPrice]]*order_details[[#This Row],[quantity]]*order_details[[#This Row],[discount]])</f>
        <v>524.4</v>
      </c>
      <c r="N1414">
        <f>_xlfn.XLOOKUP(order_details[[#This Row],[orderID]],orders[orderID],orders[freight])</f>
        <v>113.15</v>
      </c>
      <c r="O1414">
        <f>order_details[[#This Row],[Sales]]-order_details[[#This Row],[Freight]]</f>
        <v>411.25</v>
      </c>
      <c r="P1414" s="8">
        <f>(order_details[[#This Row],[Profit]]/order_details[[#This Row],[Sales]])/100</f>
        <v>7.8422959572845164E-3</v>
      </c>
      <c r="Q1414" s="12"/>
    </row>
    <row r="1415" spans="1:17" x14ac:dyDescent="0.25">
      <c r="A1415">
        <v>10663</v>
      </c>
      <c r="B1415">
        <v>42</v>
      </c>
      <c r="C1415" t="str">
        <f>_xlfn.XLOOKUP(order_details[[#This Row],[orderID]],orders[orderID],orders[customerID])</f>
        <v>BONAP</v>
      </c>
      <c r="D1415" t="str">
        <f>_xlfn.XLOOKUP(order_details[[#This Row],[orderID]],orders[orderID],orders[Employee Name])</f>
        <v>Andrew Fuller</v>
      </c>
      <c r="E1415" t="str">
        <f>_xlfn.XLOOKUP(order_details[[#This Row],[Customer ID]],customers[customerID],customers[companyName])</f>
        <v>Bon app'</v>
      </c>
      <c r="F1415" t="str">
        <f>_xlfn.XLOOKUP(order_details[[#This Row],[productID]],products[productID],products[productName])</f>
        <v>Singaporean Hokkien Fried Mee</v>
      </c>
      <c r="G1415" t="str">
        <f>_xlfn.XLOOKUP(order_details[[#This Row],[Product Name]],products[productName],products[Category Name])</f>
        <v>Grains &amp; Cereals</v>
      </c>
      <c r="H1415" s="6">
        <f>_xlfn.XLOOKUP(order_details[[#This Row],[orderID]],orders[orderID],orders[orderDate])</f>
        <v>41892</v>
      </c>
      <c r="I1415" s="6" t="e">
        <f>DATEVALUE(order_details[[#This Row],[Order Date]])</f>
        <v>#VALUE!</v>
      </c>
      <c r="J1415">
        <v>14</v>
      </c>
      <c r="K1415">
        <v>30</v>
      </c>
      <c r="L1415">
        <v>0.05</v>
      </c>
      <c r="M1415">
        <f>(order_details[[#This Row],[unitPrice]]*order_details[[#This Row],[quantity]]) - (order_details[[#This Row],[unitPrice]]*order_details[[#This Row],[quantity]]*order_details[[#This Row],[discount]])</f>
        <v>399</v>
      </c>
      <c r="N1415">
        <f>_xlfn.XLOOKUP(order_details[[#This Row],[orderID]],orders[orderID],orders[freight])</f>
        <v>113.15</v>
      </c>
      <c r="O1415">
        <f>order_details[[#This Row],[Sales]]-order_details[[#This Row],[Freight]]</f>
        <v>285.85000000000002</v>
      </c>
      <c r="P1415" s="8">
        <f>(order_details[[#This Row],[Profit]]/order_details[[#This Row],[Sales]])/100</f>
        <v>7.1641604010025074E-3</v>
      </c>
      <c r="Q1415" s="12"/>
    </row>
    <row r="1416" spans="1:17" x14ac:dyDescent="0.25">
      <c r="A1416">
        <v>10663</v>
      </c>
      <c r="B1416">
        <v>51</v>
      </c>
      <c r="C1416" t="str">
        <f>_xlfn.XLOOKUP(order_details[[#This Row],[orderID]],orders[orderID],orders[customerID])</f>
        <v>BONAP</v>
      </c>
      <c r="D1416" t="str">
        <f>_xlfn.XLOOKUP(order_details[[#This Row],[orderID]],orders[orderID],orders[Employee Name])</f>
        <v>Andrew Fuller</v>
      </c>
      <c r="E1416" t="str">
        <f>_xlfn.XLOOKUP(order_details[[#This Row],[Customer ID]],customers[customerID],customers[companyName])</f>
        <v>Bon app'</v>
      </c>
      <c r="F1416" t="str">
        <f>_xlfn.XLOOKUP(order_details[[#This Row],[productID]],products[productID],products[productName])</f>
        <v>Manjimup Dried Apples</v>
      </c>
      <c r="G1416" t="str">
        <f>_xlfn.XLOOKUP(order_details[[#This Row],[Product Name]],products[productName],products[Category Name])</f>
        <v>Produce</v>
      </c>
      <c r="H1416" s="6">
        <f>_xlfn.XLOOKUP(order_details[[#This Row],[orderID]],orders[orderID],orders[orderDate])</f>
        <v>41892</v>
      </c>
      <c r="I1416" s="6" t="e">
        <f>DATEVALUE(order_details[[#This Row],[Order Date]])</f>
        <v>#VALUE!</v>
      </c>
      <c r="J1416">
        <v>53</v>
      </c>
      <c r="K1416">
        <v>20</v>
      </c>
      <c r="L1416">
        <v>0.05</v>
      </c>
      <c r="M1416">
        <f>(order_details[[#This Row],[unitPrice]]*order_details[[#This Row],[quantity]]) - (order_details[[#This Row],[unitPrice]]*order_details[[#This Row],[quantity]]*order_details[[#This Row],[discount]])</f>
        <v>1007</v>
      </c>
      <c r="N1416">
        <f>_xlfn.XLOOKUP(order_details[[#This Row],[orderID]],orders[orderID],orders[freight])</f>
        <v>113.15</v>
      </c>
      <c r="O1416">
        <f>order_details[[#This Row],[Sales]]-order_details[[#This Row],[Freight]]</f>
        <v>893.85</v>
      </c>
      <c r="P1416" s="8">
        <f>(order_details[[#This Row],[Profit]]/order_details[[#This Row],[Sales]])/100</f>
        <v>8.8763654419066543E-3</v>
      </c>
      <c r="Q1416" s="12"/>
    </row>
    <row r="1417" spans="1:17" x14ac:dyDescent="0.25">
      <c r="A1417">
        <v>10698</v>
      </c>
      <c r="B1417">
        <v>17</v>
      </c>
      <c r="C1417" t="str">
        <f>_xlfn.XLOOKUP(order_details[[#This Row],[orderID]],orders[orderID],orders[customerID])</f>
        <v>ERNSH</v>
      </c>
      <c r="D1417" t="str">
        <f>_xlfn.XLOOKUP(order_details[[#This Row],[orderID]],orders[orderID],orders[Employee Name])</f>
        <v>Margaret Peacock</v>
      </c>
      <c r="E1417" t="str">
        <f>_xlfn.XLOOKUP(order_details[[#This Row],[Customer ID]],customers[customerID],customers[companyName])</f>
        <v>Ernst Handel</v>
      </c>
      <c r="F1417" t="str">
        <f>_xlfn.XLOOKUP(order_details[[#This Row],[productID]],products[productID],products[productName])</f>
        <v>Alice Mutton</v>
      </c>
      <c r="G1417" t="str">
        <f>_xlfn.XLOOKUP(order_details[[#This Row],[Product Name]],products[productName],products[Category Name])</f>
        <v>Meat &amp; Poultry</v>
      </c>
      <c r="H1417" s="6">
        <f>_xlfn.XLOOKUP(order_details[[#This Row],[orderID]],orders[orderID],orders[orderDate])</f>
        <v>41921</v>
      </c>
      <c r="I1417" s="6" t="e">
        <f>DATEVALUE(order_details[[#This Row],[Order Date]])</f>
        <v>#VALUE!</v>
      </c>
      <c r="J1417">
        <v>39</v>
      </c>
      <c r="K1417">
        <v>8</v>
      </c>
      <c r="L1417">
        <v>0.05</v>
      </c>
      <c r="M1417">
        <f>(order_details[[#This Row],[unitPrice]]*order_details[[#This Row],[quantity]]) - (order_details[[#This Row],[unitPrice]]*order_details[[#This Row],[quantity]]*order_details[[#This Row],[discount]])</f>
        <v>296.39999999999998</v>
      </c>
      <c r="N1417">
        <f>_xlfn.XLOOKUP(order_details[[#This Row],[orderID]],orders[orderID],orders[freight])</f>
        <v>272.47000000000003</v>
      </c>
      <c r="O1417">
        <f>order_details[[#This Row],[Sales]]-order_details[[#This Row],[Freight]]</f>
        <v>23.92999999999995</v>
      </c>
      <c r="P1417" s="8">
        <f>(order_details[[#This Row],[Profit]]/order_details[[#This Row],[Sales]])/100</f>
        <v>8.0735492577597686E-4</v>
      </c>
      <c r="Q1417" s="12"/>
    </row>
    <row r="1418" spans="1:17" x14ac:dyDescent="0.25">
      <c r="A1418">
        <v>10698</v>
      </c>
      <c r="B1418">
        <v>29</v>
      </c>
      <c r="C1418" t="str">
        <f>_xlfn.XLOOKUP(order_details[[#This Row],[orderID]],orders[orderID],orders[customerID])</f>
        <v>ERNSH</v>
      </c>
      <c r="D1418" t="str">
        <f>_xlfn.XLOOKUP(order_details[[#This Row],[orderID]],orders[orderID],orders[Employee Name])</f>
        <v>Margaret Peacock</v>
      </c>
      <c r="E1418" t="str">
        <f>_xlfn.XLOOKUP(order_details[[#This Row],[Customer ID]],customers[customerID],customers[companyName])</f>
        <v>Ernst Handel</v>
      </c>
      <c r="F1418" t="str">
        <f>_xlfn.XLOOKUP(order_details[[#This Row],[productID]],products[productID],products[productName])</f>
        <v>Thüringer Rostbratwurst</v>
      </c>
      <c r="G1418" t="str">
        <f>_xlfn.XLOOKUP(order_details[[#This Row],[Product Name]],products[productName],products[Category Name])</f>
        <v>Meat &amp; Poultry</v>
      </c>
      <c r="H1418" s="6">
        <f>_xlfn.XLOOKUP(order_details[[#This Row],[orderID]],orders[orderID],orders[orderDate])</f>
        <v>41921</v>
      </c>
      <c r="I1418" s="6" t="e">
        <f>DATEVALUE(order_details[[#This Row],[Order Date]])</f>
        <v>#VALUE!</v>
      </c>
      <c r="J1418">
        <v>123.79</v>
      </c>
      <c r="K1418">
        <v>12</v>
      </c>
      <c r="L1418">
        <v>0.05</v>
      </c>
      <c r="M1418">
        <f>(order_details[[#This Row],[unitPrice]]*order_details[[#This Row],[quantity]]) - (order_details[[#This Row],[unitPrice]]*order_details[[#This Row],[quantity]]*order_details[[#This Row],[discount]])</f>
        <v>1411.2060000000001</v>
      </c>
      <c r="N1418">
        <f>_xlfn.XLOOKUP(order_details[[#This Row],[orderID]],orders[orderID],orders[freight])</f>
        <v>272.47000000000003</v>
      </c>
      <c r="O1418">
        <f>order_details[[#This Row],[Sales]]-order_details[[#This Row],[Freight]]</f>
        <v>1138.7360000000001</v>
      </c>
      <c r="P1418" s="8">
        <f>(order_details[[#This Row],[Profit]]/order_details[[#This Row],[Sales]])/100</f>
        <v>8.0692400684237459E-3</v>
      </c>
      <c r="Q1418" s="12"/>
    </row>
    <row r="1419" spans="1:17" x14ac:dyDescent="0.25">
      <c r="A1419">
        <v>10698</v>
      </c>
      <c r="B1419">
        <v>65</v>
      </c>
      <c r="C1419" t="str">
        <f>_xlfn.XLOOKUP(order_details[[#This Row],[orderID]],orders[orderID],orders[customerID])</f>
        <v>ERNSH</v>
      </c>
      <c r="D1419" t="str">
        <f>_xlfn.XLOOKUP(order_details[[#This Row],[orderID]],orders[orderID],orders[Employee Name])</f>
        <v>Margaret Peacock</v>
      </c>
      <c r="E1419" t="str">
        <f>_xlfn.XLOOKUP(order_details[[#This Row],[Customer ID]],customers[customerID],customers[companyName])</f>
        <v>Ernst Handel</v>
      </c>
      <c r="F1419" t="str">
        <f>_xlfn.XLOOKUP(order_details[[#This Row],[productID]],products[productID],products[productName])</f>
        <v>Louisiana Fiery Hot Pepper Sauce</v>
      </c>
      <c r="G1419" t="str">
        <f>_xlfn.XLOOKUP(order_details[[#This Row],[Product Name]],products[productName],products[Category Name])</f>
        <v>Condiments</v>
      </c>
      <c r="H1419" s="6">
        <f>_xlfn.XLOOKUP(order_details[[#This Row],[orderID]],orders[orderID],orders[orderDate])</f>
        <v>41921</v>
      </c>
      <c r="I1419" s="6" t="e">
        <f>DATEVALUE(order_details[[#This Row],[Order Date]])</f>
        <v>#VALUE!</v>
      </c>
      <c r="J1419">
        <v>21.05</v>
      </c>
      <c r="K1419">
        <v>65</v>
      </c>
      <c r="L1419">
        <v>0.05</v>
      </c>
      <c r="M1419">
        <f>(order_details[[#This Row],[unitPrice]]*order_details[[#This Row],[quantity]]) - (order_details[[#This Row],[unitPrice]]*order_details[[#This Row],[quantity]]*order_details[[#This Row],[discount]])</f>
        <v>1299.8375000000001</v>
      </c>
      <c r="N1419">
        <f>_xlfn.XLOOKUP(order_details[[#This Row],[orderID]],orders[orderID],orders[freight])</f>
        <v>272.47000000000003</v>
      </c>
      <c r="O1419">
        <f>order_details[[#This Row],[Sales]]-order_details[[#This Row],[Freight]]</f>
        <v>1027.3675000000001</v>
      </c>
      <c r="P1419" s="8">
        <f>(order_details[[#This Row],[Profit]]/order_details[[#This Row],[Sales]])/100</f>
        <v>7.903814899939415E-3</v>
      </c>
      <c r="Q1419" s="12"/>
    </row>
    <row r="1420" spans="1:17" x14ac:dyDescent="0.25">
      <c r="A1420">
        <v>10698</v>
      </c>
      <c r="B1420">
        <v>70</v>
      </c>
      <c r="C1420" t="str">
        <f>_xlfn.XLOOKUP(order_details[[#This Row],[orderID]],orders[orderID],orders[customerID])</f>
        <v>ERNSH</v>
      </c>
      <c r="D1420" t="str">
        <f>_xlfn.XLOOKUP(order_details[[#This Row],[orderID]],orders[orderID],orders[Employee Name])</f>
        <v>Margaret Peacock</v>
      </c>
      <c r="E1420" t="str">
        <f>_xlfn.XLOOKUP(order_details[[#This Row],[Customer ID]],customers[customerID],customers[companyName])</f>
        <v>Ernst Handel</v>
      </c>
      <c r="F1420" t="str">
        <f>_xlfn.XLOOKUP(order_details[[#This Row],[productID]],products[productID],products[productName])</f>
        <v>Outback Lager</v>
      </c>
      <c r="G1420" t="str">
        <f>_xlfn.XLOOKUP(order_details[[#This Row],[Product Name]],products[productName],products[Category Name])</f>
        <v>Beverages</v>
      </c>
      <c r="H1420" s="6">
        <f>_xlfn.XLOOKUP(order_details[[#This Row],[orderID]],orders[orderID],orders[orderDate])</f>
        <v>41921</v>
      </c>
      <c r="I1420" s="6" t="e">
        <f>DATEVALUE(order_details[[#This Row],[Order Date]])</f>
        <v>#VALUE!</v>
      </c>
      <c r="J1420">
        <v>15</v>
      </c>
      <c r="K1420">
        <v>8</v>
      </c>
      <c r="L1420">
        <v>0.05</v>
      </c>
      <c r="M1420">
        <f>(order_details[[#This Row],[unitPrice]]*order_details[[#This Row],[quantity]]) - (order_details[[#This Row],[unitPrice]]*order_details[[#This Row],[quantity]]*order_details[[#This Row],[discount]])</f>
        <v>114</v>
      </c>
      <c r="N1420">
        <f>_xlfn.XLOOKUP(order_details[[#This Row],[orderID]],orders[orderID],orders[freight])</f>
        <v>272.47000000000003</v>
      </c>
      <c r="O1420">
        <f>order_details[[#This Row],[Sales]]-order_details[[#This Row],[Freight]]</f>
        <v>-158.47000000000003</v>
      </c>
      <c r="P1420" s="8">
        <f>(order_details[[#This Row],[Profit]]/order_details[[#This Row],[Sales]])/100</f>
        <v>-1.3900877192982459E-2</v>
      </c>
      <c r="Q1420" s="12"/>
    </row>
    <row r="1421" spans="1:17" x14ac:dyDescent="0.25">
      <c r="A1421">
        <v>10712</v>
      </c>
      <c r="B1421">
        <v>53</v>
      </c>
      <c r="C1421" t="str">
        <f>_xlfn.XLOOKUP(order_details[[#This Row],[orderID]],orders[orderID],orders[customerID])</f>
        <v>HUNGO</v>
      </c>
      <c r="D1421" t="str">
        <f>_xlfn.XLOOKUP(order_details[[#This Row],[orderID]],orders[orderID],orders[Employee Name])</f>
        <v>Janet Leverling</v>
      </c>
      <c r="E1421" t="str">
        <f>_xlfn.XLOOKUP(order_details[[#This Row],[Customer ID]],customers[customerID],customers[companyName])</f>
        <v>Hungry Owl All-Night Grocers</v>
      </c>
      <c r="F1421" t="str">
        <f>_xlfn.XLOOKUP(order_details[[#This Row],[productID]],products[productID],products[productName])</f>
        <v>Perth Pasties</v>
      </c>
      <c r="G1421" t="str">
        <f>_xlfn.XLOOKUP(order_details[[#This Row],[Product Name]],products[productName],products[Category Name])</f>
        <v>Meat &amp; Poultry</v>
      </c>
      <c r="H1421" s="6">
        <f>_xlfn.XLOOKUP(order_details[[#This Row],[orderID]],orders[orderID],orders[orderDate])</f>
        <v>41933</v>
      </c>
      <c r="I1421" s="6" t="e">
        <f>DATEVALUE(order_details[[#This Row],[Order Date]])</f>
        <v>#VALUE!</v>
      </c>
      <c r="J1421">
        <v>32.799999999999997</v>
      </c>
      <c r="K1421">
        <v>3</v>
      </c>
      <c r="L1421">
        <v>0.05</v>
      </c>
      <c r="M1421">
        <f>(order_details[[#This Row],[unitPrice]]*order_details[[#This Row],[quantity]]) - (order_details[[#This Row],[unitPrice]]*order_details[[#This Row],[quantity]]*order_details[[#This Row],[discount]])</f>
        <v>93.47999999999999</v>
      </c>
      <c r="N1421">
        <f>_xlfn.XLOOKUP(order_details[[#This Row],[orderID]],orders[orderID],orders[freight])</f>
        <v>89.93</v>
      </c>
      <c r="O1421">
        <f>order_details[[#This Row],[Sales]]-order_details[[#This Row],[Freight]]</f>
        <v>3.5499999999999829</v>
      </c>
      <c r="P1421" s="8">
        <f>(order_details[[#This Row],[Profit]]/order_details[[#This Row],[Sales]])/100</f>
        <v>3.7976037655113216E-4</v>
      </c>
      <c r="Q1421" s="12"/>
    </row>
    <row r="1422" spans="1:17" x14ac:dyDescent="0.25">
      <c r="A1422">
        <v>10717</v>
      </c>
      <c r="B1422">
        <v>21</v>
      </c>
      <c r="C1422" t="str">
        <f>_xlfn.XLOOKUP(order_details[[#This Row],[orderID]],orders[orderID],orders[customerID])</f>
        <v>FRANK</v>
      </c>
      <c r="D1422" t="str">
        <f>_xlfn.XLOOKUP(order_details[[#This Row],[orderID]],orders[orderID],orders[Employee Name])</f>
        <v>Nancy Davolio</v>
      </c>
      <c r="E1422" t="str">
        <f>_xlfn.XLOOKUP(order_details[[#This Row],[Customer ID]],customers[customerID],customers[companyName])</f>
        <v>Frankenversand</v>
      </c>
      <c r="F1422" t="str">
        <f>_xlfn.XLOOKUP(order_details[[#This Row],[productID]],products[productID],products[productName])</f>
        <v>Sir Rodney's Scones</v>
      </c>
      <c r="G1422" t="str">
        <f>_xlfn.XLOOKUP(order_details[[#This Row],[Product Name]],products[productName],products[Category Name])</f>
        <v>Confections</v>
      </c>
      <c r="H1422" s="6">
        <f>_xlfn.XLOOKUP(order_details[[#This Row],[orderID]],orders[orderID],orders[orderDate])</f>
        <v>41936</v>
      </c>
      <c r="I1422" s="6" t="e">
        <f>DATEVALUE(order_details[[#This Row],[Order Date]])</f>
        <v>#VALUE!</v>
      </c>
      <c r="J1422">
        <v>10</v>
      </c>
      <c r="K1422">
        <v>32</v>
      </c>
      <c r="L1422">
        <v>0.05</v>
      </c>
      <c r="M1422">
        <f>(order_details[[#This Row],[unitPrice]]*order_details[[#This Row],[quantity]]) - (order_details[[#This Row],[unitPrice]]*order_details[[#This Row],[quantity]]*order_details[[#This Row],[discount]])</f>
        <v>304</v>
      </c>
      <c r="N1422">
        <f>_xlfn.XLOOKUP(order_details[[#This Row],[orderID]],orders[orderID],orders[freight])</f>
        <v>59.25</v>
      </c>
      <c r="O1422">
        <f>order_details[[#This Row],[Sales]]-order_details[[#This Row],[Freight]]</f>
        <v>244.75</v>
      </c>
      <c r="P1422" s="8">
        <f>(order_details[[#This Row],[Profit]]/order_details[[#This Row],[Sales]])/100</f>
        <v>8.0509868421052636E-3</v>
      </c>
      <c r="Q1422" s="12"/>
    </row>
    <row r="1423" spans="1:17" x14ac:dyDescent="0.25">
      <c r="A1423">
        <v>10717</v>
      </c>
      <c r="B1423">
        <v>69</v>
      </c>
      <c r="C1423" t="str">
        <f>_xlfn.XLOOKUP(order_details[[#This Row],[orderID]],orders[orderID],orders[customerID])</f>
        <v>FRANK</v>
      </c>
      <c r="D1423" t="str">
        <f>_xlfn.XLOOKUP(order_details[[#This Row],[orderID]],orders[orderID],orders[Employee Name])</f>
        <v>Nancy Davolio</v>
      </c>
      <c r="E1423" t="str">
        <f>_xlfn.XLOOKUP(order_details[[#This Row],[Customer ID]],customers[customerID],customers[companyName])</f>
        <v>Frankenversand</v>
      </c>
      <c r="F1423" t="str">
        <f>_xlfn.XLOOKUP(order_details[[#This Row],[productID]],products[productID],products[productName])</f>
        <v>Gudbrandsdalsost</v>
      </c>
      <c r="G1423" t="str">
        <f>_xlfn.XLOOKUP(order_details[[#This Row],[Product Name]],products[productName],products[Category Name])</f>
        <v>Dairy Products</v>
      </c>
      <c r="H1423" s="6">
        <f>_xlfn.XLOOKUP(order_details[[#This Row],[orderID]],orders[orderID],orders[orderDate])</f>
        <v>41936</v>
      </c>
      <c r="I1423" s="6" t="e">
        <f>DATEVALUE(order_details[[#This Row],[Order Date]])</f>
        <v>#VALUE!</v>
      </c>
      <c r="J1423">
        <v>36</v>
      </c>
      <c r="K1423">
        <v>25</v>
      </c>
      <c r="L1423">
        <v>0.05</v>
      </c>
      <c r="M1423">
        <f>(order_details[[#This Row],[unitPrice]]*order_details[[#This Row],[quantity]]) - (order_details[[#This Row],[unitPrice]]*order_details[[#This Row],[quantity]]*order_details[[#This Row],[discount]])</f>
        <v>855</v>
      </c>
      <c r="N1423">
        <f>_xlfn.XLOOKUP(order_details[[#This Row],[orderID]],orders[orderID],orders[freight])</f>
        <v>59.25</v>
      </c>
      <c r="O1423">
        <f>order_details[[#This Row],[Sales]]-order_details[[#This Row],[Freight]]</f>
        <v>795.75</v>
      </c>
      <c r="P1423" s="8">
        <f>(order_details[[#This Row],[Profit]]/order_details[[#This Row],[Sales]])/100</f>
        <v>9.3070175438596491E-3</v>
      </c>
      <c r="Q1423" s="12"/>
    </row>
    <row r="1424" spans="1:17" x14ac:dyDescent="0.25">
      <c r="A1424">
        <v>10721</v>
      </c>
      <c r="B1424">
        <v>44</v>
      </c>
      <c r="C1424" t="str">
        <f>_xlfn.XLOOKUP(order_details[[#This Row],[orderID]],orders[orderID],orders[customerID])</f>
        <v>QUICK</v>
      </c>
      <c r="D1424" t="str">
        <f>_xlfn.XLOOKUP(order_details[[#This Row],[orderID]],orders[orderID],orders[Employee Name])</f>
        <v>Steven Buchanan</v>
      </c>
      <c r="E1424" t="str">
        <f>_xlfn.XLOOKUP(order_details[[#This Row],[Customer ID]],customers[customerID],customers[companyName])</f>
        <v>QUICK-Stop</v>
      </c>
      <c r="F1424" t="str">
        <f>_xlfn.XLOOKUP(order_details[[#This Row],[productID]],products[productID],products[productName])</f>
        <v>Gula Malacca</v>
      </c>
      <c r="G1424" t="str">
        <f>_xlfn.XLOOKUP(order_details[[#This Row],[Product Name]],products[productName],products[Category Name])</f>
        <v>Condiments</v>
      </c>
      <c r="H1424" s="6">
        <f>_xlfn.XLOOKUP(order_details[[#This Row],[orderID]],orders[orderID],orders[orderDate])</f>
        <v>41941</v>
      </c>
      <c r="I1424" s="6" t="e">
        <f>DATEVALUE(order_details[[#This Row],[Order Date]])</f>
        <v>#VALUE!</v>
      </c>
      <c r="J1424">
        <v>19.45</v>
      </c>
      <c r="K1424">
        <v>50</v>
      </c>
      <c r="L1424">
        <v>0.05</v>
      </c>
      <c r="M1424">
        <f>(order_details[[#This Row],[unitPrice]]*order_details[[#This Row],[quantity]]) - (order_details[[#This Row],[unitPrice]]*order_details[[#This Row],[quantity]]*order_details[[#This Row],[discount]])</f>
        <v>923.875</v>
      </c>
      <c r="N1424">
        <f>_xlfn.XLOOKUP(order_details[[#This Row],[orderID]],orders[orderID],orders[freight])</f>
        <v>48.92</v>
      </c>
      <c r="O1424">
        <f>order_details[[#This Row],[Sales]]-order_details[[#This Row],[Freight]]</f>
        <v>874.95500000000004</v>
      </c>
      <c r="P1424" s="8">
        <f>(order_details[[#This Row],[Profit]]/order_details[[#This Row],[Sales]])/100</f>
        <v>9.4704911378703845E-3</v>
      </c>
      <c r="Q1424" s="12"/>
    </row>
    <row r="1425" spans="1:17" x14ac:dyDescent="0.25">
      <c r="A1425">
        <v>10727</v>
      </c>
      <c r="B1425">
        <v>17</v>
      </c>
      <c r="C1425" t="str">
        <f>_xlfn.XLOOKUP(order_details[[#This Row],[orderID]],orders[orderID],orders[customerID])</f>
        <v>REGGC</v>
      </c>
      <c r="D1425" t="str">
        <f>_xlfn.XLOOKUP(order_details[[#This Row],[orderID]],orders[orderID],orders[Employee Name])</f>
        <v>Andrew Fuller</v>
      </c>
      <c r="E1425" t="str">
        <f>_xlfn.XLOOKUP(order_details[[#This Row],[Customer ID]],customers[customerID],customers[companyName])</f>
        <v>Reggiani Caseifici</v>
      </c>
      <c r="F1425" t="str">
        <f>_xlfn.XLOOKUP(order_details[[#This Row],[productID]],products[productID],products[productName])</f>
        <v>Alice Mutton</v>
      </c>
      <c r="G1425" t="str">
        <f>_xlfn.XLOOKUP(order_details[[#This Row],[Product Name]],products[productName],products[Category Name])</f>
        <v>Meat &amp; Poultry</v>
      </c>
      <c r="H1425" s="6">
        <f>_xlfn.XLOOKUP(order_details[[#This Row],[orderID]],orders[orderID],orders[orderDate])</f>
        <v>41946</v>
      </c>
      <c r="I1425" s="6" t="e">
        <f>DATEVALUE(order_details[[#This Row],[Order Date]])</f>
        <v>#VALUE!</v>
      </c>
      <c r="J1425">
        <v>39</v>
      </c>
      <c r="K1425">
        <v>20</v>
      </c>
      <c r="L1425">
        <v>0.05</v>
      </c>
      <c r="M1425">
        <f>(order_details[[#This Row],[unitPrice]]*order_details[[#This Row],[quantity]]) - (order_details[[#This Row],[unitPrice]]*order_details[[#This Row],[quantity]]*order_details[[#This Row],[discount]])</f>
        <v>741</v>
      </c>
      <c r="N1425">
        <f>_xlfn.XLOOKUP(order_details[[#This Row],[orderID]],orders[orderID],orders[freight])</f>
        <v>89.9</v>
      </c>
      <c r="O1425">
        <f>order_details[[#This Row],[Sales]]-order_details[[#This Row],[Freight]]</f>
        <v>651.1</v>
      </c>
      <c r="P1425" s="8">
        <f>(order_details[[#This Row],[Profit]]/order_details[[#This Row],[Sales]])/100</f>
        <v>8.7867746288798915E-3</v>
      </c>
      <c r="Q1425" s="12"/>
    </row>
    <row r="1426" spans="1:17" x14ac:dyDescent="0.25">
      <c r="A1426">
        <v>10727</v>
      </c>
      <c r="B1426">
        <v>56</v>
      </c>
      <c r="C1426" t="str">
        <f>_xlfn.XLOOKUP(order_details[[#This Row],[orderID]],orders[orderID],orders[customerID])</f>
        <v>REGGC</v>
      </c>
      <c r="D1426" t="str">
        <f>_xlfn.XLOOKUP(order_details[[#This Row],[orderID]],orders[orderID],orders[Employee Name])</f>
        <v>Andrew Fuller</v>
      </c>
      <c r="E1426" t="str">
        <f>_xlfn.XLOOKUP(order_details[[#This Row],[Customer ID]],customers[customerID],customers[companyName])</f>
        <v>Reggiani Caseifici</v>
      </c>
      <c r="F1426" t="str">
        <f>_xlfn.XLOOKUP(order_details[[#This Row],[productID]],products[productID],products[productName])</f>
        <v>Gnocchi di nonna Alice</v>
      </c>
      <c r="G1426" t="str">
        <f>_xlfn.XLOOKUP(order_details[[#This Row],[Product Name]],products[productName],products[Category Name])</f>
        <v>Grains &amp; Cereals</v>
      </c>
      <c r="H1426" s="6">
        <f>_xlfn.XLOOKUP(order_details[[#This Row],[orderID]],orders[orderID],orders[orderDate])</f>
        <v>41946</v>
      </c>
      <c r="I1426" s="6" t="e">
        <f>DATEVALUE(order_details[[#This Row],[Order Date]])</f>
        <v>#VALUE!</v>
      </c>
      <c r="J1426">
        <v>38</v>
      </c>
      <c r="K1426">
        <v>10</v>
      </c>
      <c r="L1426">
        <v>0.05</v>
      </c>
      <c r="M1426">
        <f>(order_details[[#This Row],[unitPrice]]*order_details[[#This Row],[quantity]]) - (order_details[[#This Row],[unitPrice]]*order_details[[#This Row],[quantity]]*order_details[[#This Row],[discount]])</f>
        <v>361</v>
      </c>
      <c r="N1426">
        <f>_xlfn.XLOOKUP(order_details[[#This Row],[orderID]],orders[orderID],orders[freight])</f>
        <v>89.9</v>
      </c>
      <c r="O1426">
        <f>order_details[[#This Row],[Sales]]-order_details[[#This Row],[Freight]]</f>
        <v>271.10000000000002</v>
      </c>
      <c r="P1426" s="8">
        <f>(order_details[[#This Row],[Profit]]/order_details[[#This Row],[Sales]])/100</f>
        <v>7.5096952908587263E-3</v>
      </c>
      <c r="Q1426" s="12"/>
    </row>
    <row r="1427" spans="1:17" x14ac:dyDescent="0.25">
      <c r="A1427">
        <v>10727</v>
      </c>
      <c r="B1427">
        <v>59</v>
      </c>
      <c r="C1427" t="str">
        <f>_xlfn.XLOOKUP(order_details[[#This Row],[orderID]],orders[orderID],orders[customerID])</f>
        <v>REGGC</v>
      </c>
      <c r="D1427" t="str">
        <f>_xlfn.XLOOKUP(order_details[[#This Row],[orderID]],orders[orderID],orders[Employee Name])</f>
        <v>Andrew Fuller</v>
      </c>
      <c r="E1427" t="str">
        <f>_xlfn.XLOOKUP(order_details[[#This Row],[Customer ID]],customers[customerID],customers[companyName])</f>
        <v>Reggiani Caseifici</v>
      </c>
      <c r="F1427" t="str">
        <f>_xlfn.XLOOKUP(order_details[[#This Row],[productID]],products[productID],products[productName])</f>
        <v>Raclette Courdavault</v>
      </c>
      <c r="G1427" t="str">
        <f>_xlfn.XLOOKUP(order_details[[#This Row],[Product Name]],products[productName],products[Category Name])</f>
        <v>Dairy Products</v>
      </c>
      <c r="H1427" s="6">
        <f>_xlfn.XLOOKUP(order_details[[#This Row],[orderID]],orders[orderID],orders[orderDate])</f>
        <v>41946</v>
      </c>
      <c r="I1427" s="6" t="e">
        <f>DATEVALUE(order_details[[#This Row],[Order Date]])</f>
        <v>#VALUE!</v>
      </c>
      <c r="J1427">
        <v>55</v>
      </c>
      <c r="K1427">
        <v>10</v>
      </c>
      <c r="L1427">
        <v>0.05</v>
      </c>
      <c r="M1427">
        <f>(order_details[[#This Row],[unitPrice]]*order_details[[#This Row],[quantity]]) - (order_details[[#This Row],[unitPrice]]*order_details[[#This Row],[quantity]]*order_details[[#This Row],[discount]])</f>
        <v>522.5</v>
      </c>
      <c r="N1427">
        <f>_xlfn.XLOOKUP(order_details[[#This Row],[orderID]],orders[orderID],orders[freight])</f>
        <v>89.9</v>
      </c>
      <c r="O1427">
        <f>order_details[[#This Row],[Sales]]-order_details[[#This Row],[Freight]]</f>
        <v>432.6</v>
      </c>
      <c r="P1427" s="8">
        <f>(order_details[[#This Row],[Profit]]/order_details[[#This Row],[Sales]])/100</f>
        <v>8.279425837320574E-3</v>
      </c>
      <c r="Q1427" s="12"/>
    </row>
    <row r="1428" spans="1:17" x14ac:dyDescent="0.25">
      <c r="A1428">
        <v>10730</v>
      </c>
      <c r="B1428">
        <v>16</v>
      </c>
      <c r="C1428" t="str">
        <f>_xlfn.XLOOKUP(order_details[[#This Row],[orderID]],orders[orderID],orders[customerID])</f>
        <v>BONAP</v>
      </c>
      <c r="D1428" t="str">
        <f>_xlfn.XLOOKUP(order_details[[#This Row],[orderID]],orders[orderID],orders[Employee Name])</f>
        <v>Steven Buchanan</v>
      </c>
      <c r="E1428" t="str">
        <f>_xlfn.XLOOKUP(order_details[[#This Row],[Customer ID]],customers[customerID],customers[companyName])</f>
        <v>Bon app'</v>
      </c>
      <c r="F1428" t="str">
        <f>_xlfn.XLOOKUP(order_details[[#This Row],[productID]],products[productID],products[productName])</f>
        <v>Pavlova</v>
      </c>
      <c r="G1428" t="str">
        <f>_xlfn.XLOOKUP(order_details[[#This Row],[Product Name]],products[productName],products[Category Name])</f>
        <v>Confections</v>
      </c>
      <c r="H1428" s="6">
        <f>_xlfn.XLOOKUP(order_details[[#This Row],[orderID]],orders[orderID],orders[orderDate])</f>
        <v>41948</v>
      </c>
      <c r="I1428" s="6" t="e">
        <f>DATEVALUE(order_details[[#This Row],[Order Date]])</f>
        <v>#VALUE!</v>
      </c>
      <c r="J1428">
        <v>17.45</v>
      </c>
      <c r="K1428">
        <v>15</v>
      </c>
      <c r="L1428">
        <v>0.05</v>
      </c>
      <c r="M1428">
        <f>(order_details[[#This Row],[unitPrice]]*order_details[[#This Row],[quantity]]) - (order_details[[#This Row],[unitPrice]]*order_details[[#This Row],[quantity]]*order_details[[#This Row],[discount]])</f>
        <v>248.66249999999999</v>
      </c>
      <c r="N1428">
        <f>_xlfn.XLOOKUP(order_details[[#This Row],[orderID]],orders[orderID],orders[freight])</f>
        <v>20.12</v>
      </c>
      <c r="O1428">
        <f>order_details[[#This Row],[Sales]]-order_details[[#This Row],[Freight]]</f>
        <v>228.54249999999999</v>
      </c>
      <c r="P1428" s="8">
        <f>(order_details[[#This Row],[Profit]]/order_details[[#This Row],[Sales]])/100</f>
        <v>9.1908711607097977E-3</v>
      </c>
      <c r="Q1428" s="12"/>
    </row>
    <row r="1429" spans="1:17" x14ac:dyDescent="0.25">
      <c r="A1429">
        <v>10730</v>
      </c>
      <c r="B1429">
        <v>31</v>
      </c>
      <c r="C1429" t="str">
        <f>_xlfn.XLOOKUP(order_details[[#This Row],[orderID]],orders[orderID],orders[customerID])</f>
        <v>BONAP</v>
      </c>
      <c r="D1429" t="str">
        <f>_xlfn.XLOOKUP(order_details[[#This Row],[orderID]],orders[orderID],orders[Employee Name])</f>
        <v>Steven Buchanan</v>
      </c>
      <c r="E1429" t="str">
        <f>_xlfn.XLOOKUP(order_details[[#This Row],[Customer ID]],customers[customerID],customers[companyName])</f>
        <v>Bon app'</v>
      </c>
      <c r="F1429" t="str">
        <f>_xlfn.XLOOKUP(order_details[[#This Row],[productID]],products[productID],products[productName])</f>
        <v>Gorgonzola Telino</v>
      </c>
      <c r="G1429" t="str">
        <f>_xlfn.XLOOKUP(order_details[[#This Row],[Product Name]],products[productName],products[Category Name])</f>
        <v>Dairy Products</v>
      </c>
      <c r="H1429" s="6">
        <f>_xlfn.XLOOKUP(order_details[[#This Row],[orderID]],orders[orderID],orders[orderDate])</f>
        <v>41948</v>
      </c>
      <c r="I1429" s="6" t="e">
        <f>DATEVALUE(order_details[[#This Row],[Order Date]])</f>
        <v>#VALUE!</v>
      </c>
      <c r="J1429">
        <v>12.5</v>
      </c>
      <c r="K1429">
        <v>3</v>
      </c>
      <c r="L1429">
        <v>0.05</v>
      </c>
      <c r="M1429">
        <f>(order_details[[#This Row],[unitPrice]]*order_details[[#This Row],[quantity]]) - (order_details[[#This Row],[unitPrice]]*order_details[[#This Row],[quantity]]*order_details[[#This Row],[discount]])</f>
        <v>35.625</v>
      </c>
      <c r="N1429">
        <f>_xlfn.XLOOKUP(order_details[[#This Row],[orderID]],orders[orderID],orders[freight])</f>
        <v>20.12</v>
      </c>
      <c r="O1429">
        <f>order_details[[#This Row],[Sales]]-order_details[[#This Row],[Freight]]</f>
        <v>15.504999999999999</v>
      </c>
      <c r="P1429" s="8">
        <f>(order_details[[#This Row],[Profit]]/order_details[[#This Row],[Sales]])/100</f>
        <v>4.3522807017543855E-3</v>
      </c>
      <c r="Q1429" s="12"/>
    </row>
    <row r="1430" spans="1:17" x14ac:dyDescent="0.25">
      <c r="A1430">
        <v>10730</v>
      </c>
      <c r="B1430">
        <v>65</v>
      </c>
      <c r="C1430" t="str">
        <f>_xlfn.XLOOKUP(order_details[[#This Row],[orderID]],orders[orderID],orders[customerID])</f>
        <v>BONAP</v>
      </c>
      <c r="D1430" t="str">
        <f>_xlfn.XLOOKUP(order_details[[#This Row],[orderID]],orders[orderID],orders[Employee Name])</f>
        <v>Steven Buchanan</v>
      </c>
      <c r="E1430" t="str">
        <f>_xlfn.XLOOKUP(order_details[[#This Row],[Customer ID]],customers[customerID],customers[companyName])</f>
        <v>Bon app'</v>
      </c>
      <c r="F1430" t="str">
        <f>_xlfn.XLOOKUP(order_details[[#This Row],[productID]],products[productID],products[productName])</f>
        <v>Louisiana Fiery Hot Pepper Sauce</v>
      </c>
      <c r="G1430" t="str">
        <f>_xlfn.XLOOKUP(order_details[[#This Row],[Product Name]],products[productName],products[Category Name])</f>
        <v>Condiments</v>
      </c>
      <c r="H1430" s="6">
        <f>_xlfn.XLOOKUP(order_details[[#This Row],[orderID]],orders[orderID],orders[orderDate])</f>
        <v>41948</v>
      </c>
      <c r="I1430" s="6" t="e">
        <f>DATEVALUE(order_details[[#This Row],[Order Date]])</f>
        <v>#VALUE!</v>
      </c>
      <c r="J1430">
        <v>21.05</v>
      </c>
      <c r="K1430">
        <v>10</v>
      </c>
      <c r="L1430">
        <v>0.05</v>
      </c>
      <c r="M1430">
        <f>(order_details[[#This Row],[unitPrice]]*order_details[[#This Row],[quantity]]) - (order_details[[#This Row],[unitPrice]]*order_details[[#This Row],[quantity]]*order_details[[#This Row],[discount]])</f>
        <v>199.97499999999999</v>
      </c>
      <c r="N1430">
        <f>_xlfn.XLOOKUP(order_details[[#This Row],[orderID]],orders[orderID],orders[freight])</f>
        <v>20.12</v>
      </c>
      <c r="O1430">
        <f>order_details[[#This Row],[Sales]]-order_details[[#This Row],[Freight]]</f>
        <v>179.85499999999999</v>
      </c>
      <c r="P1430" s="8">
        <f>(order_details[[#This Row],[Profit]]/order_details[[#This Row],[Sales]])/100</f>
        <v>8.9938742342792841E-3</v>
      </c>
      <c r="Q1430" s="12"/>
    </row>
    <row r="1431" spans="1:17" x14ac:dyDescent="0.25">
      <c r="A1431">
        <v>10731</v>
      </c>
      <c r="B1431">
        <v>21</v>
      </c>
      <c r="C1431" t="str">
        <f>_xlfn.XLOOKUP(order_details[[#This Row],[orderID]],orders[orderID],orders[customerID])</f>
        <v>CHOPS</v>
      </c>
      <c r="D1431" t="str">
        <f>_xlfn.XLOOKUP(order_details[[#This Row],[orderID]],orders[orderID],orders[Employee Name])</f>
        <v>Robert King</v>
      </c>
      <c r="E1431" t="str">
        <f>_xlfn.XLOOKUP(order_details[[#This Row],[Customer ID]],customers[customerID],customers[companyName])</f>
        <v>Chop-suey Chinese</v>
      </c>
      <c r="F1431" t="str">
        <f>_xlfn.XLOOKUP(order_details[[#This Row],[productID]],products[productID],products[productName])</f>
        <v>Sir Rodney's Scones</v>
      </c>
      <c r="G1431" t="str">
        <f>_xlfn.XLOOKUP(order_details[[#This Row],[Product Name]],products[productName],products[Category Name])</f>
        <v>Confections</v>
      </c>
      <c r="H1431" s="6">
        <f>_xlfn.XLOOKUP(order_details[[#This Row],[orderID]],orders[orderID],orders[orderDate])</f>
        <v>41949</v>
      </c>
      <c r="I1431" s="6" t="e">
        <f>DATEVALUE(order_details[[#This Row],[Order Date]])</f>
        <v>#VALUE!</v>
      </c>
      <c r="J1431">
        <v>10</v>
      </c>
      <c r="K1431">
        <v>40</v>
      </c>
      <c r="L1431">
        <v>0.05</v>
      </c>
      <c r="M1431">
        <f>(order_details[[#This Row],[unitPrice]]*order_details[[#This Row],[quantity]]) - (order_details[[#This Row],[unitPrice]]*order_details[[#This Row],[quantity]]*order_details[[#This Row],[discount]])</f>
        <v>380</v>
      </c>
      <c r="N1431">
        <f>_xlfn.XLOOKUP(order_details[[#This Row],[orderID]],orders[orderID],orders[freight])</f>
        <v>96.65</v>
      </c>
      <c r="O1431">
        <f>order_details[[#This Row],[Sales]]-order_details[[#This Row],[Freight]]</f>
        <v>283.35000000000002</v>
      </c>
      <c r="P1431" s="8">
        <f>(order_details[[#This Row],[Profit]]/order_details[[#This Row],[Sales]])/100</f>
        <v>7.4565789473684217E-3</v>
      </c>
      <c r="Q1431" s="12"/>
    </row>
    <row r="1432" spans="1:17" x14ac:dyDescent="0.25">
      <c r="A1432">
        <v>10731</v>
      </c>
      <c r="B1432">
        <v>51</v>
      </c>
      <c r="C1432" t="str">
        <f>_xlfn.XLOOKUP(order_details[[#This Row],[orderID]],orders[orderID],orders[customerID])</f>
        <v>CHOPS</v>
      </c>
      <c r="D1432" t="str">
        <f>_xlfn.XLOOKUP(order_details[[#This Row],[orderID]],orders[orderID],orders[Employee Name])</f>
        <v>Robert King</v>
      </c>
      <c r="E1432" t="str">
        <f>_xlfn.XLOOKUP(order_details[[#This Row],[Customer ID]],customers[customerID],customers[companyName])</f>
        <v>Chop-suey Chinese</v>
      </c>
      <c r="F1432" t="str">
        <f>_xlfn.XLOOKUP(order_details[[#This Row],[productID]],products[productID],products[productName])</f>
        <v>Manjimup Dried Apples</v>
      </c>
      <c r="G1432" t="str">
        <f>_xlfn.XLOOKUP(order_details[[#This Row],[Product Name]],products[productName],products[Category Name])</f>
        <v>Produce</v>
      </c>
      <c r="H1432" s="6">
        <f>_xlfn.XLOOKUP(order_details[[#This Row],[orderID]],orders[orderID],orders[orderDate])</f>
        <v>41949</v>
      </c>
      <c r="I1432" s="6" t="e">
        <f>DATEVALUE(order_details[[#This Row],[Order Date]])</f>
        <v>#VALUE!</v>
      </c>
      <c r="J1432">
        <v>53</v>
      </c>
      <c r="K1432">
        <v>30</v>
      </c>
      <c r="L1432">
        <v>0.05</v>
      </c>
      <c r="M1432">
        <f>(order_details[[#This Row],[unitPrice]]*order_details[[#This Row],[quantity]]) - (order_details[[#This Row],[unitPrice]]*order_details[[#This Row],[quantity]]*order_details[[#This Row],[discount]])</f>
        <v>1510.5</v>
      </c>
      <c r="N1432">
        <f>_xlfn.XLOOKUP(order_details[[#This Row],[orderID]],orders[orderID],orders[freight])</f>
        <v>96.65</v>
      </c>
      <c r="O1432">
        <f>order_details[[#This Row],[Sales]]-order_details[[#This Row],[Freight]]</f>
        <v>1413.85</v>
      </c>
      <c r="P1432" s="8">
        <f>(order_details[[#This Row],[Profit]]/order_details[[#This Row],[Sales]])/100</f>
        <v>9.3601456471367091E-3</v>
      </c>
      <c r="Q1432" s="12"/>
    </row>
    <row r="1433" spans="1:17" x14ac:dyDescent="0.25">
      <c r="A1433">
        <v>10743</v>
      </c>
      <c r="B1433">
        <v>46</v>
      </c>
      <c r="C1433" t="str">
        <f>_xlfn.XLOOKUP(order_details[[#This Row],[orderID]],orders[orderID],orders[customerID])</f>
        <v>AROUT</v>
      </c>
      <c r="D1433" t="str">
        <f>_xlfn.XLOOKUP(order_details[[#This Row],[orderID]],orders[orderID],orders[Employee Name])</f>
        <v>Nancy Davolio</v>
      </c>
      <c r="E1433" t="str">
        <f>_xlfn.XLOOKUP(order_details[[#This Row],[Customer ID]],customers[customerID],customers[companyName])</f>
        <v>Around the Horn</v>
      </c>
      <c r="F1433" t="str">
        <f>_xlfn.XLOOKUP(order_details[[#This Row],[productID]],products[productID],products[productName])</f>
        <v>Spegesild</v>
      </c>
      <c r="G1433" t="str">
        <f>_xlfn.XLOOKUP(order_details[[#This Row],[Product Name]],products[productName],products[Category Name])</f>
        <v>Seafood</v>
      </c>
      <c r="H1433" s="6">
        <f>_xlfn.XLOOKUP(order_details[[#This Row],[orderID]],orders[orderID],orders[orderDate])</f>
        <v>41960</v>
      </c>
      <c r="I1433" s="6" t="e">
        <f>DATEVALUE(order_details[[#This Row],[Order Date]])</f>
        <v>#VALUE!</v>
      </c>
      <c r="J1433">
        <v>12</v>
      </c>
      <c r="K1433">
        <v>28</v>
      </c>
      <c r="L1433">
        <v>0.05</v>
      </c>
      <c r="M1433">
        <f>(order_details[[#This Row],[unitPrice]]*order_details[[#This Row],[quantity]]) - (order_details[[#This Row],[unitPrice]]*order_details[[#This Row],[quantity]]*order_details[[#This Row],[discount]])</f>
        <v>319.2</v>
      </c>
      <c r="N1433">
        <f>_xlfn.XLOOKUP(order_details[[#This Row],[orderID]],orders[orderID],orders[freight])</f>
        <v>23.72</v>
      </c>
      <c r="O1433">
        <f>order_details[[#This Row],[Sales]]-order_details[[#This Row],[Freight]]</f>
        <v>295.48</v>
      </c>
      <c r="P1433" s="8">
        <f>(order_details[[#This Row],[Profit]]/order_details[[#This Row],[Sales]])/100</f>
        <v>9.2568922305764426E-3</v>
      </c>
      <c r="Q1433" s="12"/>
    </row>
    <row r="1434" spans="1:17" x14ac:dyDescent="0.25">
      <c r="A1434">
        <v>10769</v>
      </c>
      <c r="B1434">
        <v>41</v>
      </c>
      <c r="C1434" t="str">
        <f>_xlfn.XLOOKUP(order_details[[#This Row],[orderID]],orders[orderID],orders[customerID])</f>
        <v>VAFFE</v>
      </c>
      <c r="D1434" t="str">
        <f>_xlfn.XLOOKUP(order_details[[#This Row],[orderID]],orders[orderID],orders[Employee Name])</f>
        <v>Janet Leverling</v>
      </c>
      <c r="E1434" t="str">
        <f>_xlfn.XLOOKUP(order_details[[#This Row],[Customer ID]],customers[customerID],customers[companyName])</f>
        <v>Vaffeljernet</v>
      </c>
      <c r="F1434" t="str">
        <f>_xlfn.XLOOKUP(order_details[[#This Row],[productID]],products[productID],products[productName])</f>
        <v>Jack's New England Clam Chowder</v>
      </c>
      <c r="G1434" t="str">
        <f>_xlfn.XLOOKUP(order_details[[#This Row],[Product Name]],products[productName],products[Category Name])</f>
        <v>Seafood</v>
      </c>
      <c r="H1434" s="6">
        <f>_xlfn.XLOOKUP(order_details[[#This Row],[orderID]],orders[orderID],orders[orderDate])</f>
        <v>41981</v>
      </c>
      <c r="I1434" s="6" t="e">
        <f>DATEVALUE(order_details[[#This Row],[Order Date]])</f>
        <v>#VALUE!</v>
      </c>
      <c r="J1434">
        <v>9.65</v>
      </c>
      <c r="K1434">
        <v>30</v>
      </c>
      <c r="L1434">
        <v>0.05</v>
      </c>
      <c r="M1434">
        <f>(order_details[[#This Row],[unitPrice]]*order_details[[#This Row],[quantity]]) - (order_details[[#This Row],[unitPrice]]*order_details[[#This Row],[quantity]]*order_details[[#This Row],[discount]])</f>
        <v>275.02499999999998</v>
      </c>
      <c r="N1434">
        <f>_xlfn.XLOOKUP(order_details[[#This Row],[orderID]],orders[orderID],orders[freight])</f>
        <v>65.06</v>
      </c>
      <c r="O1434">
        <f>order_details[[#This Row],[Sales]]-order_details[[#This Row],[Freight]]</f>
        <v>209.96499999999997</v>
      </c>
      <c r="P1434" s="8">
        <f>(order_details[[#This Row],[Profit]]/order_details[[#This Row],[Sales]])/100</f>
        <v>7.634396873011544E-3</v>
      </c>
      <c r="Q1434" s="12"/>
    </row>
    <row r="1435" spans="1:17" x14ac:dyDescent="0.25">
      <c r="A1435">
        <v>10769</v>
      </c>
      <c r="B1435">
        <v>52</v>
      </c>
      <c r="C1435" t="str">
        <f>_xlfn.XLOOKUP(order_details[[#This Row],[orderID]],orders[orderID],orders[customerID])</f>
        <v>VAFFE</v>
      </c>
      <c r="D1435" t="str">
        <f>_xlfn.XLOOKUP(order_details[[#This Row],[orderID]],orders[orderID],orders[Employee Name])</f>
        <v>Janet Leverling</v>
      </c>
      <c r="E1435" t="str">
        <f>_xlfn.XLOOKUP(order_details[[#This Row],[Customer ID]],customers[customerID],customers[companyName])</f>
        <v>Vaffeljernet</v>
      </c>
      <c r="F1435" t="str">
        <f>_xlfn.XLOOKUP(order_details[[#This Row],[productID]],products[productID],products[productName])</f>
        <v>Filo Mix</v>
      </c>
      <c r="G1435" t="str">
        <f>_xlfn.XLOOKUP(order_details[[#This Row],[Product Name]],products[productName],products[Category Name])</f>
        <v>Grains &amp; Cereals</v>
      </c>
      <c r="H1435" s="6">
        <f>_xlfn.XLOOKUP(order_details[[#This Row],[orderID]],orders[orderID],orders[orderDate])</f>
        <v>41981</v>
      </c>
      <c r="I1435" s="6" t="e">
        <f>DATEVALUE(order_details[[#This Row],[Order Date]])</f>
        <v>#VALUE!</v>
      </c>
      <c r="J1435">
        <v>7</v>
      </c>
      <c r="K1435">
        <v>15</v>
      </c>
      <c r="L1435">
        <v>0.05</v>
      </c>
      <c r="M1435">
        <f>(order_details[[#This Row],[unitPrice]]*order_details[[#This Row],[quantity]]) - (order_details[[#This Row],[unitPrice]]*order_details[[#This Row],[quantity]]*order_details[[#This Row],[discount]])</f>
        <v>99.75</v>
      </c>
      <c r="N1435">
        <f>_xlfn.XLOOKUP(order_details[[#This Row],[orderID]],orders[orderID],orders[freight])</f>
        <v>65.06</v>
      </c>
      <c r="O1435">
        <f>order_details[[#This Row],[Sales]]-order_details[[#This Row],[Freight]]</f>
        <v>34.69</v>
      </c>
      <c r="P1435" s="8">
        <f>(order_details[[#This Row],[Profit]]/order_details[[#This Row],[Sales]])/100</f>
        <v>3.4776942355889723E-3</v>
      </c>
      <c r="Q1435" s="12"/>
    </row>
    <row r="1436" spans="1:17" x14ac:dyDescent="0.25">
      <c r="A1436">
        <v>10776</v>
      </c>
      <c r="B1436">
        <v>31</v>
      </c>
      <c r="C1436" t="str">
        <f>_xlfn.XLOOKUP(order_details[[#This Row],[orderID]],orders[orderID],orders[customerID])</f>
        <v>ERNSH</v>
      </c>
      <c r="D1436" t="str">
        <f>_xlfn.XLOOKUP(order_details[[#This Row],[orderID]],orders[orderID],orders[Employee Name])</f>
        <v>Nancy Davolio</v>
      </c>
      <c r="E1436" t="str">
        <f>_xlfn.XLOOKUP(order_details[[#This Row],[Customer ID]],customers[customerID],customers[companyName])</f>
        <v>Ernst Handel</v>
      </c>
      <c r="F1436" t="str">
        <f>_xlfn.XLOOKUP(order_details[[#This Row],[productID]],products[productID],products[productName])</f>
        <v>Gorgonzola Telino</v>
      </c>
      <c r="G1436" t="str">
        <f>_xlfn.XLOOKUP(order_details[[#This Row],[Product Name]],products[productName],products[Category Name])</f>
        <v>Dairy Products</v>
      </c>
      <c r="H1436" s="6">
        <f>_xlfn.XLOOKUP(order_details[[#This Row],[orderID]],orders[orderID],orders[orderDate])</f>
        <v>41988</v>
      </c>
      <c r="I1436" s="6" t="e">
        <f>DATEVALUE(order_details[[#This Row],[Order Date]])</f>
        <v>#VALUE!</v>
      </c>
      <c r="J1436">
        <v>12.5</v>
      </c>
      <c r="K1436">
        <v>16</v>
      </c>
      <c r="L1436">
        <v>0.05</v>
      </c>
      <c r="M1436">
        <f>(order_details[[#This Row],[unitPrice]]*order_details[[#This Row],[quantity]]) - (order_details[[#This Row],[unitPrice]]*order_details[[#This Row],[quantity]]*order_details[[#This Row],[discount]])</f>
        <v>190</v>
      </c>
      <c r="N1436">
        <f>_xlfn.XLOOKUP(order_details[[#This Row],[orderID]],orders[orderID],orders[freight])</f>
        <v>351.53</v>
      </c>
      <c r="O1436">
        <f>order_details[[#This Row],[Sales]]-order_details[[#This Row],[Freight]]</f>
        <v>-161.52999999999997</v>
      </c>
      <c r="P1436" s="8">
        <f>(order_details[[#This Row],[Profit]]/order_details[[#This Row],[Sales]])/100</f>
        <v>-8.5015789473684208E-3</v>
      </c>
      <c r="Q1436" s="12"/>
    </row>
    <row r="1437" spans="1:17" x14ac:dyDescent="0.25">
      <c r="A1437">
        <v>10776</v>
      </c>
      <c r="B1437">
        <v>42</v>
      </c>
      <c r="C1437" t="str">
        <f>_xlfn.XLOOKUP(order_details[[#This Row],[orderID]],orders[orderID],orders[customerID])</f>
        <v>ERNSH</v>
      </c>
      <c r="D1437" t="str">
        <f>_xlfn.XLOOKUP(order_details[[#This Row],[orderID]],orders[orderID],orders[Employee Name])</f>
        <v>Nancy Davolio</v>
      </c>
      <c r="E1437" t="str">
        <f>_xlfn.XLOOKUP(order_details[[#This Row],[Customer ID]],customers[customerID],customers[companyName])</f>
        <v>Ernst Handel</v>
      </c>
      <c r="F1437" t="str">
        <f>_xlfn.XLOOKUP(order_details[[#This Row],[productID]],products[productID],products[productName])</f>
        <v>Singaporean Hokkien Fried Mee</v>
      </c>
      <c r="G1437" t="str">
        <f>_xlfn.XLOOKUP(order_details[[#This Row],[Product Name]],products[productName],products[Category Name])</f>
        <v>Grains &amp; Cereals</v>
      </c>
      <c r="H1437" s="6">
        <f>_xlfn.XLOOKUP(order_details[[#This Row],[orderID]],orders[orderID],orders[orderDate])</f>
        <v>41988</v>
      </c>
      <c r="I1437" s="6" t="e">
        <f>DATEVALUE(order_details[[#This Row],[Order Date]])</f>
        <v>#VALUE!</v>
      </c>
      <c r="J1437">
        <v>14</v>
      </c>
      <c r="K1437">
        <v>12</v>
      </c>
      <c r="L1437">
        <v>0.05</v>
      </c>
      <c r="M1437">
        <f>(order_details[[#This Row],[unitPrice]]*order_details[[#This Row],[quantity]]) - (order_details[[#This Row],[unitPrice]]*order_details[[#This Row],[quantity]]*order_details[[#This Row],[discount]])</f>
        <v>159.6</v>
      </c>
      <c r="N1437">
        <f>_xlfn.XLOOKUP(order_details[[#This Row],[orderID]],orders[orderID],orders[freight])</f>
        <v>351.53</v>
      </c>
      <c r="O1437">
        <f>order_details[[#This Row],[Sales]]-order_details[[#This Row],[Freight]]</f>
        <v>-191.92999999999998</v>
      </c>
      <c r="P1437" s="8">
        <f>(order_details[[#This Row],[Profit]]/order_details[[#This Row],[Sales]])/100</f>
        <v>-1.2025689223057643E-2</v>
      </c>
      <c r="Q1437" s="12"/>
    </row>
    <row r="1438" spans="1:17" x14ac:dyDescent="0.25">
      <c r="A1438">
        <v>10776</v>
      </c>
      <c r="B1438">
        <v>45</v>
      </c>
      <c r="C1438" t="str">
        <f>_xlfn.XLOOKUP(order_details[[#This Row],[orderID]],orders[orderID],orders[customerID])</f>
        <v>ERNSH</v>
      </c>
      <c r="D1438" t="str">
        <f>_xlfn.XLOOKUP(order_details[[#This Row],[orderID]],orders[orderID],orders[Employee Name])</f>
        <v>Nancy Davolio</v>
      </c>
      <c r="E1438" t="str">
        <f>_xlfn.XLOOKUP(order_details[[#This Row],[Customer ID]],customers[customerID],customers[companyName])</f>
        <v>Ernst Handel</v>
      </c>
      <c r="F1438" t="str">
        <f>_xlfn.XLOOKUP(order_details[[#This Row],[productID]],products[productID],products[productName])</f>
        <v>Rogede sild</v>
      </c>
      <c r="G1438" t="str">
        <f>_xlfn.XLOOKUP(order_details[[#This Row],[Product Name]],products[productName],products[Category Name])</f>
        <v>Seafood</v>
      </c>
      <c r="H1438" s="6">
        <f>_xlfn.XLOOKUP(order_details[[#This Row],[orderID]],orders[orderID],orders[orderDate])</f>
        <v>41988</v>
      </c>
      <c r="I1438" s="6" t="e">
        <f>DATEVALUE(order_details[[#This Row],[Order Date]])</f>
        <v>#VALUE!</v>
      </c>
      <c r="J1438">
        <v>9.5</v>
      </c>
      <c r="K1438">
        <v>27</v>
      </c>
      <c r="L1438">
        <v>0.05</v>
      </c>
      <c r="M1438">
        <f>(order_details[[#This Row],[unitPrice]]*order_details[[#This Row],[quantity]]) - (order_details[[#This Row],[unitPrice]]*order_details[[#This Row],[quantity]]*order_details[[#This Row],[discount]])</f>
        <v>243.67500000000001</v>
      </c>
      <c r="N1438">
        <f>_xlfn.XLOOKUP(order_details[[#This Row],[orderID]],orders[orderID],orders[freight])</f>
        <v>351.53</v>
      </c>
      <c r="O1438">
        <f>order_details[[#This Row],[Sales]]-order_details[[#This Row],[Freight]]</f>
        <v>-107.85499999999996</v>
      </c>
      <c r="P1438" s="8">
        <f>(order_details[[#This Row],[Profit]]/order_details[[#This Row],[Sales]])/100</f>
        <v>-4.426182415102081E-3</v>
      </c>
      <c r="Q1438" s="12"/>
    </row>
    <row r="1439" spans="1:17" x14ac:dyDescent="0.25">
      <c r="A1439">
        <v>10776</v>
      </c>
      <c r="B1439">
        <v>51</v>
      </c>
      <c r="C1439" t="str">
        <f>_xlfn.XLOOKUP(order_details[[#This Row],[orderID]],orders[orderID],orders[customerID])</f>
        <v>ERNSH</v>
      </c>
      <c r="D1439" t="str">
        <f>_xlfn.XLOOKUP(order_details[[#This Row],[orderID]],orders[orderID],orders[Employee Name])</f>
        <v>Nancy Davolio</v>
      </c>
      <c r="E1439" t="str">
        <f>_xlfn.XLOOKUP(order_details[[#This Row],[Customer ID]],customers[customerID],customers[companyName])</f>
        <v>Ernst Handel</v>
      </c>
      <c r="F1439" t="str">
        <f>_xlfn.XLOOKUP(order_details[[#This Row],[productID]],products[productID],products[productName])</f>
        <v>Manjimup Dried Apples</v>
      </c>
      <c r="G1439" t="str">
        <f>_xlfn.XLOOKUP(order_details[[#This Row],[Product Name]],products[productName],products[Category Name])</f>
        <v>Produce</v>
      </c>
      <c r="H1439" s="6">
        <f>_xlfn.XLOOKUP(order_details[[#This Row],[orderID]],orders[orderID],orders[orderDate])</f>
        <v>41988</v>
      </c>
      <c r="I1439" s="6" t="e">
        <f>DATEVALUE(order_details[[#This Row],[Order Date]])</f>
        <v>#VALUE!</v>
      </c>
      <c r="J1439">
        <v>53</v>
      </c>
      <c r="K1439">
        <v>120</v>
      </c>
      <c r="L1439">
        <v>0.05</v>
      </c>
      <c r="M1439">
        <f>(order_details[[#This Row],[unitPrice]]*order_details[[#This Row],[quantity]]) - (order_details[[#This Row],[unitPrice]]*order_details[[#This Row],[quantity]]*order_details[[#This Row],[discount]])</f>
        <v>6042</v>
      </c>
      <c r="N1439">
        <f>_xlfn.XLOOKUP(order_details[[#This Row],[orderID]],orders[orderID],orders[freight])</f>
        <v>351.53</v>
      </c>
      <c r="O1439">
        <f>order_details[[#This Row],[Sales]]-order_details[[#This Row],[Freight]]</f>
        <v>5690.47</v>
      </c>
      <c r="P1439" s="8">
        <f>(order_details[[#This Row],[Profit]]/order_details[[#This Row],[Sales]])/100</f>
        <v>9.4181893412777235E-3</v>
      </c>
      <c r="Q1439" s="12"/>
    </row>
    <row r="1440" spans="1:17" x14ac:dyDescent="0.25">
      <c r="A1440">
        <v>10787</v>
      </c>
      <c r="B1440">
        <v>2</v>
      </c>
      <c r="C1440" t="str">
        <f>_xlfn.XLOOKUP(order_details[[#This Row],[orderID]],orders[orderID],orders[customerID])</f>
        <v>LAMAI</v>
      </c>
      <c r="D1440" t="str">
        <f>_xlfn.XLOOKUP(order_details[[#This Row],[orderID]],orders[orderID],orders[Employee Name])</f>
        <v>Andrew Fuller</v>
      </c>
      <c r="E1440" t="str">
        <f>_xlfn.XLOOKUP(order_details[[#This Row],[Customer ID]],customers[customerID],customers[companyName])</f>
        <v>La maison d'Asie</v>
      </c>
      <c r="F1440" t="str">
        <f>_xlfn.XLOOKUP(order_details[[#This Row],[productID]],products[productID],products[productName])</f>
        <v>Chang</v>
      </c>
      <c r="G1440" t="str">
        <f>_xlfn.XLOOKUP(order_details[[#This Row],[Product Name]],products[productName],products[Category Name])</f>
        <v>Beverages</v>
      </c>
      <c r="H1440" s="6">
        <f>_xlfn.XLOOKUP(order_details[[#This Row],[orderID]],orders[orderID],orders[orderDate])</f>
        <v>41992</v>
      </c>
      <c r="I1440" s="6" t="e">
        <f>DATEVALUE(order_details[[#This Row],[Order Date]])</f>
        <v>#VALUE!</v>
      </c>
      <c r="J1440">
        <v>19</v>
      </c>
      <c r="K1440">
        <v>15</v>
      </c>
      <c r="L1440">
        <v>0.05</v>
      </c>
      <c r="M1440">
        <f>(order_details[[#This Row],[unitPrice]]*order_details[[#This Row],[quantity]]) - (order_details[[#This Row],[unitPrice]]*order_details[[#This Row],[quantity]]*order_details[[#This Row],[discount]])</f>
        <v>270.75</v>
      </c>
      <c r="N1440">
        <f>_xlfn.XLOOKUP(order_details[[#This Row],[orderID]],orders[orderID],orders[freight])</f>
        <v>249.93</v>
      </c>
      <c r="O1440">
        <f>order_details[[#This Row],[Sales]]-order_details[[#This Row],[Freight]]</f>
        <v>20.819999999999993</v>
      </c>
      <c r="P1440" s="8">
        <f>(order_details[[#This Row],[Profit]]/order_details[[#This Row],[Sales]])/100</f>
        <v>7.6897506925207736E-4</v>
      </c>
      <c r="Q1440" s="12"/>
    </row>
    <row r="1441" spans="1:17" x14ac:dyDescent="0.25">
      <c r="A1441">
        <v>10787</v>
      </c>
      <c r="B1441">
        <v>29</v>
      </c>
      <c r="C1441" t="str">
        <f>_xlfn.XLOOKUP(order_details[[#This Row],[orderID]],orders[orderID],orders[customerID])</f>
        <v>LAMAI</v>
      </c>
      <c r="D1441" t="str">
        <f>_xlfn.XLOOKUP(order_details[[#This Row],[orderID]],orders[orderID],orders[Employee Name])</f>
        <v>Andrew Fuller</v>
      </c>
      <c r="E1441" t="str">
        <f>_xlfn.XLOOKUP(order_details[[#This Row],[Customer ID]],customers[customerID],customers[companyName])</f>
        <v>La maison d'Asie</v>
      </c>
      <c r="F1441" t="str">
        <f>_xlfn.XLOOKUP(order_details[[#This Row],[productID]],products[productID],products[productName])</f>
        <v>Thüringer Rostbratwurst</v>
      </c>
      <c r="G1441" t="str">
        <f>_xlfn.XLOOKUP(order_details[[#This Row],[Product Name]],products[productName],products[Category Name])</f>
        <v>Meat &amp; Poultry</v>
      </c>
      <c r="H1441" s="6">
        <f>_xlfn.XLOOKUP(order_details[[#This Row],[orderID]],orders[orderID],orders[orderDate])</f>
        <v>41992</v>
      </c>
      <c r="I1441" s="6" t="e">
        <f>DATEVALUE(order_details[[#This Row],[Order Date]])</f>
        <v>#VALUE!</v>
      </c>
      <c r="J1441">
        <v>123.79</v>
      </c>
      <c r="K1441">
        <v>20</v>
      </c>
      <c r="L1441">
        <v>0.05</v>
      </c>
      <c r="M1441">
        <f>(order_details[[#This Row],[unitPrice]]*order_details[[#This Row],[quantity]]) - (order_details[[#This Row],[unitPrice]]*order_details[[#This Row],[quantity]]*order_details[[#This Row],[discount]])</f>
        <v>2352.0100000000002</v>
      </c>
      <c r="N1441">
        <f>_xlfn.XLOOKUP(order_details[[#This Row],[orderID]],orders[orderID],orders[freight])</f>
        <v>249.93</v>
      </c>
      <c r="O1441">
        <f>order_details[[#This Row],[Sales]]-order_details[[#This Row],[Freight]]</f>
        <v>2102.0800000000004</v>
      </c>
      <c r="P1441" s="8">
        <f>(order_details[[#This Row],[Profit]]/order_details[[#This Row],[Sales]])/100</f>
        <v>8.9373769669346646E-3</v>
      </c>
      <c r="Q1441" s="12"/>
    </row>
    <row r="1442" spans="1:17" x14ac:dyDescent="0.25">
      <c r="A1442">
        <v>10788</v>
      </c>
      <c r="B1442">
        <v>19</v>
      </c>
      <c r="C1442" t="str">
        <f>_xlfn.XLOOKUP(order_details[[#This Row],[orderID]],orders[orderID],orders[customerID])</f>
        <v>QUICK</v>
      </c>
      <c r="D1442" t="str">
        <f>_xlfn.XLOOKUP(order_details[[#This Row],[orderID]],orders[orderID],orders[Employee Name])</f>
        <v>Nancy Davolio</v>
      </c>
      <c r="E1442" t="str">
        <f>_xlfn.XLOOKUP(order_details[[#This Row],[Customer ID]],customers[customerID],customers[companyName])</f>
        <v>QUICK-Stop</v>
      </c>
      <c r="F1442" t="str">
        <f>_xlfn.XLOOKUP(order_details[[#This Row],[productID]],products[productID],products[productName])</f>
        <v>Teatime Chocolate Biscuits</v>
      </c>
      <c r="G1442" t="str">
        <f>_xlfn.XLOOKUP(order_details[[#This Row],[Product Name]],products[productName],products[Category Name])</f>
        <v>Confections</v>
      </c>
      <c r="H1442" s="6">
        <f>_xlfn.XLOOKUP(order_details[[#This Row],[orderID]],orders[orderID],orders[orderDate])</f>
        <v>41995</v>
      </c>
      <c r="I1442" s="6" t="e">
        <f>DATEVALUE(order_details[[#This Row],[Order Date]])</f>
        <v>#VALUE!</v>
      </c>
      <c r="J1442">
        <v>9.1999999999999993</v>
      </c>
      <c r="K1442">
        <v>50</v>
      </c>
      <c r="L1442">
        <v>0.05</v>
      </c>
      <c r="M1442">
        <f>(order_details[[#This Row],[unitPrice]]*order_details[[#This Row],[quantity]]) - (order_details[[#This Row],[unitPrice]]*order_details[[#This Row],[quantity]]*order_details[[#This Row],[discount]])</f>
        <v>436.99999999999994</v>
      </c>
      <c r="N1442">
        <f>_xlfn.XLOOKUP(order_details[[#This Row],[orderID]],orders[orderID],orders[freight])</f>
        <v>42.7</v>
      </c>
      <c r="O1442">
        <f>order_details[[#This Row],[Sales]]-order_details[[#This Row],[Freight]]</f>
        <v>394.29999999999995</v>
      </c>
      <c r="P1442" s="8">
        <f>(order_details[[#This Row],[Profit]]/order_details[[#This Row],[Sales]])/100</f>
        <v>9.0228832951945084E-3</v>
      </c>
      <c r="Q1442" s="12"/>
    </row>
    <row r="1443" spans="1:17" x14ac:dyDescent="0.25">
      <c r="A1443">
        <v>10788</v>
      </c>
      <c r="B1443">
        <v>75</v>
      </c>
      <c r="C1443" t="str">
        <f>_xlfn.XLOOKUP(order_details[[#This Row],[orderID]],orders[orderID],orders[customerID])</f>
        <v>QUICK</v>
      </c>
      <c r="D1443" t="str">
        <f>_xlfn.XLOOKUP(order_details[[#This Row],[orderID]],orders[orderID],orders[Employee Name])</f>
        <v>Nancy Davolio</v>
      </c>
      <c r="E1443" t="str">
        <f>_xlfn.XLOOKUP(order_details[[#This Row],[Customer ID]],customers[customerID],customers[companyName])</f>
        <v>QUICK-Stop</v>
      </c>
      <c r="F1443" t="str">
        <f>_xlfn.XLOOKUP(order_details[[#This Row],[productID]],products[productID],products[productName])</f>
        <v>Rhönbräu Klosterbier</v>
      </c>
      <c r="G1443" t="str">
        <f>_xlfn.XLOOKUP(order_details[[#This Row],[Product Name]],products[productName],products[Category Name])</f>
        <v>Beverages</v>
      </c>
      <c r="H1443" s="6">
        <f>_xlfn.XLOOKUP(order_details[[#This Row],[orderID]],orders[orderID],orders[orderDate])</f>
        <v>41995</v>
      </c>
      <c r="I1443" s="6" t="e">
        <f>DATEVALUE(order_details[[#This Row],[Order Date]])</f>
        <v>#VALUE!</v>
      </c>
      <c r="J1443">
        <v>7.75</v>
      </c>
      <c r="K1443">
        <v>40</v>
      </c>
      <c r="L1443">
        <v>0.05</v>
      </c>
      <c r="M1443">
        <f>(order_details[[#This Row],[unitPrice]]*order_details[[#This Row],[quantity]]) - (order_details[[#This Row],[unitPrice]]*order_details[[#This Row],[quantity]]*order_details[[#This Row],[discount]])</f>
        <v>294.5</v>
      </c>
      <c r="N1443">
        <f>_xlfn.XLOOKUP(order_details[[#This Row],[orderID]],orders[orderID],orders[freight])</f>
        <v>42.7</v>
      </c>
      <c r="O1443">
        <f>order_details[[#This Row],[Sales]]-order_details[[#This Row],[Freight]]</f>
        <v>251.8</v>
      </c>
      <c r="P1443" s="8">
        <f>(order_details[[#This Row],[Profit]]/order_details[[#This Row],[Sales]])/100</f>
        <v>8.5500848896434625E-3</v>
      </c>
      <c r="Q1443" s="12"/>
    </row>
    <row r="1444" spans="1:17" x14ac:dyDescent="0.25">
      <c r="A1444">
        <v>10791</v>
      </c>
      <c r="B1444">
        <v>29</v>
      </c>
      <c r="C1444" t="str">
        <f>_xlfn.XLOOKUP(order_details[[#This Row],[orderID]],orders[orderID],orders[customerID])</f>
        <v>FRANK</v>
      </c>
      <c r="D1444" t="str">
        <f>_xlfn.XLOOKUP(order_details[[#This Row],[orderID]],orders[orderID],orders[Employee Name])</f>
        <v>Michael Suyama</v>
      </c>
      <c r="E1444" t="str">
        <f>_xlfn.XLOOKUP(order_details[[#This Row],[Customer ID]],customers[customerID],customers[companyName])</f>
        <v>Frankenversand</v>
      </c>
      <c r="F1444" t="str">
        <f>_xlfn.XLOOKUP(order_details[[#This Row],[productID]],products[productID],products[productName])</f>
        <v>Thüringer Rostbratwurst</v>
      </c>
      <c r="G1444" t="str">
        <f>_xlfn.XLOOKUP(order_details[[#This Row],[Product Name]],products[productName],products[Category Name])</f>
        <v>Meat &amp; Poultry</v>
      </c>
      <c r="H1444" s="6">
        <f>_xlfn.XLOOKUP(order_details[[#This Row],[orderID]],orders[orderID],orders[orderDate])</f>
        <v>41996</v>
      </c>
      <c r="I1444" s="6" t="e">
        <f>DATEVALUE(order_details[[#This Row],[Order Date]])</f>
        <v>#VALUE!</v>
      </c>
      <c r="J1444">
        <v>123.79</v>
      </c>
      <c r="K1444">
        <v>14</v>
      </c>
      <c r="L1444">
        <v>0.05</v>
      </c>
      <c r="M1444">
        <f>(order_details[[#This Row],[unitPrice]]*order_details[[#This Row],[quantity]]) - (order_details[[#This Row],[unitPrice]]*order_details[[#This Row],[quantity]]*order_details[[#This Row],[discount]])</f>
        <v>1646.4070000000002</v>
      </c>
      <c r="N1444">
        <f>_xlfn.XLOOKUP(order_details[[#This Row],[orderID]],orders[orderID],orders[freight])</f>
        <v>16.850000000000001</v>
      </c>
      <c r="O1444">
        <f>order_details[[#This Row],[Sales]]-order_details[[#This Row],[Freight]]</f>
        <v>1629.5570000000002</v>
      </c>
      <c r="P1444" s="8">
        <f>(order_details[[#This Row],[Profit]]/order_details[[#This Row],[Sales]])/100</f>
        <v>9.8976559259041051E-3</v>
      </c>
      <c r="Q1444" s="12"/>
    </row>
    <row r="1445" spans="1:17" x14ac:dyDescent="0.25">
      <c r="A1445">
        <v>10791</v>
      </c>
      <c r="B1445">
        <v>41</v>
      </c>
      <c r="C1445" t="str">
        <f>_xlfn.XLOOKUP(order_details[[#This Row],[orderID]],orders[orderID],orders[customerID])</f>
        <v>FRANK</v>
      </c>
      <c r="D1445" t="str">
        <f>_xlfn.XLOOKUP(order_details[[#This Row],[orderID]],orders[orderID],orders[Employee Name])</f>
        <v>Michael Suyama</v>
      </c>
      <c r="E1445" t="str">
        <f>_xlfn.XLOOKUP(order_details[[#This Row],[Customer ID]],customers[customerID],customers[companyName])</f>
        <v>Frankenversand</v>
      </c>
      <c r="F1445" t="str">
        <f>_xlfn.XLOOKUP(order_details[[#This Row],[productID]],products[productID],products[productName])</f>
        <v>Jack's New England Clam Chowder</v>
      </c>
      <c r="G1445" t="str">
        <f>_xlfn.XLOOKUP(order_details[[#This Row],[Product Name]],products[productName],products[Category Name])</f>
        <v>Seafood</v>
      </c>
      <c r="H1445" s="6">
        <f>_xlfn.XLOOKUP(order_details[[#This Row],[orderID]],orders[orderID],orders[orderDate])</f>
        <v>41996</v>
      </c>
      <c r="I1445" s="6" t="e">
        <f>DATEVALUE(order_details[[#This Row],[Order Date]])</f>
        <v>#VALUE!</v>
      </c>
      <c r="J1445">
        <v>9.65</v>
      </c>
      <c r="K1445">
        <v>20</v>
      </c>
      <c r="L1445">
        <v>0.05</v>
      </c>
      <c r="M1445">
        <f>(order_details[[#This Row],[unitPrice]]*order_details[[#This Row],[quantity]]) - (order_details[[#This Row],[unitPrice]]*order_details[[#This Row],[quantity]]*order_details[[#This Row],[discount]])</f>
        <v>183.35</v>
      </c>
      <c r="N1445">
        <f>_xlfn.XLOOKUP(order_details[[#This Row],[orderID]],orders[orderID],orders[freight])</f>
        <v>16.850000000000001</v>
      </c>
      <c r="O1445">
        <f>order_details[[#This Row],[Sales]]-order_details[[#This Row],[Freight]]</f>
        <v>166.5</v>
      </c>
      <c r="P1445" s="8">
        <f>(order_details[[#This Row],[Profit]]/order_details[[#This Row],[Sales]])/100</f>
        <v>9.0809926370329971E-3</v>
      </c>
      <c r="Q1445" s="12"/>
    </row>
    <row r="1446" spans="1:17" x14ac:dyDescent="0.25">
      <c r="A1446">
        <v>10803</v>
      </c>
      <c r="B1446">
        <v>19</v>
      </c>
      <c r="C1446" t="str">
        <f>_xlfn.XLOOKUP(order_details[[#This Row],[orderID]],orders[orderID],orders[customerID])</f>
        <v>WELLI</v>
      </c>
      <c r="D1446" t="str">
        <f>_xlfn.XLOOKUP(order_details[[#This Row],[orderID]],orders[orderID],orders[Employee Name])</f>
        <v>Margaret Peacock</v>
      </c>
      <c r="E1446" t="str">
        <f>_xlfn.XLOOKUP(order_details[[#This Row],[Customer ID]],customers[customerID],customers[companyName])</f>
        <v>Wellington Importadora</v>
      </c>
      <c r="F1446" t="str">
        <f>_xlfn.XLOOKUP(order_details[[#This Row],[productID]],products[productID],products[productName])</f>
        <v>Teatime Chocolate Biscuits</v>
      </c>
      <c r="G1446" t="str">
        <f>_xlfn.XLOOKUP(order_details[[#This Row],[Product Name]],products[productName],products[Category Name])</f>
        <v>Confections</v>
      </c>
      <c r="H1446" s="6">
        <f>_xlfn.XLOOKUP(order_details[[#This Row],[orderID]],orders[orderID],orders[orderDate])</f>
        <v>42003</v>
      </c>
      <c r="I1446" s="6" t="e">
        <f>DATEVALUE(order_details[[#This Row],[Order Date]])</f>
        <v>#VALUE!</v>
      </c>
      <c r="J1446">
        <v>9.1999999999999993</v>
      </c>
      <c r="K1446">
        <v>24</v>
      </c>
      <c r="L1446">
        <v>0.05</v>
      </c>
      <c r="M1446">
        <f>(order_details[[#This Row],[unitPrice]]*order_details[[#This Row],[quantity]]) - (order_details[[#This Row],[unitPrice]]*order_details[[#This Row],[quantity]]*order_details[[#This Row],[discount]])</f>
        <v>209.76</v>
      </c>
      <c r="N1446">
        <f>_xlfn.XLOOKUP(order_details[[#This Row],[orderID]],orders[orderID],orders[freight])</f>
        <v>55.23</v>
      </c>
      <c r="O1446">
        <f>order_details[[#This Row],[Sales]]-order_details[[#This Row],[Freight]]</f>
        <v>154.53</v>
      </c>
      <c r="P1446" s="8">
        <f>(order_details[[#This Row],[Profit]]/order_details[[#This Row],[Sales]])/100</f>
        <v>7.366990846681922E-3</v>
      </c>
      <c r="Q1446" s="12"/>
    </row>
    <row r="1447" spans="1:17" x14ac:dyDescent="0.25">
      <c r="A1447">
        <v>10803</v>
      </c>
      <c r="B1447">
        <v>25</v>
      </c>
      <c r="C1447" t="str">
        <f>_xlfn.XLOOKUP(order_details[[#This Row],[orderID]],orders[orderID],orders[customerID])</f>
        <v>WELLI</v>
      </c>
      <c r="D1447" t="str">
        <f>_xlfn.XLOOKUP(order_details[[#This Row],[orderID]],orders[orderID],orders[Employee Name])</f>
        <v>Margaret Peacock</v>
      </c>
      <c r="E1447" t="str">
        <f>_xlfn.XLOOKUP(order_details[[#This Row],[Customer ID]],customers[customerID],customers[companyName])</f>
        <v>Wellington Importadora</v>
      </c>
      <c r="F1447" t="str">
        <f>_xlfn.XLOOKUP(order_details[[#This Row],[productID]],products[productID],products[productName])</f>
        <v>NuNuCa Nuß-Nougat-Creme</v>
      </c>
      <c r="G1447" t="str">
        <f>_xlfn.XLOOKUP(order_details[[#This Row],[Product Name]],products[productName],products[Category Name])</f>
        <v>Confections</v>
      </c>
      <c r="H1447" s="6">
        <f>_xlfn.XLOOKUP(order_details[[#This Row],[orderID]],orders[orderID],orders[orderDate])</f>
        <v>42003</v>
      </c>
      <c r="I1447" s="6" t="e">
        <f>DATEVALUE(order_details[[#This Row],[Order Date]])</f>
        <v>#VALUE!</v>
      </c>
      <c r="J1447">
        <v>14</v>
      </c>
      <c r="K1447">
        <v>15</v>
      </c>
      <c r="L1447">
        <v>0.05</v>
      </c>
      <c r="M1447">
        <f>(order_details[[#This Row],[unitPrice]]*order_details[[#This Row],[quantity]]) - (order_details[[#This Row],[unitPrice]]*order_details[[#This Row],[quantity]]*order_details[[#This Row],[discount]])</f>
        <v>199.5</v>
      </c>
      <c r="N1447">
        <f>_xlfn.XLOOKUP(order_details[[#This Row],[orderID]],orders[orderID],orders[freight])</f>
        <v>55.23</v>
      </c>
      <c r="O1447">
        <f>order_details[[#This Row],[Sales]]-order_details[[#This Row],[Freight]]</f>
        <v>144.27000000000001</v>
      </c>
      <c r="P1447" s="8">
        <f>(order_details[[#This Row],[Profit]]/order_details[[#This Row],[Sales]])/100</f>
        <v>7.2315789473684213E-3</v>
      </c>
      <c r="Q1447" s="12"/>
    </row>
    <row r="1448" spans="1:17" x14ac:dyDescent="0.25">
      <c r="A1448">
        <v>10803</v>
      </c>
      <c r="B1448">
        <v>59</v>
      </c>
      <c r="C1448" t="str">
        <f>_xlfn.XLOOKUP(order_details[[#This Row],[orderID]],orders[orderID],orders[customerID])</f>
        <v>WELLI</v>
      </c>
      <c r="D1448" t="str">
        <f>_xlfn.XLOOKUP(order_details[[#This Row],[orderID]],orders[orderID],orders[Employee Name])</f>
        <v>Margaret Peacock</v>
      </c>
      <c r="E1448" t="str">
        <f>_xlfn.XLOOKUP(order_details[[#This Row],[Customer ID]],customers[customerID],customers[companyName])</f>
        <v>Wellington Importadora</v>
      </c>
      <c r="F1448" t="str">
        <f>_xlfn.XLOOKUP(order_details[[#This Row],[productID]],products[productID],products[productName])</f>
        <v>Raclette Courdavault</v>
      </c>
      <c r="G1448" t="str">
        <f>_xlfn.XLOOKUP(order_details[[#This Row],[Product Name]],products[productName],products[Category Name])</f>
        <v>Dairy Products</v>
      </c>
      <c r="H1448" s="6">
        <f>_xlfn.XLOOKUP(order_details[[#This Row],[orderID]],orders[orderID],orders[orderDate])</f>
        <v>42003</v>
      </c>
      <c r="I1448" s="6" t="e">
        <f>DATEVALUE(order_details[[#This Row],[Order Date]])</f>
        <v>#VALUE!</v>
      </c>
      <c r="J1448">
        <v>55</v>
      </c>
      <c r="K1448">
        <v>15</v>
      </c>
      <c r="L1448">
        <v>0.05</v>
      </c>
      <c r="M1448">
        <f>(order_details[[#This Row],[unitPrice]]*order_details[[#This Row],[quantity]]) - (order_details[[#This Row],[unitPrice]]*order_details[[#This Row],[quantity]]*order_details[[#This Row],[discount]])</f>
        <v>783.75</v>
      </c>
      <c r="N1448">
        <f>_xlfn.XLOOKUP(order_details[[#This Row],[orderID]],orders[orderID],orders[freight])</f>
        <v>55.23</v>
      </c>
      <c r="O1448">
        <f>order_details[[#This Row],[Sales]]-order_details[[#This Row],[Freight]]</f>
        <v>728.52</v>
      </c>
      <c r="P1448" s="8">
        <f>(order_details[[#This Row],[Profit]]/order_details[[#This Row],[Sales]])/100</f>
        <v>9.2953110047846888E-3</v>
      </c>
      <c r="Q1448" s="12"/>
    </row>
    <row r="1449" spans="1:17" x14ac:dyDescent="0.25">
      <c r="A1449">
        <v>10816</v>
      </c>
      <c r="B1449">
        <v>38</v>
      </c>
      <c r="C1449" t="str">
        <f>_xlfn.XLOOKUP(order_details[[#This Row],[orderID]],orders[orderID],orders[customerID])</f>
        <v>GREAL</v>
      </c>
      <c r="D1449" t="str">
        <f>_xlfn.XLOOKUP(order_details[[#This Row],[orderID]],orders[orderID],orders[Employee Name])</f>
        <v>Margaret Peacock</v>
      </c>
      <c r="E1449" t="str">
        <f>_xlfn.XLOOKUP(order_details[[#This Row],[Customer ID]],customers[customerID],customers[companyName])</f>
        <v>Great Lakes Food Market</v>
      </c>
      <c r="F1449" t="str">
        <f>_xlfn.XLOOKUP(order_details[[#This Row],[productID]],products[productID],products[productName])</f>
        <v>Côte de Blaye</v>
      </c>
      <c r="G1449" t="str">
        <f>_xlfn.XLOOKUP(order_details[[#This Row],[Product Name]],products[productName],products[Category Name])</f>
        <v>Beverages</v>
      </c>
      <c r="H1449" s="6">
        <f>_xlfn.XLOOKUP(order_details[[#This Row],[orderID]],orders[orderID],orders[orderDate])</f>
        <v>42010</v>
      </c>
      <c r="I1449" s="6" t="e">
        <f>DATEVALUE(order_details[[#This Row],[Order Date]])</f>
        <v>#VALUE!</v>
      </c>
      <c r="J1449">
        <v>263.5</v>
      </c>
      <c r="K1449">
        <v>30</v>
      </c>
      <c r="L1449">
        <v>0.05</v>
      </c>
      <c r="M1449">
        <f>(order_details[[#This Row],[unitPrice]]*order_details[[#This Row],[quantity]]) - (order_details[[#This Row],[unitPrice]]*order_details[[#This Row],[quantity]]*order_details[[#This Row],[discount]])</f>
        <v>7509.75</v>
      </c>
      <c r="N1449">
        <f>_xlfn.XLOOKUP(order_details[[#This Row],[orderID]],orders[orderID],orders[freight])</f>
        <v>719.78</v>
      </c>
      <c r="O1449">
        <f>order_details[[#This Row],[Sales]]-order_details[[#This Row],[Freight]]</f>
        <v>6789.97</v>
      </c>
      <c r="P1449" s="8">
        <f>(order_details[[#This Row],[Profit]]/order_details[[#This Row],[Sales]])/100</f>
        <v>9.0415393322014707E-3</v>
      </c>
      <c r="Q1449" s="12"/>
    </row>
    <row r="1450" spans="1:17" x14ac:dyDescent="0.25">
      <c r="A1450">
        <v>10816</v>
      </c>
      <c r="B1450">
        <v>62</v>
      </c>
      <c r="C1450" t="str">
        <f>_xlfn.XLOOKUP(order_details[[#This Row],[orderID]],orders[orderID],orders[customerID])</f>
        <v>GREAL</v>
      </c>
      <c r="D1450" t="str">
        <f>_xlfn.XLOOKUP(order_details[[#This Row],[orderID]],orders[orderID],orders[Employee Name])</f>
        <v>Margaret Peacock</v>
      </c>
      <c r="E1450" t="str">
        <f>_xlfn.XLOOKUP(order_details[[#This Row],[Customer ID]],customers[customerID],customers[companyName])</f>
        <v>Great Lakes Food Market</v>
      </c>
      <c r="F1450" t="str">
        <f>_xlfn.XLOOKUP(order_details[[#This Row],[productID]],products[productID],products[productName])</f>
        <v>Tarte au sucre</v>
      </c>
      <c r="G1450" t="str">
        <f>_xlfn.XLOOKUP(order_details[[#This Row],[Product Name]],products[productName],products[Category Name])</f>
        <v>Confections</v>
      </c>
      <c r="H1450" s="6">
        <f>_xlfn.XLOOKUP(order_details[[#This Row],[orderID]],orders[orderID],orders[orderDate])</f>
        <v>42010</v>
      </c>
      <c r="I1450" s="6" t="e">
        <f>DATEVALUE(order_details[[#This Row],[Order Date]])</f>
        <v>#VALUE!</v>
      </c>
      <c r="J1450">
        <v>49.3</v>
      </c>
      <c r="K1450">
        <v>20</v>
      </c>
      <c r="L1450">
        <v>0.05</v>
      </c>
      <c r="M1450">
        <f>(order_details[[#This Row],[unitPrice]]*order_details[[#This Row],[quantity]]) - (order_details[[#This Row],[unitPrice]]*order_details[[#This Row],[quantity]]*order_details[[#This Row],[discount]])</f>
        <v>936.7</v>
      </c>
      <c r="N1450">
        <f>_xlfn.XLOOKUP(order_details[[#This Row],[orderID]],orders[orderID],orders[freight])</f>
        <v>719.78</v>
      </c>
      <c r="O1450">
        <f>order_details[[#This Row],[Sales]]-order_details[[#This Row],[Freight]]</f>
        <v>216.92000000000007</v>
      </c>
      <c r="P1450" s="8">
        <f>(order_details[[#This Row],[Profit]]/order_details[[#This Row],[Sales]])/100</f>
        <v>2.3157894736842112E-3</v>
      </c>
      <c r="Q1450" s="12"/>
    </row>
    <row r="1451" spans="1:17" x14ac:dyDescent="0.25">
      <c r="A1451">
        <v>10834</v>
      </c>
      <c r="B1451">
        <v>29</v>
      </c>
      <c r="C1451" t="str">
        <f>_xlfn.XLOOKUP(order_details[[#This Row],[orderID]],orders[orderID],orders[customerID])</f>
        <v>TRADH</v>
      </c>
      <c r="D1451" t="str">
        <f>_xlfn.XLOOKUP(order_details[[#This Row],[orderID]],orders[orderID],orders[Employee Name])</f>
        <v>Nancy Davolio</v>
      </c>
      <c r="E1451" t="str">
        <f>_xlfn.XLOOKUP(order_details[[#This Row],[Customer ID]],customers[customerID],customers[companyName])</f>
        <v>Tradição Hipermercados</v>
      </c>
      <c r="F1451" t="str">
        <f>_xlfn.XLOOKUP(order_details[[#This Row],[productID]],products[productID],products[productName])</f>
        <v>Thüringer Rostbratwurst</v>
      </c>
      <c r="G1451" t="str">
        <f>_xlfn.XLOOKUP(order_details[[#This Row],[Product Name]],products[productName],products[Category Name])</f>
        <v>Meat &amp; Poultry</v>
      </c>
      <c r="H1451" s="6">
        <f>_xlfn.XLOOKUP(order_details[[#This Row],[orderID]],orders[orderID],orders[orderDate])</f>
        <v>42019</v>
      </c>
      <c r="I1451" s="6" t="e">
        <f>DATEVALUE(order_details[[#This Row],[Order Date]])</f>
        <v>#VALUE!</v>
      </c>
      <c r="J1451">
        <v>123.79</v>
      </c>
      <c r="K1451">
        <v>8</v>
      </c>
      <c r="L1451">
        <v>0.05</v>
      </c>
      <c r="M1451">
        <f>(order_details[[#This Row],[unitPrice]]*order_details[[#This Row],[quantity]]) - (order_details[[#This Row],[unitPrice]]*order_details[[#This Row],[quantity]]*order_details[[#This Row],[discount]])</f>
        <v>940.80400000000009</v>
      </c>
      <c r="N1451">
        <f>_xlfn.XLOOKUP(order_details[[#This Row],[orderID]],orders[orderID],orders[freight])</f>
        <v>29.78</v>
      </c>
      <c r="O1451">
        <f>order_details[[#This Row],[Sales]]-order_details[[#This Row],[Freight]]</f>
        <v>911.02400000000011</v>
      </c>
      <c r="P1451" s="8">
        <f>(order_details[[#This Row],[Profit]]/order_details[[#This Row],[Sales]])/100</f>
        <v>9.6834622301775926E-3</v>
      </c>
      <c r="Q1451" s="12"/>
    </row>
    <row r="1452" spans="1:17" x14ac:dyDescent="0.25">
      <c r="A1452">
        <v>10834</v>
      </c>
      <c r="B1452">
        <v>30</v>
      </c>
      <c r="C1452" t="str">
        <f>_xlfn.XLOOKUP(order_details[[#This Row],[orderID]],orders[orderID],orders[customerID])</f>
        <v>TRADH</v>
      </c>
      <c r="D1452" t="str">
        <f>_xlfn.XLOOKUP(order_details[[#This Row],[orderID]],orders[orderID],orders[Employee Name])</f>
        <v>Nancy Davolio</v>
      </c>
      <c r="E1452" t="str">
        <f>_xlfn.XLOOKUP(order_details[[#This Row],[Customer ID]],customers[customerID],customers[companyName])</f>
        <v>Tradição Hipermercados</v>
      </c>
      <c r="F1452" t="str">
        <f>_xlfn.XLOOKUP(order_details[[#This Row],[productID]],products[productID],products[productName])</f>
        <v>Nord-Ost Matjeshering</v>
      </c>
      <c r="G1452" t="str">
        <f>_xlfn.XLOOKUP(order_details[[#This Row],[Product Name]],products[productName],products[Category Name])</f>
        <v>Seafood</v>
      </c>
      <c r="H1452" s="6">
        <f>_xlfn.XLOOKUP(order_details[[#This Row],[orderID]],orders[orderID],orders[orderDate])</f>
        <v>42019</v>
      </c>
      <c r="I1452" s="6" t="e">
        <f>DATEVALUE(order_details[[#This Row],[Order Date]])</f>
        <v>#VALUE!</v>
      </c>
      <c r="J1452">
        <v>25.89</v>
      </c>
      <c r="K1452">
        <v>20</v>
      </c>
      <c r="L1452">
        <v>0.05</v>
      </c>
      <c r="M1452">
        <f>(order_details[[#This Row],[unitPrice]]*order_details[[#This Row],[quantity]]) - (order_details[[#This Row],[unitPrice]]*order_details[[#This Row],[quantity]]*order_details[[#This Row],[discount]])</f>
        <v>491.90999999999997</v>
      </c>
      <c r="N1452">
        <f>_xlfn.XLOOKUP(order_details[[#This Row],[orderID]],orders[orderID],orders[freight])</f>
        <v>29.78</v>
      </c>
      <c r="O1452">
        <f>order_details[[#This Row],[Sales]]-order_details[[#This Row],[Freight]]</f>
        <v>462.13</v>
      </c>
      <c r="P1452" s="8">
        <f>(order_details[[#This Row],[Profit]]/order_details[[#This Row],[Sales]])/100</f>
        <v>9.3946047041125417E-3</v>
      </c>
      <c r="Q1452" s="12"/>
    </row>
    <row r="1453" spans="1:17" x14ac:dyDescent="0.25">
      <c r="A1453">
        <v>10851</v>
      </c>
      <c r="B1453">
        <v>2</v>
      </c>
      <c r="C1453" t="str">
        <f>_xlfn.XLOOKUP(order_details[[#This Row],[orderID]],orders[orderID],orders[customerID])</f>
        <v>RICAR</v>
      </c>
      <c r="D1453" t="str">
        <f>_xlfn.XLOOKUP(order_details[[#This Row],[orderID]],orders[orderID],orders[Employee Name])</f>
        <v>Steven Buchanan</v>
      </c>
      <c r="E1453" t="str">
        <f>_xlfn.XLOOKUP(order_details[[#This Row],[Customer ID]],customers[customerID],customers[companyName])</f>
        <v>Ricardo Adocicados</v>
      </c>
      <c r="F1453" t="str">
        <f>_xlfn.XLOOKUP(order_details[[#This Row],[productID]],products[productID],products[productName])</f>
        <v>Chang</v>
      </c>
      <c r="G1453" t="str">
        <f>_xlfn.XLOOKUP(order_details[[#This Row],[Product Name]],products[productName],products[Category Name])</f>
        <v>Beverages</v>
      </c>
      <c r="H1453" s="6">
        <f>_xlfn.XLOOKUP(order_details[[#This Row],[orderID]],orders[orderID],orders[orderDate])</f>
        <v>42030</v>
      </c>
      <c r="I1453" s="6" t="e">
        <f>DATEVALUE(order_details[[#This Row],[Order Date]])</f>
        <v>#VALUE!</v>
      </c>
      <c r="J1453">
        <v>19</v>
      </c>
      <c r="K1453">
        <v>5</v>
      </c>
      <c r="L1453">
        <v>0.05</v>
      </c>
      <c r="M1453">
        <f>(order_details[[#This Row],[unitPrice]]*order_details[[#This Row],[quantity]]) - (order_details[[#This Row],[unitPrice]]*order_details[[#This Row],[quantity]]*order_details[[#This Row],[discount]])</f>
        <v>90.25</v>
      </c>
      <c r="N1453">
        <f>_xlfn.XLOOKUP(order_details[[#This Row],[orderID]],orders[orderID],orders[freight])</f>
        <v>160.55000000000001</v>
      </c>
      <c r="O1453">
        <f>order_details[[#This Row],[Sales]]-order_details[[#This Row],[Freight]]</f>
        <v>-70.300000000000011</v>
      </c>
      <c r="P1453" s="8">
        <f>(order_details[[#This Row],[Profit]]/order_details[[#This Row],[Sales]])/100</f>
        <v>-7.7894736842105275E-3</v>
      </c>
      <c r="Q1453" s="12"/>
    </row>
    <row r="1454" spans="1:17" x14ac:dyDescent="0.25">
      <c r="A1454">
        <v>10851</v>
      </c>
      <c r="B1454">
        <v>25</v>
      </c>
      <c r="C1454" t="str">
        <f>_xlfn.XLOOKUP(order_details[[#This Row],[orderID]],orders[orderID],orders[customerID])</f>
        <v>RICAR</v>
      </c>
      <c r="D1454" t="str">
        <f>_xlfn.XLOOKUP(order_details[[#This Row],[orderID]],orders[orderID],orders[Employee Name])</f>
        <v>Steven Buchanan</v>
      </c>
      <c r="E1454" t="str">
        <f>_xlfn.XLOOKUP(order_details[[#This Row],[Customer ID]],customers[customerID],customers[companyName])</f>
        <v>Ricardo Adocicados</v>
      </c>
      <c r="F1454" t="str">
        <f>_xlfn.XLOOKUP(order_details[[#This Row],[productID]],products[productID],products[productName])</f>
        <v>NuNuCa Nuß-Nougat-Creme</v>
      </c>
      <c r="G1454" t="str">
        <f>_xlfn.XLOOKUP(order_details[[#This Row],[Product Name]],products[productName],products[Category Name])</f>
        <v>Confections</v>
      </c>
      <c r="H1454" s="6">
        <f>_xlfn.XLOOKUP(order_details[[#This Row],[orderID]],orders[orderID],orders[orderDate])</f>
        <v>42030</v>
      </c>
      <c r="I1454" s="6" t="e">
        <f>DATEVALUE(order_details[[#This Row],[Order Date]])</f>
        <v>#VALUE!</v>
      </c>
      <c r="J1454">
        <v>14</v>
      </c>
      <c r="K1454">
        <v>10</v>
      </c>
      <c r="L1454">
        <v>0.05</v>
      </c>
      <c r="M1454">
        <f>(order_details[[#This Row],[unitPrice]]*order_details[[#This Row],[quantity]]) - (order_details[[#This Row],[unitPrice]]*order_details[[#This Row],[quantity]]*order_details[[#This Row],[discount]])</f>
        <v>133</v>
      </c>
      <c r="N1454">
        <f>_xlfn.XLOOKUP(order_details[[#This Row],[orderID]],orders[orderID],orders[freight])</f>
        <v>160.55000000000001</v>
      </c>
      <c r="O1454">
        <f>order_details[[#This Row],[Sales]]-order_details[[#This Row],[Freight]]</f>
        <v>-27.550000000000011</v>
      </c>
      <c r="P1454" s="8">
        <f>(order_details[[#This Row],[Profit]]/order_details[[#This Row],[Sales]])/100</f>
        <v>-2.0714285714285726E-3</v>
      </c>
      <c r="Q1454" s="12"/>
    </row>
    <row r="1455" spans="1:17" x14ac:dyDescent="0.25">
      <c r="A1455">
        <v>10851</v>
      </c>
      <c r="B1455">
        <v>57</v>
      </c>
      <c r="C1455" t="str">
        <f>_xlfn.XLOOKUP(order_details[[#This Row],[orderID]],orders[orderID],orders[customerID])</f>
        <v>RICAR</v>
      </c>
      <c r="D1455" t="str">
        <f>_xlfn.XLOOKUP(order_details[[#This Row],[orderID]],orders[orderID],orders[Employee Name])</f>
        <v>Steven Buchanan</v>
      </c>
      <c r="E1455" t="str">
        <f>_xlfn.XLOOKUP(order_details[[#This Row],[Customer ID]],customers[customerID],customers[companyName])</f>
        <v>Ricardo Adocicados</v>
      </c>
      <c r="F1455" t="str">
        <f>_xlfn.XLOOKUP(order_details[[#This Row],[productID]],products[productID],products[productName])</f>
        <v>Ravioli Angelo</v>
      </c>
      <c r="G1455" t="str">
        <f>_xlfn.XLOOKUP(order_details[[#This Row],[Product Name]],products[productName],products[Category Name])</f>
        <v>Grains &amp; Cereals</v>
      </c>
      <c r="H1455" s="6">
        <f>_xlfn.XLOOKUP(order_details[[#This Row],[orderID]],orders[orderID],orders[orderDate])</f>
        <v>42030</v>
      </c>
      <c r="I1455" s="6" t="e">
        <f>DATEVALUE(order_details[[#This Row],[Order Date]])</f>
        <v>#VALUE!</v>
      </c>
      <c r="J1455">
        <v>19.5</v>
      </c>
      <c r="K1455">
        <v>10</v>
      </c>
      <c r="L1455">
        <v>0.05</v>
      </c>
      <c r="M1455">
        <f>(order_details[[#This Row],[unitPrice]]*order_details[[#This Row],[quantity]]) - (order_details[[#This Row],[unitPrice]]*order_details[[#This Row],[quantity]]*order_details[[#This Row],[discount]])</f>
        <v>185.25</v>
      </c>
      <c r="N1455">
        <f>_xlfn.XLOOKUP(order_details[[#This Row],[orderID]],orders[orderID],orders[freight])</f>
        <v>160.55000000000001</v>
      </c>
      <c r="O1455">
        <f>order_details[[#This Row],[Sales]]-order_details[[#This Row],[Freight]]</f>
        <v>24.699999999999989</v>
      </c>
      <c r="P1455" s="8">
        <f>(order_details[[#This Row],[Profit]]/order_details[[#This Row],[Sales]])/100</f>
        <v>1.3333333333333329E-3</v>
      </c>
      <c r="Q1455" s="12"/>
    </row>
    <row r="1456" spans="1:17" x14ac:dyDescent="0.25">
      <c r="A1456">
        <v>10851</v>
      </c>
      <c r="B1456">
        <v>59</v>
      </c>
      <c r="C1456" t="str">
        <f>_xlfn.XLOOKUP(order_details[[#This Row],[orderID]],orders[orderID],orders[customerID])</f>
        <v>RICAR</v>
      </c>
      <c r="D1456" t="str">
        <f>_xlfn.XLOOKUP(order_details[[#This Row],[orderID]],orders[orderID],orders[Employee Name])</f>
        <v>Steven Buchanan</v>
      </c>
      <c r="E1456" t="str">
        <f>_xlfn.XLOOKUP(order_details[[#This Row],[Customer ID]],customers[customerID],customers[companyName])</f>
        <v>Ricardo Adocicados</v>
      </c>
      <c r="F1456" t="str">
        <f>_xlfn.XLOOKUP(order_details[[#This Row],[productID]],products[productID],products[productName])</f>
        <v>Raclette Courdavault</v>
      </c>
      <c r="G1456" t="str">
        <f>_xlfn.XLOOKUP(order_details[[#This Row],[Product Name]],products[productName],products[Category Name])</f>
        <v>Dairy Products</v>
      </c>
      <c r="H1456" s="6">
        <f>_xlfn.XLOOKUP(order_details[[#This Row],[orderID]],orders[orderID],orders[orderDate])</f>
        <v>42030</v>
      </c>
      <c r="I1456" s="6" t="e">
        <f>DATEVALUE(order_details[[#This Row],[Order Date]])</f>
        <v>#VALUE!</v>
      </c>
      <c r="J1456">
        <v>55</v>
      </c>
      <c r="K1456">
        <v>42</v>
      </c>
      <c r="L1456">
        <v>0.05</v>
      </c>
      <c r="M1456">
        <f>(order_details[[#This Row],[unitPrice]]*order_details[[#This Row],[quantity]]) - (order_details[[#This Row],[unitPrice]]*order_details[[#This Row],[quantity]]*order_details[[#This Row],[discount]])</f>
        <v>2194.5</v>
      </c>
      <c r="N1456">
        <f>_xlfn.XLOOKUP(order_details[[#This Row],[orderID]],orders[orderID],orders[freight])</f>
        <v>160.55000000000001</v>
      </c>
      <c r="O1456">
        <f>order_details[[#This Row],[Sales]]-order_details[[#This Row],[Freight]]</f>
        <v>2033.95</v>
      </c>
      <c r="P1456" s="8">
        <f>(order_details[[#This Row],[Profit]]/order_details[[#This Row],[Sales]])/100</f>
        <v>9.2683982683982695E-3</v>
      </c>
      <c r="Q1456" s="12"/>
    </row>
    <row r="1457" spans="1:17" x14ac:dyDescent="0.25">
      <c r="A1457">
        <v>10865</v>
      </c>
      <c r="B1457">
        <v>38</v>
      </c>
      <c r="C1457" t="str">
        <f>_xlfn.XLOOKUP(order_details[[#This Row],[orderID]],orders[orderID],orders[customerID])</f>
        <v>QUICK</v>
      </c>
      <c r="D1457" t="str">
        <f>_xlfn.XLOOKUP(order_details[[#This Row],[orderID]],orders[orderID],orders[Employee Name])</f>
        <v>Andrew Fuller</v>
      </c>
      <c r="E1457" t="str">
        <f>_xlfn.XLOOKUP(order_details[[#This Row],[Customer ID]],customers[customerID],customers[companyName])</f>
        <v>QUICK-Stop</v>
      </c>
      <c r="F1457" t="str">
        <f>_xlfn.XLOOKUP(order_details[[#This Row],[productID]],products[productID],products[productName])</f>
        <v>Côte de Blaye</v>
      </c>
      <c r="G1457" t="str">
        <f>_xlfn.XLOOKUP(order_details[[#This Row],[Product Name]],products[productName],products[Category Name])</f>
        <v>Beverages</v>
      </c>
      <c r="H1457" s="6">
        <f>_xlfn.XLOOKUP(order_details[[#This Row],[orderID]],orders[orderID],orders[orderDate])</f>
        <v>42037</v>
      </c>
      <c r="I1457" s="6" t="e">
        <f>DATEVALUE(order_details[[#This Row],[Order Date]])</f>
        <v>#VALUE!</v>
      </c>
      <c r="J1457">
        <v>263.5</v>
      </c>
      <c r="K1457">
        <v>60</v>
      </c>
      <c r="L1457">
        <v>0.05</v>
      </c>
      <c r="M1457">
        <f>(order_details[[#This Row],[unitPrice]]*order_details[[#This Row],[quantity]]) - (order_details[[#This Row],[unitPrice]]*order_details[[#This Row],[quantity]]*order_details[[#This Row],[discount]])</f>
        <v>15019.5</v>
      </c>
      <c r="N1457">
        <f>_xlfn.XLOOKUP(order_details[[#This Row],[orderID]],orders[orderID],orders[freight])</f>
        <v>348.14</v>
      </c>
      <c r="O1457">
        <f>order_details[[#This Row],[Sales]]-order_details[[#This Row],[Freight]]</f>
        <v>14671.36</v>
      </c>
      <c r="P1457" s="8">
        <f>(order_details[[#This Row],[Profit]]/order_details[[#This Row],[Sales]])/100</f>
        <v>9.7682079962715142E-3</v>
      </c>
      <c r="Q1457" s="12"/>
    </row>
    <row r="1458" spans="1:17" x14ac:dyDescent="0.25">
      <c r="A1458">
        <v>10865</v>
      </c>
      <c r="B1458">
        <v>39</v>
      </c>
      <c r="C1458" t="str">
        <f>_xlfn.XLOOKUP(order_details[[#This Row],[orderID]],orders[orderID],orders[customerID])</f>
        <v>QUICK</v>
      </c>
      <c r="D1458" t="str">
        <f>_xlfn.XLOOKUP(order_details[[#This Row],[orderID]],orders[orderID],orders[Employee Name])</f>
        <v>Andrew Fuller</v>
      </c>
      <c r="E1458" t="str">
        <f>_xlfn.XLOOKUP(order_details[[#This Row],[Customer ID]],customers[customerID],customers[companyName])</f>
        <v>QUICK-Stop</v>
      </c>
      <c r="F1458" t="str">
        <f>_xlfn.XLOOKUP(order_details[[#This Row],[productID]],products[productID],products[productName])</f>
        <v>Chartreuse verte</v>
      </c>
      <c r="G1458" t="str">
        <f>_xlfn.XLOOKUP(order_details[[#This Row],[Product Name]],products[productName],products[Category Name])</f>
        <v>Beverages</v>
      </c>
      <c r="H1458" s="6">
        <f>_xlfn.XLOOKUP(order_details[[#This Row],[orderID]],orders[orderID],orders[orderDate])</f>
        <v>42037</v>
      </c>
      <c r="I1458" s="6" t="e">
        <f>DATEVALUE(order_details[[#This Row],[Order Date]])</f>
        <v>#VALUE!</v>
      </c>
      <c r="J1458">
        <v>18</v>
      </c>
      <c r="K1458">
        <v>80</v>
      </c>
      <c r="L1458">
        <v>0.05</v>
      </c>
      <c r="M1458">
        <f>(order_details[[#This Row],[unitPrice]]*order_details[[#This Row],[quantity]]) - (order_details[[#This Row],[unitPrice]]*order_details[[#This Row],[quantity]]*order_details[[#This Row],[discount]])</f>
        <v>1368</v>
      </c>
      <c r="N1458">
        <f>_xlfn.XLOOKUP(order_details[[#This Row],[orderID]],orders[orderID],orders[freight])</f>
        <v>348.14</v>
      </c>
      <c r="O1458">
        <f>order_details[[#This Row],[Sales]]-order_details[[#This Row],[Freight]]</f>
        <v>1019.86</v>
      </c>
      <c r="P1458" s="8">
        <f>(order_details[[#This Row],[Profit]]/order_details[[#This Row],[Sales]])/100</f>
        <v>7.4551169590643274E-3</v>
      </c>
      <c r="Q1458" s="12"/>
    </row>
    <row r="1459" spans="1:17" x14ac:dyDescent="0.25">
      <c r="A1459">
        <v>10871</v>
      </c>
      <c r="B1459">
        <v>6</v>
      </c>
      <c r="C1459" t="str">
        <f>_xlfn.XLOOKUP(order_details[[#This Row],[orderID]],orders[orderID],orders[customerID])</f>
        <v>BONAP</v>
      </c>
      <c r="D1459" t="str">
        <f>_xlfn.XLOOKUP(order_details[[#This Row],[orderID]],orders[orderID],orders[Employee Name])</f>
        <v>Anne Dodsworth</v>
      </c>
      <c r="E1459" t="str">
        <f>_xlfn.XLOOKUP(order_details[[#This Row],[Customer ID]],customers[customerID],customers[companyName])</f>
        <v>Bon app'</v>
      </c>
      <c r="F1459" t="str">
        <f>_xlfn.XLOOKUP(order_details[[#This Row],[productID]],products[productID],products[productName])</f>
        <v>Grandma's Boysenberry Spread</v>
      </c>
      <c r="G1459" t="str">
        <f>_xlfn.XLOOKUP(order_details[[#This Row],[Product Name]],products[productName],products[Category Name])</f>
        <v>Condiments</v>
      </c>
      <c r="H1459" s="6">
        <f>_xlfn.XLOOKUP(order_details[[#This Row],[orderID]],orders[orderID],orders[orderDate])</f>
        <v>42040</v>
      </c>
      <c r="I1459" s="6" t="e">
        <f>DATEVALUE(order_details[[#This Row],[Order Date]])</f>
        <v>#VALUE!</v>
      </c>
      <c r="J1459">
        <v>25</v>
      </c>
      <c r="K1459">
        <v>50</v>
      </c>
      <c r="L1459">
        <v>0.05</v>
      </c>
      <c r="M1459">
        <f>(order_details[[#This Row],[unitPrice]]*order_details[[#This Row],[quantity]]) - (order_details[[#This Row],[unitPrice]]*order_details[[#This Row],[quantity]]*order_details[[#This Row],[discount]])</f>
        <v>1187.5</v>
      </c>
      <c r="N1459">
        <f>_xlfn.XLOOKUP(order_details[[#This Row],[orderID]],orders[orderID],orders[freight])</f>
        <v>112.27</v>
      </c>
      <c r="O1459">
        <f>order_details[[#This Row],[Sales]]-order_details[[#This Row],[Freight]]</f>
        <v>1075.23</v>
      </c>
      <c r="P1459" s="8">
        <f>(order_details[[#This Row],[Profit]]/order_details[[#This Row],[Sales]])/100</f>
        <v>9.0545684210526327E-3</v>
      </c>
      <c r="Q1459" s="12"/>
    </row>
    <row r="1460" spans="1:17" x14ac:dyDescent="0.25">
      <c r="A1460">
        <v>10871</v>
      </c>
      <c r="B1460">
        <v>16</v>
      </c>
      <c r="C1460" t="str">
        <f>_xlfn.XLOOKUP(order_details[[#This Row],[orderID]],orders[orderID],orders[customerID])</f>
        <v>BONAP</v>
      </c>
      <c r="D1460" t="str">
        <f>_xlfn.XLOOKUP(order_details[[#This Row],[orderID]],orders[orderID],orders[Employee Name])</f>
        <v>Anne Dodsworth</v>
      </c>
      <c r="E1460" t="str">
        <f>_xlfn.XLOOKUP(order_details[[#This Row],[Customer ID]],customers[customerID],customers[companyName])</f>
        <v>Bon app'</v>
      </c>
      <c r="F1460" t="str">
        <f>_xlfn.XLOOKUP(order_details[[#This Row],[productID]],products[productID],products[productName])</f>
        <v>Pavlova</v>
      </c>
      <c r="G1460" t="str">
        <f>_xlfn.XLOOKUP(order_details[[#This Row],[Product Name]],products[productName],products[Category Name])</f>
        <v>Confections</v>
      </c>
      <c r="H1460" s="6">
        <f>_xlfn.XLOOKUP(order_details[[#This Row],[orderID]],orders[orderID],orders[orderDate])</f>
        <v>42040</v>
      </c>
      <c r="I1460" s="6" t="e">
        <f>DATEVALUE(order_details[[#This Row],[Order Date]])</f>
        <v>#VALUE!</v>
      </c>
      <c r="J1460">
        <v>17.45</v>
      </c>
      <c r="K1460">
        <v>12</v>
      </c>
      <c r="L1460">
        <v>0.05</v>
      </c>
      <c r="M1460">
        <f>(order_details[[#This Row],[unitPrice]]*order_details[[#This Row],[quantity]]) - (order_details[[#This Row],[unitPrice]]*order_details[[#This Row],[quantity]]*order_details[[#This Row],[discount]])</f>
        <v>198.92999999999998</v>
      </c>
      <c r="N1460">
        <f>_xlfn.XLOOKUP(order_details[[#This Row],[orderID]],orders[orderID],orders[freight])</f>
        <v>112.27</v>
      </c>
      <c r="O1460">
        <f>order_details[[#This Row],[Sales]]-order_details[[#This Row],[Freight]]</f>
        <v>86.659999999999982</v>
      </c>
      <c r="P1460" s="8">
        <f>(order_details[[#This Row],[Profit]]/order_details[[#This Row],[Sales]])/100</f>
        <v>4.3563062383753072E-3</v>
      </c>
      <c r="Q1460" s="12"/>
    </row>
    <row r="1461" spans="1:17" x14ac:dyDescent="0.25">
      <c r="A1461">
        <v>10871</v>
      </c>
      <c r="B1461">
        <v>17</v>
      </c>
      <c r="C1461" t="str">
        <f>_xlfn.XLOOKUP(order_details[[#This Row],[orderID]],orders[orderID],orders[customerID])</f>
        <v>BONAP</v>
      </c>
      <c r="D1461" t="str">
        <f>_xlfn.XLOOKUP(order_details[[#This Row],[orderID]],orders[orderID],orders[Employee Name])</f>
        <v>Anne Dodsworth</v>
      </c>
      <c r="E1461" t="str">
        <f>_xlfn.XLOOKUP(order_details[[#This Row],[Customer ID]],customers[customerID],customers[companyName])</f>
        <v>Bon app'</v>
      </c>
      <c r="F1461" t="str">
        <f>_xlfn.XLOOKUP(order_details[[#This Row],[productID]],products[productID],products[productName])</f>
        <v>Alice Mutton</v>
      </c>
      <c r="G1461" t="str">
        <f>_xlfn.XLOOKUP(order_details[[#This Row],[Product Name]],products[productName],products[Category Name])</f>
        <v>Meat &amp; Poultry</v>
      </c>
      <c r="H1461" s="6">
        <f>_xlfn.XLOOKUP(order_details[[#This Row],[orderID]],orders[orderID],orders[orderDate])</f>
        <v>42040</v>
      </c>
      <c r="I1461" s="6" t="e">
        <f>DATEVALUE(order_details[[#This Row],[Order Date]])</f>
        <v>#VALUE!</v>
      </c>
      <c r="J1461">
        <v>39</v>
      </c>
      <c r="K1461">
        <v>16</v>
      </c>
      <c r="L1461">
        <v>0.05</v>
      </c>
      <c r="M1461">
        <f>(order_details[[#This Row],[unitPrice]]*order_details[[#This Row],[quantity]]) - (order_details[[#This Row],[unitPrice]]*order_details[[#This Row],[quantity]]*order_details[[#This Row],[discount]])</f>
        <v>592.79999999999995</v>
      </c>
      <c r="N1461">
        <f>_xlfn.XLOOKUP(order_details[[#This Row],[orderID]],orders[orderID],orders[freight])</f>
        <v>112.27</v>
      </c>
      <c r="O1461">
        <f>order_details[[#This Row],[Sales]]-order_details[[#This Row],[Freight]]</f>
        <v>480.53</v>
      </c>
      <c r="P1461" s="8">
        <f>(order_details[[#This Row],[Profit]]/order_details[[#This Row],[Sales]])/100</f>
        <v>8.1061066126855603E-3</v>
      </c>
      <c r="Q1461" s="12"/>
    </row>
    <row r="1462" spans="1:17" x14ac:dyDescent="0.25">
      <c r="A1462">
        <v>10872</v>
      </c>
      <c r="B1462">
        <v>55</v>
      </c>
      <c r="C1462" t="str">
        <f>_xlfn.XLOOKUP(order_details[[#This Row],[orderID]],orders[orderID],orders[customerID])</f>
        <v>GODOS</v>
      </c>
      <c r="D1462" t="str">
        <f>_xlfn.XLOOKUP(order_details[[#This Row],[orderID]],orders[orderID],orders[Employee Name])</f>
        <v>Steven Buchanan</v>
      </c>
      <c r="E1462" t="str">
        <f>_xlfn.XLOOKUP(order_details[[#This Row],[Customer ID]],customers[customerID],customers[companyName])</f>
        <v>Godos Cocina Típica</v>
      </c>
      <c r="F1462" t="str">
        <f>_xlfn.XLOOKUP(order_details[[#This Row],[productID]],products[productID],products[productName])</f>
        <v>Pâté chinois</v>
      </c>
      <c r="G1462" t="str">
        <f>_xlfn.XLOOKUP(order_details[[#This Row],[Product Name]],products[productName],products[Category Name])</f>
        <v>Meat &amp; Poultry</v>
      </c>
      <c r="H1462" s="6">
        <f>_xlfn.XLOOKUP(order_details[[#This Row],[orderID]],orders[orderID],orders[orderDate])</f>
        <v>42040</v>
      </c>
      <c r="I1462" s="6" t="e">
        <f>DATEVALUE(order_details[[#This Row],[Order Date]])</f>
        <v>#VALUE!</v>
      </c>
      <c r="J1462">
        <v>24</v>
      </c>
      <c r="K1462">
        <v>10</v>
      </c>
      <c r="L1462">
        <v>0.05</v>
      </c>
      <c r="M1462">
        <f>(order_details[[#This Row],[unitPrice]]*order_details[[#This Row],[quantity]]) - (order_details[[#This Row],[unitPrice]]*order_details[[#This Row],[quantity]]*order_details[[#This Row],[discount]])</f>
        <v>228</v>
      </c>
      <c r="N1462">
        <f>_xlfn.XLOOKUP(order_details[[#This Row],[orderID]],orders[orderID],orders[freight])</f>
        <v>175.32</v>
      </c>
      <c r="O1462">
        <f>order_details[[#This Row],[Sales]]-order_details[[#This Row],[Freight]]</f>
        <v>52.680000000000007</v>
      </c>
      <c r="P1462" s="8">
        <f>(order_details[[#This Row],[Profit]]/order_details[[#This Row],[Sales]])/100</f>
        <v>2.3105263157894738E-3</v>
      </c>
      <c r="Q1462" s="12"/>
    </row>
    <row r="1463" spans="1:17" x14ac:dyDescent="0.25">
      <c r="A1463">
        <v>10872</v>
      </c>
      <c r="B1463">
        <v>62</v>
      </c>
      <c r="C1463" t="str">
        <f>_xlfn.XLOOKUP(order_details[[#This Row],[orderID]],orders[orderID],orders[customerID])</f>
        <v>GODOS</v>
      </c>
      <c r="D1463" t="str">
        <f>_xlfn.XLOOKUP(order_details[[#This Row],[orderID]],orders[orderID],orders[Employee Name])</f>
        <v>Steven Buchanan</v>
      </c>
      <c r="E1463" t="str">
        <f>_xlfn.XLOOKUP(order_details[[#This Row],[Customer ID]],customers[customerID],customers[companyName])</f>
        <v>Godos Cocina Típica</v>
      </c>
      <c r="F1463" t="str">
        <f>_xlfn.XLOOKUP(order_details[[#This Row],[productID]],products[productID],products[productName])</f>
        <v>Tarte au sucre</v>
      </c>
      <c r="G1463" t="str">
        <f>_xlfn.XLOOKUP(order_details[[#This Row],[Product Name]],products[productName],products[Category Name])</f>
        <v>Confections</v>
      </c>
      <c r="H1463" s="6">
        <f>_xlfn.XLOOKUP(order_details[[#This Row],[orderID]],orders[orderID],orders[orderDate])</f>
        <v>42040</v>
      </c>
      <c r="I1463" s="6" t="e">
        <f>DATEVALUE(order_details[[#This Row],[Order Date]])</f>
        <v>#VALUE!</v>
      </c>
      <c r="J1463">
        <v>49.3</v>
      </c>
      <c r="K1463">
        <v>20</v>
      </c>
      <c r="L1463">
        <v>0.05</v>
      </c>
      <c r="M1463">
        <f>(order_details[[#This Row],[unitPrice]]*order_details[[#This Row],[quantity]]) - (order_details[[#This Row],[unitPrice]]*order_details[[#This Row],[quantity]]*order_details[[#This Row],[discount]])</f>
        <v>936.7</v>
      </c>
      <c r="N1463">
        <f>_xlfn.XLOOKUP(order_details[[#This Row],[orderID]],orders[orderID],orders[freight])</f>
        <v>175.32</v>
      </c>
      <c r="O1463">
        <f>order_details[[#This Row],[Sales]]-order_details[[#This Row],[Freight]]</f>
        <v>761.38000000000011</v>
      </c>
      <c r="P1463" s="8">
        <f>(order_details[[#This Row],[Profit]]/order_details[[#This Row],[Sales]])/100</f>
        <v>8.1283228354862829E-3</v>
      </c>
      <c r="Q1463" s="12"/>
    </row>
    <row r="1464" spans="1:17" x14ac:dyDescent="0.25">
      <c r="A1464">
        <v>10872</v>
      </c>
      <c r="B1464">
        <v>64</v>
      </c>
      <c r="C1464" t="str">
        <f>_xlfn.XLOOKUP(order_details[[#This Row],[orderID]],orders[orderID],orders[customerID])</f>
        <v>GODOS</v>
      </c>
      <c r="D1464" t="str">
        <f>_xlfn.XLOOKUP(order_details[[#This Row],[orderID]],orders[orderID],orders[Employee Name])</f>
        <v>Steven Buchanan</v>
      </c>
      <c r="E1464" t="str">
        <f>_xlfn.XLOOKUP(order_details[[#This Row],[Customer ID]],customers[customerID],customers[companyName])</f>
        <v>Godos Cocina Típica</v>
      </c>
      <c r="F1464" t="str">
        <f>_xlfn.XLOOKUP(order_details[[#This Row],[productID]],products[productID],products[productName])</f>
        <v>Wimmers gute Semmelknödel</v>
      </c>
      <c r="G1464" t="str">
        <f>_xlfn.XLOOKUP(order_details[[#This Row],[Product Name]],products[productName],products[Category Name])</f>
        <v>Grains &amp; Cereals</v>
      </c>
      <c r="H1464" s="6">
        <f>_xlfn.XLOOKUP(order_details[[#This Row],[orderID]],orders[orderID],orders[orderDate])</f>
        <v>42040</v>
      </c>
      <c r="I1464" s="6" t="e">
        <f>DATEVALUE(order_details[[#This Row],[Order Date]])</f>
        <v>#VALUE!</v>
      </c>
      <c r="J1464">
        <v>33.25</v>
      </c>
      <c r="K1464">
        <v>15</v>
      </c>
      <c r="L1464">
        <v>0.05</v>
      </c>
      <c r="M1464">
        <f>(order_details[[#This Row],[unitPrice]]*order_details[[#This Row],[quantity]]) - (order_details[[#This Row],[unitPrice]]*order_details[[#This Row],[quantity]]*order_details[[#This Row],[discount]])</f>
        <v>473.8125</v>
      </c>
      <c r="N1464">
        <f>_xlfn.XLOOKUP(order_details[[#This Row],[orderID]],orders[orderID],orders[freight])</f>
        <v>175.32</v>
      </c>
      <c r="O1464">
        <f>order_details[[#This Row],[Sales]]-order_details[[#This Row],[Freight]]</f>
        <v>298.49250000000001</v>
      </c>
      <c r="P1464" s="8">
        <f>(order_details[[#This Row],[Profit]]/order_details[[#This Row],[Sales]])/100</f>
        <v>6.2998021369212506E-3</v>
      </c>
      <c r="Q1464" s="12"/>
    </row>
    <row r="1465" spans="1:17" x14ac:dyDescent="0.25">
      <c r="A1465">
        <v>10872</v>
      </c>
      <c r="B1465">
        <v>65</v>
      </c>
      <c r="C1465" t="str">
        <f>_xlfn.XLOOKUP(order_details[[#This Row],[orderID]],orders[orderID],orders[customerID])</f>
        <v>GODOS</v>
      </c>
      <c r="D1465" t="str">
        <f>_xlfn.XLOOKUP(order_details[[#This Row],[orderID]],orders[orderID],orders[Employee Name])</f>
        <v>Steven Buchanan</v>
      </c>
      <c r="E1465" t="str">
        <f>_xlfn.XLOOKUP(order_details[[#This Row],[Customer ID]],customers[customerID],customers[companyName])</f>
        <v>Godos Cocina Típica</v>
      </c>
      <c r="F1465" t="str">
        <f>_xlfn.XLOOKUP(order_details[[#This Row],[productID]],products[productID],products[productName])</f>
        <v>Louisiana Fiery Hot Pepper Sauce</v>
      </c>
      <c r="G1465" t="str">
        <f>_xlfn.XLOOKUP(order_details[[#This Row],[Product Name]],products[productName],products[Category Name])</f>
        <v>Condiments</v>
      </c>
      <c r="H1465" s="6">
        <f>_xlfn.XLOOKUP(order_details[[#This Row],[orderID]],orders[orderID],orders[orderDate])</f>
        <v>42040</v>
      </c>
      <c r="I1465" s="6" t="e">
        <f>DATEVALUE(order_details[[#This Row],[Order Date]])</f>
        <v>#VALUE!</v>
      </c>
      <c r="J1465">
        <v>21.05</v>
      </c>
      <c r="K1465">
        <v>21</v>
      </c>
      <c r="L1465">
        <v>0.05</v>
      </c>
      <c r="M1465">
        <f>(order_details[[#This Row],[unitPrice]]*order_details[[#This Row],[quantity]]) - (order_details[[#This Row],[unitPrice]]*order_details[[#This Row],[quantity]]*order_details[[#This Row],[discount]])</f>
        <v>419.94749999999999</v>
      </c>
      <c r="N1465">
        <f>_xlfn.XLOOKUP(order_details[[#This Row],[orderID]],orders[orderID],orders[freight])</f>
        <v>175.32</v>
      </c>
      <c r="O1465">
        <f>order_details[[#This Row],[Sales]]-order_details[[#This Row],[Freight]]</f>
        <v>244.6275</v>
      </c>
      <c r="P1465" s="8">
        <f>(order_details[[#This Row],[Profit]]/order_details[[#This Row],[Sales]])/100</f>
        <v>5.8251924347686324E-3</v>
      </c>
      <c r="Q1465" s="12"/>
    </row>
    <row r="1466" spans="1:17" x14ac:dyDescent="0.25">
      <c r="A1466">
        <v>10878</v>
      </c>
      <c r="B1466">
        <v>20</v>
      </c>
      <c r="C1466" t="str">
        <f>_xlfn.XLOOKUP(order_details[[#This Row],[orderID]],orders[orderID],orders[customerID])</f>
        <v>QUICK</v>
      </c>
      <c r="D1466" t="str">
        <f>_xlfn.XLOOKUP(order_details[[#This Row],[orderID]],orders[orderID],orders[Employee Name])</f>
        <v>Margaret Peacock</v>
      </c>
      <c r="E1466" t="str">
        <f>_xlfn.XLOOKUP(order_details[[#This Row],[Customer ID]],customers[customerID],customers[companyName])</f>
        <v>QUICK-Stop</v>
      </c>
      <c r="F1466" t="str">
        <f>_xlfn.XLOOKUP(order_details[[#This Row],[productID]],products[productID],products[productName])</f>
        <v>Sir Rodney's Marmalade</v>
      </c>
      <c r="G1466" t="str">
        <f>_xlfn.XLOOKUP(order_details[[#This Row],[Product Name]],products[productName],products[Category Name])</f>
        <v>Confections</v>
      </c>
      <c r="H1466" s="6">
        <f>_xlfn.XLOOKUP(order_details[[#This Row],[orderID]],orders[orderID],orders[orderDate])</f>
        <v>42045</v>
      </c>
      <c r="I1466" s="6" t="e">
        <f>DATEVALUE(order_details[[#This Row],[Order Date]])</f>
        <v>#VALUE!</v>
      </c>
      <c r="J1466">
        <v>81</v>
      </c>
      <c r="K1466">
        <v>20</v>
      </c>
      <c r="L1466">
        <v>0.05</v>
      </c>
      <c r="M1466">
        <f>(order_details[[#This Row],[unitPrice]]*order_details[[#This Row],[quantity]]) - (order_details[[#This Row],[unitPrice]]*order_details[[#This Row],[quantity]]*order_details[[#This Row],[discount]])</f>
        <v>1539</v>
      </c>
      <c r="N1466">
        <f>_xlfn.XLOOKUP(order_details[[#This Row],[orderID]],orders[orderID],orders[freight])</f>
        <v>46.69</v>
      </c>
      <c r="O1466">
        <f>order_details[[#This Row],[Sales]]-order_details[[#This Row],[Freight]]</f>
        <v>1492.31</v>
      </c>
      <c r="P1466" s="8">
        <f>(order_details[[#This Row],[Profit]]/order_details[[#This Row],[Sales]])/100</f>
        <v>9.6966211825860946E-3</v>
      </c>
      <c r="Q1466" s="12"/>
    </row>
    <row r="1467" spans="1:17" x14ac:dyDescent="0.25">
      <c r="A1467">
        <v>10884</v>
      </c>
      <c r="B1467">
        <v>21</v>
      </c>
      <c r="C1467" t="str">
        <f>_xlfn.XLOOKUP(order_details[[#This Row],[orderID]],orders[orderID],orders[customerID])</f>
        <v>LETSS</v>
      </c>
      <c r="D1467" t="str">
        <f>_xlfn.XLOOKUP(order_details[[#This Row],[orderID]],orders[orderID],orders[Employee Name])</f>
        <v>Margaret Peacock</v>
      </c>
      <c r="E1467" t="str">
        <f>_xlfn.XLOOKUP(order_details[[#This Row],[Customer ID]],customers[customerID],customers[companyName])</f>
        <v>Let's Stop N Shop</v>
      </c>
      <c r="F1467" t="str">
        <f>_xlfn.XLOOKUP(order_details[[#This Row],[productID]],products[productID],products[productName])</f>
        <v>Sir Rodney's Scones</v>
      </c>
      <c r="G1467" t="str">
        <f>_xlfn.XLOOKUP(order_details[[#This Row],[Product Name]],products[productName],products[Category Name])</f>
        <v>Confections</v>
      </c>
      <c r="H1467" s="6">
        <f>_xlfn.XLOOKUP(order_details[[#This Row],[orderID]],orders[orderID],orders[orderDate])</f>
        <v>42047</v>
      </c>
      <c r="I1467" s="6" t="e">
        <f>DATEVALUE(order_details[[#This Row],[Order Date]])</f>
        <v>#VALUE!</v>
      </c>
      <c r="J1467">
        <v>10</v>
      </c>
      <c r="K1467">
        <v>40</v>
      </c>
      <c r="L1467">
        <v>0.05</v>
      </c>
      <c r="M1467">
        <f>(order_details[[#This Row],[unitPrice]]*order_details[[#This Row],[quantity]]) - (order_details[[#This Row],[unitPrice]]*order_details[[#This Row],[quantity]]*order_details[[#This Row],[discount]])</f>
        <v>380</v>
      </c>
      <c r="N1467">
        <f>_xlfn.XLOOKUP(order_details[[#This Row],[orderID]],orders[orderID],orders[freight])</f>
        <v>90.97</v>
      </c>
      <c r="O1467">
        <f>order_details[[#This Row],[Sales]]-order_details[[#This Row],[Freight]]</f>
        <v>289.02999999999997</v>
      </c>
      <c r="P1467" s="8">
        <f>(order_details[[#This Row],[Profit]]/order_details[[#This Row],[Sales]])/100</f>
        <v>7.6060526315789466E-3</v>
      </c>
      <c r="Q1467" s="12"/>
    </row>
    <row r="1468" spans="1:17" x14ac:dyDescent="0.25">
      <c r="A1468">
        <v>10884</v>
      </c>
      <c r="B1468">
        <v>56</v>
      </c>
      <c r="C1468" t="str">
        <f>_xlfn.XLOOKUP(order_details[[#This Row],[orderID]],orders[orderID],orders[customerID])</f>
        <v>LETSS</v>
      </c>
      <c r="D1468" t="str">
        <f>_xlfn.XLOOKUP(order_details[[#This Row],[orderID]],orders[orderID],orders[Employee Name])</f>
        <v>Margaret Peacock</v>
      </c>
      <c r="E1468" t="str">
        <f>_xlfn.XLOOKUP(order_details[[#This Row],[Customer ID]],customers[customerID],customers[companyName])</f>
        <v>Let's Stop N Shop</v>
      </c>
      <c r="F1468" t="str">
        <f>_xlfn.XLOOKUP(order_details[[#This Row],[productID]],products[productID],products[productName])</f>
        <v>Gnocchi di nonna Alice</v>
      </c>
      <c r="G1468" t="str">
        <f>_xlfn.XLOOKUP(order_details[[#This Row],[Product Name]],products[productName],products[Category Name])</f>
        <v>Grains &amp; Cereals</v>
      </c>
      <c r="H1468" s="6">
        <f>_xlfn.XLOOKUP(order_details[[#This Row],[orderID]],orders[orderID],orders[orderDate])</f>
        <v>42047</v>
      </c>
      <c r="I1468" s="6" t="e">
        <f>DATEVALUE(order_details[[#This Row],[Order Date]])</f>
        <v>#VALUE!</v>
      </c>
      <c r="J1468">
        <v>38</v>
      </c>
      <c r="K1468">
        <v>21</v>
      </c>
      <c r="L1468">
        <v>0.05</v>
      </c>
      <c r="M1468">
        <f>(order_details[[#This Row],[unitPrice]]*order_details[[#This Row],[quantity]]) - (order_details[[#This Row],[unitPrice]]*order_details[[#This Row],[quantity]]*order_details[[#This Row],[discount]])</f>
        <v>758.1</v>
      </c>
      <c r="N1468">
        <f>_xlfn.XLOOKUP(order_details[[#This Row],[orderID]],orders[orderID],orders[freight])</f>
        <v>90.97</v>
      </c>
      <c r="O1468">
        <f>order_details[[#This Row],[Sales]]-order_details[[#This Row],[Freight]]</f>
        <v>667.13</v>
      </c>
      <c r="P1468" s="8">
        <f>(order_details[[#This Row],[Profit]]/order_details[[#This Row],[Sales]])/100</f>
        <v>8.8000263817438334E-3</v>
      </c>
      <c r="Q1468" s="12"/>
    </row>
    <row r="1469" spans="1:17" x14ac:dyDescent="0.25">
      <c r="A1469">
        <v>10884</v>
      </c>
      <c r="B1469">
        <v>65</v>
      </c>
      <c r="C1469" t="str">
        <f>_xlfn.XLOOKUP(order_details[[#This Row],[orderID]],orders[orderID],orders[customerID])</f>
        <v>LETSS</v>
      </c>
      <c r="D1469" t="str">
        <f>_xlfn.XLOOKUP(order_details[[#This Row],[orderID]],orders[orderID],orders[Employee Name])</f>
        <v>Margaret Peacock</v>
      </c>
      <c r="E1469" t="str">
        <f>_xlfn.XLOOKUP(order_details[[#This Row],[Customer ID]],customers[customerID],customers[companyName])</f>
        <v>Let's Stop N Shop</v>
      </c>
      <c r="F1469" t="str">
        <f>_xlfn.XLOOKUP(order_details[[#This Row],[productID]],products[productID],products[productName])</f>
        <v>Louisiana Fiery Hot Pepper Sauce</v>
      </c>
      <c r="G1469" t="str">
        <f>_xlfn.XLOOKUP(order_details[[#This Row],[Product Name]],products[productName],products[Category Name])</f>
        <v>Condiments</v>
      </c>
      <c r="H1469" s="6">
        <f>_xlfn.XLOOKUP(order_details[[#This Row],[orderID]],orders[orderID],orders[orderDate])</f>
        <v>42047</v>
      </c>
      <c r="I1469" s="6" t="e">
        <f>DATEVALUE(order_details[[#This Row],[Order Date]])</f>
        <v>#VALUE!</v>
      </c>
      <c r="J1469">
        <v>21.05</v>
      </c>
      <c r="K1469">
        <v>12</v>
      </c>
      <c r="L1469">
        <v>0.05</v>
      </c>
      <c r="M1469">
        <f>(order_details[[#This Row],[unitPrice]]*order_details[[#This Row],[quantity]]) - (order_details[[#This Row],[unitPrice]]*order_details[[#This Row],[quantity]]*order_details[[#This Row],[discount]])</f>
        <v>239.97000000000003</v>
      </c>
      <c r="N1469">
        <f>_xlfn.XLOOKUP(order_details[[#This Row],[orderID]],orders[orderID],orders[freight])</f>
        <v>90.97</v>
      </c>
      <c r="O1469">
        <f>order_details[[#This Row],[Sales]]-order_details[[#This Row],[Freight]]</f>
        <v>149.00000000000003</v>
      </c>
      <c r="P1469" s="8">
        <f>(order_details[[#This Row],[Profit]]/order_details[[#This Row],[Sales]])/100</f>
        <v>6.2091094720173358E-3</v>
      </c>
      <c r="Q1469" s="12"/>
    </row>
    <row r="1470" spans="1:17" x14ac:dyDescent="0.25">
      <c r="A1470">
        <v>10891</v>
      </c>
      <c r="B1470">
        <v>30</v>
      </c>
      <c r="C1470" t="str">
        <f>_xlfn.XLOOKUP(order_details[[#This Row],[orderID]],orders[orderID],orders[customerID])</f>
        <v>LEHMS</v>
      </c>
      <c r="D1470" t="str">
        <f>_xlfn.XLOOKUP(order_details[[#This Row],[orderID]],orders[orderID],orders[Employee Name])</f>
        <v>Robert King</v>
      </c>
      <c r="E1470" t="str">
        <f>_xlfn.XLOOKUP(order_details[[#This Row],[Customer ID]],customers[customerID],customers[companyName])</f>
        <v>Lehmanns Marktstand</v>
      </c>
      <c r="F1470" t="str">
        <f>_xlfn.XLOOKUP(order_details[[#This Row],[productID]],products[productID],products[productName])</f>
        <v>Nord-Ost Matjeshering</v>
      </c>
      <c r="G1470" t="str">
        <f>_xlfn.XLOOKUP(order_details[[#This Row],[Product Name]],products[productName],products[Category Name])</f>
        <v>Seafood</v>
      </c>
      <c r="H1470" s="6">
        <f>_xlfn.XLOOKUP(order_details[[#This Row],[orderID]],orders[orderID],orders[orderDate])</f>
        <v>42052</v>
      </c>
      <c r="I1470" s="6" t="e">
        <f>DATEVALUE(order_details[[#This Row],[Order Date]])</f>
        <v>#VALUE!</v>
      </c>
      <c r="J1470">
        <v>25.89</v>
      </c>
      <c r="K1470">
        <v>15</v>
      </c>
      <c r="L1470">
        <v>0.05</v>
      </c>
      <c r="M1470">
        <f>(order_details[[#This Row],[unitPrice]]*order_details[[#This Row],[quantity]]) - (order_details[[#This Row],[unitPrice]]*order_details[[#This Row],[quantity]]*order_details[[#This Row],[discount]])</f>
        <v>368.9325</v>
      </c>
      <c r="N1470">
        <f>_xlfn.XLOOKUP(order_details[[#This Row],[orderID]],orders[orderID],orders[freight])</f>
        <v>20.37</v>
      </c>
      <c r="O1470">
        <f>order_details[[#This Row],[Sales]]-order_details[[#This Row],[Freight]]</f>
        <v>348.5625</v>
      </c>
      <c r="P1470" s="8">
        <f>(order_details[[#This Row],[Profit]]/order_details[[#This Row],[Sales]])/100</f>
        <v>9.4478664796405834E-3</v>
      </c>
      <c r="Q1470" s="12"/>
    </row>
    <row r="1471" spans="1:17" x14ac:dyDescent="0.25">
      <c r="A1471">
        <v>10892</v>
      </c>
      <c r="B1471">
        <v>59</v>
      </c>
      <c r="C1471" t="str">
        <f>_xlfn.XLOOKUP(order_details[[#This Row],[orderID]],orders[orderID],orders[customerID])</f>
        <v>MAISD</v>
      </c>
      <c r="D1471" t="str">
        <f>_xlfn.XLOOKUP(order_details[[#This Row],[orderID]],orders[orderID],orders[Employee Name])</f>
        <v>Margaret Peacock</v>
      </c>
      <c r="E1471" t="str">
        <f>_xlfn.XLOOKUP(order_details[[#This Row],[Customer ID]],customers[customerID],customers[companyName])</f>
        <v>Maison Dewey</v>
      </c>
      <c r="F1471" t="str">
        <f>_xlfn.XLOOKUP(order_details[[#This Row],[productID]],products[productID],products[productName])</f>
        <v>Raclette Courdavault</v>
      </c>
      <c r="G1471" t="str">
        <f>_xlfn.XLOOKUP(order_details[[#This Row],[Product Name]],products[productName],products[Category Name])</f>
        <v>Dairy Products</v>
      </c>
      <c r="H1471" s="6">
        <f>_xlfn.XLOOKUP(order_details[[#This Row],[orderID]],orders[orderID],orders[orderDate])</f>
        <v>42052</v>
      </c>
      <c r="I1471" s="6" t="e">
        <f>DATEVALUE(order_details[[#This Row],[Order Date]])</f>
        <v>#VALUE!</v>
      </c>
      <c r="J1471">
        <v>55</v>
      </c>
      <c r="K1471">
        <v>40</v>
      </c>
      <c r="L1471">
        <v>0.05</v>
      </c>
      <c r="M1471">
        <f>(order_details[[#This Row],[unitPrice]]*order_details[[#This Row],[quantity]]) - (order_details[[#This Row],[unitPrice]]*order_details[[#This Row],[quantity]]*order_details[[#This Row],[discount]])</f>
        <v>2090</v>
      </c>
      <c r="N1471">
        <f>_xlfn.XLOOKUP(order_details[[#This Row],[orderID]],orders[orderID],orders[freight])</f>
        <v>120.27</v>
      </c>
      <c r="O1471">
        <f>order_details[[#This Row],[Sales]]-order_details[[#This Row],[Freight]]</f>
        <v>1969.73</v>
      </c>
      <c r="P1471" s="8">
        <f>(order_details[[#This Row],[Profit]]/order_details[[#This Row],[Sales]])/100</f>
        <v>9.4245454545454545E-3</v>
      </c>
      <c r="Q1471" s="12"/>
    </row>
    <row r="1472" spans="1:17" x14ac:dyDescent="0.25">
      <c r="A1472">
        <v>10894</v>
      </c>
      <c r="B1472">
        <v>13</v>
      </c>
      <c r="C1472" t="str">
        <f>_xlfn.XLOOKUP(order_details[[#This Row],[orderID]],orders[orderID],orders[customerID])</f>
        <v>SAVEA</v>
      </c>
      <c r="D1472" t="str">
        <f>_xlfn.XLOOKUP(order_details[[#This Row],[orderID]],orders[orderID],orders[Employee Name])</f>
        <v>Nancy Davolio</v>
      </c>
      <c r="E1472" t="str">
        <f>_xlfn.XLOOKUP(order_details[[#This Row],[Customer ID]],customers[customerID],customers[companyName])</f>
        <v>Save-a-lot Markets</v>
      </c>
      <c r="F1472" t="str">
        <f>_xlfn.XLOOKUP(order_details[[#This Row],[productID]],products[productID],products[productName])</f>
        <v>Konbu</v>
      </c>
      <c r="G1472" t="str">
        <f>_xlfn.XLOOKUP(order_details[[#This Row],[Product Name]],products[productName],products[Category Name])</f>
        <v>Seafood</v>
      </c>
      <c r="H1472" s="6">
        <f>_xlfn.XLOOKUP(order_details[[#This Row],[orderID]],orders[orderID],orders[orderDate])</f>
        <v>42053</v>
      </c>
      <c r="I1472" s="6" t="e">
        <f>DATEVALUE(order_details[[#This Row],[Order Date]])</f>
        <v>#VALUE!</v>
      </c>
      <c r="J1472">
        <v>6</v>
      </c>
      <c r="K1472">
        <v>28</v>
      </c>
      <c r="L1472">
        <v>0.05</v>
      </c>
      <c r="M1472">
        <f>(order_details[[#This Row],[unitPrice]]*order_details[[#This Row],[quantity]]) - (order_details[[#This Row],[unitPrice]]*order_details[[#This Row],[quantity]]*order_details[[#This Row],[discount]])</f>
        <v>159.6</v>
      </c>
      <c r="N1472">
        <f>_xlfn.XLOOKUP(order_details[[#This Row],[orderID]],orders[orderID],orders[freight])</f>
        <v>116.13</v>
      </c>
      <c r="O1472">
        <f>order_details[[#This Row],[Sales]]-order_details[[#This Row],[Freight]]</f>
        <v>43.47</v>
      </c>
      <c r="P1472" s="8">
        <f>(order_details[[#This Row],[Profit]]/order_details[[#This Row],[Sales]])/100</f>
        <v>2.7236842105263161E-3</v>
      </c>
      <c r="Q1472" s="12"/>
    </row>
    <row r="1473" spans="1:17" x14ac:dyDescent="0.25">
      <c r="A1473">
        <v>10894</v>
      </c>
      <c r="B1473">
        <v>69</v>
      </c>
      <c r="C1473" t="str">
        <f>_xlfn.XLOOKUP(order_details[[#This Row],[orderID]],orders[orderID],orders[customerID])</f>
        <v>SAVEA</v>
      </c>
      <c r="D1473" t="str">
        <f>_xlfn.XLOOKUP(order_details[[#This Row],[orderID]],orders[orderID],orders[Employee Name])</f>
        <v>Nancy Davolio</v>
      </c>
      <c r="E1473" t="str">
        <f>_xlfn.XLOOKUP(order_details[[#This Row],[Customer ID]],customers[customerID],customers[companyName])</f>
        <v>Save-a-lot Markets</v>
      </c>
      <c r="F1473" t="str">
        <f>_xlfn.XLOOKUP(order_details[[#This Row],[productID]],products[productID],products[productName])</f>
        <v>Gudbrandsdalsost</v>
      </c>
      <c r="G1473" t="str">
        <f>_xlfn.XLOOKUP(order_details[[#This Row],[Product Name]],products[productName],products[Category Name])</f>
        <v>Dairy Products</v>
      </c>
      <c r="H1473" s="6">
        <f>_xlfn.XLOOKUP(order_details[[#This Row],[orderID]],orders[orderID],orders[orderDate])</f>
        <v>42053</v>
      </c>
      <c r="I1473" s="6" t="e">
        <f>DATEVALUE(order_details[[#This Row],[Order Date]])</f>
        <v>#VALUE!</v>
      </c>
      <c r="J1473">
        <v>36</v>
      </c>
      <c r="K1473">
        <v>50</v>
      </c>
      <c r="L1473">
        <v>0.05</v>
      </c>
      <c r="M1473">
        <f>(order_details[[#This Row],[unitPrice]]*order_details[[#This Row],[quantity]]) - (order_details[[#This Row],[unitPrice]]*order_details[[#This Row],[quantity]]*order_details[[#This Row],[discount]])</f>
        <v>1710</v>
      </c>
      <c r="N1473">
        <f>_xlfn.XLOOKUP(order_details[[#This Row],[orderID]],orders[orderID],orders[freight])</f>
        <v>116.13</v>
      </c>
      <c r="O1473">
        <f>order_details[[#This Row],[Sales]]-order_details[[#This Row],[Freight]]</f>
        <v>1593.87</v>
      </c>
      <c r="P1473" s="8">
        <f>(order_details[[#This Row],[Profit]]/order_details[[#This Row],[Sales]])/100</f>
        <v>9.3208771929824547E-3</v>
      </c>
      <c r="Q1473" s="12"/>
    </row>
    <row r="1474" spans="1:17" x14ac:dyDescent="0.25">
      <c r="A1474">
        <v>10894</v>
      </c>
      <c r="B1474">
        <v>75</v>
      </c>
      <c r="C1474" t="str">
        <f>_xlfn.XLOOKUP(order_details[[#This Row],[orderID]],orders[orderID],orders[customerID])</f>
        <v>SAVEA</v>
      </c>
      <c r="D1474" t="str">
        <f>_xlfn.XLOOKUP(order_details[[#This Row],[orderID]],orders[orderID],orders[Employee Name])</f>
        <v>Nancy Davolio</v>
      </c>
      <c r="E1474" t="str">
        <f>_xlfn.XLOOKUP(order_details[[#This Row],[Customer ID]],customers[customerID],customers[companyName])</f>
        <v>Save-a-lot Markets</v>
      </c>
      <c r="F1474" t="str">
        <f>_xlfn.XLOOKUP(order_details[[#This Row],[productID]],products[productID],products[productName])</f>
        <v>Rhönbräu Klosterbier</v>
      </c>
      <c r="G1474" t="str">
        <f>_xlfn.XLOOKUP(order_details[[#This Row],[Product Name]],products[productName],products[Category Name])</f>
        <v>Beverages</v>
      </c>
      <c r="H1474" s="6">
        <f>_xlfn.XLOOKUP(order_details[[#This Row],[orderID]],orders[orderID],orders[orderDate])</f>
        <v>42053</v>
      </c>
      <c r="I1474" s="6" t="e">
        <f>DATEVALUE(order_details[[#This Row],[Order Date]])</f>
        <v>#VALUE!</v>
      </c>
      <c r="J1474">
        <v>7.75</v>
      </c>
      <c r="K1474">
        <v>120</v>
      </c>
      <c r="L1474">
        <v>0.05</v>
      </c>
      <c r="M1474">
        <f>(order_details[[#This Row],[unitPrice]]*order_details[[#This Row],[quantity]]) - (order_details[[#This Row],[unitPrice]]*order_details[[#This Row],[quantity]]*order_details[[#This Row],[discount]])</f>
        <v>883.5</v>
      </c>
      <c r="N1474">
        <f>_xlfn.XLOOKUP(order_details[[#This Row],[orderID]],orders[orderID],orders[freight])</f>
        <v>116.13</v>
      </c>
      <c r="O1474">
        <f>order_details[[#This Row],[Sales]]-order_details[[#This Row],[Freight]]</f>
        <v>767.37</v>
      </c>
      <c r="P1474" s="8">
        <f>(order_details[[#This Row],[Profit]]/order_details[[#This Row],[Sales]])/100</f>
        <v>8.6855687606112054E-3</v>
      </c>
      <c r="Q1474" s="12"/>
    </row>
    <row r="1475" spans="1:17" x14ac:dyDescent="0.25">
      <c r="A1475">
        <v>10905</v>
      </c>
      <c r="B1475">
        <v>1</v>
      </c>
      <c r="C1475" t="str">
        <f>_xlfn.XLOOKUP(order_details[[#This Row],[orderID]],orders[orderID],orders[customerID])</f>
        <v>WELLI</v>
      </c>
      <c r="D1475" t="str">
        <f>_xlfn.XLOOKUP(order_details[[#This Row],[orderID]],orders[orderID],orders[Employee Name])</f>
        <v>Anne Dodsworth</v>
      </c>
      <c r="E1475" t="str">
        <f>_xlfn.XLOOKUP(order_details[[#This Row],[Customer ID]],customers[customerID],customers[companyName])</f>
        <v>Wellington Importadora</v>
      </c>
      <c r="F1475" t="str">
        <f>_xlfn.XLOOKUP(order_details[[#This Row],[productID]],products[productID],products[productName])</f>
        <v>Chai</v>
      </c>
      <c r="G1475" t="str">
        <f>_xlfn.XLOOKUP(order_details[[#This Row],[Product Name]],products[productName],products[Category Name])</f>
        <v>Beverages</v>
      </c>
      <c r="H1475" s="6">
        <f>_xlfn.XLOOKUP(order_details[[#This Row],[orderID]],orders[orderID],orders[orderDate])</f>
        <v>42059</v>
      </c>
      <c r="I1475" s="6" t="e">
        <f>DATEVALUE(order_details[[#This Row],[Order Date]])</f>
        <v>#VALUE!</v>
      </c>
      <c r="J1475">
        <v>18</v>
      </c>
      <c r="K1475">
        <v>20</v>
      </c>
      <c r="L1475">
        <v>0.05</v>
      </c>
      <c r="M1475">
        <f>(order_details[[#This Row],[unitPrice]]*order_details[[#This Row],[quantity]]) - (order_details[[#This Row],[unitPrice]]*order_details[[#This Row],[quantity]]*order_details[[#This Row],[discount]])</f>
        <v>342</v>
      </c>
      <c r="N1475">
        <f>_xlfn.XLOOKUP(order_details[[#This Row],[orderID]],orders[orderID],orders[freight])</f>
        <v>13.72</v>
      </c>
      <c r="O1475">
        <f>order_details[[#This Row],[Sales]]-order_details[[#This Row],[Freight]]</f>
        <v>328.28</v>
      </c>
      <c r="P1475" s="8">
        <f>(order_details[[#This Row],[Profit]]/order_details[[#This Row],[Sales]])/100</f>
        <v>9.5988304093567248E-3</v>
      </c>
      <c r="Q1475" s="12"/>
    </row>
    <row r="1476" spans="1:17" x14ac:dyDescent="0.25">
      <c r="A1476">
        <v>10908</v>
      </c>
      <c r="B1476">
        <v>7</v>
      </c>
      <c r="C1476" t="str">
        <f>_xlfn.XLOOKUP(order_details[[#This Row],[orderID]],orders[orderID],orders[customerID])</f>
        <v>REGGC</v>
      </c>
      <c r="D1476" t="str">
        <f>_xlfn.XLOOKUP(order_details[[#This Row],[orderID]],orders[orderID],orders[Employee Name])</f>
        <v>Margaret Peacock</v>
      </c>
      <c r="E1476" t="str">
        <f>_xlfn.XLOOKUP(order_details[[#This Row],[Customer ID]],customers[customerID],customers[companyName])</f>
        <v>Reggiani Caseifici</v>
      </c>
      <c r="F1476" t="str">
        <f>_xlfn.XLOOKUP(order_details[[#This Row],[productID]],products[productID],products[productName])</f>
        <v>Uncle Bob's Organic Dried Pears</v>
      </c>
      <c r="G1476" t="str">
        <f>_xlfn.XLOOKUP(order_details[[#This Row],[Product Name]],products[productName],products[Category Name])</f>
        <v>Produce</v>
      </c>
      <c r="H1476" s="6">
        <f>_xlfn.XLOOKUP(order_details[[#This Row],[orderID]],orders[orderID],orders[orderDate])</f>
        <v>42061</v>
      </c>
      <c r="I1476" s="6" t="e">
        <f>DATEVALUE(order_details[[#This Row],[Order Date]])</f>
        <v>#VALUE!</v>
      </c>
      <c r="J1476">
        <v>30</v>
      </c>
      <c r="K1476">
        <v>20</v>
      </c>
      <c r="L1476">
        <v>0.05</v>
      </c>
      <c r="M1476">
        <f>(order_details[[#This Row],[unitPrice]]*order_details[[#This Row],[quantity]]) - (order_details[[#This Row],[unitPrice]]*order_details[[#This Row],[quantity]]*order_details[[#This Row],[discount]])</f>
        <v>570</v>
      </c>
      <c r="N1476">
        <f>_xlfn.XLOOKUP(order_details[[#This Row],[orderID]],orders[orderID],orders[freight])</f>
        <v>32.96</v>
      </c>
      <c r="O1476">
        <f>order_details[[#This Row],[Sales]]-order_details[[#This Row],[Freight]]</f>
        <v>537.04</v>
      </c>
      <c r="P1476" s="8">
        <f>(order_details[[#This Row],[Profit]]/order_details[[#This Row],[Sales]])/100</f>
        <v>9.4217543859649103E-3</v>
      </c>
      <c r="Q1476" s="12"/>
    </row>
    <row r="1477" spans="1:17" x14ac:dyDescent="0.25">
      <c r="A1477">
        <v>10908</v>
      </c>
      <c r="B1477">
        <v>52</v>
      </c>
      <c r="C1477" t="str">
        <f>_xlfn.XLOOKUP(order_details[[#This Row],[orderID]],orders[orderID],orders[customerID])</f>
        <v>REGGC</v>
      </c>
      <c r="D1477" t="str">
        <f>_xlfn.XLOOKUP(order_details[[#This Row],[orderID]],orders[orderID],orders[Employee Name])</f>
        <v>Margaret Peacock</v>
      </c>
      <c r="E1477" t="str">
        <f>_xlfn.XLOOKUP(order_details[[#This Row],[Customer ID]],customers[customerID],customers[companyName])</f>
        <v>Reggiani Caseifici</v>
      </c>
      <c r="F1477" t="str">
        <f>_xlfn.XLOOKUP(order_details[[#This Row],[productID]],products[productID],products[productName])</f>
        <v>Filo Mix</v>
      </c>
      <c r="G1477" t="str">
        <f>_xlfn.XLOOKUP(order_details[[#This Row],[Product Name]],products[productName],products[Category Name])</f>
        <v>Grains &amp; Cereals</v>
      </c>
      <c r="H1477" s="6">
        <f>_xlfn.XLOOKUP(order_details[[#This Row],[orderID]],orders[orderID],orders[orderDate])</f>
        <v>42061</v>
      </c>
      <c r="I1477" s="6" t="e">
        <f>DATEVALUE(order_details[[#This Row],[Order Date]])</f>
        <v>#VALUE!</v>
      </c>
      <c r="J1477">
        <v>7</v>
      </c>
      <c r="K1477">
        <v>14</v>
      </c>
      <c r="L1477">
        <v>0.05</v>
      </c>
      <c r="M1477">
        <f>(order_details[[#This Row],[unitPrice]]*order_details[[#This Row],[quantity]]) - (order_details[[#This Row],[unitPrice]]*order_details[[#This Row],[quantity]]*order_details[[#This Row],[discount]])</f>
        <v>93.1</v>
      </c>
      <c r="N1477">
        <f>_xlfn.XLOOKUP(order_details[[#This Row],[orderID]],orders[orderID],orders[freight])</f>
        <v>32.96</v>
      </c>
      <c r="O1477">
        <f>order_details[[#This Row],[Sales]]-order_details[[#This Row],[Freight]]</f>
        <v>60.139999999999993</v>
      </c>
      <c r="P1477" s="8">
        <f>(order_details[[#This Row],[Profit]]/order_details[[#This Row],[Sales]])/100</f>
        <v>6.4597207303974218E-3</v>
      </c>
      <c r="Q1477" s="12"/>
    </row>
    <row r="1478" spans="1:17" x14ac:dyDescent="0.25">
      <c r="A1478">
        <v>10951</v>
      </c>
      <c r="B1478">
        <v>33</v>
      </c>
      <c r="C1478" t="str">
        <f>_xlfn.XLOOKUP(order_details[[#This Row],[orderID]],orders[orderID],orders[customerID])</f>
        <v>RICSU</v>
      </c>
      <c r="D1478" t="str">
        <f>_xlfn.XLOOKUP(order_details[[#This Row],[orderID]],orders[orderID],orders[Employee Name])</f>
        <v>Anne Dodsworth</v>
      </c>
      <c r="E1478" t="str">
        <f>_xlfn.XLOOKUP(order_details[[#This Row],[Customer ID]],customers[customerID],customers[companyName])</f>
        <v>Richter Supermarkt</v>
      </c>
      <c r="F1478" t="str">
        <f>_xlfn.XLOOKUP(order_details[[#This Row],[productID]],products[productID],products[productName])</f>
        <v>Geitost</v>
      </c>
      <c r="G1478" t="str">
        <f>_xlfn.XLOOKUP(order_details[[#This Row],[Product Name]],products[productName],products[Category Name])</f>
        <v>Dairy Products</v>
      </c>
      <c r="H1478" s="6">
        <f>_xlfn.XLOOKUP(order_details[[#This Row],[orderID]],orders[orderID],orders[orderDate])</f>
        <v>42079</v>
      </c>
      <c r="I1478" s="6" t="e">
        <f>DATEVALUE(order_details[[#This Row],[Order Date]])</f>
        <v>#VALUE!</v>
      </c>
      <c r="J1478">
        <v>2.5</v>
      </c>
      <c r="K1478">
        <v>15</v>
      </c>
      <c r="L1478">
        <v>0.05</v>
      </c>
      <c r="M1478">
        <f>(order_details[[#This Row],[unitPrice]]*order_details[[#This Row],[quantity]]) - (order_details[[#This Row],[unitPrice]]*order_details[[#This Row],[quantity]]*order_details[[#This Row],[discount]])</f>
        <v>35.625</v>
      </c>
      <c r="N1478">
        <f>_xlfn.XLOOKUP(order_details[[#This Row],[orderID]],orders[orderID],orders[freight])</f>
        <v>30.85</v>
      </c>
      <c r="O1478">
        <f>order_details[[#This Row],[Sales]]-order_details[[#This Row],[Freight]]</f>
        <v>4.7749999999999986</v>
      </c>
      <c r="P1478" s="8">
        <f>(order_details[[#This Row],[Profit]]/order_details[[#This Row],[Sales]])/100</f>
        <v>1.340350877192982E-3</v>
      </c>
      <c r="Q1478" s="12"/>
    </row>
    <row r="1479" spans="1:17" x14ac:dyDescent="0.25">
      <c r="A1479">
        <v>10951</v>
      </c>
      <c r="B1479">
        <v>41</v>
      </c>
      <c r="C1479" t="str">
        <f>_xlfn.XLOOKUP(order_details[[#This Row],[orderID]],orders[orderID],orders[customerID])</f>
        <v>RICSU</v>
      </c>
      <c r="D1479" t="str">
        <f>_xlfn.XLOOKUP(order_details[[#This Row],[orderID]],orders[orderID],orders[Employee Name])</f>
        <v>Anne Dodsworth</v>
      </c>
      <c r="E1479" t="str">
        <f>_xlfn.XLOOKUP(order_details[[#This Row],[Customer ID]],customers[customerID],customers[companyName])</f>
        <v>Richter Supermarkt</v>
      </c>
      <c r="F1479" t="str">
        <f>_xlfn.XLOOKUP(order_details[[#This Row],[productID]],products[productID],products[productName])</f>
        <v>Jack's New England Clam Chowder</v>
      </c>
      <c r="G1479" t="str">
        <f>_xlfn.XLOOKUP(order_details[[#This Row],[Product Name]],products[productName],products[Category Name])</f>
        <v>Seafood</v>
      </c>
      <c r="H1479" s="6">
        <f>_xlfn.XLOOKUP(order_details[[#This Row],[orderID]],orders[orderID],orders[orderDate])</f>
        <v>42079</v>
      </c>
      <c r="I1479" s="6" t="e">
        <f>DATEVALUE(order_details[[#This Row],[Order Date]])</f>
        <v>#VALUE!</v>
      </c>
      <c r="J1479">
        <v>9.65</v>
      </c>
      <c r="K1479">
        <v>6</v>
      </c>
      <c r="L1479">
        <v>0.05</v>
      </c>
      <c r="M1479">
        <f>(order_details[[#This Row],[unitPrice]]*order_details[[#This Row],[quantity]]) - (order_details[[#This Row],[unitPrice]]*order_details[[#This Row],[quantity]]*order_details[[#This Row],[discount]])</f>
        <v>55.005000000000003</v>
      </c>
      <c r="N1479">
        <f>_xlfn.XLOOKUP(order_details[[#This Row],[orderID]],orders[orderID],orders[freight])</f>
        <v>30.85</v>
      </c>
      <c r="O1479">
        <f>order_details[[#This Row],[Sales]]-order_details[[#This Row],[Freight]]</f>
        <v>24.155000000000001</v>
      </c>
      <c r="P1479" s="8">
        <f>(order_details[[#This Row],[Profit]]/order_details[[#This Row],[Sales]])/100</f>
        <v>4.3914189619125533E-3</v>
      </c>
      <c r="Q1479" s="12"/>
    </row>
    <row r="1480" spans="1:17" x14ac:dyDescent="0.25">
      <c r="A1480">
        <v>10951</v>
      </c>
      <c r="B1480">
        <v>75</v>
      </c>
      <c r="C1480" t="str">
        <f>_xlfn.XLOOKUP(order_details[[#This Row],[orderID]],orders[orderID],orders[customerID])</f>
        <v>RICSU</v>
      </c>
      <c r="D1480" t="str">
        <f>_xlfn.XLOOKUP(order_details[[#This Row],[orderID]],orders[orderID],orders[Employee Name])</f>
        <v>Anne Dodsworth</v>
      </c>
      <c r="E1480" t="str">
        <f>_xlfn.XLOOKUP(order_details[[#This Row],[Customer ID]],customers[customerID],customers[companyName])</f>
        <v>Richter Supermarkt</v>
      </c>
      <c r="F1480" t="str">
        <f>_xlfn.XLOOKUP(order_details[[#This Row],[productID]],products[productID],products[productName])</f>
        <v>Rhönbräu Klosterbier</v>
      </c>
      <c r="G1480" t="str">
        <f>_xlfn.XLOOKUP(order_details[[#This Row],[Product Name]],products[productName],products[Category Name])</f>
        <v>Beverages</v>
      </c>
      <c r="H1480" s="6">
        <f>_xlfn.XLOOKUP(order_details[[#This Row],[orderID]],orders[orderID],orders[orderDate])</f>
        <v>42079</v>
      </c>
      <c r="I1480" s="6" t="e">
        <f>DATEVALUE(order_details[[#This Row],[Order Date]])</f>
        <v>#VALUE!</v>
      </c>
      <c r="J1480">
        <v>7.75</v>
      </c>
      <c r="K1480">
        <v>50</v>
      </c>
      <c r="L1480">
        <v>0.05</v>
      </c>
      <c r="M1480">
        <f>(order_details[[#This Row],[unitPrice]]*order_details[[#This Row],[quantity]]) - (order_details[[#This Row],[unitPrice]]*order_details[[#This Row],[quantity]]*order_details[[#This Row],[discount]])</f>
        <v>368.125</v>
      </c>
      <c r="N1480">
        <f>_xlfn.XLOOKUP(order_details[[#This Row],[orderID]],orders[orderID],orders[freight])</f>
        <v>30.85</v>
      </c>
      <c r="O1480">
        <f>order_details[[#This Row],[Sales]]-order_details[[#This Row],[Freight]]</f>
        <v>337.27499999999998</v>
      </c>
      <c r="P1480" s="8">
        <f>(order_details[[#This Row],[Profit]]/order_details[[#This Row],[Sales]])/100</f>
        <v>9.1619694397283517E-3</v>
      </c>
      <c r="Q1480" s="12"/>
    </row>
    <row r="1481" spans="1:17" x14ac:dyDescent="0.25">
      <c r="A1481">
        <v>10952</v>
      </c>
      <c r="B1481">
        <v>6</v>
      </c>
      <c r="C1481" t="str">
        <f>_xlfn.XLOOKUP(order_details[[#This Row],[orderID]],orders[orderID],orders[customerID])</f>
        <v>ALFKI</v>
      </c>
      <c r="D1481" t="str">
        <f>_xlfn.XLOOKUP(order_details[[#This Row],[orderID]],orders[orderID],orders[Employee Name])</f>
        <v>Nancy Davolio</v>
      </c>
      <c r="E1481" t="str">
        <f>_xlfn.XLOOKUP(order_details[[#This Row],[Customer ID]],customers[customerID],customers[companyName])</f>
        <v>Alfreds Futterkiste</v>
      </c>
      <c r="F1481" t="str">
        <f>_xlfn.XLOOKUP(order_details[[#This Row],[productID]],products[productID],products[productName])</f>
        <v>Grandma's Boysenberry Spread</v>
      </c>
      <c r="G1481" t="str">
        <f>_xlfn.XLOOKUP(order_details[[#This Row],[Product Name]],products[productName],products[Category Name])</f>
        <v>Condiments</v>
      </c>
      <c r="H1481" s="6">
        <f>_xlfn.XLOOKUP(order_details[[#This Row],[orderID]],orders[orderID],orders[orderDate])</f>
        <v>42079</v>
      </c>
      <c r="I1481" s="6" t="e">
        <f>DATEVALUE(order_details[[#This Row],[Order Date]])</f>
        <v>#VALUE!</v>
      </c>
      <c r="J1481">
        <v>25</v>
      </c>
      <c r="K1481">
        <v>16</v>
      </c>
      <c r="L1481">
        <v>0.05</v>
      </c>
      <c r="M1481">
        <f>(order_details[[#This Row],[unitPrice]]*order_details[[#This Row],[quantity]]) - (order_details[[#This Row],[unitPrice]]*order_details[[#This Row],[quantity]]*order_details[[#This Row],[discount]])</f>
        <v>380</v>
      </c>
      <c r="N1481">
        <f>_xlfn.XLOOKUP(order_details[[#This Row],[orderID]],orders[orderID],orders[freight])</f>
        <v>40.42</v>
      </c>
      <c r="O1481">
        <f>order_details[[#This Row],[Sales]]-order_details[[#This Row],[Freight]]</f>
        <v>339.58</v>
      </c>
      <c r="P1481" s="8">
        <f>(order_details[[#This Row],[Profit]]/order_details[[#This Row],[Sales]])/100</f>
        <v>8.9363157894736828E-3</v>
      </c>
      <c r="Q1481" s="12"/>
    </row>
    <row r="1482" spans="1:17" x14ac:dyDescent="0.25">
      <c r="A1482">
        <v>10953</v>
      </c>
      <c r="B1482">
        <v>20</v>
      </c>
      <c r="C1482" t="str">
        <f>_xlfn.XLOOKUP(order_details[[#This Row],[orderID]],orders[orderID],orders[customerID])</f>
        <v>AROUT</v>
      </c>
      <c r="D1482" t="str">
        <f>_xlfn.XLOOKUP(order_details[[#This Row],[orderID]],orders[orderID],orders[Employee Name])</f>
        <v>Anne Dodsworth</v>
      </c>
      <c r="E1482" t="str">
        <f>_xlfn.XLOOKUP(order_details[[#This Row],[Customer ID]],customers[customerID],customers[companyName])</f>
        <v>Around the Horn</v>
      </c>
      <c r="F1482" t="str">
        <f>_xlfn.XLOOKUP(order_details[[#This Row],[productID]],products[productID],products[productName])</f>
        <v>Sir Rodney's Marmalade</v>
      </c>
      <c r="G1482" t="str">
        <f>_xlfn.XLOOKUP(order_details[[#This Row],[Product Name]],products[productName],products[Category Name])</f>
        <v>Confections</v>
      </c>
      <c r="H1482" s="6">
        <f>_xlfn.XLOOKUP(order_details[[#This Row],[orderID]],orders[orderID],orders[orderDate])</f>
        <v>42079</v>
      </c>
      <c r="I1482" s="6" t="e">
        <f>DATEVALUE(order_details[[#This Row],[Order Date]])</f>
        <v>#VALUE!</v>
      </c>
      <c r="J1482">
        <v>81</v>
      </c>
      <c r="K1482">
        <v>50</v>
      </c>
      <c r="L1482">
        <v>0.05</v>
      </c>
      <c r="M1482">
        <f>(order_details[[#This Row],[unitPrice]]*order_details[[#This Row],[quantity]]) - (order_details[[#This Row],[unitPrice]]*order_details[[#This Row],[quantity]]*order_details[[#This Row],[discount]])</f>
        <v>3847.5</v>
      </c>
      <c r="N1482">
        <f>_xlfn.XLOOKUP(order_details[[#This Row],[orderID]],orders[orderID],orders[freight])</f>
        <v>23.72</v>
      </c>
      <c r="O1482">
        <f>order_details[[#This Row],[Sales]]-order_details[[#This Row],[Freight]]</f>
        <v>3823.78</v>
      </c>
      <c r="P1482" s="8">
        <f>(order_details[[#This Row],[Profit]]/order_details[[#This Row],[Sales]])/100</f>
        <v>9.9383495776478245E-3</v>
      </c>
      <c r="Q1482" s="12"/>
    </row>
    <row r="1483" spans="1:17" x14ac:dyDescent="0.25">
      <c r="A1483">
        <v>10953</v>
      </c>
      <c r="B1483">
        <v>31</v>
      </c>
      <c r="C1483" t="str">
        <f>_xlfn.XLOOKUP(order_details[[#This Row],[orderID]],orders[orderID],orders[customerID])</f>
        <v>AROUT</v>
      </c>
      <c r="D1483" t="str">
        <f>_xlfn.XLOOKUP(order_details[[#This Row],[orderID]],orders[orderID],orders[Employee Name])</f>
        <v>Anne Dodsworth</v>
      </c>
      <c r="E1483" t="str">
        <f>_xlfn.XLOOKUP(order_details[[#This Row],[Customer ID]],customers[customerID],customers[companyName])</f>
        <v>Around the Horn</v>
      </c>
      <c r="F1483" t="str">
        <f>_xlfn.XLOOKUP(order_details[[#This Row],[productID]],products[productID],products[productName])</f>
        <v>Gorgonzola Telino</v>
      </c>
      <c r="G1483" t="str">
        <f>_xlfn.XLOOKUP(order_details[[#This Row],[Product Name]],products[productName],products[Category Name])</f>
        <v>Dairy Products</v>
      </c>
      <c r="H1483" s="6">
        <f>_xlfn.XLOOKUP(order_details[[#This Row],[orderID]],orders[orderID],orders[orderDate])</f>
        <v>42079</v>
      </c>
      <c r="I1483" s="6" t="e">
        <f>DATEVALUE(order_details[[#This Row],[Order Date]])</f>
        <v>#VALUE!</v>
      </c>
      <c r="J1483">
        <v>12.5</v>
      </c>
      <c r="K1483">
        <v>50</v>
      </c>
      <c r="L1483">
        <v>0.05</v>
      </c>
      <c r="M1483">
        <f>(order_details[[#This Row],[unitPrice]]*order_details[[#This Row],[quantity]]) - (order_details[[#This Row],[unitPrice]]*order_details[[#This Row],[quantity]]*order_details[[#This Row],[discount]])</f>
        <v>593.75</v>
      </c>
      <c r="N1483">
        <f>_xlfn.XLOOKUP(order_details[[#This Row],[orderID]],orders[orderID],orders[freight])</f>
        <v>23.72</v>
      </c>
      <c r="O1483">
        <f>order_details[[#This Row],[Sales]]-order_details[[#This Row],[Freight]]</f>
        <v>570.03</v>
      </c>
      <c r="P1483" s="8">
        <f>(order_details[[#This Row],[Profit]]/order_details[[#This Row],[Sales]])/100</f>
        <v>9.6005052631578953E-3</v>
      </c>
      <c r="Q1483" s="12"/>
    </row>
    <row r="1484" spans="1:17" x14ac:dyDescent="0.25">
      <c r="A1484">
        <v>10961</v>
      </c>
      <c r="B1484">
        <v>52</v>
      </c>
      <c r="C1484" t="str">
        <f>_xlfn.XLOOKUP(order_details[[#This Row],[orderID]],orders[orderID],orders[customerID])</f>
        <v>QUEEN</v>
      </c>
      <c r="D1484" t="str">
        <f>_xlfn.XLOOKUP(order_details[[#This Row],[orderID]],orders[orderID],orders[Employee Name])</f>
        <v>Laura Callahan</v>
      </c>
      <c r="E1484" t="str">
        <f>_xlfn.XLOOKUP(order_details[[#This Row],[Customer ID]],customers[customerID],customers[companyName])</f>
        <v>Queen Cozinha</v>
      </c>
      <c r="F1484" t="str">
        <f>_xlfn.XLOOKUP(order_details[[#This Row],[productID]],products[productID],products[productName])</f>
        <v>Filo Mix</v>
      </c>
      <c r="G1484" t="str">
        <f>_xlfn.XLOOKUP(order_details[[#This Row],[Product Name]],products[productName],products[Category Name])</f>
        <v>Grains &amp; Cereals</v>
      </c>
      <c r="H1484" s="6">
        <f>_xlfn.XLOOKUP(order_details[[#This Row],[orderID]],orders[orderID],orders[orderDate])</f>
        <v>42082</v>
      </c>
      <c r="I1484" s="6" t="e">
        <f>DATEVALUE(order_details[[#This Row],[Order Date]])</f>
        <v>#VALUE!</v>
      </c>
      <c r="J1484">
        <v>7</v>
      </c>
      <c r="K1484">
        <v>6</v>
      </c>
      <c r="L1484">
        <v>0.05</v>
      </c>
      <c r="M1484">
        <f>(order_details[[#This Row],[unitPrice]]*order_details[[#This Row],[quantity]]) - (order_details[[#This Row],[unitPrice]]*order_details[[#This Row],[quantity]]*order_details[[#This Row],[discount]])</f>
        <v>39.9</v>
      </c>
      <c r="N1484">
        <f>_xlfn.XLOOKUP(order_details[[#This Row],[orderID]],orders[orderID],orders[freight])</f>
        <v>104.47</v>
      </c>
      <c r="O1484">
        <f>order_details[[#This Row],[Sales]]-order_details[[#This Row],[Freight]]</f>
        <v>-64.569999999999993</v>
      </c>
      <c r="P1484" s="8">
        <f>(order_details[[#This Row],[Profit]]/order_details[[#This Row],[Sales]])/100</f>
        <v>-1.6182957393483709E-2</v>
      </c>
      <c r="Q1484" s="12"/>
    </row>
    <row r="1485" spans="1:17" x14ac:dyDescent="0.25">
      <c r="A1485">
        <v>10994</v>
      </c>
      <c r="B1485">
        <v>59</v>
      </c>
      <c r="C1485" t="str">
        <f>_xlfn.XLOOKUP(order_details[[#This Row],[orderID]],orders[orderID],orders[customerID])</f>
        <v>VAFFE</v>
      </c>
      <c r="D1485" t="str">
        <f>_xlfn.XLOOKUP(order_details[[#This Row],[orderID]],orders[orderID],orders[Employee Name])</f>
        <v>Andrew Fuller</v>
      </c>
      <c r="E1485" t="str">
        <f>_xlfn.XLOOKUP(order_details[[#This Row],[Customer ID]],customers[customerID],customers[companyName])</f>
        <v>Vaffeljernet</v>
      </c>
      <c r="F1485" t="str">
        <f>_xlfn.XLOOKUP(order_details[[#This Row],[productID]],products[productID],products[productName])</f>
        <v>Raclette Courdavault</v>
      </c>
      <c r="G1485" t="str">
        <f>_xlfn.XLOOKUP(order_details[[#This Row],[Product Name]],products[productName],products[Category Name])</f>
        <v>Dairy Products</v>
      </c>
      <c r="H1485" s="6">
        <f>_xlfn.XLOOKUP(order_details[[#This Row],[orderID]],orders[orderID],orders[orderDate])</f>
        <v>42096</v>
      </c>
      <c r="I1485" s="6" t="e">
        <f>DATEVALUE(order_details[[#This Row],[Order Date]])</f>
        <v>#VALUE!</v>
      </c>
      <c r="J1485">
        <v>55</v>
      </c>
      <c r="K1485">
        <v>18</v>
      </c>
      <c r="L1485">
        <v>0.05</v>
      </c>
      <c r="M1485">
        <f>(order_details[[#This Row],[unitPrice]]*order_details[[#This Row],[quantity]]) - (order_details[[#This Row],[unitPrice]]*order_details[[#This Row],[quantity]]*order_details[[#This Row],[discount]])</f>
        <v>940.5</v>
      </c>
      <c r="N1485">
        <f>_xlfn.XLOOKUP(order_details[[#This Row],[orderID]],orders[orderID],orders[freight])</f>
        <v>65.53</v>
      </c>
      <c r="O1485">
        <f>order_details[[#This Row],[Sales]]-order_details[[#This Row],[Freight]]</f>
        <v>874.97</v>
      </c>
      <c r="P1485" s="8">
        <f>(order_details[[#This Row],[Profit]]/order_details[[#This Row],[Sales]])/100</f>
        <v>9.3032429558745355E-3</v>
      </c>
      <c r="Q1485" s="12"/>
    </row>
    <row r="1486" spans="1:17" x14ac:dyDescent="0.25">
      <c r="A1486">
        <v>10999</v>
      </c>
      <c r="B1486">
        <v>41</v>
      </c>
      <c r="C1486" t="str">
        <f>_xlfn.XLOOKUP(order_details[[#This Row],[orderID]],orders[orderID],orders[customerID])</f>
        <v>OTTIK</v>
      </c>
      <c r="D1486" t="str">
        <f>_xlfn.XLOOKUP(order_details[[#This Row],[orderID]],orders[orderID],orders[Employee Name])</f>
        <v>Michael Suyama</v>
      </c>
      <c r="E1486" t="str">
        <f>_xlfn.XLOOKUP(order_details[[#This Row],[Customer ID]],customers[customerID],customers[companyName])</f>
        <v>Ottilies Käseladen</v>
      </c>
      <c r="F1486" t="str">
        <f>_xlfn.XLOOKUP(order_details[[#This Row],[productID]],products[productID],products[productName])</f>
        <v>Jack's New England Clam Chowder</v>
      </c>
      <c r="G1486" t="str">
        <f>_xlfn.XLOOKUP(order_details[[#This Row],[Product Name]],products[productName],products[Category Name])</f>
        <v>Seafood</v>
      </c>
      <c r="H1486" s="6">
        <f>_xlfn.XLOOKUP(order_details[[#This Row],[orderID]],orders[orderID],orders[orderDate])</f>
        <v>42097</v>
      </c>
      <c r="I1486" s="6" t="e">
        <f>DATEVALUE(order_details[[#This Row],[Order Date]])</f>
        <v>#VALUE!</v>
      </c>
      <c r="J1486">
        <v>9.65</v>
      </c>
      <c r="K1486">
        <v>20</v>
      </c>
      <c r="L1486">
        <v>0.05</v>
      </c>
      <c r="M1486">
        <f>(order_details[[#This Row],[unitPrice]]*order_details[[#This Row],[quantity]]) - (order_details[[#This Row],[unitPrice]]*order_details[[#This Row],[quantity]]*order_details[[#This Row],[discount]])</f>
        <v>183.35</v>
      </c>
      <c r="N1486">
        <f>_xlfn.XLOOKUP(order_details[[#This Row],[orderID]],orders[orderID],orders[freight])</f>
        <v>96.35</v>
      </c>
      <c r="O1486">
        <f>order_details[[#This Row],[Sales]]-order_details[[#This Row],[Freight]]</f>
        <v>87</v>
      </c>
      <c r="P1486" s="8">
        <f>(order_details[[#This Row],[Profit]]/order_details[[#This Row],[Sales]])/100</f>
        <v>4.7450231797109355E-3</v>
      </c>
      <c r="Q1486" s="12"/>
    </row>
    <row r="1487" spans="1:17" x14ac:dyDescent="0.25">
      <c r="A1487">
        <v>10999</v>
      </c>
      <c r="B1487">
        <v>51</v>
      </c>
      <c r="C1487" t="str">
        <f>_xlfn.XLOOKUP(order_details[[#This Row],[orderID]],orders[orderID],orders[customerID])</f>
        <v>OTTIK</v>
      </c>
      <c r="D1487" t="str">
        <f>_xlfn.XLOOKUP(order_details[[#This Row],[orderID]],orders[orderID],orders[Employee Name])</f>
        <v>Michael Suyama</v>
      </c>
      <c r="E1487" t="str">
        <f>_xlfn.XLOOKUP(order_details[[#This Row],[Customer ID]],customers[customerID],customers[companyName])</f>
        <v>Ottilies Käseladen</v>
      </c>
      <c r="F1487" t="str">
        <f>_xlfn.XLOOKUP(order_details[[#This Row],[productID]],products[productID],products[productName])</f>
        <v>Manjimup Dried Apples</v>
      </c>
      <c r="G1487" t="str">
        <f>_xlfn.XLOOKUP(order_details[[#This Row],[Product Name]],products[productName],products[Category Name])</f>
        <v>Produce</v>
      </c>
      <c r="H1487" s="6">
        <f>_xlfn.XLOOKUP(order_details[[#This Row],[orderID]],orders[orderID],orders[orderDate])</f>
        <v>42097</v>
      </c>
      <c r="I1487" s="6" t="e">
        <f>DATEVALUE(order_details[[#This Row],[Order Date]])</f>
        <v>#VALUE!</v>
      </c>
      <c r="J1487">
        <v>53</v>
      </c>
      <c r="K1487">
        <v>15</v>
      </c>
      <c r="L1487">
        <v>0.05</v>
      </c>
      <c r="M1487">
        <f>(order_details[[#This Row],[unitPrice]]*order_details[[#This Row],[quantity]]) - (order_details[[#This Row],[unitPrice]]*order_details[[#This Row],[quantity]]*order_details[[#This Row],[discount]])</f>
        <v>755.25</v>
      </c>
      <c r="N1487">
        <f>_xlfn.XLOOKUP(order_details[[#This Row],[orderID]],orders[orderID],orders[freight])</f>
        <v>96.35</v>
      </c>
      <c r="O1487">
        <f>order_details[[#This Row],[Sales]]-order_details[[#This Row],[Freight]]</f>
        <v>658.9</v>
      </c>
      <c r="P1487" s="8">
        <f>(order_details[[#This Row],[Profit]]/order_details[[#This Row],[Sales]])/100</f>
        <v>8.7242634889109563E-3</v>
      </c>
      <c r="Q1487" s="12"/>
    </row>
    <row r="1488" spans="1:17" x14ac:dyDescent="0.25">
      <c r="A1488">
        <v>10999</v>
      </c>
      <c r="B1488">
        <v>77</v>
      </c>
      <c r="C1488" t="str">
        <f>_xlfn.XLOOKUP(order_details[[#This Row],[orderID]],orders[orderID],orders[customerID])</f>
        <v>OTTIK</v>
      </c>
      <c r="D1488" t="str">
        <f>_xlfn.XLOOKUP(order_details[[#This Row],[orderID]],orders[orderID],orders[Employee Name])</f>
        <v>Michael Suyama</v>
      </c>
      <c r="E1488" t="str">
        <f>_xlfn.XLOOKUP(order_details[[#This Row],[Customer ID]],customers[customerID],customers[companyName])</f>
        <v>Ottilies Käseladen</v>
      </c>
      <c r="F1488" t="str">
        <f>_xlfn.XLOOKUP(order_details[[#This Row],[productID]],products[productID],products[productName])</f>
        <v>Original Frankfurter Grüne Soße</v>
      </c>
      <c r="G1488" t="str">
        <f>_xlfn.XLOOKUP(order_details[[#This Row],[Product Name]],products[productName],products[Category Name])</f>
        <v>Condiments</v>
      </c>
      <c r="H1488" s="6">
        <f>_xlfn.XLOOKUP(order_details[[#This Row],[orderID]],orders[orderID],orders[orderDate])</f>
        <v>42097</v>
      </c>
      <c r="I1488" s="6" t="e">
        <f>DATEVALUE(order_details[[#This Row],[Order Date]])</f>
        <v>#VALUE!</v>
      </c>
      <c r="J1488">
        <v>13</v>
      </c>
      <c r="K1488">
        <v>21</v>
      </c>
      <c r="L1488">
        <v>0.05</v>
      </c>
      <c r="M1488">
        <f>(order_details[[#This Row],[unitPrice]]*order_details[[#This Row],[quantity]]) - (order_details[[#This Row],[unitPrice]]*order_details[[#This Row],[quantity]]*order_details[[#This Row],[discount]])</f>
        <v>259.35000000000002</v>
      </c>
      <c r="N1488">
        <f>_xlfn.XLOOKUP(order_details[[#This Row],[orderID]],orders[orderID],orders[freight])</f>
        <v>96.35</v>
      </c>
      <c r="O1488">
        <f>order_details[[#This Row],[Sales]]-order_details[[#This Row],[Freight]]</f>
        <v>163.00000000000003</v>
      </c>
      <c r="P1488" s="8">
        <f>(order_details[[#This Row],[Profit]]/order_details[[#This Row],[Sales]])/100</f>
        <v>6.2849431270483903E-3</v>
      </c>
      <c r="Q1488" s="12"/>
    </row>
    <row r="1489" spans="1:17" x14ac:dyDescent="0.25">
      <c r="A1489">
        <v>11008</v>
      </c>
      <c r="B1489">
        <v>28</v>
      </c>
      <c r="C1489" t="str">
        <f>_xlfn.XLOOKUP(order_details[[#This Row],[orderID]],orders[orderID],orders[customerID])</f>
        <v>ERNSH</v>
      </c>
      <c r="D1489" t="str">
        <f>_xlfn.XLOOKUP(order_details[[#This Row],[orderID]],orders[orderID],orders[Employee Name])</f>
        <v>Robert King</v>
      </c>
      <c r="E1489" t="str">
        <f>_xlfn.XLOOKUP(order_details[[#This Row],[Customer ID]],customers[customerID],customers[companyName])</f>
        <v>Ernst Handel</v>
      </c>
      <c r="F1489" t="str">
        <f>_xlfn.XLOOKUP(order_details[[#This Row],[productID]],products[productID],products[productName])</f>
        <v>Rössle Sauerkraut</v>
      </c>
      <c r="G1489" t="str">
        <f>_xlfn.XLOOKUP(order_details[[#This Row],[Product Name]],products[productName],products[Category Name])</f>
        <v>Produce</v>
      </c>
      <c r="H1489" s="6">
        <f>_xlfn.XLOOKUP(order_details[[#This Row],[orderID]],orders[orderID],orders[orderDate])</f>
        <v>42102</v>
      </c>
      <c r="I1489" s="6" t="e">
        <f>DATEVALUE(order_details[[#This Row],[Order Date]])</f>
        <v>#VALUE!</v>
      </c>
      <c r="J1489">
        <v>45.6</v>
      </c>
      <c r="K1489">
        <v>70</v>
      </c>
      <c r="L1489">
        <v>0.05</v>
      </c>
      <c r="M1489">
        <f>(order_details[[#This Row],[unitPrice]]*order_details[[#This Row],[quantity]]) - (order_details[[#This Row],[unitPrice]]*order_details[[#This Row],[quantity]]*order_details[[#This Row],[discount]])</f>
        <v>3032.4</v>
      </c>
      <c r="N1489">
        <f>_xlfn.XLOOKUP(order_details[[#This Row],[orderID]],orders[orderID],orders[freight])</f>
        <v>79.459999999999994</v>
      </c>
      <c r="O1489">
        <f>order_details[[#This Row],[Sales]]-order_details[[#This Row],[Freight]]</f>
        <v>2952.94</v>
      </c>
      <c r="P1489" s="8">
        <f>(order_details[[#This Row],[Profit]]/order_details[[#This Row],[Sales]])/100</f>
        <v>9.7379633293760721E-3</v>
      </c>
      <c r="Q1489" s="12"/>
    </row>
    <row r="1490" spans="1:17" x14ac:dyDescent="0.25">
      <c r="A1490">
        <v>11008</v>
      </c>
      <c r="B1490">
        <v>34</v>
      </c>
      <c r="C1490" t="str">
        <f>_xlfn.XLOOKUP(order_details[[#This Row],[orderID]],orders[orderID],orders[customerID])</f>
        <v>ERNSH</v>
      </c>
      <c r="D1490" t="str">
        <f>_xlfn.XLOOKUP(order_details[[#This Row],[orderID]],orders[orderID],orders[Employee Name])</f>
        <v>Robert King</v>
      </c>
      <c r="E1490" t="str">
        <f>_xlfn.XLOOKUP(order_details[[#This Row],[Customer ID]],customers[customerID],customers[companyName])</f>
        <v>Ernst Handel</v>
      </c>
      <c r="F1490" t="str">
        <f>_xlfn.XLOOKUP(order_details[[#This Row],[productID]],products[productID],products[productName])</f>
        <v>Sasquatch Ale</v>
      </c>
      <c r="G1490" t="str">
        <f>_xlfn.XLOOKUP(order_details[[#This Row],[Product Name]],products[productName],products[Category Name])</f>
        <v>Beverages</v>
      </c>
      <c r="H1490" s="6">
        <f>_xlfn.XLOOKUP(order_details[[#This Row],[orderID]],orders[orderID],orders[orderDate])</f>
        <v>42102</v>
      </c>
      <c r="I1490" s="6" t="e">
        <f>DATEVALUE(order_details[[#This Row],[Order Date]])</f>
        <v>#VALUE!</v>
      </c>
      <c r="J1490">
        <v>14</v>
      </c>
      <c r="K1490">
        <v>90</v>
      </c>
      <c r="L1490">
        <v>0.05</v>
      </c>
      <c r="M1490">
        <f>(order_details[[#This Row],[unitPrice]]*order_details[[#This Row],[quantity]]) - (order_details[[#This Row],[unitPrice]]*order_details[[#This Row],[quantity]]*order_details[[#This Row],[discount]])</f>
        <v>1197</v>
      </c>
      <c r="N1490">
        <f>_xlfn.XLOOKUP(order_details[[#This Row],[orderID]],orders[orderID],orders[freight])</f>
        <v>79.459999999999994</v>
      </c>
      <c r="O1490">
        <f>order_details[[#This Row],[Sales]]-order_details[[#This Row],[Freight]]</f>
        <v>1117.54</v>
      </c>
      <c r="P1490" s="8">
        <f>(order_details[[#This Row],[Profit]]/order_details[[#This Row],[Sales]])/100</f>
        <v>9.3361737677527153E-3</v>
      </c>
      <c r="Q1490" s="12"/>
    </row>
    <row r="1491" spans="1:17" x14ac:dyDescent="0.25">
      <c r="A1491">
        <v>11011</v>
      </c>
      <c r="B1491">
        <v>58</v>
      </c>
      <c r="C1491" t="str">
        <f>_xlfn.XLOOKUP(order_details[[#This Row],[orderID]],orders[orderID],orders[customerID])</f>
        <v>ALFKI</v>
      </c>
      <c r="D1491" t="str">
        <f>_xlfn.XLOOKUP(order_details[[#This Row],[orderID]],orders[orderID],orders[Employee Name])</f>
        <v>Janet Leverling</v>
      </c>
      <c r="E1491" t="str">
        <f>_xlfn.XLOOKUP(order_details[[#This Row],[Customer ID]],customers[customerID],customers[companyName])</f>
        <v>Alfreds Futterkiste</v>
      </c>
      <c r="F1491" t="str">
        <f>_xlfn.XLOOKUP(order_details[[#This Row],[productID]],products[productID],products[productName])</f>
        <v>Escargots de Bourgogne</v>
      </c>
      <c r="G1491" t="str">
        <f>_xlfn.XLOOKUP(order_details[[#This Row],[Product Name]],products[productName],products[Category Name])</f>
        <v>Seafood</v>
      </c>
      <c r="H1491" s="6">
        <f>_xlfn.XLOOKUP(order_details[[#This Row],[orderID]],orders[orderID],orders[orderDate])</f>
        <v>42103</v>
      </c>
      <c r="I1491" s="6" t="e">
        <f>DATEVALUE(order_details[[#This Row],[Order Date]])</f>
        <v>#VALUE!</v>
      </c>
      <c r="J1491">
        <v>13.25</v>
      </c>
      <c r="K1491">
        <v>40</v>
      </c>
      <c r="L1491">
        <v>0.05</v>
      </c>
      <c r="M1491">
        <f>(order_details[[#This Row],[unitPrice]]*order_details[[#This Row],[quantity]]) - (order_details[[#This Row],[unitPrice]]*order_details[[#This Row],[quantity]]*order_details[[#This Row],[discount]])</f>
        <v>503.5</v>
      </c>
      <c r="N1491">
        <f>_xlfn.XLOOKUP(order_details[[#This Row],[orderID]],orders[orderID],orders[freight])</f>
        <v>1.21</v>
      </c>
      <c r="O1491">
        <f>order_details[[#This Row],[Sales]]-order_details[[#This Row],[Freight]]</f>
        <v>502.29</v>
      </c>
      <c r="P1491" s="8">
        <f>(order_details[[#This Row],[Profit]]/order_details[[#This Row],[Sales]])/100</f>
        <v>9.9759682224429009E-3</v>
      </c>
      <c r="Q1491" s="12"/>
    </row>
    <row r="1492" spans="1:17" x14ac:dyDescent="0.25">
      <c r="A1492">
        <v>11012</v>
      </c>
      <c r="B1492">
        <v>19</v>
      </c>
      <c r="C1492" t="str">
        <f>_xlfn.XLOOKUP(order_details[[#This Row],[orderID]],orders[orderID],orders[customerID])</f>
        <v>FRANK</v>
      </c>
      <c r="D1492" t="str">
        <f>_xlfn.XLOOKUP(order_details[[#This Row],[orderID]],orders[orderID],orders[Employee Name])</f>
        <v>Nancy Davolio</v>
      </c>
      <c r="E1492" t="str">
        <f>_xlfn.XLOOKUP(order_details[[#This Row],[Customer ID]],customers[customerID],customers[companyName])</f>
        <v>Frankenversand</v>
      </c>
      <c r="F1492" t="str">
        <f>_xlfn.XLOOKUP(order_details[[#This Row],[productID]],products[productID],products[productName])</f>
        <v>Teatime Chocolate Biscuits</v>
      </c>
      <c r="G1492" t="str">
        <f>_xlfn.XLOOKUP(order_details[[#This Row],[Product Name]],products[productName],products[Category Name])</f>
        <v>Confections</v>
      </c>
      <c r="H1492" s="6">
        <f>_xlfn.XLOOKUP(order_details[[#This Row],[orderID]],orders[orderID],orders[orderDate])</f>
        <v>42103</v>
      </c>
      <c r="I1492" s="6" t="e">
        <f>DATEVALUE(order_details[[#This Row],[Order Date]])</f>
        <v>#VALUE!</v>
      </c>
      <c r="J1492">
        <v>9.1999999999999993</v>
      </c>
      <c r="K1492">
        <v>50</v>
      </c>
      <c r="L1492">
        <v>0.05</v>
      </c>
      <c r="M1492">
        <f>(order_details[[#This Row],[unitPrice]]*order_details[[#This Row],[quantity]]) - (order_details[[#This Row],[unitPrice]]*order_details[[#This Row],[quantity]]*order_details[[#This Row],[discount]])</f>
        <v>436.99999999999994</v>
      </c>
      <c r="N1492">
        <f>_xlfn.XLOOKUP(order_details[[#This Row],[orderID]],orders[orderID],orders[freight])</f>
        <v>242.95</v>
      </c>
      <c r="O1492">
        <f>order_details[[#This Row],[Sales]]-order_details[[#This Row],[Freight]]</f>
        <v>194.04999999999995</v>
      </c>
      <c r="P1492" s="8">
        <f>(order_details[[#This Row],[Profit]]/order_details[[#This Row],[Sales]])/100</f>
        <v>4.4405034324942784E-3</v>
      </c>
      <c r="Q1492" s="12"/>
    </row>
    <row r="1493" spans="1:17" x14ac:dyDescent="0.25">
      <c r="A1493">
        <v>11012</v>
      </c>
      <c r="B1493">
        <v>60</v>
      </c>
      <c r="C1493" t="str">
        <f>_xlfn.XLOOKUP(order_details[[#This Row],[orderID]],orders[orderID],orders[customerID])</f>
        <v>FRANK</v>
      </c>
      <c r="D1493" t="str">
        <f>_xlfn.XLOOKUP(order_details[[#This Row],[orderID]],orders[orderID],orders[Employee Name])</f>
        <v>Nancy Davolio</v>
      </c>
      <c r="E1493" t="str">
        <f>_xlfn.XLOOKUP(order_details[[#This Row],[Customer ID]],customers[customerID],customers[companyName])</f>
        <v>Frankenversand</v>
      </c>
      <c r="F1493" t="str">
        <f>_xlfn.XLOOKUP(order_details[[#This Row],[productID]],products[productID],products[productName])</f>
        <v>Camembert Pierrot</v>
      </c>
      <c r="G1493" t="str">
        <f>_xlfn.XLOOKUP(order_details[[#This Row],[Product Name]],products[productName],products[Category Name])</f>
        <v>Dairy Products</v>
      </c>
      <c r="H1493" s="6">
        <f>_xlfn.XLOOKUP(order_details[[#This Row],[orderID]],orders[orderID],orders[orderDate])</f>
        <v>42103</v>
      </c>
      <c r="I1493" s="6" t="e">
        <f>DATEVALUE(order_details[[#This Row],[Order Date]])</f>
        <v>#VALUE!</v>
      </c>
      <c r="J1493">
        <v>34</v>
      </c>
      <c r="K1493">
        <v>36</v>
      </c>
      <c r="L1493">
        <v>0.05</v>
      </c>
      <c r="M1493">
        <f>(order_details[[#This Row],[unitPrice]]*order_details[[#This Row],[quantity]]) - (order_details[[#This Row],[unitPrice]]*order_details[[#This Row],[quantity]]*order_details[[#This Row],[discount]])</f>
        <v>1162.8</v>
      </c>
      <c r="N1493">
        <f>_xlfn.XLOOKUP(order_details[[#This Row],[orderID]],orders[orderID],orders[freight])</f>
        <v>242.95</v>
      </c>
      <c r="O1493">
        <f>order_details[[#This Row],[Sales]]-order_details[[#This Row],[Freight]]</f>
        <v>919.84999999999991</v>
      </c>
      <c r="P1493" s="8">
        <f>(order_details[[#This Row],[Profit]]/order_details[[#This Row],[Sales]])/100</f>
        <v>7.9106467148262801E-3</v>
      </c>
      <c r="Q1493" s="12"/>
    </row>
    <row r="1494" spans="1:17" x14ac:dyDescent="0.25">
      <c r="A1494">
        <v>11012</v>
      </c>
      <c r="B1494">
        <v>71</v>
      </c>
      <c r="C1494" t="str">
        <f>_xlfn.XLOOKUP(order_details[[#This Row],[orderID]],orders[orderID],orders[customerID])</f>
        <v>FRANK</v>
      </c>
      <c r="D1494" t="str">
        <f>_xlfn.XLOOKUP(order_details[[#This Row],[orderID]],orders[orderID],orders[Employee Name])</f>
        <v>Nancy Davolio</v>
      </c>
      <c r="E1494" t="str">
        <f>_xlfn.XLOOKUP(order_details[[#This Row],[Customer ID]],customers[customerID],customers[companyName])</f>
        <v>Frankenversand</v>
      </c>
      <c r="F1494" t="str">
        <f>_xlfn.XLOOKUP(order_details[[#This Row],[productID]],products[productID],products[productName])</f>
        <v>Flotemysost</v>
      </c>
      <c r="G1494" t="str">
        <f>_xlfn.XLOOKUP(order_details[[#This Row],[Product Name]],products[productName],products[Category Name])</f>
        <v>Dairy Products</v>
      </c>
      <c r="H1494" s="6">
        <f>_xlfn.XLOOKUP(order_details[[#This Row],[orderID]],orders[orderID],orders[orderDate])</f>
        <v>42103</v>
      </c>
      <c r="I1494" s="6" t="e">
        <f>DATEVALUE(order_details[[#This Row],[Order Date]])</f>
        <v>#VALUE!</v>
      </c>
      <c r="J1494">
        <v>21.5</v>
      </c>
      <c r="K1494">
        <v>60</v>
      </c>
      <c r="L1494">
        <v>0.05</v>
      </c>
      <c r="M1494">
        <f>(order_details[[#This Row],[unitPrice]]*order_details[[#This Row],[quantity]]) - (order_details[[#This Row],[unitPrice]]*order_details[[#This Row],[quantity]]*order_details[[#This Row],[discount]])</f>
        <v>1225.5</v>
      </c>
      <c r="N1494">
        <f>_xlfn.XLOOKUP(order_details[[#This Row],[orderID]],orders[orderID],orders[freight])</f>
        <v>242.95</v>
      </c>
      <c r="O1494">
        <f>order_details[[#This Row],[Sales]]-order_details[[#This Row],[Freight]]</f>
        <v>982.55</v>
      </c>
      <c r="P1494" s="8">
        <f>(order_details[[#This Row],[Profit]]/order_details[[#This Row],[Sales]])/100</f>
        <v>8.017543859649123E-3</v>
      </c>
      <c r="Q1494" s="12"/>
    </row>
    <row r="1495" spans="1:17" x14ac:dyDescent="0.25">
      <c r="A1495">
        <v>11046</v>
      </c>
      <c r="B1495">
        <v>12</v>
      </c>
      <c r="C1495" t="str">
        <f>_xlfn.XLOOKUP(order_details[[#This Row],[orderID]],orders[orderID],orders[customerID])</f>
        <v>WANDK</v>
      </c>
      <c r="D1495" t="str">
        <f>_xlfn.XLOOKUP(order_details[[#This Row],[orderID]],orders[orderID],orders[Employee Name])</f>
        <v>Laura Callahan</v>
      </c>
      <c r="E1495" t="str">
        <f>_xlfn.XLOOKUP(order_details[[#This Row],[Customer ID]],customers[customerID],customers[companyName])</f>
        <v>Die Wandernde Kuh</v>
      </c>
      <c r="F1495" t="str">
        <f>_xlfn.XLOOKUP(order_details[[#This Row],[productID]],products[productID],products[productName])</f>
        <v>Queso Manchego La Pastora</v>
      </c>
      <c r="G1495" t="str">
        <f>_xlfn.XLOOKUP(order_details[[#This Row],[Product Name]],products[productName],products[Category Name])</f>
        <v>Dairy Products</v>
      </c>
      <c r="H1495" s="6">
        <f>_xlfn.XLOOKUP(order_details[[#This Row],[orderID]],orders[orderID],orders[orderDate])</f>
        <v>42117</v>
      </c>
      <c r="I1495" s="6" t="e">
        <f>DATEVALUE(order_details[[#This Row],[Order Date]])</f>
        <v>#VALUE!</v>
      </c>
      <c r="J1495">
        <v>38</v>
      </c>
      <c r="K1495">
        <v>20</v>
      </c>
      <c r="L1495">
        <v>0.05</v>
      </c>
      <c r="M1495">
        <f>(order_details[[#This Row],[unitPrice]]*order_details[[#This Row],[quantity]]) - (order_details[[#This Row],[unitPrice]]*order_details[[#This Row],[quantity]]*order_details[[#This Row],[discount]])</f>
        <v>722</v>
      </c>
      <c r="N1495">
        <f>_xlfn.XLOOKUP(order_details[[#This Row],[orderID]],orders[orderID],orders[freight])</f>
        <v>71.64</v>
      </c>
      <c r="O1495">
        <f>order_details[[#This Row],[Sales]]-order_details[[#This Row],[Freight]]</f>
        <v>650.36</v>
      </c>
      <c r="P1495" s="8">
        <f>(order_details[[#This Row],[Profit]]/order_details[[#This Row],[Sales]])/100</f>
        <v>9.0077562326869812E-3</v>
      </c>
      <c r="Q1495" s="12"/>
    </row>
    <row r="1496" spans="1:17" x14ac:dyDescent="0.25">
      <c r="A1496">
        <v>11046</v>
      </c>
      <c r="B1496">
        <v>32</v>
      </c>
      <c r="C1496" t="str">
        <f>_xlfn.XLOOKUP(order_details[[#This Row],[orderID]],orders[orderID],orders[customerID])</f>
        <v>WANDK</v>
      </c>
      <c r="D1496" t="str">
        <f>_xlfn.XLOOKUP(order_details[[#This Row],[orderID]],orders[orderID],orders[Employee Name])</f>
        <v>Laura Callahan</v>
      </c>
      <c r="E1496" t="str">
        <f>_xlfn.XLOOKUP(order_details[[#This Row],[Customer ID]],customers[customerID],customers[companyName])</f>
        <v>Die Wandernde Kuh</v>
      </c>
      <c r="F1496" t="str">
        <f>_xlfn.XLOOKUP(order_details[[#This Row],[productID]],products[productID],products[productName])</f>
        <v>Mascarpone Fabioli</v>
      </c>
      <c r="G1496" t="str">
        <f>_xlfn.XLOOKUP(order_details[[#This Row],[Product Name]],products[productName],products[Category Name])</f>
        <v>Dairy Products</v>
      </c>
      <c r="H1496" s="6">
        <f>_xlfn.XLOOKUP(order_details[[#This Row],[orderID]],orders[orderID],orders[orderDate])</f>
        <v>42117</v>
      </c>
      <c r="I1496" s="6" t="e">
        <f>DATEVALUE(order_details[[#This Row],[Order Date]])</f>
        <v>#VALUE!</v>
      </c>
      <c r="J1496">
        <v>32</v>
      </c>
      <c r="K1496">
        <v>15</v>
      </c>
      <c r="L1496">
        <v>0.05</v>
      </c>
      <c r="M1496">
        <f>(order_details[[#This Row],[unitPrice]]*order_details[[#This Row],[quantity]]) - (order_details[[#This Row],[unitPrice]]*order_details[[#This Row],[quantity]]*order_details[[#This Row],[discount]])</f>
        <v>456</v>
      </c>
      <c r="N1496">
        <f>_xlfn.XLOOKUP(order_details[[#This Row],[orderID]],orders[orderID],orders[freight])</f>
        <v>71.64</v>
      </c>
      <c r="O1496">
        <f>order_details[[#This Row],[Sales]]-order_details[[#This Row],[Freight]]</f>
        <v>384.36</v>
      </c>
      <c r="P1496" s="8">
        <f>(order_details[[#This Row],[Profit]]/order_details[[#This Row],[Sales]])/100</f>
        <v>8.4289473684210532E-3</v>
      </c>
      <c r="Q1496" s="12"/>
    </row>
    <row r="1497" spans="1:17" x14ac:dyDescent="0.25">
      <c r="A1497">
        <v>11046</v>
      </c>
      <c r="B1497">
        <v>35</v>
      </c>
      <c r="C1497" t="str">
        <f>_xlfn.XLOOKUP(order_details[[#This Row],[orderID]],orders[orderID],orders[customerID])</f>
        <v>WANDK</v>
      </c>
      <c r="D1497" t="str">
        <f>_xlfn.XLOOKUP(order_details[[#This Row],[orderID]],orders[orderID],orders[Employee Name])</f>
        <v>Laura Callahan</v>
      </c>
      <c r="E1497" t="str">
        <f>_xlfn.XLOOKUP(order_details[[#This Row],[Customer ID]],customers[customerID],customers[companyName])</f>
        <v>Die Wandernde Kuh</v>
      </c>
      <c r="F1497" t="str">
        <f>_xlfn.XLOOKUP(order_details[[#This Row],[productID]],products[productID],products[productName])</f>
        <v>Steeleye Stout</v>
      </c>
      <c r="G1497" t="str">
        <f>_xlfn.XLOOKUP(order_details[[#This Row],[Product Name]],products[productName],products[Category Name])</f>
        <v>Beverages</v>
      </c>
      <c r="H1497" s="6">
        <f>_xlfn.XLOOKUP(order_details[[#This Row],[orderID]],orders[orderID],orders[orderDate])</f>
        <v>42117</v>
      </c>
      <c r="I1497" s="6" t="e">
        <f>DATEVALUE(order_details[[#This Row],[Order Date]])</f>
        <v>#VALUE!</v>
      </c>
      <c r="J1497">
        <v>18</v>
      </c>
      <c r="K1497">
        <v>18</v>
      </c>
      <c r="L1497">
        <v>0.05</v>
      </c>
      <c r="M1497">
        <f>(order_details[[#This Row],[unitPrice]]*order_details[[#This Row],[quantity]]) - (order_details[[#This Row],[unitPrice]]*order_details[[#This Row],[quantity]]*order_details[[#This Row],[discount]])</f>
        <v>307.8</v>
      </c>
      <c r="N1497">
        <f>_xlfn.XLOOKUP(order_details[[#This Row],[orderID]],orders[orderID],orders[freight])</f>
        <v>71.64</v>
      </c>
      <c r="O1497">
        <f>order_details[[#This Row],[Sales]]-order_details[[#This Row],[Freight]]</f>
        <v>236.16000000000003</v>
      </c>
      <c r="P1497" s="8">
        <f>(order_details[[#This Row],[Profit]]/order_details[[#This Row],[Sales]])/100</f>
        <v>7.6725146198830417E-3</v>
      </c>
      <c r="Q1497" s="12"/>
    </row>
    <row r="1498" spans="1:17" x14ac:dyDescent="0.25">
      <c r="A1498">
        <v>11071</v>
      </c>
      <c r="B1498">
        <v>7</v>
      </c>
      <c r="C1498" t="str">
        <f>_xlfn.XLOOKUP(order_details[[#This Row],[orderID]],orders[orderID],orders[customerID])</f>
        <v>LILAS</v>
      </c>
      <c r="D1498" t="str">
        <f>_xlfn.XLOOKUP(order_details[[#This Row],[orderID]],orders[orderID],orders[Employee Name])</f>
        <v>Nancy Davolio</v>
      </c>
      <c r="E1498" t="str">
        <f>_xlfn.XLOOKUP(order_details[[#This Row],[Customer ID]],customers[customerID],customers[companyName])</f>
        <v>LILA-Supermercado</v>
      </c>
      <c r="F1498" t="str">
        <f>_xlfn.XLOOKUP(order_details[[#This Row],[productID]],products[productID],products[productName])</f>
        <v>Uncle Bob's Organic Dried Pears</v>
      </c>
      <c r="G1498" t="str">
        <f>_xlfn.XLOOKUP(order_details[[#This Row],[Product Name]],products[productName],products[Category Name])</f>
        <v>Produce</v>
      </c>
      <c r="H1498" s="6">
        <f>_xlfn.XLOOKUP(order_details[[#This Row],[orderID]],orders[orderID],orders[orderDate])</f>
        <v>42129</v>
      </c>
      <c r="I1498" s="6" t="e">
        <f>DATEVALUE(order_details[[#This Row],[Order Date]])</f>
        <v>#VALUE!</v>
      </c>
      <c r="J1498">
        <v>30</v>
      </c>
      <c r="K1498">
        <v>15</v>
      </c>
      <c r="L1498">
        <v>0.05</v>
      </c>
      <c r="M1498">
        <f>(order_details[[#This Row],[unitPrice]]*order_details[[#This Row],[quantity]]) - (order_details[[#This Row],[unitPrice]]*order_details[[#This Row],[quantity]]*order_details[[#This Row],[discount]])</f>
        <v>427.5</v>
      </c>
      <c r="N1498">
        <f>_xlfn.XLOOKUP(order_details[[#This Row],[orderID]],orders[orderID],orders[freight])</f>
        <v>0.93</v>
      </c>
      <c r="O1498">
        <f>order_details[[#This Row],[Sales]]-order_details[[#This Row],[Freight]]</f>
        <v>426.57</v>
      </c>
      <c r="P1498" s="8">
        <f>(order_details[[#This Row],[Profit]]/order_details[[#This Row],[Sales]])/100</f>
        <v>9.9782456140350868E-3</v>
      </c>
      <c r="Q1498" s="12"/>
    </row>
    <row r="1499" spans="1:17" x14ac:dyDescent="0.25">
      <c r="A1499">
        <v>11071</v>
      </c>
      <c r="B1499">
        <v>13</v>
      </c>
      <c r="C1499" t="str">
        <f>_xlfn.XLOOKUP(order_details[[#This Row],[orderID]],orders[orderID],orders[customerID])</f>
        <v>LILAS</v>
      </c>
      <c r="D1499" t="str">
        <f>_xlfn.XLOOKUP(order_details[[#This Row],[orderID]],orders[orderID],orders[Employee Name])</f>
        <v>Nancy Davolio</v>
      </c>
      <c r="E1499" t="str">
        <f>_xlfn.XLOOKUP(order_details[[#This Row],[Customer ID]],customers[customerID],customers[companyName])</f>
        <v>LILA-Supermercado</v>
      </c>
      <c r="F1499" t="str">
        <f>_xlfn.XLOOKUP(order_details[[#This Row],[productID]],products[productID],products[productName])</f>
        <v>Konbu</v>
      </c>
      <c r="G1499" t="str">
        <f>_xlfn.XLOOKUP(order_details[[#This Row],[Product Name]],products[productName],products[Category Name])</f>
        <v>Seafood</v>
      </c>
      <c r="H1499" s="6">
        <f>_xlfn.XLOOKUP(order_details[[#This Row],[orderID]],orders[orderID],orders[orderDate])</f>
        <v>42129</v>
      </c>
      <c r="I1499" s="6" t="e">
        <f>DATEVALUE(order_details[[#This Row],[Order Date]])</f>
        <v>#VALUE!</v>
      </c>
      <c r="J1499">
        <v>6</v>
      </c>
      <c r="K1499">
        <v>10</v>
      </c>
      <c r="L1499">
        <v>0.05</v>
      </c>
      <c r="M1499">
        <f>(order_details[[#This Row],[unitPrice]]*order_details[[#This Row],[quantity]]) - (order_details[[#This Row],[unitPrice]]*order_details[[#This Row],[quantity]]*order_details[[#This Row],[discount]])</f>
        <v>57</v>
      </c>
      <c r="N1499">
        <f>_xlfn.XLOOKUP(order_details[[#This Row],[orderID]],orders[orderID],orders[freight])</f>
        <v>0.93</v>
      </c>
      <c r="O1499">
        <f>order_details[[#This Row],[Sales]]-order_details[[#This Row],[Freight]]</f>
        <v>56.07</v>
      </c>
      <c r="P1499" s="8">
        <f>(order_details[[#This Row],[Profit]]/order_details[[#This Row],[Sales]])/100</f>
        <v>9.8368421052631577E-3</v>
      </c>
      <c r="Q1499" s="12"/>
    </row>
    <row r="1500" spans="1:17" x14ac:dyDescent="0.25">
      <c r="A1500">
        <v>11074</v>
      </c>
      <c r="B1500">
        <v>16</v>
      </c>
      <c r="C1500" t="str">
        <f>_xlfn.XLOOKUP(order_details[[#This Row],[orderID]],orders[orderID],orders[customerID])</f>
        <v>SIMOB</v>
      </c>
      <c r="D1500" t="str">
        <f>_xlfn.XLOOKUP(order_details[[#This Row],[orderID]],orders[orderID],orders[Employee Name])</f>
        <v>Robert King</v>
      </c>
      <c r="E1500" t="str">
        <f>_xlfn.XLOOKUP(order_details[[#This Row],[Customer ID]],customers[customerID],customers[companyName])</f>
        <v>Simons bistro</v>
      </c>
      <c r="F1500" t="str">
        <f>_xlfn.XLOOKUP(order_details[[#This Row],[productID]],products[productID],products[productName])</f>
        <v>Pavlova</v>
      </c>
      <c r="G1500" t="str">
        <f>_xlfn.XLOOKUP(order_details[[#This Row],[Product Name]],products[productName],products[Category Name])</f>
        <v>Confections</v>
      </c>
      <c r="H1500" s="6">
        <f>_xlfn.XLOOKUP(order_details[[#This Row],[orderID]],orders[orderID],orders[orderDate])</f>
        <v>42130</v>
      </c>
      <c r="I1500" s="6" t="e">
        <f>DATEVALUE(order_details[[#This Row],[Order Date]])</f>
        <v>#VALUE!</v>
      </c>
      <c r="J1500">
        <v>17.45</v>
      </c>
      <c r="K1500">
        <v>14</v>
      </c>
      <c r="L1500">
        <v>0.05</v>
      </c>
      <c r="M1500">
        <f>(order_details[[#This Row],[unitPrice]]*order_details[[#This Row],[quantity]]) - (order_details[[#This Row],[unitPrice]]*order_details[[#This Row],[quantity]]*order_details[[#This Row],[discount]])</f>
        <v>232.08499999999998</v>
      </c>
      <c r="N1500">
        <f>_xlfn.XLOOKUP(order_details[[#This Row],[orderID]],orders[orderID],orders[freight])</f>
        <v>18.440000000000001</v>
      </c>
      <c r="O1500">
        <f>order_details[[#This Row],[Sales]]-order_details[[#This Row],[Freight]]</f>
        <v>213.64499999999998</v>
      </c>
      <c r="P1500" s="8">
        <f>(order_details[[#This Row],[Profit]]/order_details[[#This Row],[Sales]])/100</f>
        <v>9.2054635155223302E-3</v>
      </c>
      <c r="Q1500" s="12"/>
    </row>
    <row r="1501" spans="1:17" x14ac:dyDescent="0.25">
      <c r="A1501">
        <v>11077</v>
      </c>
      <c r="B1501">
        <v>7</v>
      </c>
      <c r="C1501" t="str">
        <f>_xlfn.XLOOKUP(order_details[[#This Row],[orderID]],orders[orderID],orders[customerID])</f>
        <v>RATTC</v>
      </c>
      <c r="D1501" t="str">
        <f>_xlfn.XLOOKUP(order_details[[#This Row],[orderID]],orders[orderID],orders[Employee Name])</f>
        <v>Nancy Davolio</v>
      </c>
      <c r="E1501" t="str">
        <f>_xlfn.XLOOKUP(order_details[[#This Row],[Customer ID]],customers[customerID],customers[companyName])</f>
        <v>Rattlesnake Canyon Grocery</v>
      </c>
      <c r="F1501" t="str">
        <f>_xlfn.XLOOKUP(order_details[[#This Row],[productID]],products[productID],products[productName])</f>
        <v>Uncle Bob's Organic Dried Pears</v>
      </c>
      <c r="G1501" t="str">
        <f>_xlfn.XLOOKUP(order_details[[#This Row],[Product Name]],products[productName],products[Category Name])</f>
        <v>Produce</v>
      </c>
      <c r="H1501" s="6">
        <f>_xlfn.XLOOKUP(order_details[[#This Row],[orderID]],orders[orderID],orders[orderDate])</f>
        <v>42130</v>
      </c>
      <c r="I1501" s="6" t="e">
        <f>DATEVALUE(order_details[[#This Row],[Order Date]])</f>
        <v>#VALUE!</v>
      </c>
      <c r="J1501">
        <v>30</v>
      </c>
      <c r="K1501">
        <v>1</v>
      </c>
      <c r="L1501">
        <v>0.05</v>
      </c>
      <c r="M1501">
        <f>(order_details[[#This Row],[unitPrice]]*order_details[[#This Row],[quantity]]) - (order_details[[#This Row],[unitPrice]]*order_details[[#This Row],[quantity]]*order_details[[#This Row],[discount]])</f>
        <v>28.5</v>
      </c>
      <c r="N1501">
        <f>_xlfn.XLOOKUP(order_details[[#This Row],[orderID]],orders[orderID],orders[freight])</f>
        <v>8.5299999999999994</v>
      </c>
      <c r="O1501">
        <f>order_details[[#This Row],[Sales]]-order_details[[#This Row],[Freight]]</f>
        <v>19.97</v>
      </c>
      <c r="P1501" s="8">
        <f>(order_details[[#This Row],[Profit]]/order_details[[#This Row],[Sales]])/100</f>
        <v>7.0070175438596482E-3</v>
      </c>
      <c r="Q1501" s="12"/>
    </row>
    <row r="1502" spans="1:17" x14ac:dyDescent="0.25">
      <c r="A1502">
        <v>11077</v>
      </c>
      <c r="B1502">
        <v>12</v>
      </c>
      <c r="C1502" t="str">
        <f>_xlfn.XLOOKUP(order_details[[#This Row],[orderID]],orders[orderID],orders[customerID])</f>
        <v>RATTC</v>
      </c>
      <c r="D1502" t="str">
        <f>_xlfn.XLOOKUP(order_details[[#This Row],[orderID]],orders[orderID],orders[Employee Name])</f>
        <v>Nancy Davolio</v>
      </c>
      <c r="E1502" t="str">
        <f>_xlfn.XLOOKUP(order_details[[#This Row],[Customer ID]],customers[customerID],customers[companyName])</f>
        <v>Rattlesnake Canyon Grocery</v>
      </c>
      <c r="F1502" t="str">
        <f>_xlfn.XLOOKUP(order_details[[#This Row],[productID]],products[productID],products[productName])</f>
        <v>Queso Manchego La Pastora</v>
      </c>
      <c r="G1502" t="str">
        <f>_xlfn.XLOOKUP(order_details[[#This Row],[Product Name]],products[productName],products[Category Name])</f>
        <v>Dairy Products</v>
      </c>
      <c r="H1502" s="6">
        <f>_xlfn.XLOOKUP(order_details[[#This Row],[orderID]],orders[orderID],orders[orderDate])</f>
        <v>42130</v>
      </c>
      <c r="I1502" s="6" t="e">
        <f>DATEVALUE(order_details[[#This Row],[Order Date]])</f>
        <v>#VALUE!</v>
      </c>
      <c r="J1502">
        <v>38</v>
      </c>
      <c r="K1502">
        <v>2</v>
      </c>
      <c r="L1502">
        <v>0.05</v>
      </c>
      <c r="M1502">
        <f>(order_details[[#This Row],[unitPrice]]*order_details[[#This Row],[quantity]]) - (order_details[[#This Row],[unitPrice]]*order_details[[#This Row],[quantity]]*order_details[[#This Row],[discount]])</f>
        <v>72.2</v>
      </c>
      <c r="N1502">
        <f>_xlfn.XLOOKUP(order_details[[#This Row],[orderID]],orders[orderID],orders[freight])</f>
        <v>8.5299999999999994</v>
      </c>
      <c r="O1502">
        <f>order_details[[#This Row],[Sales]]-order_details[[#This Row],[Freight]]</f>
        <v>63.67</v>
      </c>
      <c r="P1502" s="8">
        <f>(order_details[[#This Row],[Profit]]/order_details[[#This Row],[Sales]])/100</f>
        <v>8.8185595567867037E-3</v>
      </c>
      <c r="Q1502" s="12"/>
    </row>
    <row r="1503" spans="1:17" x14ac:dyDescent="0.25">
      <c r="A1503">
        <v>11077</v>
      </c>
      <c r="B1503">
        <v>39</v>
      </c>
      <c r="C1503" t="str">
        <f>_xlfn.XLOOKUP(order_details[[#This Row],[orderID]],orders[orderID],orders[customerID])</f>
        <v>RATTC</v>
      </c>
      <c r="D1503" t="str">
        <f>_xlfn.XLOOKUP(order_details[[#This Row],[orderID]],orders[orderID],orders[Employee Name])</f>
        <v>Nancy Davolio</v>
      </c>
      <c r="E1503" t="str">
        <f>_xlfn.XLOOKUP(order_details[[#This Row],[Customer ID]],customers[customerID],customers[companyName])</f>
        <v>Rattlesnake Canyon Grocery</v>
      </c>
      <c r="F1503" t="str">
        <f>_xlfn.XLOOKUP(order_details[[#This Row],[productID]],products[productID],products[productName])</f>
        <v>Chartreuse verte</v>
      </c>
      <c r="G1503" t="str">
        <f>_xlfn.XLOOKUP(order_details[[#This Row],[Product Name]],products[productName],products[Category Name])</f>
        <v>Beverages</v>
      </c>
      <c r="H1503" s="6">
        <f>_xlfn.XLOOKUP(order_details[[#This Row],[orderID]],orders[orderID],orders[orderDate])</f>
        <v>42130</v>
      </c>
      <c r="I1503" s="6" t="e">
        <f>DATEVALUE(order_details[[#This Row],[Order Date]])</f>
        <v>#VALUE!</v>
      </c>
      <c r="J1503">
        <v>18</v>
      </c>
      <c r="K1503">
        <v>2</v>
      </c>
      <c r="L1503">
        <v>0.05</v>
      </c>
      <c r="M1503">
        <f>(order_details[[#This Row],[unitPrice]]*order_details[[#This Row],[quantity]]) - (order_details[[#This Row],[unitPrice]]*order_details[[#This Row],[quantity]]*order_details[[#This Row],[discount]])</f>
        <v>34.200000000000003</v>
      </c>
      <c r="N1503">
        <f>_xlfn.XLOOKUP(order_details[[#This Row],[orderID]],orders[orderID],orders[freight])</f>
        <v>8.5299999999999994</v>
      </c>
      <c r="O1503">
        <f>order_details[[#This Row],[Sales]]-order_details[[#This Row],[Freight]]</f>
        <v>25.67</v>
      </c>
      <c r="P1503" s="8">
        <f>(order_details[[#This Row],[Profit]]/order_details[[#This Row],[Sales]])/100</f>
        <v>7.5058479532163743E-3</v>
      </c>
      <c r="Q1503" s="12"/>
    </row>
    <row r="1504" spans="1:17" x14ac:dyDescent="0.25">
      <c r="A1504">
        <v>10288</v>
      </c>
      <c r="B1504">
        <v>54</v>
      </c>
      <c r="C1504" t="str">
        <f>_xlfn.XLOOKUP(order_details[[#This Row],[orderID]],orders[orderID],orders[customerID])</f>
        <v>REGGC</v>
      </c>
      <c r="D1504" t="str">
        <f>_xlfn.XLOOKUP(order_details[[#This Row],[orderID]],orders[orderID],orders[Employee Name])</f>
        <v>Margaret Peacock</v>
      </c>
      <c r="E1504" t="str">
        <f>_xlfn.XLOOKUP(order_details[[#This Row],[Customer ID]],customers[customerID],customers[companyName])</f>
        <v>Reggiani Caseifici</v>
      </c>
      <c r="F1504" t="str">
        <f>_xlfn.XLOOKUP(order_details[[#This Row],[productID]],products[productID],products[productName])</f>
        <v>Tourtière</v>
      </c>
      <c r="G1504" t="str">
        <f>_xlfn.XLOOKUP(order_details[[#This Row],[Product Name]],products[productName],products[Category Name])</f>
        <v>Meat &amp; Poultry</v>
      </c>
      <c r="H1504" s="6">
        <f>_xlfn.XLOOKUP(order_details[[#This Row],[orderID]],orders[orderID],orders[orderDate])</f>
        <v>41509</v>
      </c>
      <c r="I1504" s="6" t="e">
        <f>DATEVALUE(order_details[[#This Row],[Order Date]])</f>
        <v>#VALUE!</v>
      </c>
      <c r="J1504">
        <v>5.9</v>
      </c>
      <c r="K1504">
        <v>10</v>
      </c>
      <c r="L1504">
        <v>0.1</v>
      </c>
      <c r="M1504">
        <f>(order_details[[#This Row],[unitPrice]]*order_details[[#This Row],[quantity]]) - (order_details[[#This Row],[unitPrice]]*order_details[[#This Row],[quantity]]*order_details[[#This Row],[discount]])</f>
        <v>53.1</v>
      </c>
      <c r="N1504">
        <f>_xlfn.XLOOKUP(order_details[[#This Row],[orderID]],orders[orderID],orders[freight])</f>
        <v>7.45</v>
      </c>
      <c r="O1504">
        <f>order_details[[#This Row],[Sales]]-order_details[[#This Row],[Freight]]</f>
        <v>45.65</v>
      </c>
      <c r="P1504" s="8">
        <f>(order_details[[#This Row],[Profit]]/order_details[[#This Row],[Sales]])/100</f>
        <v>8.5969868173258E-3</v>
      </c>
      <c r="Q1504" s="12"/>
    </row>
    <row r="1505" spans="1:17" x14ac:dyDescent="0.25">
      <c r="A1505">
        <v>10288</v>
      </c>
      <c r="B1505">
        <v>68</v>
      </c>
      <c r="C1505" t="str">
        <f>_xlfn.XLOOKUP(order_details[[#This Row],[orderID]],orders[orderID],orders[customerID])</f>
        <v>REGGC</v>
      </c>
      <c r="D1505" t="str">
        <f>_xlfn.XLOOKUP(order_details[[#This Row],[orderID]],orders[orderID],orders[Employee Name])</f>
        <v>Margaret Peacock</v>
      </c>
      <c r="E1505" t="str">
        <f>_xlfn.XLOOKUP(order_details[[#This Row],[Customer ID]],customers[customerID],customers[companyName])</f>
        <v>Reggiani Caseifici</v>
      </c>
      <c r="F1505" t="str">
        <f>_xlfn.XLOOKUP(order_details[[#This Row],[productID]],products[productID],products[productName])</f>
        <v>Scottish Longbreads</v>
      </c>
      <c r="G1505" t="str">
        <f>_xlfn.XLOOKUP(order_details[[#This Row],[Product Name]],products[productName],products[Category Name])</f>
        <v>Confections</v>
      </c>
      <c r="H1505" s="6">
        <f>_xlfn.XLOOKUP(order_details[[#This Row],[orderID]],orders[orderID],orders[orderDate])</f>
        <v>41509</v>
      </c>
      <c r="I1505" s="6" t="e">
        <f>DATEVALUE(order_details[[#This Row],[Order Date]])</f>
        <v>#VALUE!</v>
      </c>
      <c r="J1505">
        <v>10</v>
      </c>
      <c r="K1505">
        <v>3</v>
      </c>
      <c r="L1505">
        <v>0.1</v>
      </c>
      <c r="M1505">
        <f>(order_details[[#This Row],[unitPrice]]*order_details[[#This Row],[quantity]]) - (order_details[[#This Row],[unitPrice]]*order_details[[#This Row],[quantity]]*order_details[[#This Row],[discount]])</f>
        <v>27</v>
      </c>
      <c r="N1505">
        <f>_xlfn.XLOOKUP(order_details[[#This Row],[orderID]],orders[orderID],orders[freight])</f>
        <v>7.45</v>
      </c>
      <c r="O1505">
        <f>order_details[[#This Row],[Sales]]-order_details[[#This Row],[Freight]]</f>
        <v>19.55</v>
      </c>
      <c r="P1505" s="8">
        <f>(order_details[[#This Row],[Profit]]/order_details[[#This Row],[Sales]])/100</f>
        <v>7.2407407407407412E-3</v>
      </c>
      <c r="Q1505" s="12"/>
    </row>
    <row r="1506" spans="1:17" x14ac:dyDescent="0.25">
      <c r="A1506">
        <v>10291</v>
      </c>
      <c r="B1506">
        <v>13</v>
      </c>
      <c r="C1506" t="str">
        <f>_xlfn.XLOOKUP(order_details[[#This Row],[orderID]],orders[orderID],orders[customerID])</f>
        <v>QUEDE</v>
      </c>
      <c r="D1506" t="str">
        <f>_xlfn.XLOOKUP(order_details[[#This Row],[orderID]],orders[orderID],orders[Employee Name])</f>
        <v>Michael Suyama</v>
      </c>
      <c r="E1506" t="str">
        <f>_xlfn.XLOOKUP(order_details[[#This Row],[Customer ID]],customers[customerID],customers[companyName])</f>
        <v>Que Delícia</v>
      </c>
      <c r="F1506" t="str">
        <f>_xlfn.XLOOKUP(order_details[[#This Row],[productID]],products[productID],products[productName])</f>
        <v>Konbu</v>
      </c>
      <c r="G1506" t="str">
        <f>_xlfn.XLOOKUP(order_details[[#This Row],[Product Name]],products[productName],products[Category Name])</f>
        <v>Seafood</v>
      </c>
      <c r="H1506" s="6">
        <f>_xlfn.XLOOKUP(order_details[[#This Row],[orderID]],orders[orderID],orders[orderDate])</f>
        <v>41513</v>
      </c>
      <c r="I1506" s="6" t="e">
        <f>DATEVALUE(order_details[[#This Row],[Order Date]])</f>
        <v>#VALUE!</v>
      </c>
      <c r="J1506">
        <v>4.8</v>
      </c>
      <c r="K1506">
        <v>20</v>
      </c>
      <c r="L1506">
        <v>0.1</v>
      </c>
      <c r="M1506">
        <f>(order_details[[#This Row],[unitPrice]]*order_details[[#This Row],[quantity]]) - (order_details[[#This Row],[unitPrice]]*order_details[[#This Row],[quantity]]*order_details[[#This Row],[discount]])</f>
        <v>86.4</v>
      </c>
      <c r="N1506">
        <f>_xlfn.XLOOKUP(order_details[[#This Row],[orderID]],orders[orderID],orders[freight])</f>
        <v>6.4</v>
      </c>
      <c r="O1506">
        <f>order_details[[#This Row],[Sales]]-order_details[[#This Row],[Freight]]</f>
        <v>80</v>
      </c>
      <c r="P1506" s="8">
        <f>(order_details[[#This Row],[Profit]]/order_details[[#This Row],[Sales]])/100</f>
        <v>9.2592592592592587E-3</v>
      </c>
      <c r="Q1506" s="12"/>
    </row>
    <row r="1507" spans="1:17" x14ac:dyDescent="0.25">
      <c r="A1507">
        <v>10291</v>
      </c>
      <c r="B1507">
        <v>44</v>
      </c>
      <c r="C1507" t="str">
        <f>_xlfn.XLOOKUP(order_details[[#This Row],[orderID]],orders[orderID],orders[customerID])</f>
        <v>QUEDE</v>
      </c>
      <c r="D1507" t="str">
        <f>_xlfn.XLOOKUP(order_details[[#This Row],[orderID]],orders[orderID],orders[Employee Name])</f>
        <v>Michael Suyama</v>
      </c>
      <c r="E1507" t="str">
        <f>_xlfn.XLOOKUP(order_details[[#This Row],[Customer ID]],customers[customerID],customers[companyName])</f>
        <v>Que Delícia</v>
      </c>
      <c r="F1507" t="str">
        <f>_xlfn.XLOOKUP(order_details[[#This Row],[productID]],products[productID],products[productName])</f>
        <v>Gula Malacca</v>
      </c>
      <c r="G1507" t="str">
        <f>_xlfn.XLOOKUP(order_details[[#This Row],[Product Name]],products[productName],products[Category Name])</f>
        <v>Condiments</v>
      </c>
      <c r="H1507" s="6">
        <f>_xlfn.XLOOKUP(order_details[[#This Row],[orderID]],orders[orderID],orders[orderDate])</f>
        <v>41513</v>
      </c>
      <c r="I1507" s="6" t="e">
        <f>DATEVALUE(order_details[[#This Row],[Order Date]])</f>
        <v>#VALUE!</v>
      </c>
      <c r="J1507">
        <v>15.5</v>
      </c>
      <c r="K1507">
        <v>24</v>
      </c>
      <c r="L1507">
        <v>0.1</v>
      </c>
      <c r="M1507">
        <f>(order_details[[#This Row],[unitPrice]]*order_details[[#This Row],[quantity]]) - (order_details[[#This Row],[unitPrice]]*order_details[[#This Row],[quantity]]*order_details[[#This Row],[discount]])</f>
        <v>334.8</v>
      </c>
      <c r="N1507">
        <f>_xlfn.XLOOKUP(order_details[[#This Row],[orderID]],orders[orderID],orders[freight])</f>
        <v>6.4</v>
      </c>
      <c r="O1507">
        <f>order_details[[#This Row],[Sales]]-order_details[[#This Row],[Freight]]</f>
        <v>328.40000000000003</v>
      </c>
      <c r="P1507" s="8">
        <f>(order_details[[#This Row],[Profit]]/order_details[[#This Row],[Sales]])/100</f>
        <v>9.8088410991636812E-3</v>
      </c>
      <c r="Q1507" s="12"/>
    </row>
    <row r="1508" spans="1:17" x14ac:dyDescent="0.25">
      <c r="A1508">
        <v>10291</v>
      </c>
      <c r="B1508">
        <v>51</v>
      </c>
      <c r="C1508" t="str">
        <f>_xlfn.XLOOKUP(order_details[[#This Row],[orderID]],orders[orderID],orders[customerID])</f>
        <v>QUEDE</v>
      </c>
      <c r="D1508" t="str">
        <f>_xlfn.XLOOKUP(order_details[[#This Row],[orderID]],orders[orderID],orders[Employee Name])</f>
        <v>Michael Suyama</v>
      </c>
      <c r="E1508" t="str">
        <f>_xlfn.XLOOKUP(order_details[[#This Row],[Customer ID]],customers[customerID],customers[companyName])</f>
        <v>Que Delícia</v>
      </c>
      <c r="F1508" t="str">
        <f>_xlfn.XLOOKUP(order_details[[#This Row],[productID]],products[productID],products[productName])</f>
        <v>Manjimup Dried Apples</v>
      </c>
      <c r="G1508" t="str">
        <f>_xlfn.XLOOKUP(order_details[[#This Row],[Product Name]],products[productName],products[Category Name])</f>
        <v>Produce</v>
      </c>
      <c r="H1508" s="6">
        <f>_xlfn.XLOOKUP(order_details[[#This Row],[orderID]],orders[orderID],orders[orderDate])</f>
        <v>41513</v>
      </c>
      <c r="I1508" s="6" t="e">
        <f>DATEVALUE(order_details[[#This Row],[Order Date]])</f>
        <v>#VALUE!</v>
      </c>
      <c r="J1508">
        <v>42.4</v>
      </c>
      <c r="K1508">
        <v>2</v>
      </c>
      <c r="L1508">
        <v>0.1</v>
      </c>
      <c r="M1508">
        <f>(order_details[[#This Row],[unitPrice]]*order_details[[#This Row],[quantity]]) - (order_details[[#This Row],[unitPrice]]*order_details[[#This Row],[quantity]]*order_details[[#This Row],[discount]])</f>
        <v>76.319999999999993</v>
      </c>
      <c r="N1508">
        <f>_xlfn.XLOOKUP(order_details[[#This Row],[orderID]],orders[orderID],orders[freight])</f>
        <v>6.4</v>
      </c>
      <c r="O1508">
        <f>order_details[[#This Row],[Sales]]-order_details[[#This Row],[Freight]]</f>
        <v>69.919999999999987</v>
      </c>
      <c r="P1508" s="8">
        <f>(order_details[[#This Row],[Profit]]/order_details[[#This Row],[Sales]])/100</f>
        <v>9.1614255765199142E-3</v>
      </c>
      <c r="Q1508" s="12"/>
    </row>
    <row r="1509" spans="1:17" x14ac:dyDescent="0.25">
      <c r="A1509">
        <v>10303</v>
      </c>
      <c r="B1509">
        <v>40</v>
      </c>
      <c r="C1509" t="str">
        <f>_xlfn.XLOOKUP(order_details[[#This Row],[orderID]],orders[orderID],orders[customerID])</f>
        <v>GODOS</v>
      </c>
      <c r="D1509" t="str">
        <f>_xlfn.XLOOKUP(order_details[[#This Row],[orderID]],orders[orderID],orders[Employee Name])</f>
        <v>Robert King</v>
      </c>
      <c r="E1509" t="str">
        <f>_xlfn.XLOOKUP(order_details[[#This Row],[Customer ID]],customers[customerID],customers[companyName])</f>
        <v>Godos Cocina Típica</v>
      </c>
      <c r="F1509" t="str">
        <f>_xlfn.XLOOKUP(order_details[[#This Row],[productID]],products[productID],products[productName])</f>
        <v>Boston Crab Meat</v>
      </c>
      <c r="G1509" t="str">
        <f>_xlfn.XLOOKUP(order_details[[#This Row],[Product Name]],products[productName],products[Category Name])</f>
        <v>Seafood</v>
      </c>
      <c r="H1509" s="6">
        <f>_xlfn.XLOOKUP(order_details[[#This Row],[orderID]],orders[orderID],orders[orderDate])</f>
        <v>41528</v>
      </c>
      <c r="I1509" s="6" t="e">
        <f>DATEVALUE(order_details[[#This Row],[Order Date]])</f>
        <v>#VALUE!</v>
      </c>
      <c r="J1509">
        <v>14.7</v>
      </c>
      <c r="K1509">
        <v>40</v>
      </c>
      <c r="L1509">
        <v>0.1</v>
      </c>
      <c r="M1509">
        <f>(order_details[[#This Row],[unitPrice]]*order_details[[#This Row],[quantity]]) - (order_details[[#This Row],[unitPrice]]*order_details[[#This Row],[quantity]]*order_details[[#This Row],[discount]])</f>
        <v>529.20000000000005</v>
      </c>
      <c r="N1509">
        <f>_xlfn.XLOOKUP(order_details[[#This Row],[orderID]],orders[orderID],orders[freight])</f>
        <v>107.83</v>
      </c>
      <c r="O1509">
        <f>order_details[[#This Row],[Sales]]-order_details[[#This Row],[Freight]]</f>
        <v>421.37000000000006</v>
      </c>
      <c r="P1509" s="8">
        <f>(order_details[[#This Row],[Profit]]/order_details[[#This Row],[Sales]])/100</f>
        <v>7.9623960695389268E-3</v>
      </c>
      <c r="Q1509" s="12"/>
    </row>
    <row r="1510" spans="1:17" x14ac:dyDescent="0.25">
      <c r="A1510">
        <v>10303</v>
      </c>
      <c r="B1510">
        <v>65</v>
      </c>
      <c r="C1510" t="str">
        <f>_xlfn.XLOOKUP(order_details[[#This Row],[orderID]],orders[orderID],orders[customerID])</f>
        <v>GODOS</v>
      </c>
      <c r="D1510" t="str">
        <f>_xlfn.XLOOKUP(order_details[[#This Row],[orderID]],orders[orderID],orders[Employee Name])</f>
        <v>Robert King</v>
      </c>
      <c r="E1510" t="str">
        <f>_xlfn.XLOOKUP(order_details[[#This Row],[Customer ID]],customers[customerID],customers[companyName])</f>
        <v>Godos Cocina Típica</v>
      </c>
      <c r="F1510" t="str">
        <f>_xlfn.XLOOKUP(order_details[[#This Row],[productID]],products[productID],products[productName])</f>
        <v>Louisiana Fiery Hot Pepper Sauce</v>
      </c>
      <c r="G1510" t="str">
        <f>_xlfn.XLOOKUP(order_details[[#This Row],[Product Name]],products[productName],products[Category Name])</f>
        <v>Condiments</v>
      </c>
      <c r="H1510" s="6">
        <f>_xlfn.XLOOKUP(order_details[[#This Row],[orderID]],orders[orderID],orders[orderDate])</f>
        <v>41528</v>
      </c>
      <c r="I1510" s="6" t="e">
        <f>DATEVALUE(order_details[[#This Row],[Order Date]])</f>
        <v>#VALUE!</v>
      </c>
      <c r="J1510">
        <v>16.8</v>
      </c>
      <c r="K1510">
        <v>30</v>
      </c>
      <c r="L1510">
        <v>0.1</v>
      </c>
      <c r="M1510">
        <f>(order_details[[#This Row],[unitPrice]]*order_details[[#This Row],[quantity]]) - (order_details[[#This Row],[unitPrice]]*order_details[[#This Row],[quantity]]*order_details[[#This Row],[discount]])</f>
        <v>453.6</v>
      </c>
      <c r="N1510">
        <f>_xlfn.XLOOKUP(order_details[[#This Row],[orderID]],orders[orderID],orders[freight])</f>
        <v>107.83</v>
      </c>
      <c r="O1510">
        <f>order_details[[#This Row],[Sales]]-order_details[[#This Row],[Freight]]</f>
        <v>345.77000000000004</v>
      </c>
      <c r="P1510" s="8">
        <f>(order_details[[#This Row],[Profit]]/order_details[[#This Row],[Sales]])/100</f>
        <v>7.6227954144620809E-3</v>
      </c>
      <c r="Q1510" s="12"/>
    </row>
    <row r="1511" spans="1:17" x14ac:dyDescent="0.25">
      <c r="A1511">
        <v>10303</v>
      </c>
      <c r="B1511">
        <v>68</v>
      </c>
      <c r="C1511" t="str">
        <f>_xlfn.XLOOKUP(order_details[[#This Row],[orderID]],orders[orderID],orders[customerID])</f>
        <v>GODOS</v>
      </c>
      <c r="D1511" t="str">
        <f>_xlfn.XLOOKUP(order_details[[#This Row],[orderID]],orders[orderID],orders[Employee Name])</f>
        <v>Robert King</v>
      </c>
      <c r="E1511" t="str">
        <f>_xlfn.XLOOKUP(order_details[[#This Row],[Customer ID]],customers[customerID],customers[companyName])</f>
        <v>Godos Cocina Típica</v>
      </c>
      <c r="F1511" t="str">
        <f>_xlfn.XLOOKUP(order_details[[#This Row],[productID]],products[productID],products[productName])</f>
        <v>Scottish Longbreads</v>
      </c>
      <c r="G1511" t="str">
        <f>_xlfn.XLOOKUP(order_details[[#This Row],[Product Name]],products[productName],products[Category Name])</f>
        <v>Confections</v>
      </c>
      <c r="H1511" s="6">
        <f>_xlfn.XLOOKUP(order_details[[#This Row],[orderID]],orders[orderID],orders[orderDate])</f>
        <v>41528</v>
      </c>
      <c r="I1511" s="6" t="e">
        <f>DATEVALUE(order_details[[#This Row],[Order Date]])</f>
        <v>#VALUE!</v>
      </c>
      <c r="J1511">
        <v>10</v>
      </c>
      <c r="K1511">
        <v>15</v>
      </c>
      <c r="L1511">
        <v>0.1</v>
      </c>
      <c r="M1511">
        <f>(order_details[[#This Row],[unitPrice]]*order_details[[#This Row],[quantity]]) - (order_details[[#This Row],[unitPrice]]*order_details[[#This Row],[quantity]]*order_details[[#This Row],[discount]])</f>
        <v>135</v>
      </c>
      <c r="N1511">
        <f>_xlfn.XLOOKUP(order_details[[#This Row],[orderID]],orders[orderID],orders[freight])</f>
        <v>107.83</v>
      </c>
      <c r="O1511">
        <f>order_details[[#This Row],[Sales]]-order_details[[#This Row],[Freight]]</f>
        <v>27.17</v>
      </c>
      <c r="P1511" s="8">
        <f>(order_details[[#This Row],[Profit]]/order_details[[#This Row],[Sales]])/100</f>
        <v>2.0125925925925927E-3</v>
      </c>
      <c r="Q1511" s="12"/>
    </row>
    <row r="1512" spans="1:17" x14ac:dyDescent="0.25">
      <c r="A1512">
        <v>10305</v>
      </c>
      <c r="B1512">
        <v>18</v>
      </c>
      <c r="C1512" t="str">
        <f>_xlfn.XLOOKUP(order_details[[#This Row],[orderID]],orders[orderID],orders[customerID])</f>
        <v>OLDWO</v>
      </c>
      <c r="D1512" t="str">
        <f>_xlfn.XLOOKUP(order_details[[#This Row],[orderID]],orders[orderID],orders[Employee Name])</f>
        <v>Laura Callahan</v>
      </c>
      <c r="E1512" t="str">
        <f>_xlfn.XLOOKUP(order_details[[#This Row],[Customer ID]],customers[customerID],customers[companyName])</f>
        <v>Old World Delicatessen</v>
      </c>
      <c r="F1512" t="str">
        <f>_xlfn.XLOOKUP(order_details[[#This Row],[productID]],products[productID],products[productName])</f>
        <v>Carnarvon Tigers</v>
      </c>
      <c r="G1512" t="str">
        <f>_xlfn.XLOOKUP(order_details[[#This Row],[Product Name]],products[productName],products[Category Name])</f>
        <v>Seafood</v>
      </c>
      <c r="H1512" s="6">
        <f>_xlfn.XLOOKUP(order_details[[#This Row],[orderID]],orders[orderID],orders[orderDate])</f>
        <v>41530</v>
      </c>
      <c r="I1512" s="6" t="e">
        <f>DATEVALUE(order_details[[#This Row],[Order Date]])</f>
        <v>#VALUE!</v>
      </c>
      <c r="J1512">
        <v>50</v>
      </c>
      <c r="K1512">
        <v>25</v>
      </c>
      <c r="L1512">
        <v>0.1</v>
      </c>
      <c r="M1512">
        <f>(order_details[[#This Row],[unitPrice]]*order_details[[#This Row],[quantity]]) - (order_details[[#This Row],[unitPrice]]*order_details[[#This Row],[quantity]]*order_details[[#This Row],[discount]])</f>
        <v>1125</v>
      </c>
      <c r="N1512">
        <f>_xlfn.XLOOKUP(order_details[[#This Row],[orderID]],orders[orderID],orders[freight])</f>
        <v>257.62</v>
      </c>
      <c r="O1512">
        <f>order_details[[#This Row],[Sales]]-order_details[[#This Row],[Freight]]</f>
        <v>867.38</v>
      </c>
      <c r="P1512" s="8">
        <f>(order_details[[#This Row],[Profit]]/order_details[[#This Row],[Sales]])/100</f>
        <v>7.7100444444444449E-3</v>
      </c>
      <c r="Q1512" s="12"/>
    </row>
    <row r="1513" spans="1:17" x14ac:dyDescent="0.25">
      <c r="A1513">
        <v>10305</v>
      </c>
      <c r="B1513">
        <v>29</v>
      </c>
      <c r="C1513" t="str">
        <f>_xlfn.XLOOKUP(order_details[[#This Row],[orderID]],orders[orderID],orders[customerID])</f>
        <v>OLDWO</v>
      </c>
      <c r="D1513" t="str">
        <f>_xlfn.XLOOKUP(order_details[[#This Row],[orderID]],orders[orderID],orders[Employee Name])</f>
        <v>Laura Callahan</v>
      </c>
      <c r="E1513" t="str">
        <f>_xlfn.XLOOKUP(order_details[[#This Row],[Customer ID]],customers[customerID],customers[companyName])</f>
        <v>Old World Delicatessen</v>
      </c>
      <c r="F1513" t="str">
        <f>_xlfn.XLOOKUP(order_details[[#This Row],[productID]],products[productID],products[productName])</f>
        <v>Thüringer Rostbratwurst</v>
      </c>
      <c r="G1513" t="str">
        <f>_xlfn.XLOOKUP(order_details[[#This Row],[Product Name]],products[productName],products[Category Name])</f>
        <v>Meat &amp; Poultry</v>
      </c>
      <c r="H1513" s="6">
        <f>_xlfn.XLOOKUP(order_details[[#This Row],[orderID]],orders[orderID],orders[orderDate])</f>
        <v>41530</v>
      </c>
      <c r="I1513" s="6" t="e">
        <f>DATEVALUE(order_details[[#This Row],[Order Date]])</f>
        <v>#VALUE!</v>
      </c>
      <c r="J1513">
        <v>99</v>
      </c>
      <c r="K1513">
        <v>25</v>
      </c>
      <c r="L1513">
        <v>0.1</v>
      </c>
      <c r="M1513">
        <f>(order_details[[#This Row],[unitPrice]]*order_details[[#This Row],[quantity]]) - (order_details[[#This Row],[unitPrice]]*order_details[[#This Row],[quantity]]*order_details[[#This Row],[discount]])</f>
        <v>2227.5</v>
      </c>
      <c r="N1513">
        <f>_xlfn.XLOOKUP(order_details[[#This Row],[orderID]],orders[orderID],orders[freight])</f>
        <v>257.62</v>
      </c>
      <c r="O1513">
        <f>order_details[[#This Row],[Sales]]-order_details[[#This Row],[Freight]]</f>
        <v>1969.88</v>
      </c>
      <c r="P1513" s="8">
        <f>(order_details[[#This Row],[Profit]]/order_details[[#This Row],[Sales]])/100</f>
        <v>8.8434567901234575E-3</v>
      </c>
      <c r="Q1513" s="12"/>
    </row>
    <row r="1514" spans="1:17" x14ac:dyDescent="0.25">
      <c r="A1514">
        <v>10305</v>
      </c>
      <c r="B1514">
        <v>39</v>
      </c>
      <c r="C1514" t="str">
        <f>_xlfn.XLOOKUP(order_details[[#This Row],[orderID]],orders[orderID],orders[customerID])</f>
        <v>OLDWO</v>
      </c>
      <c r="D1514" t="str">
        <f>_xlfn.XLOOKUP(order_details[[#This Row],[orderID]],orders[orderID],orders[Employee Name])</f>
        <v>Laura Callahan</v>
      </c>
      <c r="E1514" t="str">
        <f>_xlfn.XLOOKUP(order_details[[#This Row],[Customer ID]],customers[customerID],customers[companyName])</f>
        <v>Old World Delicatessen</v>
      </c>
      <c r="F1514" t="str">
        <f>_xlfn.XLOOKUP(order_details[[#This Row],[productID]],products[productID],products[productName])</f>
        <v>Chartreuse verte</v>
      </c>
      <c r="G1514" t="str">
        <f>_xlfn.XLOOKUP(order_details[[#This Row],[Product Name]],products[productName],products[Category Name])</f>
        <v>Beverages</v>
      </c>
      <c r="H1514" s="6">
        <f>_xlfn.XLOOKUP(order_details[[#This Row],[orderID]],orders[orderID],orders[orderDate])</f>
        <v>41530</v>
      </c>
      <c r="I1514" s="6" t="e">
        <f>DATEVALUE(order_details[[#This Row],[Order Date]])</f>
        <v>#VALUE!</v>
      </c>
      <c r="J1514">
        <v>14.4</v>
      </c>
      <c r="K1514">
        <v>30</v>
      </c>
      <c r="L1514">
        <v>0.1</v>
      </c>
      <c r="M1514">
        <f>(order_details[[#This Row],[unitPrice]]*order_details[[#This Row],[quantity]]) - (order_details[[#This Row],[unitPrice]]*order_details[[#This Row],[quantity]]*order_details[[#This Row],[discount]])</f>
        <v>388.8</v>
      </c>
      <c r="N1514">
        <f>_xlfn.XLOOKUP(order_details[[#This Row],[orderID]],orders[orderID],orders[freight])</f>
        <v>257.62</v>
      </c>
      <c r="O1514">
        <f>order_details[[#This Row],[Sales]]-order_details[[#This Row],[Freight]]</f>
        <v>131.18</v>
      </c>
      <c r="P1514" s="8">
        <f>(order_details[[#This Row],[Profit]]/order_details[[#This Row],[Sales]])/100</f>
        <v>3.373971193415638E-3</v>
      </c>
      <c r="Q1514" s="12"/>
    </row>
    <row r="1515" spans="1:17" x14ac:dyDescent="0.25">
      <c r="A1515">
        <v>10314</v>
      </c>
      <c r="B1515">
        <v>32</v>
      </c>
      <c r="C1515" t="str">
        <f>_xlfn.XLOOKUP(order_details[[#This Row],[orderID]],orders[orderID],orders[customerID])</f>
        <v>RATTC</v>
      </c>
      <c r="D1515" t="str">
        <f>_xlfn.XLOOKUP(order_details[[#This Row],[orderID]],orders[orderID],orders[Employee Name])</f>
        <v>Nancy Davolio</v>
      </c>
      <c r="E1515" t="str">
        <f>_xlfn.XLOOKUP(order_details[[#This Row],[Customer ID]],customers[customerID],customers[companyName])</f>
        <v>Rattlesnake Canyon Grocery</v>
      </c>
      <c r="F1515" t="str">
        <f>_xlfn.XLOOKUP(order_details[[#This Row],[productID]],products[productID],products[productName])</f>
        <v>Mascarpone Fabioli</v>
      </c>
      <c r="G1515" t="str">
        <f>_xlfn.XLOOKUP(order_details[[#This Row],[Product Name]],products[productName],products[Category Name])</f>
        <v>Dairy Products</v>
      </c>
      <c r="H1515" s="6">
        <f>_xlfn.XLOOKUP(order_details[[#This Row],[orderID]],orders[orderID],orders[orderDate])</f>
        <v>41542</v>
      </c>
      <c r="I1515" s="6" t="e">
        <f>DATEVALUE(order_details[[#This Row],[Order Date]])</f>
        <v>#VALUE!</v>
      </c>
      <c r="J1515">
        <v>25.6</v>
      </c>
      <c r="K1515">
        <v>40</v>
      </c>
      <c r="L1515">
        <v>0.1</v>
      </c>
      <c r="M1515">
        <f>(order_details[[#This Row],[unitPrice]]*order_details[[#This Row],[quantity]]) - (order_details[[#This Row],[unitPrice]]*order_details[[#This Row],[quantity]]*order_details[[#This Row],[discount]])</f>
        <v>921.6</v>
      </c>
      <c r="N1515">
        <f>_xlfn.XLOOKUP(order_details[[#This Row],[orderID]],orders[orderID],orders[freight])</f>
        <v>74.16</v>
      </c>
      <c r="O1515">
        <f>order_details[[#This Row],[Sales]]-order_details[[#This Row],[Freight]]</f>
        <v>847.44</v>
      </c>
      <c r="P1515" s="8">
        <f>(order_details[[#This Row],[Profit]]/order_details[[#This Row],[Sales]])/100</f>
        <v>9.1953125000000004E-3</v>
      </c>
      <c r="Q1515" s="12"/>
    </row>
    <row r="1516" spans="1:17" x14ac:dyDescent="0.25">
      <c r="A1516">
        <v>10314</v>
      </c>
      <c r="B1516">
        <v>58</v>
      </c>
      <c r="C1516" t="str">
        <f>_xlfn.XLOOKUP(order_details[[#This Row],[orderID]],orders[orderID],orders[customerID])</f>
        <v>RATTC</v>
      </c>
      <c r="D1516" t="str">
        <f>_xlfn.XLOOKUP(order_details[[#This Row],[orderID]],orders[orderID],orders[Employee Name])</f>
        <v>Nancy Davolio</v>
      </c>
      <c r="E1516" t="str">
        <f>_xlfn.XLOOKUP(order_details[[#This Row],[Customer ID]],customers[customerID],customers[companyName])</f>
        <v>Rattlesnake Canyon Grocery</v>
      </c>
      <c r="F1516" t="str">
        <f>_xlfn.XLOOKUP(order_details[[#This Row],[productID]],products[productID],products[productName])</f>
        <v>Escargots de Bourgogne</v>
      </c>
      <c r="G1516" t="str">
        <f>_xlfn.XLOOKUP(order_details[[#This Row],[Product Name]],products[productName],products[Category Name])</f>
        <v>Seafood</v>
      </c>
      <c r="H1516" s="6">
        <f>_xlfn.XLOOKUP(order_details[[#This Row],[orderID]],orders[orderID],orders[orderDate])</f>
        <v>41542</v>
      </c>
      <c r="I1516" s="6" t="e">
        <f>DATEVALUE(order_details[[#This Row],[Order Date]])</f>
        <v>#VALUE!</v>
      </c>
      <c r="J1516">
        <v>10.6</v>
      </c>
      <c r="K1516">
        <v>30</v>
      </c>
      <c r="L1516">
        <v>0.1</v>
      </c>
      <c r="M1516">
        <f>(order_details[[#This Row],[unitPrice]]*order_details[[#This Row],[quantity]]) - (order_details[[#This Row],[unitPrice]]*order_details[[#This Row],[quantity]]*order_details[[#This Row],[discount]])</f>
        <v>286.2</v>
      </c>
      <c r="N1516">
        <f>_xlfn.XLOOKUP(order_details[[#This Row],[orderID]],orders[orderID],orders[freight])</f>
        <v>74.16</v>
      </c>
      <c r="O1516">
        <f>order_details[[#This Row],[Sales]]-order_details[[#This Row],[Freight]]</f>
        <v>212.04</v>
      </c>
      <c r="P1516" s="8">
        <f>(order_details[[#This Row],[Profit]]/order_details[[#This Row],[Sales]])/100</f>
        <v>7.4088050314465408E-3</v>
      </c>
      <c r="Q1516" s="12"/>
    </row>
    <row r="1517" spans="1:17" x14ac:dyDescent="0.25">
      <c r="A1517">
        <v>10314</v>
      </c>
      <c r="B1517">
        <v>62</v>
      </c>
      <c r="C1517" t="str">
        <f>_xlfn.XLOOKUP(order_details[[#This Row],[orderID]],orders[orderID],orders[customerID])</f>
        <v>RATTC</v>
      </c>
      <c r="D1517" t="str">
        <f>_xlfn.XLOOKUP(order_details[[#This Row],[orderID]],orders[orderID],orders[Employee Name])</f>
        <v>Nancy Davolio</v>
      </c>
      <c r="E1517" t="str">
        <f>_xlfn.XLOOKUP(order_details[[#This Row],[Customer ID]],customers[customerID],customers[companyName])</f>
        <v>Rattlesnake Canyon Grocery</v>
      </c>
      <c r="F1517" t="str">
        <f>_xlfn.XLOOKUP(order_details[[#This Row],[productID]],products[productID],products[productName])</f>
        <v>Tarte au sucre</v>
      </c>
      <c r="G1517" t="str">
        <f>_xlfn.XLOOKUP(order_details[[#This Row],[Product Name]],products[productName],products[Category Name])</f>
        <v>Confections</v>
      </c>
      <c r="H1517" s="6">
        <f>_xlfn.XLOOKUP(order_details[[#This Row],[orderID]],orders[orderID],orders[orderDate])</f>
        <v>41542</v>
      </c>
      <c r="I1517" s="6" t="e">
        <f>DATEVALUE(order_details[[#This Row],[Order Date]])</f>
        <v>#VALUE!</v>
      </c>
      <c r="J1517">
        <v>39.4</v>
      </c>
      <c r="K1517">
        <v>25</v>
      </c>
      <c r="L1517">
        <v>0.1</v>
      </c>
      <c r="M1517">
        <f>(order_details[[#This Row],[unitPrice]]*order_details[[#This Row],[quantity]]) - (order_details[[#This Row],[unitPrice]]*order_details[[#This Row],[quantity]]*order_details[[#This Row],[discount]])</f>
        <v>886.5</v>
      </c>
      <c r="N1517">
        <f>_xlfn.XLOOKUP(order_details[[#This Row],[orderID]],orders[orderID],orders[freight])</f>
        <v>74.16</v>
      </c>
      <c r="O1517">
        <f>order_details[[#This Row],[Sales]]-order_details[[#This Row],[Freight]]</f>
        <v>812.34</v>
      </c>
      <c r="P1517" s="8">
        <f>(order_details[[#This Row],[Profit]]/order_details[[#This Row],[Sales]])/100</f>
        <v>9.1634517766497475E-3</v>
      </c>
      <c r="Q1517" s="12"/>
    </row>
    <row r="1518" spans="1:17" x14ac:dyDescent="0.25">
      <c r="A1518">
        <v>10333</v>
      </c>
      <c r="B1518">
        <v>21</v>
      </c>
      <c r="C1518" t="str">
        <f>_xlfn.XLOOKUP(order_details[[#This Row],[orderID]],orders[orderID],orders[customerID])</f>
        <v>WARTH</v>
      </c>
      <c r="D1518" t="str">
        <f>_xlfn.XLOOKUP(order_details[[#This Row],[orderID]],orders[orderID],orders[Employee Name])</f>
        <v>Steven Buchanan</v>
      </c>
      <c r="E1518" t="str">
        <f>_xlfn.XLOOKUP(order_details[[#This Row],[Customer ID]],customers[customerID],customers[companyName])</f>
        <v>Wartian Herkku</v>
      </c>
      <c r="F1518" t="str">
        <f>_xlfn.XLOOKUP(order_details[[#This Row],[productID]],products[productID],products[productName])</f>
        <v>Sir Rodney's Scones</v>
      </c>
      <c r="G1518" t="str">
        <f>_xlfn.XLOOKUP(order_details[[#This Row],[Product Name]],products[productName],products[Category Name])</f>
        <v>Confections</v>
      </c>
      <c r="H1518" s="6">
        <f>_xlfn.XLOOKUP(order_details[[#This Row],[orderID]],orders[orderID],orders[orderDate])</f>
        <v>41565</v>
      </c>
      <c r="I1518" s="6" t="e">
        <f>DATEVALUE(order_details[[#This Row],[Order Date]])</f>
        <v>#VALUE!</v>
      </c>
      <c r="J1518">
        <v>8</v>
      </c>
      <c r="K1518">
        <v>10</v>
      </c>
      <c r="L1518">
        <v>0.1</v>
      </c>
      <c r="M1518">
        <f>(order_details[[#This Row],[unitPrice]]*order_details[[#This Row],[quantity]]) - (order_details[[#This Row],[unitPrice]]*order_details[[#This Row],[quantity]]*order_details[[#This Row],[discount]])</f>
        <v>72</v>
      </c>
      <c r="N1518">
        <f>_xlfn.XLOOKUP(order_details[[#This Row],[orderID]],orders[orderID],orders[freight])</f>
        <v>0.59</v>
      </c>
      <c r="O1518">
        <f>order_details[[#This Row],[Sales]]-order_details[[#This Row],[Freight]]</f>
        <v>71.41</v>
      </c>
      <c r="P1518" s="8">
        <f>(order_details[[#This Row],[Profit]]/order_details[[#This Row],[Sales]])/100</f>
        <v>9.918055555555555E-3</v>
      </c>
      <c r="Q1518" s="12"/>
    </row>
    <row r="1519" spans="1:17" x14ac:dyDescent="0.25">
      <c r="A1519">
        <v>10333</v>
      </c>
      <c r="B1519">
        <v>71</v>
      </c>
      <c r="C1519" t="str">
        <f>_xlfn.XLOOKUP(order_details[[#This Row],[orderID]],orders[orderID],orders[customerID])</f>
        <v>WARTH</v>
      </c>
      <c r="D1519" t="str">
        <f>_xlfn.XLOOKUP(order_details[[#This Row],[orderID]],orders[orderID],orders[Employee Name])</f>
        <v>Steven Buchanan</v>
      </c>
      <c r="E1519" t="str">
        <f>_xlfn.XLOOKUP(order_details[[#This Row],[Customer ID]],customers[customerID],customers[companyName])</f>
        <v>Wartian Herkku</v>
      </c>
      <c r="F1519" t="str">
        <f>_xlfn.XLOOKUP(order_details[[#This Row],[productID]],products[productID],products[productName])</f>
        <v>Flotemysost</v>
      </c>
      <c r="G1519" t="str">
        <f>_xlfn.XLOOKUP(order_details[[#This Row],[Product Name]],products[productName],products[Category Name])</f>
        <v>Dairy Products</v>
      </c>
      <c r="H1519" s="6">
        <f>_xlfn.XLOOKUP(order_details[[#This Row],[orderID]],orders[orderID],orders[orderDate])</f>
        <v>41565</v>
      </c>
      <c r="I1519" s="6" t="e">
        <f>DATEVALUE(order_details[[#This Row],[Order Date]])</f>
        <v>#VALUE!</v>
      </c>
      <c r="J1519">
        <v>17.2</v>
      </c>
      <c r="K1519">
        <v>40</v>
      </c>
      <c r="L1519">
        <v>0.1</v>
      </c>
      <c r="M1519">
        <f>(order_details[[#This Row],[unitPrice]]*order_details[[#This Row],[quantity]]) - (order_details[[#This Row],[unitPrice]]*order_details[[#This Row],[quantity]]*order_details[[#This Row],[discount]])</f>
        <v>619.20000000000005</v>
      </c>
      <c r="N1519">
        <f>_xlfn.XLOOKUP(order_details[[#This Row],[orderID]],orders[orderID],orders[freight])</f>
        <v>0.59</v>
      </c>
      <c r="O1519">
        <f>order_details[[#This Row],[Sales]]-order_details[[#This Row],[Freight]]</f>
        <v>618.61</v>
      </c>
      <c r="P1519" s="8">
        <f>(order_details[[#This Row],[Profit]]/order_details[[#This Row],[Sales]])/100</f>
        <v>9.9904715762273895E-3</v>
      </c>
      <c r="Q1519" s="12"/>
    </row>
    <row r="1520" spans="1:17" x14ac:dyDescent="0.25">
      <c r="A1520">
        <v>10336</v>
      </c>
      <c r="B1520">
        <v>4</v>
      </c>
      <c r="C1520" t="str">
        <f>_xlfn.XLOOKUP(order_details[[#This Row],[orderID]],orders[orderID],orders[customerID])</f>
        <v>PRINI</v>
      </c>
      <c r="D1520" t="str">
        <f>_xlfn.XLOOKUP(order_details[[#This Row],[orderID]],orders[orderID],orders[Employee Name])</f>
        <v>Robert King</v>
      </c>
      <c r="E1520" t="str">
        <f>_xlfn.XLOOKUP(order_details[[#This Row],[Customer ID]],customers[customerID],customers[companyName])</f>
        <v>Princesa Isabel Vinhos</v>
      </c>
      <c r="F1520" t="str">
        <f>_xlfn.XLOOKUP(order_details[[#This Row],[productID]],products[productID],products[productName])</f>
        <v>Chef Anton's Cajun Seasoning</v>
      </c>
      <c r="G1520" t="str">
        <f>_xlfn.XLOOKUP(order_details[[#This Row],[Product Name]],products[productName],products[Category Name])</f>
        <v>Condiments</v>
      </c>
      <c r="H1520" s="6">
        <f>_xlfn.XLOOKUP(order_details[[#This Row],[orderID]],orders[orderID],orders[orderDate])</f>
        <v>41570</v>
      </c>
      <c r="I1520" s="6" t="e">
        <f>DATEVALUE(order_details[[#This Row],[Order Date]])</f>
        <v>#VALUE!</v>
      </c>
      <c r="J1520">
        <v>17.600000000000001</v>
      </c>
      <c r="K1520">
        <v>18</v>
      </c>
      <c r="L1520">
        <v>0.1</v>
      </c>
      <c r="M1520">
        <f>(order_details[[#This Row],[unitPrice]]*order_details[[#This Row],[quantity]]) - (order_details[[#This Row],[unitPrice]]*order_details[[#This Row],[quantity]]*order_details[[#This Row],[discount]])</f>
        <v>285.12</v>
      </c>
      <c r="N1520">
        <f>_xlfn.XLOOKUP(order_details[[#This Row],[orderID]],orders[orderID],orders[freight])</f>
        <v>15.51</v>
      </c>
      <c r="O1520">
        <f>order_details[[#This Row],[Sales]]-order_details[[#This Row],[Freight]]</f>
        <v>269.61</v>
      </c>
      <c r="P1520" s="8">
        <f>(order_details[[#This Row],[Profit]]/order_details[[#This Row],[Sales]])/100</f>
        <v>9.4560185185185181E-3</v>
      </c>
      <c r="Q1520" s="12"/>
    </row>
    <row r="1521" spans="1:17" x14ac:dyDescent="0.25">
      <c r="A1521">
        <v>10346</v>
      </c>
      <c r="B1521">
        <v>17</v>
      </c>
      <c r="C1521" t="str">
        <f>_xlfn.XLOOKUP(order_details[[#This Row],[orderID]],orders[orderID],orders[customerID])</f>
        <v>RATTC</v>
      </c>
      <c r="D1521" t="str">
        <f>_xlfn.XLOOKUP(order_details[[#This Row],[orderID]],orders[orderID],orders[Employee Name])</f>
        <v>Janet Leverling</v>
      </c>
      <c r="E1521" t="str">
        <f>_xlfn.XLOOKUP(order_details[[#This Row],[Customer ID]],customers[customerID],customers[companyName])</f>
        <v>Rattlesnake Canyon Grocery</v>
      </c>
      <c r="F1521" t="str">
        <f>_xlfn.XLOOKUP(order_details[[#This Row],[productID]],products[productID],products[productName])</f>
        <v>Alice Mutton</v>
      </c>
      <c r="G1521" t="str">
        <f>_xlfn.XLOOKUP(order_details[[#This Row],[Product Name]],products[productName],products[Category Name])</f>
        <v>Meat &amp; Poultry</v>
      </c>
      <c r="H1521" s="6">
        <f>_xlfn.XLOOKUP(order_details[[#This Row],[orderID]],orders[orderID],orders[orderDate])</f>
        <v>41583</v>
      </c>
      <c r="I1521" s="6" t="e">
        <f>DATEVALUE(order_details[[#This Row],[Order Date]])</f>
        <v>#VALUE!</v>
      </c>
      <c r="J1521">
        <v>31.2</v>
      </c>
      <c r="K1521">
        <v>36</v>
      </c>
      <c r="L1521">
        <v>0.1</v>
      </c>
      <c r="M1521">
        <f>(order_details[[#This Row],[unitPrice]]*order_details[[#This Row],[quantity]]) - (order_details[[#This Row],[unitPrice]]*order_details[[#This Row],[quantity]]*order_details[[#This Row],[discount]])</f>
        <v>1010.88</v>
      </c>
      <c r="N1521">
        <f>_xlfn.XLOOKUP(order_details[[#This Row],[orderID]],orders[orderID],orders[freight])</f>
        <v>142.08000000000001</v>
      </c>
      <c r="O1521">
        <f>order_details[[#This Row],[Sales]]-order_details[[#This Row],[Freight]]</f>
        <v>868.8</v>
      </c>
      <c r="P1521" s="8">
        <f>(order_details[[#This Row],[Profit]]/order_details[[#This Row],[Sales]])/100</f>
        <v>8.5944919278252603E-3</v>
      </c>
      <c r="Q1521" s="12"/>
    </row>
    <row r="1522" spans="1:17" x14ac:dyDescent="0.25">
      <c r="A1522">
        <v>10350</v>
      </c>
      <c r="B1522">
        <v>50</v>
      </c>
      <c r="C1522" t="str">
        <f>_xlfn.XLOOKUP(order_details[[#This Row],[orderID]],orders[orderID],orders[customerID])</f>
        <v>LAMAI</v>
      </c>
      <c r="D1522" t="str">
        <f>_xlfn.XLOOKUP(order_details[[#This Row],[orderID]],orders[orderID],orders[Employee Name])</f>
        <v>Michael Suyama</v>
      </c>
      <c r="E1522" t="str">
        <f>_xlfn.XLOOKUP(order_details[[#This Row],[Customer ID]],customers[customerID],customers[companyName])</f>
        <v>La maison d'Asie</v>
      </c>
      <c r="F1522" t="str">
        <f>_xlfn.XLOOKUP(order_details[[#This Row],[productID]],products[productID],products[productName])</f>
        <v>Valkoinen suklaa</v>
      </c>
      <c r="G1522" t="str">
        <f>_xlfn.XLOOKUP(order_details[[#This Row],[Product Name]],products[productName],products[Category Name])</f>
        <v>Confections</v>
      </c>
      <c r="H1522" s="6">
        <f>_xlfn.XLOOKUP(order_details[[#This Row],[orderID]],orders[orderID],orders[orderDate])</f>
        <v>41589</v>
      </c>
      <c r="I1522" s="6" t="e">
        <f>DATEVALUE(order_details[[#This Row],[Order Date]])</f>
        <v>#VALUE!</v>
      </c>
      <c r="J1522">
        <v>13</v>
      </c>
      <c r="K1522">
        <v>15</v>
      </c>
      <c r="L1522">
        <v>0.1</v>
      </c>
      <c r="M1522">
        <f>(order_details[[#This Row],[unitPrice]]*order_details[[#This Row],[quantity]]) - (order_details[[#This Row],[unitPrice]]*order_details[[#This Row],[quantity]]*order_details[[#This Row],[discount]])</f>
        <v>175.5</v>
      </c>
      <c r="N1522">
        <f>_xlfn.XLOOKUP(order_details[[#This Row],[orderID]],orders[orderID],orders[freight])</f>
        <v>64.19</v>
      </c>
      <c r="O1522">
        <f>order_details[[#This Row],[Sales]]-order_details[[#This Row],[Freight]]</f>
        <v>111.31</v>
      </c>
      <c r="P1522" s="8">
        <f>(order_details[[#This Row],[Profit]]/order_details[[#This Row],[Sales]])/100</f>
        <v>6.3424501424501423E-3</v>
      </c>
      <c r="Q1522" s="12"/>
    </row>
    <row r="1523" spans="1:17" x14ac:dyDescent="0.25">
      <c r="A1523">
        <v>10350</v>
      </c>
      <c r="B1523">
        <v>69</v>
      </c>
      <c r="C1523" t="str">
        <f>_xlfn.XLOOKUP(order_details[[#This Row],[orderID]],orders[orderID],orders[customerID])</f>
        <v>LAMAI</v>
      </c>
      <c r="D1523" t="str">
        <f>_xlfn.XLOOKUP(order_details[[#This Row],[orderID]],orders[orderID],orders[Employee Name])</f>
        <v>Michael Suyama</v>
      </c>
      <c r="E1523" t="str">
        <f>_xlfn.XLOOKUP(order_details[[#This Row],[Customer ID]],customers[customerID],customers[companyName])</f>
        <v>La maison d'Asie</v>
      </c>
      <c r="F1523" t="str">
        <f>_xlfn.XLOOKUP(order_details[[#This Row],[productID]],products[productID],products[productName])</f>
        <v>Gudbrandsdalsost</v>
      </c>
      <c r="G1523" t="str">
        <f>_xlfn.XLOOKUP(order_details[[#This Row],[Product Name]],products[productName],products[Category Name])</f>
        <v>Dairy Products</v>
      </c>
      <c r="H1523" s="6">
        <f>_xlfn.XLOOKUP(order_details[[#This Row],[orderID]],orders[orderID],orders[orderDate])</f>
        <v>41589</v>
      </c>
      <c r="I1523" s="6" t="e">
        <f>DATEVALUE(order_details[[#This Row],[Order Date]])</f>
        <v>#VALUE!</v>
      </c>
      <c r="J1523">
        <v>28.8</v>
      </c>
      <c r="K1523">
        <v>18</v>
      </c>
      <c r="L1523">
        <v>0.1</v>
      </c>
      <c r="M1523">
        <f>(order_details[[#This Row],[unitPrice]]*order_details[[#This Row],[quantity]]) - (order_details[[#This Row],[unitPrice]]*order_details[[#This Row],[quantity]]*order_details[[#This Row],[discount]])</f>
        <v>466.55999999999995</v>
      </c>
      <c r="N1523">
        <f>_xlfn.XLOOKUP(order_details[[#This Row],[orderID]],orders[orderID],orders[freight])</f>
        <v>64.19</v>
      </c>
      <c r="O1523">
        <f>order_details[[#This Row],[Sales]]-order_details[[#This Row],[Freight]]</f>
        <v>402.36999999999995</v>
      </c>
      <c r="P1523" s="8">
        <f>(order_details[[#This Row],[Profit]]/order_details[[#This Row],[Sales]])/100</f>
        <v>8.6241855281207133E-3</v>
      </c>
      <c r="Q1523" s="12"/>
    </row>
    <row r="1524" spans="1:17" x14ac:dyDescent="0.25">
      <c r="A1524">
        <v>10361</v>
      </c>
      <c r="B1524">
        <v>39</v>
      </c>
      <c r="C1524" t="str">
        <f>_xlfn.XLOOKUP(order_details[[#This Row],[orderID]],orders[orderID],orders[customerID])</f>
        <v>QUICK</v>
      </c>
      <c r="D1524" t="str">
        <f>_xlfn.XLOOKUP(order_details[[#This Row],[orderID]],orders[orderID],orders[Employee Name])</f>
        <v>Nancy Davolio</v>
      </c>
      <c r="E1524" t="str">
        <f>_xlfn.XLOOKUP(order_details[[#This Row],[Customer ID]],customers[customerID],customers[companyName])</f>
        <v>QUICK-Stop</v>
      </c>
      <c r="F1524" t="str">
        <f>_xlfn.XLOOKUP(order_details[[#This Row],[productID]],products[productID],products[productName])</f>
        <v>Chartreuse verte</v>
      </c>
      <c r="G1524" t="str">
        <f>_xlfn.XLOOKUP(order_details[[#This Row],[Product Name]],products[productName],products[Category Name])</f>
        <v>Beverages</v>
      </c>
      <c r="H1524" s="6">
        <f>_xlfn.XLOOKUP(order_details[[#This Row],[orderID]],orders[orderID],orders[orderDate])</f>
        <v>41600</v>
      </c>
      <c r="I1524" s="6" t="e">
        <f>DATEVALUE(order_details[[#This Row],[Order Date]])</f>
        <v>#VALUE!</v>
      </c>
      <c r="J1524">
        <v>14.4</v>
      </c>
      <c r="K1524">
        <v>54</v>
      </c>
      <c r="L1524">
        <v>0.1</v>
      </c>
      <c r="M1524">
        <f>(order_details[[#This Row],[unitPrice]]*order_details[[#This Row],[quantity]]) - (order_details[[#This Row],[unitPrice]]*order_details[[#This Row],[quantity]]*order_details[[#This Row],[discount]])</f>
        <v>699.84</v>
      </c>
      <c r="N1524">
        <f>_xlfn.XLOOKUP(order_details[[#This Row],[orderID]],orders[orderID],orders[freight])</f>
        <v>183.17</v>
      </c>
      <c r="O1524">
        <f>order_details[[#This Row],[Sales]]-order_details[[#This Row],[Freight]]</f>
        <v>516.67000000000007</v>
      </c>
      <c r="P1524" s="8">
        <f>(order_details[[#This Row],[Profit]]/order_details[[#This Row],[Sales]])/100</f>
        <v>7.3826874714220401E-3</v>
      </c>
      <c r="Q1524" s="12"/>
    </row>
    <row r="1525" spans="1:17" x14ac:dyDescent="0.25">
      <c r="A1525">
        <v>10361</v>
      </c>
      <c r="B1525">
        <v>60</v>
      </c>
      <c r="C1525" t="str">
        <f>_xlfn.XLOOKUP(order_details[[#This Row],[orderID]],orders[orderID],orders[customerID])</f>
        <v>QUICK</v>
      </c>
      <c r="D1525" t="str">
        <f>_xlfn.XLOOKUP(order_details[[#This Row],[orderID]],orders[orderID],orders[Employee Name])</f>
        <v>Nancy Davolio</v>
      </c>
      <c r="E1525" t="str">
        <f>_xlfn.XLOOKUP(order_details[[#This Row],[Customer ID]],customers[customerID],customers[companyName])</f>
        <v>QUICK-Stop</v>
      </c>
      <c r="F1525" t="str">
        <f>_xlfn.XLOOKUP(order_details[[#This Row],[productID]],products[productID],products[productName])</f>
        <v>Camembert Pierrot</v>
      </c>
      <c r="G1525" t="str">
        <f>_xlfn.XLOOKUP(order_details[[#This Row],[Product Name]],products[productName],products[Category Name])</f>
        <v>Dairy Products</v>
      </c>
      <c r="H1525" s="6">
        <f>_xlfn.XLOOKUP(order_details[[#This Row],[orderID]],orders[orderID],orders[orderDate])</f>
        <v>41600</v>
      </c>
      <c r="I1525" s="6" t="e">
        <f>DATEVALUE(order_details[[#This Row],[Order Date]])</f>
        <v>#VALUE!</v>
      </c>
      <c r="J1525">
        <v>27.2</v>
      </c>
      <c r="K1525">
        <v>55</v>
      </c>
      <c r="L1525">
        <v>0.1</v>
      </c>
      <c r="M1525">
        <f>(order_details[[#This Row],[unitPrice]]*order_details[[#This Row],[quantity]]) - (order_details[[#This Row],[unitPrice]]*order_details[[#This Row],[quantity]]*order_details[[#This Row],[discount]])</f>
        <v>1346.4</v>
      </c>
      <c r="N1525">
        <f>_xlfn.XLOOKUP(order_details[[#This Row],[orderID]],orders[orderID],orders[freight])</f>
        <v>183.17</v>
      </c>
      <c r="O1525">
        <f>order_details[[#This Row],[Sales]]-order_details[[#This Row],[Freight]]</f>
        <v>1163.23</v>
      </c>
      <c r="P1525" s="8">
        <f>(order_details[[#This Row],[Profit]]/order_details[[#This Row],[Sales]])/100</f>
        <v>8.6395573380867504E-3</v>
      </c>
      <c r="Q1525" s="12"/>
    </row>
    <row r="1526" spans="1:17" x14ac:dyDescent="0.25">
      <c r="A1526">
        <v>10368</v>
      </c>
      <c r="B1526">
        <v>21</v>
      </c>
      <c r="C1526" t="str">
        <f>_xlfn.XLOOKUP(order_details[[#This Row],[orderID]],orders[orderID],orders[customerID])</f>
        <v>ERNSH</v>
      </c>
      <c r="D1526" t="str">
        <f>_xlfn.XLOOKUP(order_details[[#This Row],[orderID]],orders[orderID],orders[Employee Name])</f>
        <v>Andrew Fuller</v>
      </c>
      <c r="E1526" t="str">
        <f>_xlfn.XLOOKUP(order_details[[#This Row],[Customer ID]],customers[customerID],customers[companyName])</f>
        <v>Ernst Handel</v>
      </c>
      <c r="F1526" t="str">
        <f>_xlfn.XLOOKUP(order_details[[#This Row],[productID]],products[productID],products[productName])</f>
        <v>Sir Rodney's Scones</v>
      </c>
      <c r="G1526" t="str">
        <f>_xlfn.XLOOKUP(order_details[[#This Row],[Product Name]],products[productName],products[Category Name])</f>
        <v>Confections</v>
      </c>
      <c r="H1526" s="6">
        <f>_xlfn.XLOOKUP(order_details[[#This Row],[orderID]],orders[orderID],orders[orderDate])</f>
        <v>41607</v>
      </c>
      <c r="I1526" s="6" t="e">
        <f>DATEVALUE(order_details[[#This Row],[Order Date]])</f>
        <v>#VALUE!</v>
      </c>
      <c r="J1526">
        <v>8</v>
      </c>
      <c r="K1526">
        <v>5</v>
      </c>
      <c r="L1526">
        <v>0.1</v>
      </c>
      <c r="M1526">
        <f>(order_details[[#This Row],[unitPrice]]*order_details[[#This Row],[quantity]]) - (order_details[[#This Row],[unitPrice]]*order_details[[#This Row],[quantity]]*order_details[[#This Row],[discount]])</f>
        <v>36</v>
      </c>
      <c r="N1526">
        <f>_xlfn.XLOOKUP(order_details[[#This Row],[orderID]],orders[orderID],orders[freight])</f>
        <v>101.95</v>
      </c>
      <c r="O1526">
        <f>order_details[[#This Row],[Sales]]-order_details[[#This Row],[Freight]]</f>
        <v>-65.95</v>
      </c>
      <c r="P1526" s="8">
        <f>(order_details[[#This Row],[Profit]]/order_details[[#This Row],[Sales]])/100</f>
        <v>-1.8319444444444447E-2</v>
      </c>
      <c r="Q1526" s="12"/>
    </row>
    <row r="1527" spans="1:17" x14ac:dyDescent="0.25">
      <c r="A1527">
        <v>10368</v>
      </c>
      <c r="B1527">
        <v>28</v>
      </c>
      <c r="C1527" t="str">
        <f>_xlfn.XLOOKUP(order_details[[#This Row],[orderID]],orders[orderID],orders[customerID])</f>
        <v>ERNSH</v>
      </c>
      <c r="D1527" t="str">
        <f>_xlfn.XLOOKUP(order_details[[#This Row],[orderID]],orders[orderID],orders[Employee Name])</f>
        <v>Andrew Fuller</v>
      </c>
      <c r="E1527" t="str">
        <f>_xlfn.XLOOKUP(order_details[[#This Row],[Customer ID]],customers[customerID],customers[companyName])</f>
        <v>Ernst Handel</v>
      </c>
      <c r="F1527" t="str">
        <f>_xlfn.XLOOKUP(order_details[[#This Row],[productID]],products[productID],products[productName])</f>
        <v>Rössle Sauerkraut</v>
      </c>
      <c r="G1527" t="str">
        <f>_xlfn.XLOOKUP(order_details[[#This Row],[Product Name]],products[productName],products[Category Name])</f>
        <v>Produce</v>
      </c>
      <c r="H1527" s="6">
        <f>_xlfn.XLOOKUP(order_details[[#This Row],[orderID]],orders[orderID],orders[orderDate])</f>
        <v>41607</v>
      </c>
      <c r="I1527" s="6" t="e">
        <f>DATEVALUE(order_details[[#This Row],[Order Date]])</f>
        <v>#VALUE!</v>
      </c>
      <c r="J1527">
        <v>36.4</v>
      </c>
      <c r="K1527">
        <v>13</v>
      </c>
      <c r="L1527">
        <v>0.1</v>
      </c>
      <c r="M1527">
        <f>(order_details[[#This Row],[unitPrice]]*order_details[[#This Row],[quantity]]) - (order_details[[#This Row],[unitPrice]]*order_details[[#This Row],[quantity]]*order_details[[#This Row],[discount]])</f>
        <v>425.88</v>
      </c>
      <c r="N1527">
        <f>_xlfn.XLOOKUP(order_details[[#This Row],[orderID]],orders[orderID],orders[freight])</f>
        <v>101.95</v>
      </c>
      <c r="O1527">
        <f>order_details[[#This Row],[Sales]]-order_details[[#This Row],[Freight]]</f>
        <v>323.93</v>
      </c>
      <c r="P1527" s="8">
        <f>(order_details[[#This Row],[Profit]]/order_details[[#This Row],[Sales]])/100</f>
        <v>7.6061331830562604E-3</v>
      </c>
      <c r="Q1527" s="12"/>
    </row>
    <row r="1528" spans="1:17" x14ac:dyDescent="0.25">
      <c r="A1528">
        <v>10368</v>
      </c>
      <c r="B1528">
        <v>64</v>
      </c>
      <c r="C1528" t="str">
        <f>_xlfn.XLOOKUP(order_details[[#This Row],[orderID]],orders[orderID],orders[customerID])</f>
        <v>ERNSH</v>
      </c>
      <c r="D1528" t="str">
        <f>_xlfn.XLOOKUP(order_details[[#This Row],[orderID]],orders[orderID],orders[Employee Name])</f>
        <v>Andrew Fuller</v>
      </c>
      <c r="E1528" t="str">
        <f>_xlfn.XLOOKUP(order_details[[#This Row],[Customer ID]],customers[customerID],customers[companyName])</f>
        <v>Ernst Handel</v>
      </c>
      <c r="F1528" t="str">
        <f>_xlfn.XLOOKUP(order_details[[#This Row],[productID]],products[productID],products[productName])</f>
        <v>Wimmers gute Semmelknödel</v>
      </c>
      <c r="G1528" t="str">
        <f>_xlfn.XLOOKUP(order_details[[#This Row],[Product Name]],products[productName],products[Category Name])</f>
        <v>Grains &amp; Cereals</v>
      </c>
      <c r="H1528" s="6">
        <f>_xlfn.XLOOKUP(order_details[[#This Row],[orderID]],orders[orderID],orders[orderDate])</f>
        <v>41607</v>
      </c>
      <c r="I1528" s="6" t="e">
        <f>DATEVALUE(order_details[[#This Row],[Order Date]])</f>
        <v>#VALUE!</v>
      </c>
      <c r="J1528">
        <v>26.6</v>
      </c>
      <c r="K1528">
        <v>35</v>
      </c>
      <c r="L1528">
        <v>0.1</v>
      </c>
      <c r="M1528">
        <f>(order_details[[#This Row],[unitPrice]]*order_details[[#This Row],[quantity]]) - (order_details[[#This Row],[unitPrice]]*order_details[[#This Row],[quantity]]*order_details[[#This Row],[discount]])</f>
        <v>837.9</v>
      </c>
      <c r="N1528">
        <f>_xlfn.XLOOKUP(order_details[[#This Row],[orderID]],orders[orderID],orders[freight])</f>
        <v>101.95</v>
      </c>
      <c r="O1528">
        <f>order_details[[#This Row],[Sales]]-order_details[[#This Row],[Freight]]</f>
        <v>735.94999999999993</v>
      </c>
      <c r="P1528" s="8">
        <f>(order_details[[#This Row],[Profit]]/order_details[[#This Row],[Sales]])/100</f>
        <v>8.783267693042128E-3</v>
      </c>
      <c r="Q1528" s="12"/>
    </row>
    <row r="1529" spans="1:17" x14ac:dyDescent="0.25">
      <c r="A1529">
        <v>10379</v>
      </c>
      <c r="B1529">
        <v>41</v>
      </c>
      <c r="C1529" t="str">
        <f>_xlfn.XLOOKUP(order_details[[#This Row],[orderID]],orders[orderID],orders[customerID])</f>
        <v>QUEDE</v>
      </c>
      <c r="D1529" t="str">
        <f>_xlfn.XLOOKUP(order_details[[#This Row],[orderID]],orders[orderID],orders[Employee Name])</f>
        <v>Andrew Fuller</v>
      </c>
      <c r="E1529" t="str">
        <f>_xlfn.XLOOKUP(order_details[[#This Row],[Customer ID]],customers[customerID],customers[companyName])</f>
        <v>Que Delícia</v>
      </c>
      <c r="F1529" t="str">
        <f>_xlfn.XLOOKUP(order_details[[#This Row],[productID]],products[productID],products[productName])</f>
        <v>Jack's New England Clam Chowder</v>
      </c>
      <c r="G1529" t="str">
        <f>_xlfn.XLOOKUP(order_details[[#This Row],[Product Name]],products[productName],products[Category Name])</f>
        <v>Seafood</v>
      </c>
      <c r="H1529" s="6">
        <f>_xlfn.XLOOKUP(order_details[[#This Row],[orderID]],orders[orderID],orders[orderDate])</f>
        <v>41619</v>
      </c>
      <c r="I1529" s="6" t="e">
        <f>DATEVALUE(order_details[[#This Row],[Order Date]])</f>
        <v>#VALUE!</v>
      </c>
      <c r="J1529">
        <v>7.7</v>
      </c>
      <c r="K1529">
        <v>8</v>
      </c>
      <c r="L1529">
        <v>0.1</v>
      </c>
      <c r="M1529">
        <f>(order_details[[#This Row],[unitPrice]]*order_details[[#This Row],[quantity]]) - (order_details[[#This Row],[unitPrice]]*order_details[[#This Row],[quantity]]*order_details[[#This Row],[discount]])</f>
        <v>55.44</v>
      </c>
      <c r="N1529">
        <f>_xlfn.XLOOKUP(order_details[[#This Row],[orderID]],orders[orderID],orders[freight])</f>
        <v>45.03</v>
      </c>
      <c r="O1529">
        <f>order_details[[#This Row],[Sales]]-order_details[[#This Row],[Freight]]</f>
        <v>10.409999999999997</v>
      </c>
      <c r="P1529" s="8">
        <f>(order_details[[#This Row],[Profit]]/order_details[[#This Row],[Sales]])/100</f>
        <v>1.8777056277056272E-3</v>
      </c>
      <c r="Q1529" s="12"/>
    </row>
    <row r="1530" spans="1:17" x14ac:dyDescent="0.25">
      <c r="A1530">
        <v>10379</v>
      </c>
      <c r="B1530">
        <v>63</v>
      </c>
      <c r="C1530" t="str">
        <f>_xlfn.XLOOKUP(order_details[[#This Row],[orderID]],orders[orderID],orders[customerID])</f>
        <v>QUEDE</v>
      </c>
      <c r="D1530" t="str">
        <f>_xlfn.XLOOKUP(order_details[[#This Row],[orderID]],orders[orderID],orders[Employee Name])</f>
        <v>Andrew Fuller</v>
      </c>
      <c r="E1530" t="str">
        <f>_xlfn.XLOOKUP(order_details[[#This Row],[Customer ID]],customers[customerID],customers[companyName])</f>
        <v>Que Delícia</v>
      </c>
      <c r="F1530" t="str">
        <f>_xlfn.XLOOKUP(order_details[[#This Row],[productID]],products[productID],products[productName])</f>
        <v>Vegie-spread</v>
      </c>
      <c r="G1530" t="str">
        <f>_xlfn.XLOOKUP(order_details[[#This Row],[Product Name]],products[productName],products[Category Name])</f>
        <v>Condiments</v>
      </c>
      <c r="H1530" s="6">
        <f>_xlfn.XLOOKUP(order_details[[#This Row],[orderID]],orders[orderID],orders[orderDate])</f>
        <v>41619</v>
      </c>
      <c r="I1530" s="6" t="e">
        <f>DATEVALUE(order_details[[#This Row],[Order Date]])</f>
        <v>#VALUE!</v>
      </c>
      <c r="J1530">
        <v>35.1</v>
      </c>
      <c r="K1530">
        <v>16</v>
      </c>
      <c r="L1530">
        <v>0.1</v>
      </c>
      <c r="M1530">
        <f>(order_details[[#This Row],[unitPrice]]*order_details[[#This Row],[quantity]]) - (order_details[[#This Row],[unitPrice]]*order_details[[#This Row],[quantity]]*order_details[[#This Row],[discount]])</f>
        <v>505.44</v>
      </c>
      <c r="N1530">
        <f>_xlfn.XLOOKUP(order_details[[#This Row],[orderID]],orders[orderID],orders[freight])</f>
        <v>45.03</v>
      </c>
      <c r="O1530">
        <f>order_details[[#This Row],[Sales]]-order_details[[#This Row],[Freight]]</f>
        <v>460.40999999999997</v>
      </c>
      <c r="P1530" s="8">
        <f>(order_details[[#This Row],[Profit]]/order_details[[#This Row],[Sales]])/100</f>
        <v>9.1090930674263999E-3</v>
      </c>
      <c r="Q1530" s="12"/>
    </row>
    <row r="1531" spans="1:17" x14ac:dyDescent="0.25">
      <c r="A1531">
        <v>10379</v>
      </c>
      <c r="B1531">
        <v>65</v>
      </c>
      <c r="C1531" t="str">
        <f>_xlfn.XLOOKUP(order_details[[#This Row],[orderID]],orders[orderID],orders[customerID])</f>
        <v>QUEDE</v>
      </c>
      <c r="D1531" t="str">
        <f>_xlfn.XLOOKUP(order_details[[#This Row],[orderID]],orders[orderID],orders[Employee Name])</f>
        <v>Andrew Fuller</v>
      </c>
      <c r="E1531" t="str">
        <f>_xlfn.XLOOKUP(order_details[[#This Row],[Customer ID]],customers[customerID],customers[companyName])</f>
        <v>Que Delícia</v>
      </c>
      <c r="F1531" t="str">
        <f>_xlfn.XLOOKUP(order_details[[#This Row],[productID]],products[productID],products[productName])</f>
        <v>Louisiana Fiery Hot Pepper Sauce</v>
      </c>
      <c r="G1531" t="str">
        <f>_xlfn.XLOOKUP(order_details[[#This Row],[Product Name]],products[productName],products[Category Name])</f>
        <v>Condiments</v>
      </c>
      <c r="H1531" s="6">
        <f>_xlfn.XLOOKUP(order_details[[#This Row],[orderID]],orders[orderID],orders[orderDate])</f>
        <v>41619</v>
      </c>
      <c r="I1531" s="6" t="e">
        <f>DATEVALUE(order_details[[#This Row],[Order Date]])</f>
        <v>#VALUE!</v>
      </c>
      <c r="J1531">
        <v>16.8</v>
      </c>
      <c r="K1531">
        <v>20</v>
      </c>
      <c r="L1531">
        <v>0.1</v>
      </c>
      <c r="M1531">
        <f>(order_details[[#This Row],[unitPrice]]*order_details[[#This Row],[quantity]]) - (order_details[[#This Row],[unitPrice]]*order_details[[#This Row],[quantity]]*order_details[[#This Row],[discount]])</f>
        <v>302.39999999999998</v>
      </c>
      <c r="N1531">
        <f>_xlfn.XLOOKUP(order_details[[#This Row],[orderID]],orders[orderID],orders[freight])</f>
        <v>45.03</v>
      </c>
      <c r="O1531">
        <f>order_details[[#This Row],[Sales]]-order_details[[#This Row],[Freight]]</f>
        <v>257.37</v>
      </c>
      <c r="P1531" s="8">
        <f>(order_details[[#This Row],[Profit]]/order_details[[#This Row],[Sales]])/100</f>
        <v>8.5109126984126999E-3</v>
      </c>
      <c r="Q1531" s="12"/>
    </row>
    <row r="1532" spans="1:17" x14ac:dyDescent="0.25">
      <c r="A1532">
        <v>10380</v>
      </c>
      <c r="B1532">
        <v>30</v>
      </c>
      <c r="C1532" t="str">
        <f>_xlfn.XLOOKUP(order_details[[#This Row],[orderID]],orders[orderID],orders[customerID])</f>
        <v>HUNGO</v>
      </c>
      <c r="D1532" t="str">
        <f>_xlfn.XLOOKUP(order_details[[#This Row],[orderID]],orders[orderID],orders[Employee Name])</f>
        <v>Laura Callahan</v>
      </c>
      <c r="E1532" t="str">
        <f>_xlfn.XLOOKUP(order_details[[#This Row],[Customer ID]],customers[customerID],customers[companyName])</f>
        <v>Hungry Owl All-Night Grocers</v>
      </c>
      <c r="F1532" t="str">
        <f>_xlfn.XLOOKUP(order_details[[#This Row],[productID]],products[productID],products[productName])</f>
        <v>Nord-Ost Matjeshering</v>
      </c>
      <c r="G1532" t="str">
        <f>_xlfn.XLOOKUP(order_details[[#This Row],[Product Name]],products[productName],products[Category Name])</f>
        <v>Seafood</v>
      </c>
      <c r="H1532" s="6">
        <f>_xlfn.XLOOKUP(order_details[[#This Row],[orderID]],orders[orderID],orders[orderDate])</f>
        <v>41620</v>
      </c>
      <c r="I1532" s="6" t="e">
        <f>DATEVALUE(order_details[[#This Row],[Order Date]])</f>
        <v>#VALUE!</v>
      </c>
      <c r="J1532">
        <v>20.7</v>
      </c>
      <c r="K1532">
        <v>18</v>
      </c>
      <c r="L1532">
        <v>0.1</v>
      </c>
      <c r="M1532">
        <f>(order_details[[#This Row],[unitPrice]]*order_details[[#This Row],[quantity]]) - (order_details[[#This Row],[unitPrice]]*order_details[[#This Row],[quantity]]*order_details[[#This Row],[discount]])</f>
        <v>335.34</v>
      </c>
      <c r="N1532">
        <f>_xlfn.XLOOKUP(order_details[[#This Row],[orderID]],orders[orderID],orders[freight])</f>
        <v>35.03</v>
      </c>
      <c r="O1532">
        <f>order_details[[#This Row],[Sales]]-order_details[[#This Row],[Freight]]</f>
        <v>300.30999999999995</v>
      </c>
      <c r="P1532" s="8">
        <f>(order_details[[#This Row],[Profit]]/order_details[[#This Row],[Sales]])/100</f>
        <v>8.9553885608636002E-3</v>
      </c>
      <c r="Q1532" s="12"/>
    </row>
    <row r="1533" spans="1:17" x14ac:dyDescent="0.25">
      <c r="A1533">
        <v>10380</v>
      </c>
      <c r="B1533">
        <v>53</v>
      </c>
      <c r="C1533" t="str">
        <f>_xlfn.XLOOKUP(order_details[[#This Row],[orderID]],orders[orderID],orders[customerID])</f>
        <v>HUNGO</v>
      </c>
      <c r="D1533" t="str">
        <f>_xlfn.XLOOKUP(order_details[[#This Row],[orderID]],orders[orderID],orders[Employee Name])</f>
        <v>Laura Callahan</v>
      </c>
      <c r="E1533" t="str">
        <f>_xlfn.XLOOKUP(order_details[[#This Row],[Customer ID]],customers[customerID],customers[companyName])</f>
        <v>Hungry Owl All-Night Grocers</v>
      </c>
      <c r="F1533" t="str">
        <f>_xlfn.XLOOKUP(order_details[[#This Row],[productID]],products[productID],products[productName])</f>
        <v>Perth Pasties</v>
      </c>
      <c r="G1533" t="str">
        <f>_xlfn.XLOOKUP(order_details[[#This Row],[Product Name]],products[productName],products[Category Name])</f>
        <v>Meat &amp; Poultry</v>
      </c>
      <c r="H1533" s="6">
        <f>_xlfn.XLOOKUP(order_details[[#This Row],[orderID]],orders[orderID],orders[orderDate])</f>
        <v>41620</v>
      </c>
      <c r="I1533" s="6" t="e">
        <f>DATEVALUE(order_details[[#This Row],[Order Date]])</f>
        <v>#VALUE!</v>
      </c>
      <c r="J1533">
        <v>26.2</v>
      </c>
      <c r="K1533">
        <v>20</v>
      </c>
      <c r="L1533">
        <v>0.1</v>
      </c>
      <c r="M1533">
        <f>(order_details[[#This Row],[unitPrice]]*order_details[[#This Row],[quantity]]) - (order_details[[#This Row],[unitPrice]]*order_details[[#This Row],[quantity]]*order_details[[#This Row],[discount]])</f>
        <v>471.6</v>
      </c>
      <c r="N1533">
        <f>_xlfn.XLOOKUP(order_details[[#This Row],[orderID]],orders[orderID],orders[freight])</f>
        <v>35.03</v>
      </c>
      <c r="O1533">
        <f>order_details[[#This Row],[Sales]]-order_details[[#This Row],[Freight]]</f>
        <v>436.57000000000005</v>
      </c>
      <c r="P1533" s="8">
        <f>(order_details[[#This Row],[Profit]]/order_details[[#This Row],[Sales]])/100</f>
        <v>9.2572094995759125E-3</v>
      </c>
      <c r="Q1533" s="12"/>
    </row>
    <row r="1534" spans="1:17" x14ac:dyDescent="0.25">
      <c r="A1534">
        <v>10380</v>
      </c>
      <c r="B1534">
        <v>60</v>
      </c>
      <c r="C1534" t="str">
        <f>_xlfn.XLOOKUP(order_details[[#This Row],[orderID]],orders[orderID],orders[customerID])</f>
        <v>HUNGO</v>
      </c>
      <c r="D1534" t="str">
        <f>_xlfn.XLOOKUP(order_details[[#This Row],[orderID]],orders[orderID],orders[Employee Name])</f>
        <v>Laura Callahan</v>
      </c>
      <c r="E1534" t="str">
        <f>_xlfn.XLOOKUP(order_details[[#This Row],[Customer ID]],customers[customerID],customers[companyName])</f>
        <v>Hungry Owl All-Night Grocers</v>
      </c>
      <c r="F1534" t="str">
        <f>_xlfn.XLOOKUP(order_details[[#This Row],[productID]],products[productID],products[productName])</f>
        <v>Camembert Pierrot</v>
      </c>
      <c r="G1534" t="str">
        <f>_xlfn.XLOOKUP(order_details[[#This Row],[Product Name]],products[productName],products[Category Name])</f>
        <v>Dairy Products</v>
      </c>
      <c r="H1534" s="6">
        <f>_xlfn.XLOOKUP(order_details[[#This Row],[orderID]],orders[orderID],orders[orderDate])</f>
        <v>41620</v>
      </c>
      <c r="I1534" s="6" t="e">
        <f>DATEVALUE(order_details[[#This Row],[Order Date]])</f>
        <v>#VALUE!</v>
      </c>
      <c r="J1534">
        <v>27.2</v>
      </c>
      <c r="K1534">
        <v>6</v>
      </c>
      <c r="L1534">
        <v>0.1</v>
      </c>
      <c r="M1534">
        <f>(order_details[[#This Row],[unitPrice]]*order_details[[#This Row],[quantity]]) - (order_details[[#This Row],[unitPrice]]*order_details[[#This Row],[quantity]]*order_details[[#This Row],[discount]])</f>
        <v>146.88</v>
      </c>
      <c r="N1534">
        <f>_xlfn.XLOOKUP(order_details[[#This Row],[orderID]],orders[orderID],orders[freight])</f>
        <v>35.03</v>
      </c>
      <c r="O1534">
        <f>order_details[[#This Row],[Sales]]-order_details[[#This Row],[Freight]]</f>
        <v>111.85</v>
      </c>
      <c r="P1534" s="8">
        <f>(order_details[[#This Row],[Profit]]/order_details[[#This Row],[Sales]])/100</f>
        <v>7.6150599128540306E-3</v>
      </c>
      <c r="Q1534" s="12"/>
    </row>
    <row r="1535" spans="1:17" x14ac:dyDescent="0.25">
      <c r="A1535">
        <v>10390</v>
      </c>
      <c r="B1535">
        <v>31</v>
      </c>
      <c r="C1535" t="str">
        <f>_xlfn.XLOOKUP(order_details[[#This Row],[orderID]],orders[orderID],orders[customerID])</f>
        <v>ERNSH</v>
      </c>
      <c r="D1535" t="str">
        <f>_xlfn.XLOOKUP(order_details[[#This Row],[orderID]],orders[orderID],orders[Employee Name])</f>
        <v>Michael Suyama</v>
      </c>
      <c r="E1535" t="str">
        <f>_xlfn.XLOOKUP(order_details[[#This Row],[Customer ID]],customers[customerID],customers[companyName])</f>
        <v>Ernst Handel</v>
      </c>
      <c r="F1535" t="str">
        <f>_xlfn.XLOOKUP(order_details[[#This Row],[productID]],products[productID],products[productName])</f>
        <v>Gorgonzola Telino</v>
      </c>
      <c r="G1535" t="str">
        <f>_xlfn.XLOOKUP(order_details[[#This Row],[Product Name]],products[productName],products[Category Name])</f>
        <v>Dairy Products</v>
      </c>
      <c r="H1535" s="6">
        <f>_xlfn.XLOOKUP(order_details[[#This Row],[orderID]],orders[orderID],orders[orderDate])</f>
        <v>41631</v>
      </c>
      <c r="I1535" s="6" t="e">
        <f>DATEVALUE(order_details[[#This Row],[Order Date]])</f>
        <v>#VALUE!</v>
      </c>
      <c r="J1535">
        <v>10</v>
      </c>
      <c r="K1535">
        <v>60</v>
      </c>
      <c r="L1535">
        <v>0.1</v>
      </c>
      <c r="M1535">
        <f>(order_details[[#This Row],[unitPrice]]*order_details[[#This Row],[quantity]]) - (order_details[[#This Row],[unitPrice]]*order_details[[#This Row],[quantity]]*order_details[[#This Row],[discount]])</f>
        <v>540</v>
      </c>
      <c r="N1535">
        <f>_xlfn.XLOOKUP(order_details[[#This Row],[orderID]],orders[orderID],orders[freight])</f>
        <v>126.38</v>
      </c>
      <c r="O1535">
        <f>order_details[[#This Row],[Sales]]-order_details[[#This Row],[Freight]]</f>
        <v>413.62</v>
      </c>
      <c r="P1535" s="8">
        <f>(order_details[[#This Row],[Profit]]/order_details[[#This Row],[Sales]])/100</f>
        <v>7.6596296296296299E-3</v>
      </c>
      <c r="Q1535" s="12"/>
    </row>
    <row r="1536" spans="1:17" x14ac:dyDescent="0.25">
      <c r="A1536">
        <v>10390</v>
      </c>
      <c r="B1536">
        <v>35</v>
      </c>
      <c r="C1536" t="str">
        <f>_xlfn.XLOOKUP(order_details[[#This Row],[orderID]],orders[orderID],orders[customerID])</f>
        <v>ERNSH</v>
      </c>
      <c r="D1536" t="str">
        <f>_xlfn.XLOOKUP(order_details[[#This Row],[orderID]],orders[orderID],orders[Employee Name])</f>
        <v>Michael Suyama</v>
      </c>
      <c r="E1536" t="str">
        <f>_xlfn.XLOOKUP(order_details[[#This Row],[Customer ID]],customers[customerID],customers[companyName])</f>
        <v>Ernst Handel</v>
      </c>
      <c r="F1536" t="str">
        <f>_xlfn.XLOOKUP(order_details[[#This Row],[productID]],products[productID],products[productName])</f>
        <v>Steeleye Stout</v>
      </c>
      <c r="G1536" t="str">
        <f>_xlfn.XLOOKUP(order_details[[#This Row],[Product Name]],products[productName],products[Category Name])</f>
        <v>Beverages</v>
      </c>
      <c r="H1536" s="6">
        <f>_xlfn.XLOOKUP(order_details[[#This Row],[orderID]],orders[orderID],orders[orderDate])</f>
        <v>41631</v>
      </c>
      <c r="I1536" s="6" t="e">
        <f>DATEVALUE(order_details[[#This Row],[Order Date]])</f>
        <v>#VALUE!</v>
      </c>
      <c r="J1536">
        <v>14.4</v>
      </c>
      <c r="K1536">
        <v>40</v>
      </c>
      <c r="L1536">
        <v>0.1</v>
      </c>
      <c r="M1536">
        <f>(order_details[[#This Row],[unitPrice]]*order_details[[#This Row],[quantity]]) - (order_details[[#This Row],[unitPrice]]*order_details[[#This Row],[quantity]]*order_details[[#This Row],[discount]])</f>
        <v>518.4</v>
      </c>
      <c r="N1536">
        <f>_xlfn.XLOOKUP(order_details[[#This Row],[orderID]],orders[orderID],orders[freight])</f>
        <v>126.38</v>
      </c>
      <c r="O1536">
        <f>order_details[[#This Row],[Sales]]-order_details[[#This Row],[Freight]]</f>
        <v>392.02</v>
      </c>
      <c r="P1536" s="8">
        <f>(order_details[[#This Row],[Profit]]/order_details[[#This Row],[Sales]])/100</f>
        <v>7.5621141975308641E-3</v>
      </c>
      <c r="Q1536" s="12"/>
    </row>
    <row r="1537" spans="1:17" x14ac:dyDescent="0.25">
      <c r="A1537">
        <v>10390</v>
      </c>
      <c r="B1537">
        <v>72</v>
      </c>
      <c r="C1537" t="str">
        <f>_xlfn.XLOOKUP(order_details[[#This Row],[orderID]],orders[orderID],orders[customerID])</f>
        <v>ERNSH</v>
      </c>
      <c r="D1537" t="str">
        <f>_xlfn.XLOOKUP(order_details[[#This Row],[orderID]],orders[orderID],orders[Employee Name])</f>
        <v>Michael Suyama</v>
      </c>
      <c r="E1537" t="str">
        <f>_xlfn.XLOOKUP(order_details[[#This Row],[Customer ID]],customers[customerID],customers[companyName])</f>
        <v>Ernst Handel</v>
      </c>
      <c r="F1537" t="str">
        <f>_xlfn.XLOOKUP(order_details[[#This Row],[productID]],products[productID],products[productName])</f>
        <v>Mozzarella di Giovanni</v>
      </c>
      <c r="G1537" t="str">
        <f>_xlfn.XLOOKUP(order_details[[#This Row],[Product Name]],products[productName],products[Category Name])</f>
        <v>Dairy Products</v>
      </c>
      <c r="H1537" s="6">
        <f>_xlfn.XLOOKUP(order_details[[#This Row],[orderID]],orders[orderID],orders[orderDate])</f>
        <v>41631</v>
      </c>
      <c r="I1537" s="6" t="e">
        <f>DATEVALUE(order_details[[#This Row],[Order Date]])</f>
        <v>#VALUE!</v>
      </c>
      <c r="J1537">
        <v>27.8</v>
      </c>
      <c r="K1537">
        <v>24</v>
      </c>
      <c r="L1537">
        <v>0.1</v>
      </c>
      <c r="M1537">
        <f>(order_details[[#This Row],[unitPrice]]*order_details[[#This Row],[quantity]]) - (order_details[[#This Row],[unitPrice]]*order_details[[#This Row],[quantity]]*order_details[[#This Row],[discount]])</f>
        <v>600.48</v>
      </c>
      <c r="N1537">
        <f>_xlfn.XLOOKUP(order_details[[#This Row],[orderID]],orders[orderID],orders[freight])</f>
        <v>126.38</v>
      </c>
      <c r="O1537">
        <f>order_details[[#This Row],[Sales]]-order_details[[#This Row],[Freight]]</f>
        <v>474.1</v>
      </c>
      <c r="P1537" s="8">
        <f>(order_details[[#This Row],[Profit]]/order_details[[#This Row],[Sales]])/100</f>
        <v>7.8953503863575802E-3</v>
      </c>
      <c r="Q1537" s="12"/>
    </row>
    <row r="1538" spans="1:17" x14ac:dyDescent="0.25">
      <c r="A1538">
        <v>10395</v>
      </c>
      <c r="B1538">
        <v>46</v>
      </c>
      <c r="C1538" t="str">
        <f>_xlfn.XLOOKUP(order_details[[#This Row],[orderID]],orders[orderID],orders[customerID])</f>
        <v>HILAA</v>
      </c>
      <c r="D1538" t="str">
        <f>_xlfn.XLOOKUP(order_details[[#This Row],[orderID]],orders[orderID],orders[Employee Name])</f>
        <v>Michael Suyama</v>
      </c>
      <c r="E1538" t="str">
        <f>_xlfn.XLOOKUP(order_details[[#This Row],[Customer ID]],customers[customerID],customers[companyName])</f>
        <v>HILARION-Abastos</v>
      </c>
      <c r="F1538" t="str">
        <f>_xlfn.XLOOKUP(order_details[[#This Row],[productID]],products[productID],products[productName])</f>
        <v>Spegesild</v>
      </c>
      <c r="G1538" t="str">
        <f>_xlfn.XLOOKUP(order_details[[#This Row],[Product Name]],products[productName],products[Category Name])</f>
        <v>Seafood</v>
      </c>
      <c r="H1538" s="6">
        <f>_xlfn.XLOOKUP(order_details[[#This Row],[orderID]],orders[orderID],orders[orderDate])</f>
        <v>41634</v>
      </c>
      <c r="I1538" s="6" t="e">
        <f>DATEVALUE(order_details[[#This Row],[Order Date]])</f>
        <v>#VALUE!</v>
      </c>
      <c r="J1538">
        <v>9.6</v>
      </c>
      <c r="K1538">
        <v>28</v>
      </c>
      <c r="L1538">
        <v>0.1</v>
      </c>
      <c r="M1538">
        <f>(order_details[[#This Row],[unitPrice]]*order_details[[#This Row],[quantity]]) - (order_details[[#This Row],[unitPrice]]*order_details[[#This Row],[quantity]]*order_details[[#This Row],[discount]])</f>
        <v>241.92000000000002</v>
      </c>
      <c r="N1538">
        <f>_xlfn.XLOOKUP(order_details[[#This Row],[orderID]],orders[orderID],orders[freight])</f>
        <v>184.41</v>
      </c>
      <c r="O1538">
        <f>order_details[[#This Row],[Sales]]-order_details[[#This Row],[Freight]]</f>
        <v>57.510000000000019</v>
      </c>
      <c r="P1538" s="8">
        <f>(order_details[[#This Row],[Profit]]/order_details[[#This Row],[Sales]])/100</f>
        <v>2.3772321428571436E-3</v>
      </c>
      <c r="Q1538" s="12"/>
    </row>
    <row r="1539" spans="1:17" x14ac:dyDescent="0.25">
      <c r="A1539">
        <v>10395</v>
      </c>
      <c r="B1539">
        <v>53</v>
      </c>
      <c r="C1539" t="str">
        <f>_xlfn.XLOOKUP(order_details[[#This Row],[orderID]],orders[orderID],orders[customerID])</f>
        <v>HILAA</v>
      </c>
      <c r="D1539" t="str">
        <f>_xlfn.XLOOKUP(order_details[[#This Row],[orderID]],orders[orderID],orders[Employee Name])</f>
        <v>Michael Suyama</v>
      </c>
      <c r="E1539" t="str">
        <f>_xlfn.XLOOKUP(order_details[[#This Row],[Customer ID]],customers[customerID],customers[companyName])</f>
        <v>HILARION-Abastos</v>
      </c>
      <c r="F1539" t="str">
        <f>_xlfn.XLOOKUP(order_details[[#This Row],[productID]],products[productID],products[productName])</f>
        <v>Perth Pasties</v>
      </c>
      <c r="G1539" t="str">
        <f>_xlfn.XLOOKUP(order_details[[#This Row],[Product Name]],products[productName],products[Category Name])</f>
        <v>Meat &amp; Poultry</v>
      </c>
      <c r="H1539" s="6">
        <f>_xlfn.XLOOKUP(order_details[[#This Row],[orderID]],orders[orderID],orders[orderDate])</f>
        <v>41634</v>
      </c>
      <c r="I1539" s="6" t="e">
        <f>DATEVALUE(order_details[[#This Row],[Order Date]])</f>
        <v>#VALUE!</v>
      </c>
      <c r="J1539">
        <v>26.2</v>
      </c>
      <c r="K1539">
        <v>70</v>
      </c>
      <c r="L1539">
        <v>0.1</v>
      </c>
      <c r="M1539">
        <f>(order_details[[#This Row],[unitPrice]]*order_details[[#This Row],[quantity]]) - (order_details[[#This Row],[unitPrice]]*order_details[[#This Row],[quantity]]*order_details[[#This Row],[discount]])</f>
        <v>1650.6</v>
      </c>
      <c r="N1539">
        <f>_xlfn.XLOOKUP(order_details[[#This Row],[orderID]],orders[orderID],orders[freight])</f>
        <v>184.41</v>
      </c>
      <c r="O1539">
        <f>order_details[[#This Row],[Sales]]-order_details[[#This Row],[Freight]]</f>
        <v>1466.1899999999998</v>
      </c>
      <c r="P1539" s="8">
        <f>(order_details[[#This Row],[Profit]]/order_details[[#This Row],[Sales]])/100</f>
        <v>8.8827699018538715E-3</v>
      </c>
      <c r="Q1539" s="12"/>
    </row>
    <row r="1540" spans="1:17" x14ac:dyDescent="0.25">
      <c r="A1540">
        <v>10398</v>
      </c>
      <c r="B1540">
        <v>55</v>
      </c>
      <c r="C1540" t="str">
        <f>_xlfn.XLOOKUP(order_details[[#This Row],[orderID]],orders[orderID],orders[customerID])</f>
        <v>SAVEA</v>
      </c>
      <c r="D1540" t="str">
        <f>_xlfn.XLOOKUP(order_details[[#This Row],[orderID]],orders[orderID],orders[Employee Name])</f>
        <v>Andrew Fuller</v>
      </c>
      <c r="E1540" t="str">
        <f>_xlfn.XLOOKUP(order_details[[#This Row],[Customer ID]],customers[customerID],customers[companyName])</f>
        <v>Save-a-lot Markets</v>
      </c>
      <c r="F1540" t="str">
        <f>_xlfn.XLOOKUP(order_details[[#This Row],[productID]],products[productID],products[productName])</f>
        <v>Pâté chinois</v>
      </c>
      <c r="G1540" t="str">
        <f>_xlfn.XLOOKUP(order_details[[#This Row],[Product Name]],products[productName],products[Category Name])</f>
        <v>Meat &amp; Poultry</v>
      </c>
      <c r="H1540" s="6">
        <f>_xlfn.XLOOKUP(order_details[[#This Row],[orderID]],orders[orderID],orders[orderDate])</f>
        <v>41638</v>
      </c>
      <c r="I1540" s="6" t="e">
        <f>DATEVALUE(order_details[[#This Row],[Order Date]])</f>
        <v>#VALUE!</v>
      </c>
      <c r="J1540">
        <v>19.2</v>
      </c>
      <c r="K1540">
        <v>120</v>
      </c>
      <c r="L1540">
        <v>0.1</v>
      </c>
      <c r="M1540">
        <f>(order_details[[#This Row],[unitPrice]]*order_details[[#This Row],[quantity]]) - (order_details[[#This Row],[unitPrice]]*order_details[[#This Row],[quantity]]*order_details[[#This Row],[discount]])</f>
        <v>2073.6</v>
      </c>
      <c r="N1540">
        <f>_xlfn.XLOOKUP(order_details[[#This Row],[orderID]],orders[orderID],orders[freight])</f>
        <v>89.16</v>
      </c>
      <c r="O1540">
        <f>order_details[[#This Row],[Sales]]-order_details[[#This Row],[Freight]]</f>
        <v>1984.4399999999998</v>
      </c>
      <c r="P1540" s="8">
        <f>(order_details[[#This Row],[Profit]]/order_details[[#This Row],[Sales]])/100</f>
        <v>9.5700231481481487E-3</v>
      </c>
      <c r="Q1540" s="12"/>
    </row>
    <row r="1541" spans="1:17" x14ac:dyDescent="0.25">
      <c r="A1541">
        <v>10406</v>
      </c>
      <c r="B1541">
        <v>21</v>
      </c>
      <c r="C1541" t="str">
        <f>_xlfn.XLOOKUP(order_details[[#This Row],[orderID]],orders[orderID],orders[customerID])</f>
        <v>QUEEN</v>
      </c>
      <c r="D1541" t="str">
        <f>_xlfn.XLOOKUP(order_details[[#This Row],[orderID]],orders[orderID],orders[Employee Name])</f>
        <v>Robert King</v>
      </c>
      <c r="E1541" t="str">
        <f>_xlfn.XLOOKUP(order_details[[#This Row],[Customer ID]],customers[customerID],customers[companyName])</f>
        <v>Queen Cozinha</v>
      </c>
      <c r="F1541" t="str">
        <f>_xlfn.XLOOKUP(order_details[[#This Row],[productID]],products[productID],products[productName])</f>
        <v>Sir Rodney's Scones</v>
      </c>
      <c r="G1541" t="str">
        <f>_xlfn.XLOOKUP(order_details[[#This Row],[Product Name]],products[productName],products[Category Name])</f>
        <v>Confections</v>
      </c>
      <c r="H1541" s="6">
        <f>_xlfn.XLOOKUP(order_details[[#This Row],[orderID]],orders[orderID],orders[orderDate])</f>
        <v>41646</v>
      </c>
      <c r="I1541" s="6" t="e">
        <f>DATEVALUE(order_details[[#This Row],[Order Date]])</f>
        <v>#VALUE!</v>
      </c>
      <c r="J1541">
        <v>8</v>
      </c>
      <c r="K1541">
        <v>30</v>
      </c>
      <c r="L1541">
        <v>0.1</v>
      </c>
      <c r="M1541">
        <f>(order_details[[#This Row],[unitPrice]]*order_details[[#This Row],[quantity]]) - (order_details[[#This Row],[unitPrice]]*order_details[[#This Row],[quantity]]*order_details[[#This Row],[discount]])</f>
        <v>216</v>
      </c>
      <c r="N1541">
        <f>_xlfn.XLOOKUP(order_details[[#This Row],[orderID]],orders[orderID],orders[freight])</f>
        <v>108.04</v>
      </c>
      <c r="O1541">
        <f>order_details[[#This Row],[Sales]]-order_details[[#This Row],[Freight]]</f>
        <v>107.96</v>
      </c>
      <c r="P1541" s="8">
        <f>(order_details[[#This Row],[Profit]]/order_details[[#This Row],[Sales]])/100</f>
        <v>4.9981481481481474E-3</v>
      </c>
      <c r="Q1541" s="12"/>
    </row>
    <row r="1542" spans="1:17" x14ac:dyDescent="0.25">
      <c r="A1542">
        <v>10406</v>
      </c>
      <c r="B1542">
        <v>28</v>
      </c>
      <c r="C1542" t="str">
        <f>_xlfn.XLOOKUP(order_details[[#This Row],[orderID]],orders[orderID],orders[customerID])</f>
        <v>QUEEN</v>
      </c>
      <c r="D1542" t="str">
        <f>_xlfn.XLOOKUP(order_details[[#This Row],[orderID]],orders[orderID],orders[Employee Name])</f>
        <v>Robert King</v>
      </c>
      <c r="E1542" t="str">
        <f>_xlfn.XLOOKUP(order_details[[#This Row],[Customer ID]],customers[customerID],customers[companyName])</f>
        <v>Queen Cozinha</v>
      </c>
      <c r="F1542" t="str">
        <f>_xlfn.XLOOKUP(order_details[[#This Row],[productID]],products[productID],products[productName])</f>
        <v>Rössle Sauerkraut</v>
      </c>
      <c r="G1542" t="str">
        <f>_xlfn.XLOOKUP(order_details[[#This Row],[Product Name]],products[productName],products[Category Name])</f>
        <v>Produce</v>
      </c>
      <c r="H1542" s="6">
        <f>_xlfn.XLOOKUP(order_details[[#This Row],[orderID]],orders[orderID],orders[orderDate])</f>
        <v>41646</v>
      </c>
      <c r="I1542" s="6" t="e">
        <f>DATEVALUE(order_details[[#This Row],[Order Date]])</f>
        <v>#VALUE!</v>
      </c>
      <c r="J1542">
        <v>36.4</v>
      </c>
      <c r="K1542">
        <v>42</v>
      </c>
      <c r="L1542">
        <v>0.1</v>
      </c>
      <c r="M1542">
        <f>(order_details[[#This Row],[unitPrice]]*order_details[[#This Row],[quantity]]) - (order_details[[#This Row],[unitPrice]]*order_details[[#This Row],[quantity]]*order_details[[#This Row],[discount]])</f>
        <v>1375.92</v>
      </c>
      <c r="N1542">
        <f>_xlfn.XLOOKUP(order_details[[#This Row],[orderID]],orders[orderID],orders[freight])</f>
        <v>108.04</v>
      </c>
      <c r="O1542">
        <f>order_details[[#This Row],[Sales]]-order_details[[#This Row],[Freight]]</f>
        <v>1267.8800000000001</v>
      </c>
      <c r="P1542" s="8">
        <f>(order_details[[#This Row],[Profit]]/order_details[[#This Row],[Sales]])/100</f>
        <v>9.2147799290656432E-3</v>
      </c>
      <c r="Q1542" s="12"/>
    </row>
    <row r="1543" spans="1:17" x14ac:dyDescent="0.25">
      <c r="A1543">
        <v>10406</v>
      </c>
      <c r="B1543">
        <v>36</v>
      </c>
      <c r="C1543" t="str">
        <f>_xlfn.XLOOKUP(order_details[[#This Row],[orderID]],orders[orderID],orders[customerID])</f>
        <v>QUEEN</v>
      </c>
      <c r="D1543" t="str">
        <f>_xlfn.XLOOKUP(order_details[[#This Row],[orderID]],orders[orderID],orders[Employee Name])</f>
        <v>Robert King</v>
      </c>
      <c r="E1543" t="str">
        <f>_xlfn.XLOOKUP(order_details[[#This Row],[Customer ID]],customers[customerID],customers[companyName])</f>
        <v>Queen Cozinha</v>
      </c>
      <c r="F1543" t="str">
        <f>_xlfn.XLOOKUP(order_details[[#This Row],[productID]],products[productID],products[productName])</f>
        <v>Inlagd Sill</v>
      </c>
      <c r="G1543" t="str">
        <f>_xlfn.XLOOKUP(order_details[[#This Row],[Product Name]],products[productName],products[Category Name])</f>
        <v>Seafood</v>
      </c>
      <c r="H1543" s="6">
        <f>_xlfn.XLOOKUP(order_details[[#This Row],[orderID]],orders[orderID],orders[orderDate])</f>
        <v>41646</v>
      </c>
      <c r="I1543" s="6" t="e">
        <f>DATEVALUE(order_details[[#This Row],[Order Date]])</f>
        <v>#VALUE!</v>
      </c>
      <c r="J1543">
        <v>15.2</v>
      </c>
      <c r="K1543">
        <v>5</v>
      </c>
      <c r="L1543">
        <v>0.1</v>
      </c>
      <c r="M1543">
        <f>(order_details[[#This Row],[unitPrice]]*order_details[[#This Row],[quantity]]) - (order_details[[#This Row],[unitPrice]]*order_details[[#This Row],[quantity]]*order_details[[#This Row],[discount]])</f>
        <v>68.400000000000006</v>
      </c>
      <c r="N1543">
        <f>_xlfn.XLOOKUP(order_details[[#This Row],[orderID]],orders[orderID],orders[freight])</f>
        <v>108.04</v>
      </c>
      <c r="O1543">
        <f>order_details[[#This Row],[Sales]]-order_details[[#This Row],[Freight]]</f>
        <v>-39.64</v>
      </c>
      <c r="P1543" s="8">
        <f>(order_details[[#This Row],[Profit]]/order_details[[#This Row],[Sales]])/100</f>
        <v>-5.7953216374269003E-3</v>
      </c>
      <c r="Q1543" s="12"/>
    </row>
    <row r="1544" spans="1:17" x14ac:dyDescent="0.25">
      <c r="A1544">
        <v>10406</v>
      </c>
      <c r="B1544">
        <v>40</v>
      </c>
      <c r="C1544" t="str">
        <f>_xlfn.XLOOKUP(order_details[[#This Row],[orderID]],orders[orderID],orders[customerID])</f>
        <v>QUEEN</v>
      </c>
      <c r="D1544" t="str">
        <f>_xlfn.XLOOKUP(order_details[[#This Row],[orderID]],orders[orderID],orders[Employee Name])</f>
        <v>Robert King</v>
      </c>
      <c r="E1544" t="str">
        <f>_xlfn.XLOOKUP(order_details[[#This Row],[Customer ID]],customers[customerID],customers[companyName])</f>
        <v>Queen Cozinha</v>
      </c>
      <c r="F1544" t="str">
        <f>_xlfn.XLOOKUP(order_details[[#This Row],[productID]],products[productID],products[productName])</f>
        <v>Boston Crab Meat</v>
      </c>
      <c r="G1544" t="str">
        <f>_xlfn.XLOOKUP(order_details[[#This Row],[Product Name]],products[productName],products[Category Name])</f>
        <v>Seafood</v>
      </c>
      <c r="H1544" s="6">
        <f>_xlfn.XLOOKUP(order_details[[#This Row],[orderID]],orders[orderID],orders[orderDate])</f>
        <v>41646</v>
      </c>
      <c r="I1544" s="6" t="e">
        <f>DATEVALUE(order_details[[#This Row],[Order Date]])</f>
        <v>#VALUE!</v>
      </c>
      <c r="J1544">
        <v>14.7</v>
      </c>
      <c r="K1544">
        <v>2</v>
      </c>
      <c r="L1544">
        <v>0.1</v>
      </c>
      <c r="M1544">
        <f>(order_details[[#This Row],[unitPrice]]*order_details[[#This Row],[quantity]]) - (order_details[[#This Row],[unitPrice]]*order_details[[#This Row],[quantity]]*order_details[[#This Row],[discount]])</f>
        <v>26.459999999999997</v>
      </c>
      <c r="N1544">
        <f>_xlfn.XLOOKUP(order_details[[#This Row],[orderID]],orders[orderID],orders[freight])</f>
        <v>108.04</v>
      </c>
      <c r="O1544">
        <f>order_details[[#This Row],[Sales]]-order_details[[#This Row],[Freight]]</f>
        <v>-81.580000000000013</v>
      </c>
      <c r="P1544" s="8">
        <f>(order_details[[#This Row],[Profit]]/order_details[[#This Row],[Sales]])/100</f>
        <v>-3.0831443688586556E-2</v>
      </c>
      <c r="Q1544" s="12"/>
    </row>
    <row r="1545" spans="1:17" x14ac:dyDescent="0.25">
      <c r="A1545">
        <v>10412</v>
      </c>
      <c r="B1545">
        <v>14</v>
      </c>
      <c r="C1545" t="str">
        <f>_xlfn.XLOOKUP(order_details[[#This Row],[orderID]],orders[orderID],orders[customerID])</f>
        <v>WARTH</v>
      </c>
      <c r="D1545" t="str">
        <f>_xlfn.XLOOKUP(order_details[[#This Row],[orderID]],orders[orderID],orders[Employee Name])</f>
        <v>Laura Callahan</v>
      </c>
      <c r="E1545" t="str">
        <f>_xlfn.XLOOKUP(order_details[[#This Row],[Customer ID]],customers[customerID],customers[companyName])</f>
        <v>Wartian Herkku</v>
      </c>
      <c r="F1545" t="str">
        <f>_xlfn.XLOOKUP(order_details[[#This Row],[productID]],products[productID],products[productName])</f>
        <v>Tofu</v>
      </c>
      <c r="G1545" t="str">
        <f>_xlfn.XLOOKUP(order_details[[#This Row],[Product Name]],products[productName],products[Category Name])</f>
        <v>Produce</v>
      </c>
      <c r="H1545" s="6">
        <f>_xlfn.XLOOKUP(order_details[[#This Row],[orderID]],orders[orderID],orders[orderDate])</f>
        <v>41652</v>
      </c>
      <c r="I1545" s="6" t="e">
        <f>DATEVALUE(order_details[[#This Row],[Order Date]])</f>
        <v>#VALUE!</v>
      </c>
      <c r="J1545">
        <v>18.600000000000001</v>
      </c>
      <c r="K1545">
        <v>20</v>
      </c>
      <c r="L1545">
        <v>0.1</v>
      </c>
      <c r="M1545">
        <f>(order_details[[#This Row],[unitPrice]]*order_details[[#This Row],[quantity]]) - (order_details[[#This Row],[unitPrice]]*order_details[[#This Row],[quantity]]*order_details[[#This Row],[discount]])</f>
        <v>334.8</v>
      </c>
      <c r="N1545">
        <f>_xlfn.XLOOKUP(order_details[[#This Row],[orderID]],orders[orderID],orders[freight])</f>
        <v>3.77</v>
      </c>
      <c r="O1545">
        <f>order_details[[#This Row],[Sales]]-order_details[[#This Row],[Freight]]</f>
        <v>331.03000000000003</v>
      </c>
      <c r="P1545" s="8">
        <f>(order_details[[#This Row],[Profit]]/order_details[[#This Row],[Sales]])/100</f>
        <v>9.887395459976106E-3</v>
      </c>
      <c r="Q1545" s="12"/>
    </row>
    <row r="1546" spans="1:17" x14ac:dyDescent="0.25">
      <c r="A1546">
        <v>10420</v>
      </c>
      <c r="B1546">
        <v>9</v>
      </c>
      <c r="C1546" t="str">
        <f>_xlfn.XLOOKUP(order_details[[#This Row],[orderID]],orders[orderID],orders[customerID])</f>
        <v>WELLI</v>
      </c>
      <c r="D1546" t="str">
        <f>_xlfn.XLOOKUP(order_details[[#This Row],[orderID]],orders[orderID],orders[Employee Name])</f>
        <v>Janet Leverling</v>
      </c>
      <c r="E1546" t="str">
        <f>_xlfn.XLOOKUP(order_details[[#This Row],[Customer ID]],customers[customerID],customers[companyName])</f>
        <v>Wellington Importadora</v>
      </c>
      <c r="F1546" t="str">
        <f>_xlfn.XLOOKUP(order_details[[#This Row],[productID]],products[productID],products[productName])</f>
        <v>Mishi Kobe Niku</v>
      </c>
      <c r="G1546" t="str">
        <f>_xlfn.XLOOKUP(order_details[[#This Row],[Product Name]],products[productName],products[Category Name])</f>
        <v>Meat &amp; Poultry</v>
      </c>
      <c r="H1546" s="6">
        <f>_xlfn.XLOOKUP(order_details[[#This Row],[orderID]],orders[orderID],orders[orderDate])</f>
        <v>41660</v>
      </c>
      <c r="I1546" s="6" t="e">
        <f>DATEVALUE(order_details[[#This Row],[Order Date]])</f>
        <v>#VALUE!</v>
      </c>
      <c r="J1546">
        <v>77.599999999999994</v>
      </c>
      <c r="K1546">
        <v>20</v>
      </c>
      <c r="L1546">
        <v>0.1</v>
      </c>
      <c r="M1546">
        <f>(order_details[[#This Row],[unitPrice]]*order_details[[#This Row],[quantity]]) - (order_details[[#This Row],[unitPrice]]*order_details[[#This Row],[quantity]]*order_details[[#This Row],[discount]])</f>
        <v>1396.8</v>
      </c>
      <c r="N1546">
        <f>_xlfn.XLOOKUP(order_details[[#This Row],[orderID]],orders[orderID],orders[freight])</f>
        <v>44.12</v>
      </c>
      <c r="O1546">
        <f>order_details[[#This Row],[Sales]]-order_details[[#This Row],[Freight]]</f>
        <v>1352.68</v>
      </c>
      <c r="P1546" s="8">
        <f>(order_details[[#This Row],[Profit]]/order_details[[#This Row],[Sales]])/100</f>
        <v>9.6841351660939302E-3</v>
      </c>
      <c r="Q1546" s="12"/>
    </row>
    <row r="1547" spans="1:17" x14ac:dyDescent="0.25">
      <c r="A1547">
        <v>10420</v>
      </c>
      <c r="B1547">
        <v>13</v>
      </c>
      <c r="C1547" t="str">
        <f>_xlfn.XLOOKUP(order_details[[#This Row],[orderID]],orders[orderID],orders[customerID])</f>
        <v>WELLI</v>
      </c>
      <c r="D1547" t="str">
        <f>_xlfn.XLOOKUP(order_details[[#This Row],[orderID]],orders[orderID],orders[Employee Name])</f>
        <v>Janet Leverling</v>
      </c>
      <c r="E1547" t="str">
        <f>_xlfn.XLOOKUP(order_details[[#This Row],[Customer ID]],customers[customerID],customers[companyName])</f>
        <v>Wellington Importadora</v>
      </c>
      <c r="F1547" t="str">
        <f>_xlfn.XLOOKUP(order_details[[#This Row],[productID]],products[productID],products[productName])</f>
        <v>Konbu</v>
      </c>
      <c r="G1547" t="str">
        <f>_xlfn.XLOOKUP(order_details[[#This Row],[Product Name]],products[productName],products[Category Name])</f>
        <v>Seafood</v>
      </c>
      <c r="H1547" s="6">
        <f>_xlfn.XLOOKUP(order_details[[#This Row],[orderID]],orders[orderID],orders[orderDate])</f>
        <v>41660</v>
      </c>
      <c r="I1547" s="6" t="e">
        <f>DATEVALUE(order_details[[#This Row],[Order Date]])</f>
        <v>#VALUE!</v>
      </c>
      <c r="J1547">
        <v>4.8</v>
      </c>
      <c r="K1547">
        <v>2</v>
      </c>
      <c r="L1547">
        <v>0.1</v>
      </c>
      <c r="M1547">
        <f>(order_details[[#This Row],[unitPrice]]*order_details[[#This Row],[quantity]]) - (order_details[[#This Row],[unitPrice]]*order_details[[#This Row],[quantity]]*order_details[[#This Row],[discount]])</f>
        <v>8.64</v>
      </c>
      <c r="N1547">
        <f>_xlfn.XLOOKUP(order_details[[#This Row],[orderID]],orders[orderID],orders[freight])</f>
        <v>44.12</v>
      </c>
      <c r="O1547">
        <f>order_details[[#This Row],[Sales]]-order_details[[#This Row],[Freight]]</f>
        <v>-35.479999999999997</v>
      </c>
      <c r="P1547" s="8">
        <f>(order_details[[#This Row],[Profit]]/order_details[[#This Row],[Sales]])/100</f>
        <v>-4.1064814814814811E-2</v>
      </c>
      <c r="Q1547" s="12"/>
    </row>
    <row r="1548" spans="1:17" x14ac:dyDescent="0.25">
      <c r="A1548">
        <v>10420</v>
      </c>
      <c r="B1548">
        <v>70</v>
      </c>
      <c r="C1548" t="str">
        <f>_xlfn.XLOOKUP(order_details[[#This Row],[orderID]],orders[orderID],orders[customerID])</f>
        <v>WELLI</v>
      </c>
      <c r="D1548" t="str">
        <f>_xlfn.XLOOKUP(order_details[[#This Row],[orderID]],orders[orderID],orders[Employee Name])</f>
        <v>Janet Leverling</v>
      </c>
      <c r="E1548" t="str">
        <f>_xlfn.XLOOKUP(order_details[[#This Row],[Customer ID]],customers[customerID],customers[companyName])</f>
        <v>Wellington Importadora</v>
      </c>
      <c r="F1548" t="str">
        <f>_xlfn.XLOOKUP(order_details[[#This Row],[productID]],products[productID],products[productName])</f>
        <v>Outback Lager</v>
      </c>
      <c r="G1548" t="str">
        <f>_xlfn.XLOOKUP(order_details[[#This Row],[Product Name]],products[productName],products[Category Name])</f>
        <v>Beverages</v>
      </c>
      <c r="H1548" s="6">
        <f>_xlfn.XLOOKUP(order_details[[#This Row],[orderID]],orders[orderID],orders[orderDate])</f>
        <v>41660</v>
      </c>
      <c r="I1548" s="6" t="e">
        <f>DATEVALUE(order_details[[#This Row],[Order Date]])</f>
        <v>#VALUE!</v>
      </c>
      <c r="J1548">
        <v>12</v>
      </c>
      <c r="K1548">
        <v>8</v>
      </c>
      <c r="L1548">
        <v>0.1</v>
      </c>
      <c r="M1548">
        <f>(order_details[[#This Row],[unitPrice]]*order_details[[#This Row],[quantity]]) - (order_details[[#This Row],[unitPrice]]*order_details[[#This Row],[quantity]]*order_details[[#This Row],[discount]])</f>
        <v>86.4</v>
      </c>
      <c r="N1548">
        <f>_xlfn.XLOOKUP(order_details[[#This Row],[orderID]],orders[orderID],orders[freight])</f>
        <v>44.12</v>
      </c>
      <c r="O1548">
        <f>order_details[[#This Row],[Sales]]-order_details[[#This Row],[Freight]]</f>
        <v>42.280000000000008</v>
      </c>
      <c r="P1548" s="8">
        <f>(order_details[[#This Row],[Profit]]/order_details[[#This Row],[Sales]])/100</f>
        <v>4.8935185185185193E-3</v>
      </c>
      <c r="Q1548" s="12"/>
    </row>
    <row r="1549" spans="1:17" x14ac:dyDescent="0.25">
      <c r="A1549">
        <v>10420</v>
      </c>
      <c r="B1549">
        <v>73</v>
      </c>
      <c r="C1549" t="str">
        <f>_xlfn.XLOOKUP(order_details[[#This Row],[orderID]],orders[orderID],orders[customerID])</f>
        <v>WELLI</v>
      </c>
      <c r="D1549" t="str">
        <f>_xlfn.XLOOKUP(order_details[[#This Row],[orderID]],orders[orderID],orders[Employee Name])</f>
        <v>Janet Leverling</v>
      </c>
      <c r="E1549" t="str">
        <f>_xlfn.XLOOKUP(order_details[[#This Row],[Customer ID]],customers[customerID],customers[companyName])</f>
        <v>Wellington Importadora</v>
      </c>
      <c r="F1549" t="str">
        <f>_xlfn.XLOOKUP(order_details[[#This Row],[productID]],products[productID],products[productName])</f>
        <v>Röd Kaviar</v>
      </c>
      <c r="G1549" t="str">
        <f>_xlfn.XLOOKUP(order_details[[#This Row],[Product Name]],products[productName],products[Category Name])</f>
        <v>Seafood</v>
      </c>
      <c r="H1549" s="6">
        <f>_xlfn.XLOOKUP(order_details[[#This Row],[orderID]],orders[orderID],orders[orderDate])</f>
        <v>41660</v>
      </c>
      <c r="I1549" s="6" t="e">
        <f>DATEVALUE(order_details[[#This Row],[Order Date]])</f>
        <v>#VALUE!</v>
      </c>
      <c r="J1549">
        <v>12</v>
      </c>
      <c r="K1549">
        <v>20</v>
      </c>
      <c r="L1549">
        <v>0.1</v>
      </c>
      <c r="M1549">
        <f>(order_details[[#This Row],[unitPrice]]*order_details[[#This Row],[quantity]]) - (order_details[[#This Row],[unitPrice]]*order_details[[#This Row],[quantity]]*order_details[[#This Row],[discount]])</f>
        <v>216</v>
      </c>
      <c r="N1549">
        <f>_xlfn.XLOOKUP(order_details[[#This Row],[orderID]],orders[orderID],orders[freight])</f>
        <v>44.12</v>
      </c>
      <c r="O1549">
        <f>order_details[[#This Row],[Sales]]-order_details[[#This Row],[Freight]]</f>
        <v>171.88</v>
      </c>
      <c r="P1549" s="8">
        <f>(order_details[[#This Row],[Profit]]/order_details[[#This Row],[Sales]])/100</f>
        <v>7.9574074074074078E-3</v>
      </c>
      <c r="Q1549" s="12"/>
    </row>
    <row r="1550" spans="1:17" x14ac:dyDescent="0.25">
      <c r="A1550">
        <v>10436</v>
      </c>
      <c r="B1550">
        <v>56</v>
      </c>
      <c r="C1550" t="str">
        <f>_xlfn.XLOOKUP(order_details[[#This Row],[orderID]],orders[orderID],orders[customerID])</f>
        <v>BLONP</v>
      </c>
      <c r="D1550" t="str">
        <f>_xlfn.XLOOKUP(order_details[[#This Row],[orderID]],orders[orderID],orders[Employee Name])</f>
        <v>Janet Leverling</v>
      </c>
      <c r="E1550" t="str">
        <f>_xlfn.XLOOKUP(order_details[[#This Row],[Customer ID]],customers[customerID],customers[companyName])</f>
        <v>Blondesddsl père et fils</v>
      </c>
      <c r="F1550" t="str">
        <f>_xlfn.XLOOKUP(order_details[[#This Row],[productID]],products[productID],products[productName])</f>
        <v>Gnocchi di nonna Alice</v>
      </c>
      <c r="G1550" t="str">
        <f>_xlfn.XLOOKUP(order_details[[#This Row],[Product Name]],products[productName],products[Category Name])</f>
        <v>Grains &amp; Cereals</v>
      </c>
      <c r="H1550" s="6">
        <f>_xlfn.XLOOKUP(order_details[[#This Row],[orderID]],orders[orderID],orders[orderDate])</f>
        <v>41675</v>
      </c>
      <c r="I1550" s="6" t="e">
        <f>DATEVALUE(order_details[[#This Row],[Order Date]])</f>
        <v>#VALUE!</v>
      </c>
      <c r="J1550">
        <v>30.4</v>
      </c>
      <c r="K1550">
        <v>40</v>
      </c>
      <c r="L1550">
        <v>0.1</v>
      </c>
      <c r="M1550">
        <f>(order_details[[#This Row],[unitPrice]]*order_details[[#This Row],[quantity]]) - (order_details[[#This Row],[unitPrice]]*order_details[[#This Row],[quantity]]*order_details[[#This Row],[discount]])</f>
        <v>1094.4000000000001</v>
      </c>
      <c r="N1550">
        <f>_xlfn.XLOOKUP(order_details[[#This Row],[orderID]],orders[orderID],orders[freight])</f>
        <v>156.66</v>
      </c>
      <c r="O1550">
        <f>order_details[[#This Row],[Sales]]-order_details[[#This Row],[Freight]]</f>
        <v>937.74000000000012</v>
      </c>
      <c r="P1550" s="8">
        <f>(order_details[[#This Row],[Profit]]/order_details[[#This Row],[Sales]])/100</f>
        <v>8.5685307017543868E-3</v>
      </c>
      <c r="Q1550" s="12"/>
    </row>
    <row r="1551" spans="1:17" x14ac:dyDescent="0.25">
      <c r="A1551">
        <v>10436</v>
      </c>
      <c r="B1551">
        <v>64</v>
      </c>
      <c r="C1551" t="str">
        <f>_xlfn.XLOOKUP(order_details[[#This Row],[orderID]],orders[orderID],orders[customerID])</f>
        <v>BLONP</v>
      </c>
      <c r="D1551" t="str">
        <f>_xlfn.XLOOKUP(order_details[[#This Row],[orderID]],orders[orderID],orders[Employee Name])</f>
        <v>Janet Leverling</v>
      </c>
      <c r="E1551" t="str">
        <f>_xlfn.XLOOKUP(order_details[[#This Row],[Customer ID]],customers[customerID],customers[companyName])</f>
        <v>Blondesddsl père et fils</v>
      </c>
      <c r="F1551" t="str">
        <f>_xlfn.XLOOKUP(order_details[[#This Row],[productID]],products[productID],products[productName])</f>
        <v>Wimmers gute Semmelknödel</v>
      </c>
      <c r="G1551" t="str">
        <f>_xlfn.XLOOKUP(order_details[[#This Row],[Product Name]],products[productName],products[Category Name])</f>
        <v>Grains &amp; Cereals</v>
      </c>
      <c r="H1551" s="6">
        <f>_xlfn.XLOOKUP(order_details[[#This Row],[orderID]],orders[orderID],orders[orderDate])</f>
        <v>41675</v>
      </c>
      <c r="I1551" s="6" t="e">
        <f>DATEVALUE(order_details[[#This Row],[Order Date]])</f>
        <v>#VALUE!</v>
      </c>
      <c r="J1551">
        <v>26.6</v>
      </c>
      <c r="K1551">
        <v>30</v>
      </c>
      <c r="L1551">
        <v>0.1</v>
      </c>
      <c r="M1551">
        <f>(order_details[[#This Row],[unitPrice]]*order_details[[#This Row],[quantity]]) - (order_details[[#This Row],[unitPrice]]*order_details[[#This Row],[quantity]]*order_details[[#This Row],[discount]])</f>
        <v>718.2</v>
      </c>
      <c r="N1551">
        <f>_xlfn.XLOOKUP(order_details[[#This Row],[orderID]],orders[orderID],orders[freight])</f>
        <v>156.66</v>
      </c>
      <c r="O1551">
        <f>order_details[[#This Row],[Sales]]-order_details[[#This Row],[Freight]]</f>
        <v>561.54000000000008</v>
      </c>
      <c r="P1551" s="8">
        <f>(order_details[[#This Row],[Profit]]/order_details[[#This Row],[Sales]])/100</f>
        <v>7.8187134502923986E-3</v>
      </c>
      <c r="Q1551" s="12"/>
    </row>
    <row r="1552" spans="1:17" x14ac:dyDescent="0.25">
      <c r="A1552">
        <v>10436</v>
      </c>
      <c r="B1552">
        <v>75</v>
      </c>
      <c r="C1552" t="str">
        <f>_xlfn.XLOOKUP(order_details[[#This Row],[orderID]],orders[orderID],orders[customerID])</f>
        <v>BLONP</v>
      </c>
      <c r="D1552" t="str">
        <f>_xlfn.XLOOKUP(order_details[[#This Row],[orderID]],orders[orderID],orders[Employee Name])</f>
        <v>Janet Leverling</v>
      </c>
      <c r="E1552" t="str">
        <f>_xlfn.XLOOKUP(order_details[[#This Row],[Customer ID]],customers[customerID],customers[companyName])</f>
        <v>Blondesddsl père et fils</v>
      </c>
      <c r="F1552" t="str">
        <f>_xlfn.XLOOKUP(order_details[[#This Row],[productID]],products[productID],products[productName])</f>
        <v>Rhönbräu Klosterbier</v>
      </c>
      <c r="G1552" t="str">
        <f>_xlfn.XLOOKUP(order_details[[#This Row],[Product Name]],products[productName],products[Category Name])</f>
        <v>Beverages</v>
      </c>
      <c r="H1552" s="6">
        <f>_xlfn.XLOOKUP(order_details[[#This Row],[orderID]],orders[orderID],orders[orderDate])</f>
        <v>41675</v>
      </c>
      <c r="I1552" s="6" t="e">
        <f>DATEVALUE(order_details[[#This Row],[Order Date]])</f>
        <v>#VALUE!</v>
      </c>
      <c r="J1552">
        <v>6.2</v>
      </c>
      <c r="K1552">
        <v>24</v>
      </c>
      <c r="L1552">
        <v>0.1</v>
      </c>
      <c r="M1552">
        <f>(order_details[[#This Row],[unitPrice]]*order_details[[#This Row],[quantity]]) - (order_details[[#This Row],[unitPrice]]*order_details[[#This Row],[quantity]]*order_details[[#This Row],[discount]])</f>
        <v>133.92000000000002</v>
      </c>
      <c r="N1552">
        <f>_xlfn.XLOOKUP(order_details[[#This Row],[orderID]],orders[orderID],orders[freight])</f>
        <v>156.66</v>
      </c>
      <c r="O1552">
        <f>order_details[[#This Row],[Sales]]-order_details[[#This Row],[Freight]]</f>
        <v>-22.739999999999981</v>
      </c>
      <c r="P1552" s="8">
        <f>(order_details[[#This Row],[Profit]]/order_details[[#This Row],[Sales]])/100</f>
        <v>-1.6980286738351238E-3</v>
      </c>
      <c r="Q1552" s="12"/>
    </row>
    <row r="1553" spans="1:17" x14ac:dyDescent="0.25">
      <c r="A1553">
        <v>10446</v>
      </c>
      <c r="B1553">
        <v>19</v>
      </c>
      <c r="C1553" t="str">
        <f>_xlfn.XLOOKUP(order_details[[#This Row],[orderID]],orders[orderID],orders[customerID])</f>
        <v>TOMSP</v>
      </c>
      <c r="D1553" t="str">
        <f>_xlfn.XLOOKUP(order_details[[#This Row],[orderID]],orders[orderID],orders[Employee Name])</f>
        <v>Michael Suyama</v>
      </c>
      <c r="E1553" t="str">
        <f>_xlfn.XLOOKUP(order_details[[#This Row],[Customer ID]],customers[customerID],customers[companyName])</f>
        <v>Toms Spezialitäten</v>
      </c>
      <c r="F1553" t="str">
        <f>_xlfn.XLOOKUP(order_details[[#This Row],[productID]],products[productID],products[productName])</f>
        <v>Teatime Chocolate Biscuits</v>
      </c>
      <c r="G1553" t="str">
        <f>_xlfn.XLOOKUP(order_details[[#This Row],[Product Name]],products[productName],products[Category Name])</f>
        <v>Confections</v>
      </c>
      <c r="H1553" s="6">
        <f>_xlfn.XLOOKUP(order_details[[#This Row],[orderID]],orders[orderID],orders[orderDate])</f>
        <v>41684</v>
      </c>
      <c r="I1553" s="6" t="e">
        <f>DATEVALUE(order_details[[#This Row],[Order Date]])</f>
        <v>#VALUE!</v>
      </c>
      <c r="J1553">
        <v>7.3</v>
      </c>
      <c r="K1553">
        <v>12</v>
      </c>
      <c r="L1553">
        <v>0.1</v>
      </c>
      <c r="M1553">
        <f>(order_details[[#This Row],[unitPrice]]*order_details[[#This Row],[quantity]]) - (order_details[[#This Row],[unitPrice]]*order_details[[#This Row],[quantity]]*order_details[[#This Row],[discount]])</f>
        <v>78.839999999999989</v>
      </c>
      <c r="N1553">
        <f>_xlfn.XLOOKUP(order_details[[#This Row],[orderID]],orders[orderID],orders[freight])</f>
        <v>14.68</v>
      </c>
      <c r="O1553">
        <f>order_details[[#This Row],[Sales]]-order_details[[#This Row],[Freight]]</f>
        <v>64.16</v>
      </c>
      <c r="P1553" s="8">
        <f>(order_details[[#This Row],[Profit]]/order_details[[#This Row],[Sales]])/100</f>
        <v>8.138001014713344E-3</v>
      </c>
      <c r="Q1553" s="12"/>
    </row>
    <row r="1554" spans="1:17" x14ac:dyDescent="0.25">
      <c r="A1554">
        <v>10446</v>
      </c>
      <c r="B1554">
        <v>24</v>
      </c>
      <c r="C1554" t="str">
        <f>_xlfn.XLOOKUP(order_details[[#This Row],[orderID]],orders[orderID],orders[customerID])</f>
        <v>TOMSP</v>
      </c>
      <c r="D1554" t="str">
        <f>_xlfn.XLOOKUP(order_details[[#This Row],[orderID]],orders[orderID],orders[Employee Name])</f>
        <v>Michael Suyama</v>
      </c>
      <c r="E1554" t="str">
        <f>_xlfn.XLOOKUP(order_details[[#This Row],[Customer ID]],customers[customerID],customers[companyName])</f>
        <v>Toms Spezialitäten</v>
      </c>
      <c r="F1554" t="str">
        <f>_xlfn.XLOOKUP(order_details[[#This Row],[productID]],products[productID],products[productName])</f>
        <v>Guarana Fantastica</v>
      </c>
      <c r="G1554" t="str">
        <f>_xlfn.XLOOKUP(order_details[[#This Row],[Product Name]],products[productName],products[Category Name])</f>
        <v>Beverages</v>
      </c>
      <c r="H1554" s="6">
        <f>_xlfn.XLOOKUP(order_details[[#This Row],[orderID]],orders[orderID],orders[orderDate])</f>
        <v>41684</v>
      </c>
      <c r="I1554" s="6" t="e">
        <f>DATEVALUE(order_details[[#This Row],[Order Date]])</f>
        <v>#VALUE!</v>
      </c>
      <c r="J1554">
        <v>3.6</v>
      </c>
      <c r="K1554">
        <v>20</v>
      </c>
      <c r="L1554">
        <v>0.1</v>
      </c>
      <c r="M1554">
        <f>(order_details[[#This Row],[unitPrice]]*order_details[[#This Row],[quantity]]) - (order_details[[#This Row],[unitPrice]]*order_details[[#This Row],[quantity]]*order_details[[#This Row],[discount]])</f>
        <v>64.8</v>
      </c>
      <c r="N1554">
        <f>_xlfn.XLOOKUP(order_details[[#This Row],[orderID]],orders[orderID],orders[freight])</f>
        <v>14.68</v>
      </c>
      <c r="O1554">
        <f>order_details[[#This Row],[Sales]]-order_details[[#This Row],[Freight]]</f>
        <v>50.12</v>
      </c>
      <c r="P1554" s="8">
        <f>(order_details[[#This Row],[Profit]]/order_details[[#This Row],[Sales]])/100</f>
        <v>7.7345679012345682E-3</v>
      </c>
      <c r="Q1554" s="12"/>
    </row>
    <row r="1555" spans="1:17" x14ac:dyDescent="0.25">
      <c r="A1555">
        <v>10446</v>
      </c>
      <c r="B1555">
        <v>31</v>
      </c>
      <c r="C1555" t="str">
        <f>_xlfn.XLOOKUP(order_details[[#This Row],[orderID]],orders[orderID],orders[customerID])</f>
        <v>TOMSP</v>
      </c>
      <c r="D1555" t="str">
        <f>_xlfn.XLOOKUP(order_details[[#This Row],[orderID]],orders[orderID],orders[Employee Name])</f>
        <v>Michael Suyama</v>
      </c>
      <c r="E1555" t="str">
        <f>_xlfn.XLOOKUP(order_details[[#This Row],[Customer ID]],customers[customerID],customers[companyName])</f>
        <v>Toms Spezialitäten</v>
      </c>
      <c r="F1555" t="str">
        <f>_xlfn.XLOOKUP(order_details[[#This Row],[productID]],products[productID],products[productName])</f>
        <v>Gorgonzola Telino</v>
      </c>
      <c r="G1555" t="str">
        <f>_xlfn.XLOOKUP(order_details[[#This Row],[Product Name]],products[productName],products[Category Name])</f>
        <v>Dairy Products</v>
      </c>
      <c r="H1555" s="6">
        <f>_xlfn.XLOOKUP(order_details[[#This Row],[orderID]],orders[orderID],orders[orderDate])</f>
        <v>41684</v>
      </c>
      <c r="I1555" s="6" t="e">
        <f>DATEVALUE(order_details[[#This Row],[Order Date]])</f>
        <v>#VALUE!</v>
      </c>
      <c r="J1555">
        <v>10</v>
      </c>
      <c r="K1555">
        <v>3</v>
      </c>
      <c r="L1555">
        <v>0.1</v>
      </c>
      <c r="M1555">
        <f>(order_details[[#This Row],[unitPrice]]*order_details[[#This Row],[quantity]]) - (order_details[[#This Row],[unitPrice]]*order_details[[#This Row],[quantity]]*order_details[[#This Row],[discount]])</f>
        <v>27</v>
      </c>
      <c r="N1555">
        <f>_xlfn.XLOOKUP(order_details[[#This Row],[orderID]],orders[orderID],orders[freight])</f>
        <v>14.68</v>
      </c>
      <c r="O1555">
        <f>order_details[[#This Row],[Sales]]-order_details[[#This Row],[Freight]]</f>
        <v>12.32</v>
      </c>
      <c r="P1555" s="8">
        <f>(order_details[[#This Row],[Profit]]/order_details[[#This Row],[Sales]])/100</f>
        <v>4.5629629629629631E-3</v>
      </c>
      <c r="Q1555" s="12"/>
    </row>
    <row r="1556" spans="1:17" x14ac:dyDescent="0.25">
      <c r="A1556">
        <v>10446</v>
      </c>
      <c r="B1556">
        <v>52</v>
      </c>
      <c r="C1556" t="str">
        <f>_xlfn.XLOOKUP(order_details[[#This Row],[orderID]],orders[orderID],orders[customerID])</f>
        <v>TOMSP</v>
      </c>
      <c r="D1556" t="str">
        <f>_xlfn.XLOOKUP(order_details[[#This Row],[orderID]],orders[orderID],orders[Employee Name])</f>
        <v>Michael Suyama</v>
      </c>
      <c r="E1556" t="str">
        <f>_xlfn.XLOOKUP(order_details[[#This Row],[Customer ID]],customers[customerID],customers[companyName])</f>
        <v>Toms Spezialitäten</v>
      </c>
      <c r="F1556" t="str">
        <f>_xlfn.XLOOKUP(order_details[[#This Row],[productID]],products[productID],products[productName])</f>
        <v>Filo Mix</v>
      </c>
      <c r="G1556" t="str">
        <f>_xlfn.XLOOKUP(order_details[[#This Row],[Product Name]],products[productName],products[Category Name])</f>
        <v>Grains &amp; Cereals</v>
      </c>
      <c r="H1556" s="6">
        <f>_xlfn.XLOOKUP(order_details[[#This Row],[orderID]],orders[orderID],orders[orderDate])</f>
        <v>41684</v>
      </c>
      <c r="I1556" s="6" t="e">
        <f>DATEVALUE(order_details[[#This Row],[Order Date]])</f>
        <v>#VALUE!</v>
      </c>
      <c r="J1556">
        <v>5.6</v>
      </c>
      <c r="K1556">
        <v>15</v>
      </c>
      <c r="L1556">
        <v>0.1</v>
      </c>
      <c r="M1556">
        <f>(order_details[[#This Row],[unitPrice]]*order_details[[#This Row],[quantity]]) - (order_details[[#This Row],[unitPrice]]*order_details[[#This Row],[quantity]]*order_details[[#This Row],[discount]])</f>
        <v>75.599999999999994</v>
      </c>
      <c r="N1556">
        <f>_xlfn.XLOOKUP(order_details[[#This Row],[orderID]],orders[orderID],orders[freight])</f>
        <v>14.68</v>
      </c>
      <c r="O1556">
        <f>order_details[[#This Row],[Sales]]-order_details[[#This Row],[Freight]]</f>
        <v>60.919999999999995</v>
      </c>
      <c r="P1556" s="8">
        <f>(order_details[[#This Row],[Profit]]/order_details[[#This Row],[Sales]])/100</f>
        <v>8.0582010582010578E-3</v>
      </c>
      <c r="Q1556" s="12"/>
    </row>
    <row r="1557" spans="1:17" x14ac:dyDescent="0.25">
      <c r="A1557">
        <v>10451</v>
      </c>
      <c r="B1557">
        <v>55</v>
      </c>
      <c r="C1557" t="str">
        <f>_xlfn.XLOOKUP(order_details[[#This Row],[orderID]],orders[orderID],orders[customerID])</f>
        <v>QUICK</v>
      </c>
      <c r="D1557" t="str">
        <f>_xlfn.XLOOKUP(order_details[[#This Row],[orderID]],orders[orderID],orders[Employee Name])</f>
        <v>Margaret Peacock</v>
      </c>
      <c r="E1557" t="str">
        <f>_xlfn.XLOOKUP(order_details[[#This Row],[Customer ID]],customers[customerID],customers[companyName])</f>
        <v>QUICK-Stop</v>
      </c>
      <c r="F1557" t="str">
        <f>_xlfn.XLOOKUP(order_details[[#This Row],[productID]],products[productID],products[productName])</f>
        <v>Pâté chinois</v>
      </c>
      <c r="G1557" t="str">
        <f>_xlfn.XLOOKUP(order_details[[#This Row],[Product Name]],products[productName],products[Category Name])</f>
        <v>Meat &amp; Poultry</v>
      </c>
      <c r="H1557" s="6">
        <f>_xlfn.XLOOKUP(order_details[[#This Row],[orderID]],orders[orderID],orders[orderDate])</f>
        <v>41689</v>
      </c>
      <c r="I1557" s="6" t="e">
        <f>DATEVALUE(order_details[[#This Row],[Order Date]])</f>
        <v>#VALUE!</v>
      </c>
      <c r="J1557">
        <v>19.2</v>
      </c>
      <c r="K1557">
        <v>120</v>
      </c>
      <c r="L1557">
        <v>0.1</v>
      </c>
      <c r="M1557">
        <f>(order_details[[#This Row],[unitPrice]]*order_details[[#This Row],[quantity]]) - (order_details[[#This Row],[unitPrice]]*order_details[[#This Row],[quantity]]*order_details[[#This Row],[discount]])</f>
        <v>2073.6</v>
      </c>
      <c r="N1557">
        <f>_xlfn.XLOOKUP(order_details[[#This Row],[orderID]],orders[orderID],orders[freight])</f>
        <v>189.09</v>
      </c>
      <c r="O1557">
        <f>order_details[[#This Row],[Sales]]-order_details[[#This Row],[Freight]]</f>
        <v>1884.51</v>
      </c>
      <c r="P1557" s="8">
        <f>(order_details[[#This Row],[Profit]]/order_details[[#This Row],[Sales]])/100</f>
        <v>9.0881076388888895E-3</v>
      </c>
      <c r="Q1557" s="12"/>
    </row>
    <row r="1558" spans="1:17" x14ac:dyDescent="0.25">
      <c r="A1558">
        <v>10451</v>
      </c>
      <c r="B1558">
        <v>64</v>
      </c>
      <c r="C1558" t="str">
        <f>_xlfn.XLOOKUP(order_details[[#This Row],[orderID]],orders[orderID],orders[customerID])</f>
        <v>QUICK</v>
      </c>
      <c r="D1558" t="str">
        <f>_xlfn.XLOOKUP(order_details[[#This Row],[orderID]],orders[orderID],orders[Employee Name])</f>
        <v>Margaret Peacock</v>
      </c>
      <c r="E1558" t="str">
        <f>_xlfn.XLOOKUP(order_details[[#This Row],[Customer ID]],customers[customerID],customers[companyName])</f>
        <v>QUICK-Stop</v>
      </c>
      <c r="F1558" t="str">
        <f>_xlfn.XLOOKUP(order_details[[#This Row],[productID]],products[productID],products[productName])</f>
        <v>Wimmers gute Semmelknödel</v>
      </c>
      <c r="G1558" t="str">
        <f>_xlfn.XLOOKUP(order_details[[#This Row],[Product Name]],products[productName],products[Category Name])</f>
        <v>Grains &amp; Cereals</v>
      </c>
      <c r="H1558" s="6">
        <f>_xlfn.XLOOKUP(order_details[[#This Row],[orderID]],orders[orderID],orders[orderDate])</f>
        <v>41689</v>
      </c>
      <c r="I1558" s="6" t="e">
        <f>DATEVALUE(order_details[[#This Row],[Order Date]])</f>
        <v>#VALUE!</v>
      </c>
      <c r="J1558">
        <v>26.6</v>
      </c>
      <c r="K1558">
        <v>35</v>
      </c>
      <c r="L1558">
        <v>0.1</v>
      </c>
      <c r="M1558">
        <f>(order_details[[#This Row],[unitPrice]]*order_details[[#This Row],[quantity]]) - (order_details[[#This Row],[unitPrice]]*order_details[[#This Row],[quantity]]*order_details[[#This Row],[discount]])</f>
        <v>837.9</v>
      </c>
      <c r="N1558">
        <f>_xlfn.XLOOKUP(order_details[[#This Row],[orderID]],orders[orderID],orders[freight])</f>
        <v>189.09</v>
      </c>
      <c r="O1558">
        <f>order_details[[#This Row],[Sales]]-order_details[[#This Row],[Freight]]</f>
        <v>648.80999999999995</v>
      </c>
      <c r="P1558" s="8">
        <f>(order_details[[#This Row],[Profit]]/order_details[[#This Row],[Sales]])/100</f>
        <v>7.7432867883995707E-3</v>
      </c>
      <c r="Q1558" s="12"/>
    </row>
    <row r="1559" spans="1:17" x14ac:dyDescent="0.25">
      <c r="A1559">
        <v>10451</v>
      </c>
      <c r="B1559">
        <v>65</v>
      </c>
      <c r="C1559" t="str">
        <f>_xlfn.XLOOKUP(order_details[[#This Row],[orderID]],orders[orderID],orders[customerID])</f>
        <v>QUICK</v>
      </c>
      <c r="D1559" t="str">
        <f>_xlfn.XLOOKUP(order_details[[#This Row],[orderID]],orders[orderID],orders[Employee Name])</f>
        <v>Margaret Peacock</v>
      </c>
      <c r="E1559" t="str">
        <f>_xlfn.XLOOKUP(order_details[[#This Row],[Customer ID]],customers[customerID],customers[companyName])</f>
        <v>QUICK-Stop</v>
      </c>
      <c r="F1559" t="str">
        <f>_xlfn.XLOOKUP(order_details[[#This Row],[productID]],products[productID],products[productName])</f>
        <v>Louisiana Fiery Hot Pepper Sauce</v>
      </c>
      <c r="G1559" t="str">
        <f>_xlfn.XLOOKUP(order_details[[#This Row],[Product Name]],products[productName],products[Category Name])</f>
        <v>Condiments</v>
      </c>
      <c r="H1559" s="6">
        <f>_xlfn.XLOOKUP(order_details[[#This Row],[orderID]],orders[orderID],orders[orderDate])</f>
        <v>41689</v>
      </c>
      <c r="I1559" s="6" t="e">
        <f>DATEVALUE(order_details[[#This Row],[Order Date]])</f>
        <v>#VALUE!</v>
      </c>
      <c r="J1559">
        <v>16.8</v>
      </c>
      <c r="K1559">
        <v>28</v>
      </c>
      <c r="L1559">
        <v>0.1</v>
      </c>
      <c r="M1559">
        <f>(order_details[[#This Row],[unitPrice]]*order_details[[#This Row],[quantity]]) - (order_details[[#This Row],[unitPrice]]*order_details[[#This Row],[quantity]]*order_details[[#This Row],[discount]])</f>
        <v>423.36</v>
      </c>
      <c r="N1559">
        <f>_xlfn.XLOOKUP(order_details[[#This Row],[orderID]],orders[orderID],orders[freight])</f>
        <v>189.09</v>
      </c>
      <c r="O1559">
        <f>order_details[[#This Row],[Sales]]-order_details[[#This Row],[Freight]]</f>
        <v>234.27</v>
      </c>
      <c r="P1559" s="8">
        <f>(order_details[[#This Row],[Profit]]/order_details[[#This Row],[Sales]])/100</f>
        <v>5.5335884353741489E-3</v>
      </c>
      <c r="Q1559" s="12"/>
    </row>
    <row r="1560" spans="1:17" x14ac:dyDescent="0.25">
      <c r="A1560">
        <v>10451</v>
      </c>
      <c r="B1560">
        <v>77</v>
      </c>
      <c r="C1560" t="str">
        <f>_xlfn.XLOOKUP(order_details[[#This Row],[orderID]],orders[orderID],orders[customerID])</f>
        <v>QUICK</v>
      </c>
      <c r="D1560" t="str">
        <f>_xlfn.XLOOKUP(order_details[[#This Row],[orderID]],orders[orderID],orders[Employee Name])</f>
        <v>Margaret Peacock</v>
      </c>
      <c r="E1560" t="str">
        <f>_xlfn.XLOOKUP(order_details[[#This Row],[Customer ID]],customers[customerID],customers[companyName])</f>
        <v>QUICK-Stop</v>
      </c>
      <c r="F1560" t="str">
        <f>_xlfn.XLOOKUP(order_details[[#This Row],[productID]],products[productID],products[productName])</f>
        <v>Original Frankfurter Grüne Soße</v>
      </c>
      <c r="G1560" t="str">
        <f>_xlfn.XLOOKUP(order_details[[#This Row],[Product Name]],products[productName],products[Category Name])</f>
        <v>Condiments</v>
      </c>
      <c r="H1560" s="6">
        <f>_xlfn.XLOOKUP(order_details[[#This Row],[orderID]],orders[orderID],orders[orderDate])</f>
        <v>41689</v>
      </c>
      <c r="I1560" s="6" t="e">
        <f>DATEVALUE(order_details[[#This Row],[Order Date]])</f>
        <v>#VALUE!</v>
      </c>
      <c r="J1560">
        <v>10.4</v>
      </c>
      <c r="K1560">
        <v>55</v>
      </c>
      <c r="L1560">
        <v>0.1</v>
      </c>
      <c r="M1560">
        <f>(order_details[[#This Row],[unitPrice]]*order_details[[#This Row],[quantity]]) - (order_details[[#This Row],[unitPrice]]*order_details[[#This Row],[quantity]]*order_details[[#This Row],[discount]])</f>
        <v>514.79999999999995</v>
      </c>
      <c r="N1560">
        <f>_xlfn.XLOOKUP(order_details[[#This Row],[orderID]],orders[orderID],orders[freight])</f>
        <v>189.09</v>
      </c>
      <c r="O1560">
        <f>order_details[[#This Row],[Sales]]-order_details[[#This Row],[Freight]]</f>
        <v>325.70999999999992</v>
      </c>
      <c r="P1560" s="8">
        <f>(order_details[[#This Row],[Profit]]/order_details[[#This Row],[Sales]])/100</f>
        <v>6.3269230769230755E-3</v>
      </c>
      <c r="Q1560" s="12"/>
    </row>
    <row r="1561" spans="1:17" x14ac:dyDescent="0.25">
      <c r="A1561">
        <v>10453</v>
      </c>
      <c r="B1561">
        <v>48</v>
      </c>
      <c r="C1561" t="str">
        <f>_xlfn.XLOOKUP(order_details[[#This Row],[orderID]],orders[orderID],orders[customerID])</f>
        <v>AROUT</v>
      </c>
      <c r="D1561" t="str">
        <f>_xlfn.XLOOKUP(order_details[[#This Row],[orderID]],orders[orderID],orders[Employee Name])</f>
        <v>Nancy Davolio</v>
      </c>
      <c r="E1561" t="str">
        <f>_xlfn.XLOOKUP(order_details[[#This Row],[Customer ID]],customers[customerID],customers[companyName])</f>
        <v>Around the Horn</v>
      </c>
      <c r="F1561" t="str">
        <f>_xlfn.XLOOKUP(order_details[[#This Row],[productID]],products[productID],products[productName])</f>
        <v>Chocolade</v>
      </c>
      <c r="G1561" t="str">
        <f>_xlfn.XLOOKUP(order_details[[#This Row],[Product Name]],products[productName],products[Category Name])</f>
        <v>Confections</v>
      </c>
      <c r="H1561" s="6">
        <f>_xlfn.XLOOKUP(order_details[[#This Row],[orderID]],orders[orderID],orders[orderDate])</f>
        <v>41691</v>
      </c>
      <c r="I1561" s="6" t="e">
        <f>DATEVALUE(order_details[[#This Row],[Order Date]])</f>
        <v>#VALUE!</v>
      </c>
      <c r="J1561">
        <v>10.199999999999999</v>
      </c>
      <c r="K1561">
        <v>15</v>
      </c>
      <c r="L1561">
        <v>0.1</v>
      </c>
      <c r="M1561">
        <f>(order_details[[#This Row],[unitPrice]]*order_details[[#This Row],[quantity]]) - (order_details[[#This Row],[unitPrice]]*order_details[[#This Row],[quantity]]*order_details[[#This Row],[discount]])</f>
        <v>137.69999999999999</v>
      </c>
      <c r="N1561">
        <f>_xlfn.XLOOKUP(order_details[[#This Row],[orderID]],orders[orderID],orders[freight])</f>
        <v>25.36</v>
      </c>
      <c r="O1561">
        <f>order_details[[#This Row],[Sales]]-order_details[[#This Row],[Freight]]</f>
        <v>112.33999999999999</v>
      </c>
      <c r="P1561" s="8">
        <f>(order_details[[#This Row],[Profit]]/order_details[[#This Row],[Sales]])/100</f>
        <v>8.1583151779230211E-3</v>
      </c>
      <c r="Q1561" s="12"/>
    </row>
    <row r="1562" spans="1:17" x14ac:dyDescent="0.25">
      <c r="A1562">
        <v>10453</v>
      </c>
      <c r="B1562">
        <v>70</v>
      </c>
      <c r="C1562" t="str">
        <f>_xlfn.XLOOKUP(order_details[[#This Row],[orderID]],orders[orderID],orders[customerID])</f>
        <v>AROUT</v>
      </c>
      <c r="D1562" t="str">
        <f>_xlfn.XLOOKUP(order_details[[#This Row],[orderID]],orders[orderID],orders[Employee Name])</f>
        <v>Nancy Davolio</v>
      </c>
      <c r="E1562" t="str">
        <f>_xlfn.XLOOKUP(order_details[[#This Row],[Customer ID]],customers[customerID],customers[companyName])</f>
        <v>Around the Horn</v>
      </c>
      <c r="F1562" t="str">
        <f>_xlfn.XLOOKUP(order_details[[#This Row],[productID]],products[productID],products[productName])</f>
        <v>Outback Lager</v>
      </c>
      <c r="G1562" t="str">
        <f>_xlfn.XLOOKUP(order_details[[#This Row],[Product Name]],products[productName],products[Category Name])</f>
        <v>Beverages</v>
      </c>
      <c r="H1562" s="6">
        <f>_xlfn.XLOOKUP(order_details[[#This Row],[orderID]],orders[orderID],orders[orderDate])</f>
        <v>41691</v>
      </c>
      <c r="I1562" s="6" t="e">
        <f>DATEVALUE(order_details[[#This Row],[Order Date]])</f>
        <v>#VALUE!</v>
      </c>
      <c r="J1562">
        <v>12</v>
      </c>
      <c r="K1562">
        <v>25</v>
      </c>
      <c r="L1562">
        <v>0.1</v>
      </c>
      <c r="M1562">
        <f>(order_details[[#This Row],[unitPrice]]*order_details[[#This Row],[quantity]]) - (order_details[[#This Row],[unitPrice]]*order_details[[#This Row],[quantity]]*order_details[[#This Row],[discount]])</f>
        <v>270</v>
      </c>
      <c r="N1562">
        <f>_xlfn.XLOOKUP(order_details[[#This Row],[orderID]],orders[orderID],orders[freight])</f>
        <v>25.36</v>
      </c>
      <c r="O1562">
        <f>order_details[[#This Row],[Sales]]-order_details[[#This Row],[Freight]]</f>
        <v>244.64</v>
      </c>
      <c r="P1562" s="8">
        <f>(order_details[[#This Row],[Profit]]/order_details[[#This Row],[Sales]])/100</f>
        <v>9.0607407407407407E-3</v>
      </c>
      <c r="Q1562" s="12"/>
    </row>
    <row r="1563" spans="1:17" x14ac:dyDescent="0.25">
      <c r="A1563">
        <v>10465</v>
      </c>
      <c r="B1563">
        <v>29</v>
      </c>
      <c r="C1563" t="str">
        <f>_xlfn.XLOOKUP(order_details[[#This Row],[orderID]],orders[orderID],orders[customerID])</f>
        <v>VAFFE</v>
      </c>
      <c r="D1563" t="str">
        <f>_xlfn.XLOOKUP(order_details[[#This Row],[orderID]],orders[orderID],orders[Employee Name])</f>
        <v>Nancy Davolio</v>
      </c>
      <c r="E1563" t="str">
        <f>_xlfn.XLOOKUP(order_details[[#This Row],[Customer ID]],customers[customerID],customers[companyName])</f>
        <v>Vaffeljernet</v>
      </c>
      <c r="F1563" t="str">
        <f>_xlfn.XLOOKUP(order_details[[#This Row],[productID]],products[productID],products[productName])</f>
        <v>Thüringer Rostbratwurst</v>
      </c>
      <c r="G1563" t="str">
        <f>_xlfn.XLOOKUP(order_details[[#This Row],[Product Name]],products[productName],products[Category Name])</f>
        <v>Meat &amp; Poultry</v>
      </c>
      <c r="H1563" s="6">
        <f>_xlfn.XLOOKUP(order_details[[#This Row],[orderID]],orders[orderID],orders[orderDate])</f>
        <v>41703</v>
      </c>
      <c r="I1563" s="6" t="e">
        <f>DATEVALUE(order_details[[#This Row],[Order Date]])</f>
        <v>#VALUE!</v>
      </c>
      <c r="J1563">
        <v>99</v>
      </c>
      <c r="K1563">
        <v>18</v>
      </c>
      <c r="L1563">
        <v>0.1</v>
      </c>
      <c r="M1563">
        <f>(order_details[[#This Row],[unitPrice]]*order_details[[#This Row],[quantity]]) - (order_details[[#This Row],[unitPrice]]*order_details[[#This Row],[quantity]]*order_details[[#This Row],[discount]])</f>
        <v>1603.8</v>
      </c>
      <c r="N1563">
        <f>_xlfn.XLOOKUP(order_details[[#This Row],[orderID]],orders[orderID],orders[freight])</f>
        <v>145.04</v>
      </c>
      <c r="O1563">
        <f>order_details[[#This Row],[Sales]]-order_details[[#This Row],[Freight]]</f>
        <v>1458.76</v>
      </c>
      <c r="P1563" s="8">
        <f>(order_details[[#This Row],[Profit]]/order_details[[#This Row],[Sales]])/100</f>
        <v>9.0956478363885766E-3</v>
      </c>
      <c r="Q1563" s="12"/>
    </row>
    <row r="1564" spans="1:17" x14ac:dyDescent="0.25">
      <c r="A1564">
        <v>10465</v>
      </c>
      <c r="B1564">
        <v>45</v>
      </c>
      <c r="C1564" t="str">
        <f>_xlfn.XLOOKUP(order_details[[#This Row],[orderID]],orders[orderID],orders[customerID])</f>
        <v>VAFFE</v>
      </c>
      <c r="D1564" t="str">
        <f>_xlfn.XLOOKUP(order_details[[#This Row],[orderID]],orders[orderID],orders[Employee Name])</f>
        <v>Nancy Davolio</v>
      </c>
      <c r="E1564" t="str">
        <f>_xlfn.XLOOKUP(order_details[[#This Row],[Customer ID]],customers[customerID],customers[companyName])</f>
        <v>Vaffeljernet</v>
      </c>
      <c r="F1564" t="str">
        <f>_xlfn.XLOOKUP(order_details[[#This Row],[productID]],products[productID],products[productName])</f>
        <v>Rogede sild</v>
      </c>
      <c r="G1564" t="str">
        <f>_xlfn.XLOOKUP(order_details[[#This Row],[Product Name]],products[productName],products[Category Name])</f>
        <v>Seafood</v>
      </c>
      <c r="H1564" s="6">
        <f>_xlfn.XLOOKUP(order_details[[#This Row],[orderID]],orders[orderID],orders[orderDate])</f>
        <v>41703</v>
      </c>
      <c r="I1564" s="6" t="e">
        <f>DATEVALUE(order_details[[#This Row],[Order Date]])</f>
        <v>#VALUE!</v>
      </c>
      <c r="J1564">
        <v>7.6</v>
      </c>
      <c r="K1564">
        <v>30</v>
      </c>
      <c r="L1564">
        <v>0.1</v>
      </c>
      <c r="M1564">
        <f>(order_details[[#This Row],[unitPrice]]*order_details[[#This Row],[quantity]]) - (order_details[[#This Row],[unitPrice]]*order_details[[#This Row],[quantity]]*order_details[[#This Row],[discount]])</f>
        <v>205.2</v>
      </c>
      <c r="N1564">
        <f>_xlfn.XLOOKUP(order_details[[#This Row],[orderID]],orders[orderID],orders[freight])</f>
        <v>145.04</v>
      </c>
      <c r="O1564">
        <f>order_details[[#This Row],[Sales]]-order_details[[#This Row],[Freight]]</f>
        <v>60.16</v>
      </c>
      <c r="P1564" s="8">
        <f>(order_details[[#This Row],[Profit]]/order_details[[#This Row],[Sales]])/100</f>
        <v>2.9317738791423006E-3</v>
      </c>
      <c r="Q1564" s="12"/>
    </row>
    <row r="1565" spans="1:17" x14ac:dyDescent="0.25">
      <c r="A1565">
        <v>10485</v>
      </c>
      <c r="B1565">
        <v>2</v>
      </c>
      <c r="C1565" t="str">
        <f>_xlfn.XLOOKUP(order_details[[#This Row],[orderID]],orders[orderID],orders[customerID])</f>
        <v>LINOD</v>
      </c>
      <c r="D1565" t="str">
        <f>_xlfn.XLOOKUP(order_details[[#This Row],[orderID]],orders[orderID],orders[Employee Name])</f>
        <v>Margaret Peacock</v>
      </c>
      <c r="E1565" t="str">
        <f>_xlfn.XLOOKUP(order_details[[#This Row],[Customer ID]],customers[customerID],customers[companyName])</f>
        <v>LINO-Delicateses</v>
      </c>
      <c r="F1565" t="str">
        <f>_xlfn.XLOOKUP(order_details[[#This Row],[productID]],products[productID],products[productName])</f>
        <v>Chang</v>
      </c>
      <c r="G1565" t="str">
        <f>_xlfn.XLOOKUP(order_details[[#This Row],[Product Name]],products[productName],products[Category Name])</f>
        <v>Beverages</v>
      </c>
      <c r="H1565" s="6">
        <f>_xlfn.XLOOKUP(order_details[[#This Row],[orderID]],orders[orderID],orders[orderDate])</f>
        <v>41723</v>
      </c>
      <c r="I1565" s="6" t="e">
        <f>DATEVALUE(order_details[[#This Row],[Order Date]])</f>
        <v>#VALUE!</v>
      </c>
      <c r="J1565">
        <v>15.2</v>
      </c>
      <c r="K1565">
        <v>20</v>
      </c>
      <c r="L1565">
        <v>0.1</v>
      </c>
      <c r="M1565">
        <f>(order_details[[#This Row],[unitPrice]]*order_details[[#This Row],[quantity]]) - (order_details[[#This Row],[unitPrice]]*order_details[[#This Row],[quantity]]*order_details[[#This Row],[discount]])</f>
        <v>273.60000000000002</v>
      </c>
      <c r="N1565">
        <f>_xlfn.XLOOKUP(order_details[[#This Row],[orderID]],orders[orderID],orders[freight])</f>
        <v>64.45</v>
      </c>
      <c r="O1565">
        <f>order_details[[#This Row],[Sales]]-order_details[[#This Row],[Freight]]</f>
        <v>209.15000000000003</v>
      </c>
      <c r="P1565" s="8">
        <f>(order_details[[#This Row],[Profit]]/order_details[[#This Row],[Sales]])/100</f>
        <v>7.6443713450292409E-3</v>
      </c>
      <c r="Q1565" s="12"/>
    </row>
    <row r="1566" spans="1:17" x14ac:dyDescent="0.25">
      <c r="A1566">
        <v>10485</v>
      </c>
      <c r="B1566">
        <v>3</v>
      </c>
      <c r="C1566" t="str">
        <f>_xlfn.XLOOKUP(order_details[[#This Row],[orderID]],orders[orderID],orders[customerID])</f>
        <v>LINOD</v>
      </c>
      <c r="D1566" t="str">
        <f>_xlfn.XLOOKUP(order_details[[#This Row],[orderID]],orders[orderID],orders[Employee Name])</f>
        <v>Margaret Peacock</v>
      </c>
      <c r="E1566" t="str">
        <f>_xlfn.XLOOKUP(order_details[[#This Row],[Customer ID]],customers[customerID],customers[companyName])</f>
        <v>LINO-Delicateses</v>
      </c>
      <c r="F1566" t="str">
        <f>_xlfn.XLOOKUP(order_details[[#This Row],[productID]],products[productID],products[productName])</f>
        <v>Aniseed Syrup</v>
      </c>
      <c r="G1566" t="str">
        <f>_xlfn.XLOOKUP(order_details[[#This Row],[Product Name]],products[productName],products[Category Name])</f>
        <v>Condiments</v>
      </c>
      <c r="H1566" s="6">
        <f>_xlfn.XLOOKUP(order_details[[#This Row],[orderID]],orders[orderID],orders[orderDate])</f>
        <v>41723</v>
      </c>
      <c r="I1566" s="6" t="e">
        <f>DATEVALUE(order_details[[#This Row],[Order Date]])</f>
        <v>#VALUE!</v>
      </c>
      <c r="J1566">
        <v>8</v>
      </c>
      <c r="K1566">
        <v>20</v>
      </c>
      <c r="L1566">
        <v>0.1</v>
      </c>
      <c r="M1566">
        <f>(order_details[[#This Row],[unitPrice]]*order_details[[#This Row],[quantity]]) - (order_details[[#This Row],[unitPrice]]*order_details[[#This Row],[quantity]]*order_details[[#This Row],[discount]])</f>
        <v>144</v>
      </c>
      <c r="N1566">
        <f>_xlfn.XLOOKUP(order_details[[#This Row],[orderID]],orders[orderID],orders[freight])</f>
        <v>64.45</v>
      </c>
      <c r="O1566">
        <f>order_details[[#This Row],[Sales]]-order_details[[#This Row],[Freight]]</f>
        <v>79.55</v>
      </c>
      <c r="P1566" s="8">
        <f>(order_details[[#This Row],[Profit]]/order_details[[#This Row],[Sales]])/100</f>
        <v>5.5243055555555557E-3</v>
      </c>
      <c r="Q1566" s="12"/>
    </row>
    <row r="1567" spans="1:17" x14ac:dyDescent="0.25">
      <c r="A1567">
        <v>10485</v>
      </c>
      <c r="B1567">
        <v>55</v>
      </c>
      <c r="C1567" t="str">
        <f>_xlfn.XLOOKUP(order_details[[#This Row],[orderID]],orders[orderID],orders[customerID])</f>
        <v>LINOD</v>
      </c>
      <c r="D1567" t="str">
        <f>_xlfn.XLOOKUP(order_details[[#This Row],[orderID]],orders[orderID],orders[Employee Name])</f>
        <v>Margaret Peacock</v>
      </c>
      <c r="E1567" t="str">
        <f>_xlfn.XLOOKUP(order_details[[#This Row],[Customer ID]],customers[customerID],customers[companyName])</f>
        <v>LINO-Delicateses</v>
      </c>
      <c r="F1567" t="str">
        <f>_xlfn.XLOOKUP(order_details[[#This Row],[productID]],products[productID],products[productName])</f>
        <v>Pâté chinois</v>
      </c>
      <c r="G1567" t="str">
        <f>_xlfn.XLOOKUP(order_details[[#This Row],[Product Name]],products[productName],products[Category Name])</f>
        <v>Meat &amp; Poultry</v>
      </c>
      <c r="H1567" s="6">
        <f>_xlfn.XLOOKUP(order_details[[#This Row],[orderID]],orders[orderID],orders[orderDate])</f>
        <v>41723</v>
      </c>
      <c r="I1567" s="6" t="e">
        <f>DATEVALUE(order_details[[#This Row],[Order Date]])</f>
        <v>#VALUE!</v>
      </c>
      <c r="J1567">
        <v>19.2</v>
      </c>
      <c r="K1567">
        <v>30</v>
      </c>
      <c r="L1567">
        <v>0.1</v>
      </c>
      <c r="M1567">
        <f>(order_details[[#This Row],[unitPrice]]*order_details[[#This Row],[quantity]]) - (order_details[[#This Row],[unitPrice]]*order_details[[#This Row],[quantity]]*order_details[[#This Row],[discount]])</f>
        <v>518.4</v>
      </c>
      <c r="N1567">
        <f>_xlfn.XLOOKUP(order_details[[#This Row],[orderID]],orders[orderID],orders[freight])</f>
        <v>64.45</v>
      </c>
      <c r="O1567">
        <f>order_details[[#This Row],[Sales]]-order_details[[#This Row],[Freight]]</f>
        <v>453.95</v>
      </c>
      <c r="P1567" s="8">
        <f>(order_details[[#This Row],[Profit]]/order_details[[#This Row],[Sales]])/100</f>
        <v>8.7567515432098765E-3</v>
      </c>
      <c r="Q1567" s="12"/>
    </row>
    <row r="1568" spans="1:17" x14ac:dyDescent="0.25">
      <c r="A1568">
        <v>10485</v>
      </c>
      <c r="B1568">
        <v>70</v>
      </c>
      <c r="C1568" t="str">
        <f>_xlfn.XLOOKUP(order_details[[#This Row],[orderID]],orders[orderID],orders[customerID])</f>
        <v>LINOD</v>
      </c>
      <c r="D1568" t="str">
        <f>_xlfn.XLOOKUP(order_details[[#This Row],[orderID]],orders[orderID],orders[Employee Name])</f>
        <v>Margaret Peacock</v>
      </c>
      <c r="E1568" t="str">
        <f>_xlfn.XLOOKUP(order_details[[#This Row],[Customer ID]],customers[customerID],customers[companyName])</f>
        <v>LINO-Delicateses</v>
      </c>
      <c r="F1568" t="str">
        <f>_xlfn.XLOOKUP(order_details[[#This Row],[productID]],products[productID],products[productName])</f>
        <v>Outback Lager</v>
      </c>
      <c r="G1568" t="str">
        <f>_xlfn.XLOOKUP(order_details[[#This Row],[Product Name]],products[productName],products[Category Name])</f>
        <v>Beverages</v>
      </c>
      <c r="H1568" s="6">
        <f>_xlfn.XLOOKUP(order_details[[#This Row],[orderID]],orders[orderID],orders[orderDate])</f>
        <v>41723</v>
      </c>
      <c r="I1568" s="6" t="e">
        <f>DATEVALUE(order_details[[#This Row],[Order Date]])</f>
        <v>#VALUE!</v>
      </c>
      <c r="J1568">
        <v>12</v>
      </c>
      <c r="K1568">
        <v>60</v>
      </c>
      <c r="L1568">
        <v>0.1</v>
      </c>
      <c r="M1568">
        <f>(order_details[[#This Row],[unitPrice]]*order_details[[#This Row],[quantity]]) - (order_details[[#This Row],[unitPrice]]*order_details[[#This Row],[quantity]]*order_details[[#This Row],[discount]])</f>
        <v>648</v>
      </c>
      <c r="N1568">
        <f>_xlfn.XLOOKUP(order_details[[#This Row],[orderID]],orders[orderID],orders[freight])</f>
        <v>64.45</v>
      </c>
      <c r="O1568">
        <f>order_details[[#This Row],[Sales]]-order_details[[#This Row],[Freight]]</f>
        <v>583.54999999999995</v>
      </c>
      <c r="P1568" s="8">
        <f>(order_details[[#This Row],[Profit]]/order_details[[#This Row],[Sales]])/100</f>
        <v>9.0054012345678995E-3</v>
      </c>
      <c r="Q1568" s="12"/>
    </row>
    <row r="1569" spans="1:17" x14ac:dyDescent="0.25">
      <c r="A1569">
        <v>10493</v>
      </c>
      <c r="B1569">
        <v>65</v>
      </c>
      <c r="C1569" t="str">
        <f>_xlfn.XLOOKUP(order_details[[#This Row],[orderID]],orders[orderID],orders[customerID])</f>
        <v>LAMAI</v>
      </c>
      <c r="D1569" t="str">
        <f>_xlfn.XLOOKUP(order_details[[#This Row],[orderID]],orders[orderID],orders[Employee Name])</f>
        <v>Margaret Peacock</v>
      </c>
      <c r="E1569" t="str">
        <f>_xlfn.XLOOKUP(order_details[[#This Row],[Customer ID]],customers[customerID],customers[companyName])</f>
        <v>La maison d'Asie</v>
      </c>
      <c r="F1569" t="str">
        <f>_xlfn.XLOOKUP(order_details[[#This Row],[productID]],products[productID],products[productName])</f>
        <v>Louisiana Fiery Hot Pepper Sauce</v>
      </c>
      <c r="G1569" t="str">
        <f>_xlfn.XLOOKUP(order_details[[#This Row],[Product Name]],products[productName],products[Category Name])</f>
        <v>Condiments</v>
      </c>
      <c r="H1569" s="6">
        <f>_xlfn.XLOOKUP(order_details[[#This Row],[orderID]],orders[orderID],orders[orderDate])</f>
        <v>41731</v>
      </c>
      <c r="I1569" s="6" t="e">
        <f>DATEVALUE(order_details[[#This Row],[Order Date]])</f>
        <v>#VALUE!</v>
      </c>
      <c r="J1569">
        <v>16.8</v>
      </c>
      <c r="K1569">
        <v>15</v>
      </c>
      <c r="L1569">
        <v>0.1</v>
      </c>
      <c r="M1569">
        <f>(order_details[[#This Row],[unitPrice]]*order_details[[#This Row],[quantity]]) - (order_details[[#This Row],[unitPrice]]*order_details[[#This Row],[quantity]]*order_details[[#This Row],[discount]])</f>
        <v>226.8</v>
      </c>
      <c r="N1569">
        <f>_xlfn.XLOOKUP(order_details[[#This Row],[orderID]],orders[orderID],orders[freight])</f>
        <v>10.64</v>
      </c>
      <c r="O1569">
        <f>order_details[[#This Row],[Sales]]-order_details[[#This Row],[Freight]]</f>
        <v>216.16000000000003</v>
      </c>
      <c r="P1569" s="8">
        <f>(order_details[[#This Row],[Profit]]/order_details[[#This Row],[Sales]])/100</f>
        <v>9.5308641975308649E-3</v>
      </c>
      <c r="Q1569" s="12"/>
    </row>
    <row r="1570" spans="1:17" x14ac:dyDescent="0.25">
      <c r="A1570">
        <v>10493</v>
      </c>
      <c r="B1570">
        <v>66</v>
      </c>
      <c r="C1570" t="str">
        <f>_xlfn.XLOOKUP(order_details[[#This Row],[orderID]],orders[orderID],orders[customerID])</f>
        <v>LAMAI</v>
      </c>
      <c r="D1570" t="str">
        <f>_xlfn.XLOOKUP(order_details[[#This Row],[orderID]],orders[orderID],orders[Employee Name])</f>
        <v>Margaret Peacock</v>
      </c>
      <c r="E1570" t="str">
        <f>_xlfn.XLOOKUP(order_details[[#This Row],[Customer ID]],customers[customerID],customers[companyName])</f>
        <v>La maison d'Asie</v>
      </c>
      <c r="F1570" t="str">
        <f>_xlfn.XLOOKUP(order_details[[#This Row],[productID]],products[productID],products[productName])</f>
        <v>Louisiana Hot Spiced Okra</v>
      </c>
      <c r="G1570" t="str">
        <f>_xlfn.XLOOKUP(order_details[[#This Row],[Product Name]],products[productName],products[Category Name])</f>
        <v>Condiments</v>
      </c>
      <c r="H1570" s="6">
        <f>_xlfn.XLOOKUP(order_details[[#This Row],[orderID]],orders[orderID],orders[orderDate])</f>
        <v>41731</v>
      </c>
      <c r="I1570" s="6" t="e">
        <f>DATEVALUE(order_details[[#This Row],[Order Date]])</f>
        <v>#VALUE!</v>
      </c>
      <c r="J1570">
        <v>13.6</v>
      </c>
      <c r="K1570">
        <v>10</v>
      </c>
      <c r="L1570">
        <v>0.1</v>
      </c>
      <c r="M1570">
        <f>(order_details[[#This Row],[unitPrice]]*order_details[[#This Row],[quantity]]) - (order_details[[#This Row],[unitPrice]]*order_details[[#This Row],[quantity]]*order_details[[#This Row],[discount]])</f>
        <v>122.4</v>
      </c>
      <c r="N1570">
        <f>_xlfn.XLOOKUP(order_details[[#This Row],[orderID]],orders[orderID],orders[freight])</f>
        <v>10.64</v>
      </c>
      <c r="O1570">
        <f>order_details[[#This Row],[Sales]]-order_details[[#This Row],[Freight]]</f>
        <v>111.76</v>
      </c>
      <c r="P1570" s="8">
        <f>(order_details[[#This Row],[Profit]]/order_details[[#This Row],[Sales]])/100</f>
        <v>9.1307189542483656E-3</v>
      </c>
      <c r="Q1570" s="12"/>
    </row>
    <row r="1571" spans="1:17" x14ac:dyDescent="0.25">
      <c r="A1571">
        <v>10493</v>
      </c>
      <c r="B1571">
        <v>69</v>
      </c>
      <c r="C1571" t="str">
        <f>_xlfn.XLOOKUP(order_details[[#This Row],[orderID]],orders[orderID],orders[customerID])</f>
        <v>LAMAI</v>
      </c>
      <c r="D1571" t="str">
        <f>_xlfn.XLOOKUP(order_details[[#This Row],[orderID]],orders[orderID],orders[Employee Name])</f>
        <v>Margaret Peacock</v>
      </c>
      <c r="E1571" t="str">
        <f>_xlfn.XLOOKUP(order_details[[#This Row],[Customer ID]],customers[customerID],customers[companyName])</f>
        <v>La maison d'Asie</v>
      </c>
      <c r="F1571" t="str">
        <f>_xlfn.XLOOKUP(order_details[[#This Row],[productID]],products[productID],products[productName])</f>
        <v>Gudbrandsdalsost</v>
      </c>
      <c r="G1571" t="str">
        <f>_xlfn.XLOOKUP(order_details[[#This Row],[Product Name]],products[productName],products[Category Name])</f>
        <v>Dairy Products</v>
      </c>
      <c r="H1571" s="6">
        <f>_xlfn.XLOOKUP(order_details[[#This Row],[orderID]],orders[orderID],orders[orderDate])</f>
        <v>41731</v>
      </c>
      <c r="I1571" s="6" t="e">
        <f>DATEVALUE(order_details[[#This Row],[Order Date]])</f>
        <v>#VALUE!</v>
      </c>
      <c r="J1571">
        <v>28.8</v>
      </c>
      <c r="K1571">
        <v>10</v>
      </c>
      <c r="L1571">
        <v>0.1</v>
      </c>
      <c r="M1571">
        <f>(order_details[[#This Row],[unitPrice]]*order_details[[#This Row],[quantity]]) - (order_details[[#This Row],[unitPrice]]*order_details[[#This Row],[quantity]]*order_details[[#This Row],[discount]])</f>
        <v>259.2</v>
      </c>
      <c r="N1571">
        <f>_xlfn.XLOOKUP(order_details[[#This Row],[orderID]],orders[orderID],orders[freight])</f>
        <v>10.64</v>
      </c>
      <c r="O1571">
        <f>order_details[[#This Row],[Sales]]-order_details[[#This Row],[Freight]]</f>
        <v>248.56</v>
      </c>
      <c r="P1571" s="8">
        <f>(order_details[[#This Row],[Profit]]/order_details[[#This Row],[Sales]])/100</f>
        <v>9.5895061728395077E-3</v>
      </c>
      <c r="Q1571" s="12"/>
    </row>
    <row r="1572" spans="1:17" x14ac:dyDescent="0.25">
      <c r="A1572">
        <v>10506</v>
      </c>
      <c r="B1572">
        <v>25</v>
      </c>
      <c r="C1572" t="str">
        <f>_xlfn.XLOOKUP(order_details[[#This Row],[orderID]],orders[orderID],orders[customerID])</f>
        <v>KOENE</v>
      </c>
      <c r="D1572" t="str">
        <f>_xlfn.XLOOKUP(order_details[[#This Row],[orderID]],orders[orderID],orders[Employee Name])</f>
        <v>Anne Dodsworth</v>
      </c>
      <c r="E1572" t="str">
        <f>_xlfn.XLOOKUP(order_details[[#This Row],[Customer ID]],customers[customerID],customers[companyName])</f>
        <v>Königlich Essen</v>
      </c>
      <c r="F1572" t="str">
        <f>_xlfn.XLOOKUP(order_details[[#This Row],[productID]],products[productID],products[productName])</f>
        <v>NuNuCa Nuß-Nougat-Creme</v>
      </c>
      <c r="G1572" t="str">
        <f>_xlfn.XLOOKUP(order_details[[#This Row],[Product Name]],products[productName],products[Category Name])</f>
        <v>Confections</v>
      </c>
      <c r="H1572" s="6">
        <f>_xlfn.XLOOKUP(order_details[[#This Row],[orderID]],orders[orderID],orders[orderDate])</f>
        <v>41744</v>
      </c>
      <c r="I1572" s="6" t="e">
        <f>DATEVALUE(order_details[[#This Row],[Order Date]])</f>
        <v>#VALUE!</v>
      </c>
      <c r="J1572">
        <v>14</v>
      </c>
      <c r="K1572">
        <v>18</v>
      </c>
      <c r="L1572">
        <v>0.1</v>
      </c>
      <c r="M1572">
        <f>(order_details[[#This Row],[unitPrice]]*order_details[[#This Row],[quantity]]) - (order_details[[#This Row],[unitPrice]]*order_details[[#This Row],[quantity]]*order_details[[#This Row],[discount]])</f>
        <v>226.8</v>
      </c>
      <c r="N1572">
        <f>_xlfn.XLOOKUP(order_details[[#This Row],[orderID]],orders[orderID],orders[freight])</f>
        <v>21.19</v>
      </c>
      <c r="O1572">
        <f>order_details[[#This Row],[Sales]]-order_details[[#This Row],[Freight]]</f>
        <v>205.61</v>
      </c>
      <c r="P1572" s="8">
        <f>(order_details[[#This Row],[Profit]]/order_details[[#This Row],[Sales]])/100</f>
        <v>9.0656966490299824E-3</v>
      </c>
      <c r="Q1572" s="12"/>
    </row>
    <row r="1573" spans="1:17" x14ac:dyDescent="0.25">
      <c r="A1573">
        <v>10506</v>
      </c>
      <c r="B1573">
        <v>70</v>
      </c>
      <c r="C1573" t="str">
        <f>_xlfn.XLOOKUP(order_details[[#This Row],[orderID]],orders[orderID],orders[customerID])</f>
        <v>KOENE</v>
      </c>
      <c r="D1573" t="str">
        <f>_xlfn.XLOOKUP(order_details[[#This Row],[orderID]],orders[orderID],orders[Employee Name])</f>
        <v>Anne Dodsworth</v>
      </c>
      <c r="E1573" t="str">
        <f>_xlfn.XLOOKUP(order_details[[#This Row],[Customer ID]],customers[customerID],customers[companyName])</f>
        <v>Königlich Essen</v>
      </c>
      <c r="F1573" t="str">
        <f>_xlfn.XLOOKUP(order_details[[#This Row],[productID]],products[productID],products[productName])</f>
        <v>Outback Lager</v>
      </c>
      <c r="G1573" t="str">
        <f>_xlfn.XLOOKUP(order_details[[#This Row],[Product Name]],products[productName],products[Category Name])</f>
        <v>Beverages</v>
      </c>
      <c r="H1573" s="6">
        <f>_xlfn.XLOOKUP(order_details[[#This Row],[orderID]],orders[orderID],orders[orderDate])</f>
        <v>41744</v>
      </c>
      <c r="I1573" s="6" t="e">
        <f>DATEVALUE(order_details[[#This Row],[Order Date]])</f>
        <v>#VALUE!</v>
      </c>
      <c r="J1573">
        <v>15</v>
      </c>
      <c r="K1573">
        <v>14</v>
      </c>
      <c r="L1573">
        <v>0.1</v>
      </c>
      <c r="M1573">
        <f>(order_details[[#This Row],[unitPrice]]*order_details[[#This Row],[quantity]]) - (order_details[[#This Row],[unitPrice]]*order_details[[#This Row],[quantity]]*order_details[[#This Row],[discount]])</f>
        <v>189</v>
      </c>
      <c r="N1573">
        <f>_xlfn.XLOOKUP(order_details[[#This Row],[orderID]],orders[orderID],orders[freight])</f>
        <v>21.19</v>
      </c>
      <c r="O1573">
        <f>order_details[[#This Row],[Sales]]-order_details[[#This Row],[Freight]]</f>
        <v>167.81</v>
      </c>
      <c r="P1573" s="8">
        <f>(order_details[[#This Row],[Profit]]/order_details[[#This Row],[Sales]])/100</f>
        <v>8.8788359788359791E-3</v>
      </c>
      <c r="Q1573" s="12"/>
    </row>
    <row r="1574" spans="1:17" x14ac:dyDescent="0.25">
      <c r="A1574">
        <v>10510</v>
      </c>
      <c r="B1574">
        <v>75</v>
      </c>
      <c r="C1574" t="str">
        <f>_xlfn.XLOOKUP(order_details[[#This Row],[orderID]],orders[orderID],orders[customerID])</f>
        <v>SAVEA</v>
      </c>
      <c r="D1574" t="str">
        <f>_xlfn.XLOOKUP(order_details[[#This Row],[orderID]],orders[orderID],orders[Employee Name])</f>
        <v>Michael Suyama</v>
      </c>
      <c r="E1574" t="str">
        <f>_xlfn.XLOOKUP(order_details[[#This Row],[Customer ID]],customers[customerID],customers[companyName])</f>
        <v>Save-a-lot Markets</v>
      </c>
      <c r="F1574" t="str">
        <f>_xlfn.XLOOKUP(order_details[[#This Row],[productID]],products[productID],products[productName])</f>
        <v>Rhönbräu Klosterbier</v>
      </c>
      <c r="G1574" t="str">
        <f>_xlfn.XLOOKUP(order_details[[#This Row],[Product Name]],products[productName],products[Category Name])</f>
        <v>Beverages</v>
      </c>
      <c r="H1574" s="6">
        <f>_xlfn.XLOOKUP(order_details[[#This Row],[orderID]],orders[orderID],orders[orderDate])</f>
        <v>41747</v>
      </c>
      <c r="I1574" s="6" t="e">
        <f>DATEVALUE(order_details[[#This Row],[Order Date]])</f>
        <v>#VALUE!</v>
      </c>
      <c r="J1574">
        <v>7.75</v>
      </c>
      <c r="K1574">
        <v>36</v>
      </c>
      <c r="L1574">
        <v>0.1</v>
      </c>
      <c r="M1574">
        <f>(order_details[[#This Row],[unitPrice]]*order_details[[#This Row],[quantity]]) - (order_details[[#This Row],[unitPrice]]*order_details[[#This Row],[quantity]]*order_details[[#This Row],[discount]])</f>
        <v>251.1</v>
      </c>
      <c r="N1574">
        <f>_xlfn.XLOOKUP(order_details[[#This Row],[orderID]],orders[orderID],orders[freight])</f>
        <v>367.63</v>
      </c>
      <c r="O1574">
        <f>order_details[[#This Row],[Sales]]-order_details[[#This Row],[Freight]]</f>
        <v>-116.53</v>
      </c>
      <c r="P1574" s="8">
        <f>(order_details[[#This Row],[Profit]]/order_details[[#This Row],[Sales]])/100</f>
        <v>-4.6407805655117483E-3</v>
      </c>
      <c r="Q1574" s="12"/>
    </row>
    <row r="1575" spans="1:17" x14ac:dyDescent="0.25">
      <c r="A1575">
        <v>10516</v>
      </c>
      <c r="B1575">
        <v>18</v>
      </c>
      <c r="C1575" t="str">
        <f>_xlfn.XLOOKUP(order_details[[#This Row],[orderID]],orders[orderID],orders[customerID])</f>
        <v>HUNGO</v>
      </c>
      <c r="D1575" t="str">
        <f>_xlfn.XLOOKUP(order_details[[#This Row],[orderID]],orders[orderID],orders[Employee Name])</f>
        <v>Andrew Fuller</v>
      </c>
      <c r="E1575" t="str">
        <f>_xlfn.XLOOKUP(order_details[[#This Row],[Customer ID]],customers[customerID],customers[companyName])</f>
        <v>Hungry Owl All-Night Grocers</v>
      </c>
      <c r="F1575" t="str">
        <f>_xlfn.XLOOKUP(order_details[[#This Row],[productID]],products[productID],products[productName])</f>
        <v>Carnarvon Tigers</v>
      </c>
      <c r="G1575" t="str">
        <f>_xlfn.XLOOKUP(order_details[[#This Row],[Product Name]],products[productName],products[Category Name])</f>
        <v>Seafood</v>
      </c>
      <c r="H1575" s="6">
        <f>_xlfn.XLOOKUP(order_details[[#This Row],[orderID]],orders[orderID],orders[orderDate])</f>
        <v>41753</v>
      </c>
      <c r="I1575" s="6" t="e">
        <f>DATEVALUE(order_details[[#This Row],[Order Date]])</f>
        <v>#VALUE!</v>
      </c>
      <c r="J1575">
        <v>62.5</v>
      </c>
      <c r="K1575">
        <v>25</v>
      </c>
      <c r="L1575">
        <v>0.1</v>
      </c>
      <c r="M1575">
        <f>(order_details[[#This Row],[unitPrice]]*order_details[[#This Row],[quantity]]) - (order_details[[#This Row],[unitPrice]]*order_details[[#This Row],[quantity]]*order_details[[#This Row],[discount]])</f>
        <v>1406.25</v>
      </c>
      <c r="N1575">
        <f>_xlfn.XLOOKUP(order_details[[#This Row],[orderID]],orders[orderID],orders[freight])</f>
        <v>62.78</v>
      </c>
      <c r="O1575">
        <f>order_details[[#This Row],[Sales]]-order_details[[#This Row],[Freight]]</f>
        <v>1343.47</v>
      </c>
      <c r="P1575" s="8">
        <f>(order_details[[#This Row],[Profit]]/order_details[[#This Row],[Sales]])/100</f>
        <v>9.5535644444444453E-3</v>
      </c>
      <c r="Q1575" s="12"/>
    </row>
    <row r="1576" spans="1:17" x14ac:dyDescent="0.25">
      <c r="A1576">
        <v>10516</v>
      </c>
      <c r="B1576">
        <v>41</v>
      </c>
      <c r="C1576" t="str">
        <f>_xlfn.XLOOKUP(order_details[[#This Row],[orderID]],orders[orderID],orders[customerID])</f>
        <v>HUNGO</v>
      </c>
      <c r="D1576" t="str">
        <f>_xlfn.XLOOKUP(order_details[[#This Row],[orderID]],orders[orderID],orders[Employee Name])</f>
        <v>Andrew Fuller</v>
      </c>
      <c r="E1576" t="str">
        <f>_xlfn.XLOOKUP(order_details[[#This Row],[Customer ID]],customers[customerID],customers[companyName])</f>
        <v>Hungry Owl All-Night Grocers</v>
      </c>
      <c r="F1576" t="str">
        <f>_xlfn.XLOOKUP(order_details[[#This Row],[productID]],products[productID],products[productName])</f>
        <v>Jack's New England Clam Chowder</v>
      </c>
      <c r="G1576" t="str">
        <f>_xlfn.XLOOKUP(order_details[[#This Row],[Product Name]],products[productName],products[Category Name])</f>
        <v>Seafood</v>
      </c>
      <c r="H1576" s="6">
        <f>_xlfn.XLOOKUP(order_details[[#This Row],[orderID]],orders[orderID],orders[orderDate])</f>
        <v>41753</v>
      </c>
      <c r="I1576" s="6" t="e">
        <f>DATEVALUE(order_details[[#This Row],[Order Date]])</f>
        <v>#VALUE!</v>
      </c>
      <c r="J1576">
        <v>9.65</v>
      </c>
      <c r="K1576">
        <v>80</v>
      </c>
      <c r="L1576">
        <v>0.1</v>
      </c>
      <c r="M1576">
        <f>(order_details[[#This Row],[unitPrice]]*order_details[[#This Row],[quantity]]) - (order_details[[#This Row],[unitPrice]]*order_details[[#This Row],[quantity]]*order_details[[#This Row],[discount]])</f>
        <v>694.8</v>
      </c>
      <c r="N1576">
        <f>_xlfn.XLOOKUP(order_details[[#This Row],[orderID]],orders[orderID],orders[freight])</f>
        <v>62.78</v>
      </c>
      <c r="O1576">
        <f>order_details[[#This Row],[Sales]]-order_details[[#This Row],[Freight]]</f>
        <v>632.02</v>
      </c>
      <c r="P1576" s="8">
        <f>(order_details[[#This Row],[Profit]]/order_details[[#This Row],[Sales]])/100</f>
        <v>9.0964306275187114E-3</v>
      </c>
      <c r="Q1576" s="12"/>
    </row>
    <row r="1577" spans="1:17" x14ac:dyDescent="0.25">
      <c r="A1577">
        <v>10523</v>
      </c>
      <c r="B1577">
        <v>17</v>
      </c>
      <c r="C1577" t="str">
        <f>_xlfn.XLOOKUP(order_details[[#This Row],[orderID]],orders[orderID],orders[customerID])</f>
        <v>SEVES</v>
      </c>
      <c r="D1577" t="str">
        <f>_xlfn.XLOOKUP(order_details[[#This Row],[orderID]],orders[orderID],orders[Employee Name])</f>
        <v>Robert King</v>
      </c>
      <c r="E1577" t="str">
        <f>_xlfn.XLOOKUP(order_details[[#This Row],[Customer ID]],customers[customerID],customers[companyName])</f>
        <v>Seven Seas Imports</v>
      </c>
      <c r="F1577" t="str">
        <f>_xlfn.XLOOKUP(order_details[[#This Row],[productID]],products[productID],products[productName])</f>
        <v>Alice Mutton</v>
      </c>
      <c r="G1577" t="str">
        <f>_xlfn.XLOOKUP(order_details[[#This Row],[Product Name]],products[productName],products[Category Name])</f>
        <v>Meat &amp; Poultry</v>
      </c>
      <c r="H1577" s="6">
        <f>_xlfn.XLOOKUP(order_details[[#This Row],[orderID]],orders[orderID],orders[orderDate])</f>
        <v>41760</v>
      </c>
      <c r="I1577" s="6" t="e">
        <f>DATEVALUE(order_details[[#This Row],[Order Date]])</f>
        <v>#VALUE!</v>
      </c>
      <c r="J1577">
        <v>39</v>
      </c>
      <c r="K1577">
        <v>25</v>
      </c>
      <c r="L1577">
        <v>0.1</v>
      </c>
      <c r="M1577">
        <f>(order_details[[#This Row],[unitPrice]]*order_details[[#This Row],[quantity]]) - (order_details[[#This Row],[unitPrice]]*order_details[[#This Row],[quantity]]*order_details[[#This Row],[discount]])</f>
        <v>877.5</v>
      </c>
      <c r="N1577">
        <f>_xlfn.XLOOKUP(order_details[[#This Row],[orderID]],orders[orderID],orders[freight])</f>
        <v>77.63</v>
      </c>
      <c r="O1577">
        <f>order_details[[#This Row],[Sales]]-order_details[[#This Row],[Freight]]</f>
        <v>799.87</v>
      </c>
      <c r="P1577" s="8">
        <f>(order_details[[#This Row],[Profit]]/order_details[[#This Row],[Sales]])/100</f>
        <v>9.1153276353276354E-3</v>
      </c>
      <c r="Q1577" s="12"/>
    </row>
    <row r="1578" spans="1:17" x14ac:dyDescent="0.25">
      <c r="A1578">
        <v>10523</v>
      </c>
      <c r="B1578">
        <v>20</v>
      </c>
      <c r="C1578" t="str">
        <f>_xlfn.XLOOKUP(order_details[[#This Row],[orderID]],orders[orderID],orders[customerID])</f>
        <v>SEVES</v>
      </c>
      <c r="D1578" t="str">
        <f>_xlfn.XLOOKUP(order_details[[#This Row],[orderID]],orders[orderID],orders[Employee Name])</f>
        <v>Robert King</v>
      </c>
      <c r="E1578" t="str">
        <f>_xlfn.XLOOKUP(order_details[[#This Row],[Customer ID]],customers[customerID],customers[companyName])</f>
        <v>Seven Seas Imports</v>
      </c>
      <c r="F1578" t="str">
        <f>_xlfn.XLOOKUP(order_details[[#This Row],[productID]],products[productID],products[productName])</f>
        <v>Sir Rodney's Marmalade</v>
      </c>
      <c r="G1578" t="str">
        <f>_xlfn.XLOOKUP(order_details[[#This Row],[Product Name]],products[productName],products[Category Name])</f>
        <v>Confections</v>
      </c>
      <c r="H1578" s="6">
        <f>_xlfn.XLOOKUP(order_details[[#This Row],[orderID]],orders[orderID],orders[orderDate])</f>
        <v>41760</v>
      </c>
      <c r="I1578" s="6" t="e">
        <f>DATEVALUE(order_details[[#This Row],[Order Date]])</f>
        <v>#VALUE!</v>
      </c>
      <c r="J1578">
        <v>81</v>
      </c>
      <c r="K1578">
        <v>15</v>
      </c>
      <c r="L1578">
        <v>0.1</v>
      </c>
      <c r="M1578">
        <f>(order_details[[#This Row],[unitPrice]]*order_details[[#This Row],[quantity]]) - (order_details[[#This Row],[unitPrice]]*order_details[[#This Row],[quantity]]*order_details[[#This Row],[discount]])</f>
        <v>1093.5</v>
      </c>
      <c r="N1578">
        <f>_xlfn.XLOOKUP(order_details[[#This Row],[orderID]],orders[orderID],orders[freight])</f>
        <v>77.63</v>
      </c>
      <c r="O1578">
        <f>order_details[[#This Row],[Sales]]-order_details[[#This Row],[Freight]]</f>
        <v>1015.87</v>
      </c>
      <c r="P1578" s="8">
        <f>(order_details[[#This Row],[Profit]]/order_details[[#This Row],[Sales]])/100</f>
        <v>9.2900777320530405E-3</v>
      </c>
      <c r="Q1578" s="12"/>
    </row>
    <row r="1579" spans="1:17" x14ac:dyDescent="0.25">
      <c r="A1579">
        <v>10523</v>
      </c>
      <c r="B1579">
        <v>37</v>
      </c>
      <c r="C1579" t="str">
        <f>_xlfn.XLOOKUP(order_details[[#This Row],[orderID]],orders[orderID],orders[customerID])</f>
        <v>SEVES</v>
      </c>
      <c r="D1579" t="str">
        <f>_xlfn.XLOOKUP(order_details[[#This Row],[orderID]],orders[orderID],orders[Employee Name])</f>
        <v>Robert King</v>
      </c>
      <c r="E1579" t="str">
        <f>_xlfn.XLOOKUP(order_details[[#This Row],[Customer ID]],customers[customerID],customers[companyName])</f>
        <v>Seven Seas Imports</v>
      </c>
      <c r="F1579" t="str">
        <f>_xlfn.XLOOKUP(order_details[[#This Row],[productID]],products[productID],products[productName])</f>
        <v>Gravad lax</v>
      </c>
      <c r="G1579" t="str">
        <f>_xlfn.XLOOKUP(order_details[[#This Row],[Product Name]],products[productName],products[Category Name])</f>
        <v>Seafood</v>
      </c>
      <c r="H1579" s="6">
        <f>_xlfn.XLOOKUP(order_details[[#This Row],[orderID]],orders[orderID],orders[orderDate])</f>
        <v>41760</v>
      </c>
      <c r="I1579" s="6" t="e">
        <f>DATEVALUE(order_details[[#This Row],[Order Date]])</f>
        <v>#VALUE!</v>
      </c>
      <c r="J1579">
        <v>26</v>
      </c>
      <c r="K1579">
        <v>18</v>
      </c>
      <c r="L1579">
        <v>0.1</v>
      </c>
      <c r="M1579">
        <f>(order_details[[#This Row],[unitPrice]]*order_details[[#This Row],[quantity]]) - (order_details[[#This Row],[unitPrice]]*order_details[[#This Row],[quantity]]*order_details[[#This Row],[discount]])</f>
        <v>421.2</v>
      </c>
      <c r="N1579">
        <f>_xlfn.XLOOKUP(order_details[[#This Row],[orderID]],orders[orderID],orders[freight])</f>
        <v>77.63</v>
      </c>
      <c r="O1579">
        <f>order_details[[#This Row],[Sales]]-order_details[[#This Row],[Freight]]</f>
        <v>343.57</v>
      </c>
      <c r="P1579" s="8">
        <f>(order_details[[#This Row],[Profit]]/order_details[[#This Row],[Sales]])/100</f>
        <v>8.1569325735992397E-3</v>
      </c>
      <c r="Q1579" s="12"/>
    </row>
    <row r="1580" spans="1:17" x14ac:dyDescent="0.25">
      <c r="A1580">
        <v>10523</v>
      </c>
      <c r="B1580">
        <v>41</v>
      </c>
      <c r="C1580" t="str">
        <f>_xlfn.XLOOKUP(order_details[[#This Row],[orderID]],orders[orderID],orders[customerID])</f>
        <v>SEVES</v>
      </c>
      <c r="D1580" t="str">
        <f>_xlfn.XLOOKUP(order_details[[#This Row],[orderID]],orders[orderID],orders[Employee Name])</f>
        <v>Robert King</v>
      </c>
      <c r="E1580" t="str">
        <f>_xlfn.XLOOKUP(order_details[[#This Row],[Customer ID]],customers[customerID],customers[companyName])</f>
        <v>Seven Seas Imports</v>
      </c>
      <c r="F1580" t="str">
        <f>_xlfn.XLOOKUP(order_details[[#This Row],[productID]],products[productID],products[productName])</f>
        <v>Jack's New England Clam Chowder</v>
      </c>
      <c r="G1580" t="str">
        <f>_xlfn.XLOOKUP(order_details[[#This Row],[Product Name]],products[productName],products[Category Name])</f>
        <v>Seafood</v>
      </c>
      <c r="H1580" s="6">
        <f>_xlfn.XLOOKUP(order_details[[#This Row],[orderID]],orders[orderID],orders[orderDate])</f>
        <v>41760</v>
      </c>
      <c r="I1580" s="6" t="e">
        <f>DATEVALUE(order_details[[#This Row],[Order Date]])</f>
        <v>#VALUE!</v>
      </c>
      <c r="J1580">
        <v>9.65</v>
      </c>
      <c r="K1580">
        <v>6</v>
      </c>
      <c r="L1580">
        <v>0.1</v>
      </c>
      <c r="M1580">
        <f>(order_details[[#This Row],[unitPrice]]*order_details[[#This Row],[quantity]]) - (order_details[[#This Row],[unitPrice]]*order_details[[#This Row],[quantity]]*order_details[[#This Row],[discount]])</f>
        <v>52.110000000000007</v>
      </c>
      <c r="N1580">
        <f>_xlfn.XLOOKUP(order_details[[#This Row],[orderID]],orders[orderID],orders[freight])</f>
        <v>77.63</v>
      </c>
      <c r="O1580">
        <f>order_details[[#This Row],[Sales]]-order_details[[#This Row],[Freight]]</f>
        <v>-25.519999999999989</v>
      </c>
      <c r="P1580" s="8">
        <f>(order_details[[#This Row],[Profit]]/order_details[[#This Row],[Sales]])/100</f>
        <v>-4.8973325657263459E-3</v>
      </c>
      <c r="Q1580" s="12"/>
    </row>
    <row r="1581" spans="1:17" x14ac:dyDescent="0.25">
      <c r="A1581">
        <v>10525</v>
      </c>
      <c r="B1581">
        <v>40</v>
      </c>
      <c r="C1581" t="str">
        <f>_xlfn.XLOOKUP(order_details[[#This Row],[orderID]],orders[orderID],orders[customerID])</f>
        <v>BONAP</v>
      </c>
      <c r="D1581" t="str">
        <f>_xlfn.XLOOKUP(order_details[[#This Row],[orderID]],orders[orderID],orders[Employee Name])</f>
        <v>Nancy Davolio</v>
      </c>
      <c r="E1581" t="str">
        <f>_xlfn.XLOOKUP(order_details[[#This Row],[Customer ID]],customers[customerID],customers[companyName])</f>
        <v>Bon app'</v>
      </c>
      <c r="F1581" t="str">
        <f>_xlfn.XLOOKUP(order_details[[#This Row],[productID]],products[productID],products[productName])</f>
        <v>Boston Crab Meat</v>
      </c>
      <c r="G1581" t="str">
        <f>_xlfn.XLOOKUP(order_details[[#This Row],[Product Name]],products[productName],products[Category Name])</f>
        <v>Seafood</v>
      </c>
      <c r="H1581" s="6">
        <f>_xlfn.XLOOKUP(order_details[[#This Row],[orderID]],orders[orderID],orders[orderDate])</f>
        <v>41761</v>
      </c>
      <c r="I1581" s="6" t="e">
        <f>DATEVALUE(order_details[[#This Row],[Order Date]])</f>
        <v>#VALUE!</v>
      </c>
      <c r="J1581">
        <v>18.399999999999999</v>
      </c>
      <c r="K1581">
        <v>15</v>
      </c>
      <c r="L1581">
        <v>0.1</v>
      </c>
      <c r="M1581">
        <f>(order_details[[#This Row],[unitPrice]]*order_details[[#This Row],[quantity]]) - (order_details[[#This Row],[unitPrice]]*order_details[[#This Row],[quantity]]*order_details[[#This Row],[discount]])</f>
        <v>248.4</v>
      </c>
      <c r="N1581">
        <f>_xlfn.XLOOKUP(order_details[[#This Row],[orderID]],orders[orderID],orders[freight])</f>
        <v>11.06</v>
      </c>
      <c r="O1581">
        <f>order_details[[#This Row],[Sales]]-order_details[[#This Row],[Freight]]</f>
        <v>237.34</v>
      </c>
      <c r="P1581" s="8">
        <f>(order_details[[#This Row],[Profit]]/order_details[[#This Row],[Sales]])/100</f>
        <v>9.5547504025764902E-3</v>
      </c>
      <c r="Q1581" s="12"/>
    </row>
    <row r="1582" spans="1:17" x14ac:dyDescent="0.25">
      <c r="A1582">
        <v>10527</v>
      </c>
      <c r="B1582">
        <v>4</v>
      </c>
      <c r="C1582" t="str">
        <f>_xlfn.XLOOKUP(order_details[[#This Row],[orderID]],orders[orderID],orders[customerID])</f>
        <v>QUICK</v>
      </c>
      <c r="D1582" t="str">
        <f>_xlfn.XLOOKUP(order_details[[#This Row],[orderID]],orders[orderID],orders[Employee Name])</f>
        <v>Robert King</v>
      </c>
      <c r="E1582" t="str">
        <f>_xlfn.XLOOKUP(order_details[[#This Row],[Customer ID]],customers[customerID],customers[companyName])</f>
        <v>QUICK-Stop</v>
      </c>
      <c r="F1582" t="str">
        <f>_xlfn.XLOOKUP(order_details[[#This Row],[productID]],products[productID],products[productName])</f>
        <v>Chef Anton's Cajun Seasoning</v>
      </c>
      <c r="G1582" t="str">
        <f>_xlfn.XLOOKUP(order_details[[#This Row],[Product Name]],products[productName],products[Category Name])</f>
        <v>Condiments</v>
      </c>
      <c r="H1582" s="6">
        <f>_xlfn.XLOOKUP(order_details[[#This Row],[orderID]],orders[orderID],orders[orderDate])</f>
        <v>41764</v>
      </c>
      <c r="I1582" s="6" t="e">
        <f>DATEVALUE(order_details[[#This Row],[Order Date]])</f>
        <v>#VALUE!</v>
      </c>
      <c r="J1582">
        <v>22</v>
      </c>
      <c r="K1582">
        <v>50</v>
      </c>
      <c r="L1582">
        <v>0.1</v>
      </c>
      <c r="M1582">
        <f>(order_details[[#This Row],[unitPrice]]*order_details[[#This Row],[quantity]]) - (order_details[[#This Row],[unitPrice]]*order_details[[#This Row],[quantity]]*order_details[[#This Row],[discount]])</f>
        <v>990</v>
      </c>
      <c r="N1582">
        <f>_xlfn.XLOOKUP(order_details[[#This Row],[orderID]],orders[orderID],orders[freight])</f>
        <v>41.9</v>
      </c>
      <c r="O1582">
        <f>order_details[[#This Row],[Sales]]-order_details[[#This Row],[Freight]]</f>
        <v>948.1</v>
      </c>
      <c r="P1582" s="8">
        <f>(order_details[[#This Row],[Profit]]/order_details[[#This Row],[Sales]])/100</f>
        <v>9.5767676767676765E-3</v>
      </c>
      <c r="Q1582" s="12"/>
    </row>
    <row r="1583" spans="1:17" x14ac:dyDescent="0.25">
      <c r="A1583">
        <v>10527</v>
      </c>
      <c r="B1583">
        <v>36</v>
      </c>
      <c r="C1583" t="str">
        <f>_xlfn.XLOOKUP(order_details[[#This Row],[orderID]],orders[orderID],orders[customerID])</f>
        <v>QUICK</v>
      </c>
      <c r="D1583" t="str">
        <f>_xlfn.XLOOKUP(order_details[[#This Row],[orderID]],orders[orderID],orders[Employee Name])</f>
        <v>Robert King</v>
      </c>
      <c r="E1583" t="str">
        <f>_xlfn.XLOOKUP(order_details[[#This Row],[Customer ID]],customers[customerID],customers[companyName])</f>
        <v>QUICK-Stop</v>
      </c>
      <c r="F1583" t="str">
        <f>_xlfn.XLOOKUP(order_details[[#This Row],[productID]],products[productID],products[productName])</f>
        <v>Inlagd Sill</v>
      </c>
      <c r="G1583" t="str">
        <f>_xlfn.XLOOKUP(order_details[[#This Row],[Product Name]],products[productName],products[Category Name])</f>
        <v>Seafood</v>
      </c>
      <c r="H1583" s="6">
        <f>_xlfn.XLOOKUP(order_details[[#This Row],[orderID]],orders[orderID],orders[orderDate])</f>
        <v>41764</v>
      </c>
      <c r="I1583" s="6" t="e">
        <f>DATEVALUE(order_details[[#This Row],[Order Date]])</f>
        <v>#VALUE!</v>
      </c>
      <c r="J1583">
        <v>19</v>
      </c>
      <c r="K1583">
        <v>30</v>
      </c>
      <c r="L1583">
        <v>0.1</v>
      </c>
      <c r="M1583">
        <f>(order_details[[#This Row],[unitPrice]]*order_details[[#This Row],[quantity]]) - (order_details[[#This Row],[unitPrice]]*order_details[[#This Row],[quantity]]*order_details[[#This Row],[discount]])</f>
        <v>513</v>
      </c>
      <c r="N1583">
        <f>_xlfn.XLOOKUP(order_details[[#This Row],[orderID]],orders[orderID],orders[freight])</f>
        <v>41.9</v>
      </c>
      <c r="O1583">
        <f>order_details[[#This Row],[Sales]]-order_details[[#This Row],[Freight]]</f>
        <v>471.1</v>
      </c>
      <c r="P1583" s="8">
        <f>(order_details[[#This Row],[Profit]]/order_details[[#This Row],[Sales]])/100</f>
        <v>9.1832358674463939E-3</v>
      </c>
      <c r="Q1583" s="12"/>
    </row>
    <row r="1584" spans="1:17" x14ac:dyDescent="0.25">
      <c r="A1584">
        <v>10535</v>
      </c>
      <c r="B1584">
        <v>11</v>
      </c>
      <c r="C1584" t="str">
        <f>_xlfn.XLOOKUP(order_details[[#This Row],[orderID]],orders[orderID],orders[customerID])</f>
        <v>ANTON</v>
      </c>
      <c r="D1584" t="str">
        <f>_xlfn.XLOOKUP(order_details[[#This Row],[orderID]],orders[orderID],orders[Employee Name])</f>
        <v>Margaret Peacock</v>
      </c>
      <c r="E1584" t="str">
        <f>_xlfn.XLOOKUP(order_details[[#This Row],[Customer ID]],customers[customerID],customers[companyName])</f>
        <v>Antonio Moreno Taquería</v>
      </c>
      <c r="F1584" t="str">
        <f>_xlfn.XLOOKUP(order_details[[#This Row],[productID]],products[productID],products[productName])</f>
        <v>Queso Cabrales</v>
      </c>
      <c r="G1584" t="str">
        <f>_xlfn.XLOOKUP(order_details[[#This Row],[Product Name]],products[productName],products[Category Name])</f>
        <v>Dairy Products</v>
      </c>
      <c r="H1584" s="6">
        <f>_xlfn.XLOOKUP(order_details[[#This Row],[orderID]],orders[orderID],orders[orderDate])</f>
        <v>41772</v>
      </c>
      <c r="I1584" s="6" t="e">
        <f>DATEVALUE(order_details[[#This Row],[Order Date]])</f>
        <v>#VALUE!</v>
      </c>
      <c r="J1584">
        <v>21</v>
      </c>
      <c r="K1584">
        <v>50</v>
      </c>
      <c r="L1584">
        <v>0.1</v>
      </c>
      <c r="M1584">
        <f>(order_details[[#This Row],[unitPrice]]*order_details[[#This Row],[quantity]]) - (order_details[[#This Row],[unitPrice]]*order_details[[#This Row],[quantity]]*order_details[[#This Row],[discount]])</f>
        <v>945</v>
      </c>
      <c r="N1584">
        <f>_xlfn.XLOOKUP(order_details[[#This Row],[orderID]],orders[orderID],orders[freight])</f>
        <v>15.64</v>
      </c>
      <c r="O1584">
        <f>order_details[[#This Row],[Sales]]-order_details[[#This Row],[Freight]]</f>
        <v>929.36</v>
      </c>
      <c r="P1584" s="8">
        <f>(order_details[[#This Row],[Profit]]/order_details[[#This Row],[Sales]])/100</f>
        <v>9.8344973544973544E-3</v>
      </c>
      <c r="Q1584" s="12"/>
    </row>
    <row r="1585" spans="1:17" x14ac:dyDescent="0.25">
      <c r="A1585">
        <v>10535</v>
      </c>
      <c r="B1585">
        <v>40</v>
      </c>
      <c r="C1585" t="str">
        <f>_xlfn.XLOOKUP(order_details[[#This Row],[orderID]],orders[orderID],orders[customerID])</f>
        <v>ANTON</v>
      </c>
      <c r="D1585" t="str">
        <f>_xlfn.XLOOKUP(order_details[[#This Row],[orderID]],orders[orderID],orders[Employee Name])</f>
        <v>Margaret Peacock</v>
      </c>
      <c r="E1585" t="str">
        <f>_xlfn.XLOOKUP(order_details[[#This Row],[Customer ID]],customers[customerID],customers[companyName])</f>
        <v>Antonio Moreno Taquería</v>
      </c>
      <c r="F1585" t="str">
        <f>_xlfn.XLOOKUP(order_details[[#This Row],[productID]],products[productID],products[productName])</f>
        <v>Boston Crab Meat</v>
      </c>
      <c r="G1585" t="str">
        <f>_xlfn.XLOOKUP(order_details[[#This Row],[Product Name]],products[productName],products[Category Name])</f>
        <v>Seafood</v>
      </c>
      <c r="H1585" s="6">
        <f>_xlfn.XLOOKUP(order_details[[#This Row],[orderID]],orders[orderID],orders[orderDate])</f>
        <v>41772</v>
      </c>
      <c r="I1585" s="6" t="e">
        <f>DATEVALUE(order_details[[#This Row],[Order Date]])</f>
        <v>#VALUE!</v>
      </c>
      <c r="J1585">
        <v>18.399999999999999</v>
      </c>
      <c r="K1585">
        <v>10</v>
      </c>
      <c r="L1585">
        <v>0.1</v>
      </c>
      <c r="M1585">
        <f>(order_details[[#This Row],[unitPrice]]*order_details[[#This Row],[quantity]]) - (order_details[[#This Row],[unitPrice]]*order_details[[#This Row],[quantity]]*order_details[[#This Row],[discount]])</f>
        <v>165.6</v>
      </c>
      <c r="N1585">
        <f>_xlfn.XLOOKUP(order_details[[#This Row],[orderID]],orders[orderID],orders[freight])</f>
        <v>15.64</v>
      </c>
      <c r="O1585">
        <f>order_details[[#This Row],[Sales]]-order_details[[#This Row],[Freight]]</f>
        <v>149.95999999999998</v>
      </c>
      <c r="P1585" s="8">
        <f>(order_details[[#This Row],[Profit]]/order_details[[#This Row],[Sales]])/100</f>
        <v>9.0555555555555545E-3</v>
      </c>
      <c r="Q1585" s="12"/>
    </row>
    <row r="1586" spans="1:17" x14ac:dyDescent="0.25">
      <c r="A1586">
        <v>10535</v>
      </c>
      <c r="B1586">
        <v>57</v>
      </c>
      <c r="C1586" t="str">
        <f>_xlfn.XLOOKUP(order_details[[#This Row],[orderID]],orders[orderID],orders[customerID])</f>
        <v>ANTON</v>
      </c>
      <c r="D1586" t="str">
        <f>_xlfn.XLOOKUP(order_details[[#This Row],[orderID]],orders[orderID],orders[Employee Name])</f>
        <v>Margaret Peacock</v>
      </c>
      <c r="E1586" t="str">
        <f>_xlfn.XLOOKUP(order_details[[#This Row],[Customer ID]],customers[customerID],customers[companyName])</f>
        <v>Antonio Moreno Taquería</v>
      </c>
      <c r="F1586" t="str">
        <f>_xlfn.XLOOKUP(order_details[[#This Row],[productID]],products[productID],products[productName])</f>
        <v>Ravioli Angelo</v>
      </c>
      <c r="G1586" t="str">
        <f>_xlfn.XLOOKUP(order_details[[#This Row],[Product Name]],products[productName],products[Category Name])</f>
        <v>Grains &amp; Cereals</v>
      </c>
      <c r="H1586" s="6">
        <f>_xlfn.XLOOKUP(order_details[[#This Row],[orderID]],orders[orderID],orders[orderDate])</f>
        <v>41772</v>
      </c>
      <c r="I1586" s="6" t="e">
        <f>DATEVALUE(order_details[[#This Row],[Order Date]])</f>
        <v>#VALUE!</v>
      </c>
      <c r="J1586">
        <v>19.5</v>
      </c>
      <c r="K1586">
        <v>5</v>
      </c>
      <c r="L1586">
        <v>0.1</v>
      </c>
      <c r="M1586">
        <f>(order_details[[#This Row],[unitPrice]]*order_details[[#This Row],[quantity]]) - (order_details[[#This Row],[unitPrice]]*order_details[[#This Row],[quantity]]*order_details[[#This Row],[discount]])</f>
        <v>87.75</v>
      </c>
      <c r="N1586">
        <f>_xlfn.XLOOKUP(order_details[[#This Row],[orderID]],orders[orderID],orders[freight])</f>
        <v>15.64</v>
      </c>
      <c r="O1586">
        <f>order_details[[#This Row],[Sales]]-order_details[[#This Row],[Freight]]</f>
        <v>72.11</v>
      </c>
      <c r="P1586" s="8">
        <f>(order_details[[#This Row],[Profit]]/order_details[[#This Row],[Sales]])/100</f>
        <v>8.2176638176638169E-3</v>
      </c>
      <c r="Q1586" s="12"/>
    </row>
    <row r="1587" spans="1:17" x14ac:dyDescent="0.25">
      <c r="A1587">
        <v>10535</v>
      </c>
      <c r="B1587">
        <v>59</v>
      </c>
      <c r="C1587" t="str">
        <f>_xlfn.XLOOKUP(order_details[[#This Row],[orderID]],orders[orderID],orders[customerID])</f>
        <v>ANTON</v>
      </c>
      <c r="D1587" t="str">
        <f>_xlfn.XLOOKUP(order_details[[#This Row],[orderID]],orders[orderID],orders[Employee Name])</f>
        <v>Margaret Peacock</v>
      </c>
      <c r="E1587" t="str">
        <f>_xlfn.XLOOKUP(order_details[[#This Row],[Customer ID]],customers[customerID],customers[companyName])</f>
        <v>Antonio Moreno Taquería</v>
      </c>
      <c r="F1587" t="str">
        <f>_xlfn.XLOOKUP(order_details[[#This Row],[productID]],products[productID],products[productName])</f>
        <v>Raclette Courdavault</v>
      </c>
      <c r="G1587" t="str">
        <f>_xlfn.XLOOKUP(order_details[[#This Row],[Product Name]],products[productName],products[Category Name])</f>
        <v>Dairy Products</v>
      </c>
      <c r="H1587" s="6">
        <f>_xlfn.XLOOKUP(order_details[[#This Row],[orderID]],orders[orderID],orders[orderDate])</f>
        <v>41772</v>
      </c>
      <c r="I1587" s="6" t="e">
        <f>DATEVALUE(order_details[[#This Row],[Order Date]])</f>
        <v>#VALUE!</v>
      </c>
      <c r="J1587">
        <v>55</v>
      </c>
      <c r="K1587">
        <v>15</v>
      </c>
      <c r="L1587">
        <v>0.1</v>
      </c>
      <c r="M1587">
        <f>(order_details[[#This Row],[unitPrice]]*order_details[[#This Row],[quantity]]) - (order_details[[#This Row],[unitPrice]]*order_details[[#This Row],[quantity]]*order_details[[#This Row],[discount]])</f>
        <v>742.5</v>
      </c>
      <c r="N1587">
        <f>_xlfn.XLOOKUP(order_details[[#This Row],[orderID]],orders[orderID],orders[freight])</f>
        <v>15.64</v>
      </c>
      <c r="O1587">
        <f>order_details[[#This Row],[Sales]]-order_details[[#This Row],[Freight]]</f>
        <v>726.86</v>
      </c>
      <c r="P1587" s="8">
        <f>(order_details[[#This Row],[Profit]]/order_details[[#This Row],[Sales]])/100</f>
        <v>9.7893602693602706E-3</v>
      </c>
      <c r="Q1587" s="12"/>
    </row>
    <row r="1588" spans="1:17" x14ac:dyDescent="0.25">
      <c r="A1588">
        <v>10541</v>
      </c>
      <c r="B1588">
        <v>24</v>
      </c>
      <c r="C1588" t="str">
        <f>_xlfn.XLOOKUP(order_details[[#This Row],[orderID]],orders[orderID],orders[customerID])</f>
        <v>HANAR</v>
      </c>
      <c r="D1588" t="str">
        <f>_xlfn.XLOOKUP(order_details[[#This Row],[orderID]],orders[orderID],orders[Employee Name])</f>
        <v>Andrew Fuller</v>
      </c>
      <c r="E1588" t="str">
        <f>_xlfn.XLOOKUP(order_details[[#This Row],[Customer ID]],customers[customerID],customers[companyName])</f>
        <v>Hanari Carnes</v>
      </c>
      <c r="F1588" t="str">
        <f>_xlfn.XLOOKUP(order_details[[#This Row],[productID]],products[productID],products[productName])</f>
        <v>Guarana Fantastica</v>
      </c>
      <c r="G1588" t="str">
        <f>_xlfn.XLOOKUP(order_details[[#This Row],[Product Name]],products[productName],products[Category Name])</f>
        <v>Beverages</v>
      </c>
      <c r="H1588" s="6">
        <f>_xlfn.XLOOKUP(order_details[[#This Row],[orderID]],orders[orderID],orders[orderDate])</f>
        <v>41778</v>
      </c>
      <c r="I1588" s="6" t="e">
        <f>DATEVALUE(order_details[[#This Row],[Order Date]])</f>
        <v>#VALUE!</v>
      </c>
      <c r="J1588">
        <v>4.5</v>
      </c>
      <c r="K1588">
        <v>35</v>
      </c>
      <c r="L1588">
        <v>0.1</v>
      </c>
      <c r="M1588">
        <f>(order_details[[#This Row],[unitPrice]]*order_details[[#This Row],[quantity]]) - (order_details[[#This Row],[unitPrice]]*order_details[[#This Row],[quantity]]*order_details[[#This Row],[discount]])</f>
        <v>141.75</v>
      </c>
      <c r="N1588">
        <f>_xlfn.XLOOKUP(order_details[[#This Row],[orderID]],orders[orderID],orders[freight])</f>
        <v>68.650000000000006</v>
      </c>
      <c r="O1588">
        <f>order_details[[#This Row],[Sales]]-order_details[[#This Row],[Freight]]</f>
        <v>73.099999999999994</v>
      </c>
      <c r="P1588" s="8">
        <f>(order_details[[#This Row],[Profit]]/order_details[[#This Row],[Sales]])/100</f>
        <v>5.156966490299824E-3</v>
      </c>
      <c r="Q1588" s="12"/>
    </row>
    <row r="1589" spans="1:17" x14ac:dyDescent="0.25">
      <c r="A1589">
        <v>10541</v>
      </c>
      <c r="B1589">
        <v>38</v>
      </c>
      <c r="C1589" t="str">
        <f>_xlfn.XLOOKUP(order_details[[#This Row],[orderID]],orders[orderID],orders[customerID])</f>
        <v>HANAR</v>
      </c>
      <c r="D1589" t="str">
        <f>_xlfn.XLOOKUP(order_details[[#This Row],[orderID]],orders[orderID],orders[Employee Name])</f>
        <v>Andrew Fuller</v>
      </c>
      <c r="E1589" t="str">
        <f>_xlfn.XLOOKUP(order_details[[#This Row],[Customer ID]],customers[customerID],customers[companyName])</f>
        <v>Hanari Carnes</v>
      </c>
      <c r="F1589" t="str">
        <f>_xlfn.XLOOKUP(order_details[[#This Row],[productID]],products[productID],products[productName])</f>
        <v>Côte de Blaye</v>
      </c>
      <c r="G1589" t="str">
        <f>_xlfn.XLOOKUP(order_details[[#This Row],[Product Name]],products[productName],products[Category Name])</f>
        <v>Beverages</v>
      </c>
      <c r="H1589" s="6">
        <f>_xlfn.XLOOKUP(order_details[[#This Row],[orderID]],orders[orderID],orders[orderDate])</f>
        <v>41778</v>
      </c>
      <c r="I1589" s="6" t="e">
        <f>DATEVALUE(order_details[[#This Row],[Order Date]])</f>
        <v>#VALUE!</v>
      </c>
      <c r="J1589">
        <v>263.5</v>
      </c>
      <c r="K1589">
        <v>4</v>
      </c>
      <c r="L1589">
        <v>0.1</v>
      </c>
      <c r="M1589">
        <f>(order_details[[#This Row],[unitPrice]]*order_details[[#This Row],[quantity]]) - (order_details[[#This Row],[unitPrice]]*order_details[[#This Row],[quantity]]*order_details[[#This Row],[discount]])</f>
        <v>948.6</v>
      </c>
      <c r="N1589">
        <f>_xlfn.XLOOKUP(order_details[[#This Row],[orderID]],orders[orderID],orders[freight])</f>
        <v>68.650000000000006</v>
      </c>
      <c r="O1589">
        <f>order_details[[#This Row],[Sales]]-order_details[[#This Row],[Freight]]</f>
        <v>879.95</v>
      </c>
      <c r="P1589" s="8">
        <f>(order_details[[#This Row],[Profit]]/order_details[[#This Row],[Sales]])/100</f>
        <v>9.2763019186169089E-3</v>
      </c>
      <c r="Q1589" s="12"/>
    </row>
    <row r="1590" spans="1:17" x14ac:dyDescent="0.25">
      <c r="A1590">
        <v>10541</v>
      </c>
      <c r="B1590">
        <v>65</v>
      </c>
      <c r="C1590" t="str">
        <f>_xlfn.XLOOKUP(order_details[[#This Row],[orderID]],orders[orderID],orders[customerID])</f>
        <v>HANAR</v>
      </c>
      <c r="D1590" t="str">
        <f>_xlfn.XLOOKUP(order_details[[#This Row],[orderID]],orders[orderID],orders[Employee Name])</f>
        <v>Andrew Fuller</v>
      </c>
      <c r="E1590" t="str">
        <f>_xlfn.XLOOKUP(order_details[[#This Row],[Customer ID]],customers[customerID],customers[companyName])</f>
        <v>Hanari Carnes</v>
      </c>
      <c r="F1590" t="str">
        <f>_xlfn.XLOOKUP(order_details[[#This Row],[productID]],products[productID],products[productName])</f>
        <v>Louisiana Fiery Hot Pepper Sauce</v>
      </c>
      <c r="G1590" t="str">
        <f>_xlfn.XLOOKUP(order_details[[#This Row],[Product Name]],products[productName],products[Category Name])</f>
        <v>Condiments</v>
      </c>
      <c r="H1590" s="6">
        <f>_xlfn.XLOOKUP(order_details[[#This Row],[orderID]],orders[orderID],orders[orderDate])</f>
        <v>41778</v>
      </c>
      <c r="I1590" s="6" t="e">
        <f>DATEVALUE(order_details[[#This Row],[Order Date]])</f>
        <v>#VALUE!</v>
      </c>
      <c r="J1590">
        <v>21.05</v>
      </c>
      <c r="K1590">
        <v>36</v>
      </c>
      <c r="L1590">
        <v>0.1</v>
      </c>
      <c r="M1590">
        <f>(order_details[[#This Row],[unitPrice]]*order_details[[#This Row],[quantity]]) - (order_details[[#This Row],[unitPrice]]*order_details[[#This Row],[quantity]]*order_details[[#This Row],[discount]])</f>
        <v>682.0200000000001</v>
      </c>
      <c r="N1590">
        <f>_xlfn.XLOOKUP(order_details[[#This Row],[orderID]],orders[orderID],orders[freight])</f>
        <v>68.650000000000006</v>
      </c>
      <c r="O1590">
        <f>order_details[[#This Row],[Sales]]-order_details[[#This Row],[Freight]]</f>
        <v>613.37000000000012</v>
      </c>
      <c r="P1590" s="8">
        <f>(order_details[[#This Row],[Profit]]/order_details[[#This Row],[Sales]])/100</f>
        <v>8.9934312776751429E-3</v>
      </c>
      <c r="Q1590" s="12"/>
    </row>
    <row r="1591" spans="1:17" x14ac:dyDescent="0.25">
      <c r="A1591">
        <v>10541</v>
      </c>
      <c r="B1591">
        <v>71</v>
      </c>
      <c r="C1591" t="str">
        <f>_xlfn.XLOOKUP(order_details[[#This Row],[orderID]],orders[orderID],orders[customerID])</f>
        <v>HANAR</v>
      </c>
      <c r="D1591" t="str">
        <f>_xlfn.XLOOKUP(order_details[[#This Row],[orderID]],orders[orderID],orders[Employee Name])</f>
        <v>Andrew Fuller</v>
      </c>
      <c r="E1591" t="str">
        <f>_xlfn.XLOOKUP(order_details[[#This Row],[Customer ID]],customers[customerID],customers[companyName])</f>
        <v>Hanari Carnes</v>
      </c>
      <c r="F1591" t="str">
        <f>_xlfn.XLOOKUP(order_details[[#This Row],[productID]],products[productID],products[productName])</f>
        <v>Flotemysost</v>
      </c>
      <c r="G1591" t="str">
        <f>_xlfn.XLOOKUP(order_details[[#This Row],[Product Name]],products[productName],products[Category Name])</f>
        <v>Dairy Products</v>
      </c>
      <c r="H1591" s="6">
        <f>_xlfn.XLOOKUP(order_details[[#This Row],[orderID]],orders[orderID],orders[orderDate])</f>
        <v>41778</v>
      </c>
      <c r="I1591" s="6" t="e">
        <f>DATEVALUE(order_details[[#This Row],[Order Date]])</f>
        <v>#VALUE!</v>
      </c>
      <c r="J1591">
        <v>21.5</v>
      </c>
      <c r="K1591">
        <v>9</v>
      </c>
      <c r="L1591">
        <v>0.1</v>
      </c>
      <c r="M1591">
        <f>(order_details[[#This Row],[unitPrice]]*order_details[[#This Row],[quantity]]) - (order_details[[#This Row],[unitPrice]]*order_details[[#This Row],[quantity]]*order_details[[#This Row],[discount]])</f>
        <v>174.15</v>
      </c>
      <c r="N1591">
        <f>_xlfn.XLOOKUP(order_details[[#This Row],[orderID]],orders[orderID],orders[freight])</f>
        <v>68.650000000000006</v>
      </c>
      <c r="O1591">
        <f>order_details[[#This Row],[Sales]]-order_details[[#This Row],[Freight]]</f>
        <v>105.5</v>
      </c>
      <c r="P1591" s="8">
        <f>(order_details[[#This Row],[Profit]]/order_details[[#This Row],[Sales]])/100</f>
        <v>6.0579959804766001E-3</v>
      </c>
      <c r="Q1591" s="12"/>
    </row>
    <row r="1592" spans="1:17" x14ac:dyDescent="0.25">
      <c r="A1592">
        <v>10550</v>
      </c>
      <c r="B1592">
        <v>17</v>
      </c>
      <c r="C1592" t="str">
        <f>_xlfn.XLOOKUP(order_details[[#This Row],[orderID]],orders[orderID],orders[customerID])</f>
        <v>GODOS</v>
      </c>
      <c r="D1592" t="str">
        <f>_xlfn.XLOOKUP(order_details[[#This Row],[orderID]],orders[orderID],orders[Employee Name])</f>
        <v>Robert King</v>
      </c>
      <c r="E1592" t="str">
        <f>_xlfn.XLOOKUP(order_details[[#This Row],[Customer ID]],customers[customerID],customers[companyName])</f>
        <v>Godos Cocina Típica</v>
      </c>
      <c r="F1592" t="str">
        <f>_xlfn.XLOOKUP(order_details[[#This Row],[productID]],products[productID],products[productName])</f>
        <v>Alice Mutton</v>
      </c>
      <c r="G1592" t="str">
        <f>_xlfn.XLOOKUP(order_details[[#This Row],[Product Name]],products[productName],products[Category Name])</f>
        <v>Meat &amp; Poultry</v>
      </c>
      <c r="H1592" s="6">
        <f>_xlfn.XLOOKUP(order_details[[#This Row],[orderID]],orders[orderID],orders[orderDate])</f>
        <v>41787</v>
      </c>
      <c r="I1592" s="6" t="e">
        <f>DATEVALUE(order_details[[#This Row],[Order Date]])</f>
        <v>#VALUE!</v>
      </c>
      <c r="J1592">
        <v>39</v>
      </c>
      <c r="K1592">
        <v>8</v>
      </c>
      <c r="L1592">
        <v>0.1</v>
      </c>
      <c r="M1592">
        <f>(order_details[[#This Row],[unitPrice]]*order_details[[#This Row],[quantity]]) - (order_details[[#This Row],[unitPrice]]*order_details[[#This Row],[quantity]]*order_details[[#This Row],[discount]])</f>
        <v>280.8</v>
      </c>
      <c r="N1592">
        <f>_xlfn.XLOOKUP(order_details[[#This Row],[orderID]],orders[orderID],orders[freight])</f>
        <v>4.32</v>
      </c>
      <c r="O1592">
        <f>order_details[[#This Row],[Sales]]-order_details[[#This Row],[Freight]]</f>
        <v>276.48</v>
      </c>
      <c r="P1592" s="8">
        <f>(order_details[[#This Row],[Profit]]/order_details[[#This Row],[Sales]])/100</f>
        <v>9.8461538461538465E-3</v>
      </c>
      <c r="Q1592" s="12"/>
    </row>
    <row r="1593" spans="1:17" x14ac:dyDescent="0.25">
      <c r="A1593">
        <v>10550</v>
      </c>
      <c r="B1593">
        <v>21</v>
      </c>
      <c r="C1593" t="str">
        <f>_xlfn.XLOOKUP(order_details[[#This Row],[orderID]],orders[orderID],orders[customerID])</f>
        <v>GODOS</v>
      </c>
      <c r="D1593" t="str">
        <f>_xlfn.XLOOKUP(order_details[[#This Row],[orderID]],orders[orderID],orders[Employee Name])</f>
        <v>Robert King</v>
      </c>
      <c r="E1593" t="str">
        <f>_xlfn.XLOOKUP(order_details[[#This Row],[Customer ID]],customers[customerID],customers[companyName])</f>
        <v>Godos Cocina Típica</v>
      </c>
      <c r="F1593" t="str">
        <f>_xlfn.XLOOKUP(order_details[[#This Row],[productID]],products[productID],products[productName])</f>
        <v>Sir Rodney's Scones</v>
      </c>
      <c r="G1593" t="str">
        <f>_xlfn.XLOOKUP(order_details[[#This Row],[Product Name]],products[productName],products[Category Name])</f>
        <v>Confections</v>
      </c>
      <c r="H1593" s="6">
        <f>_xlfn.XLOOKUP(order_details[[#This Row],[orderID]],orders[orderID],orders[orderDate])</f>
        <v>41787</v>
      </c>
      <c r="I1593" s="6" t="e">
        <f>DATEVALUE(order_details[[#This Row],[Order Date]])</f>
        <v>#VALUE!</v>
      </c>
      <c r="J1593">
        <v>10</v>
      </c>
      <c r="K1593">
        <v>6</v>
      </c>
      <c r="L1593">
        <v>0.1</v>
      </c>
      <c r="M1593">
        <f>(order_details[[#This Row],[unitPrice]]*order_details[[#This Row],[quantity]]) - (order_details[[#This Row],[unitPrice]]*order_details[[#This Row],[quantity]]*order_details[[#This Row],[discount]])</f>
        <v>54</v>
      </c>
      <c r="N1593">
        <f>_xlfn.XLOOKUP(order_details[[#This Row],[orderID]],orders[orderID],orders[freight])</f>
        <v>4.32</v>
      </c>
      <c r="O1593">
        <f>order_details[[#This Row],[Sales]]-order_details[[#This Row],[Freight]]</f>
        <v>49.68</v>
      </c>
      <c r="P1593" s="8">
        <f>(order_details[[#This Row],[Profit]]/order_details[[#This Row],[Sales]])/100</f>
        <v>9.1999999999999998E-3</v>
      </c>
      <c r="Q1593" s="12"/>
    </row>
    <row r="1594" spans="1:17" x14ac:dyDescent="0.25">
      <c r="A1594">
        <v>10550</v>
      </c>
      <c r="B1594">
        <v>61</v>
      </c>
      <c r="C1594" t="str">
        <f>_xlfn.XLOOKUP(order_details[[#This Row],[orderID]],orders[orderID],orders[customerID])</f>
        <v>GODOS</v>
      </c>
      <c r="D1594" t="str">
        <f>_xlfn.XLOOKUP(order_details[[#This Row],[orderID]],orders[orderID],orders[Employee Name])</f>
        <v>Robert King</v>
      </c>
      <c r="E1594" t="str">
        <f>_xlfn.XLOOKUP(order_details[[#This Row],[Customer ID]],customers[customerID],customers[companyName])</f>
        <v>Godos Cocina Típica</v>
      </c>
      <c r="F1594" t="str">
        <f>_xlfn.XLOOKUP(order_details[[#This Row],[productID]],products[productID],products[productName])</f>
        <v>Sirop d'érable</v>
      </c>
      <c r="G1594" t="str">
        <f>_xlfn.XLOOKUP(order_details[[#This Row],[Product Name]],products[productName],products[Category Name])</f>
        <v>Condiments</v>
      </c>
      <c r="H1594" s="6">
        <f>_xlfn.XLOOKUP(order_details[[#This Row],[orderID]],orders[orderID],orders[orderDate])</f>
        <v>41787</v>
      </c>
      <c r="I1594" s="6" t="e">
        <f>DATEVALUE(order_details[[#This Row],[Order Date]])</f>
        <v>#VALUE!</v>
      </c>
      <c r="J1594">
        <v>28.5</v>
      </c>
      <c r="K1594">
        <v>10</v>
      </c>
      <c r="L1594">
        <v>0.1</v>
      </c>
      <c r="M1594">
        <f>(order_details[[#This Row],[unitPrice]]*order_details[[#This Row],[quantity]]) - (order_details[[#This Row],[unitPrice]]*order_details[[#This Row],[quantity]]*order_details[[#This Row],[discount]])</f>
        <v>256.5</v>
      </c>
      <c r="N1594">
        <f>_xlfn.XLOOKUP(order_details[[#This Row],[orderID]],orders[orderID],orders[freight])</f>
        <v>4.32</v>
      </c>
      <c r="O1594">
        <f>order_details[[#This Row],[Sales]]-order_details[[#This Row],[Freight]]</f>
        <v>252.18</v>
      </c>
      <c r="P1594" s="8">
        <f>(order_details[[#This Row],[Profit]]/order_details[[#This Row],[Sales]])/100</f>
        <v>9.8315789473684204E-3</v>
      </c>
      <c r="Q1594" s="12"/>
    </row>
    <row r="1595" spans="1:17" x14ac:dyDescent="0.25">
      <c r="A1595">
        <v>10562</v>
      </c>
      <c r="B1595">
        <v>33</v>
      </c>
      <c r="C1595" t="str">
        <f>_xlfn.XLOOKUP(order_details[[#This Row],[orderID]],orders[orderID],orders[customerID])</f>
        <v>REGGC</v>
      </c>
      <c r="D1595" t="str">
        <f>_xlfn.XLOOKUP(order_details[[#This Row],[orderID]],orders[orderID],orders[Employee Name])</f>
        <v>Nancy Davolio</v>
      </c>
      <c r="E1595" t="str">
        <f>_xlfn.XLOOKUP(order_details[[#This Row],[Customer ID]],customers[customerID],customers[companyName])</f>
        <v>Reggiani Caseifici</v>
      </c>
      <c r="F1595" t="str">
        <f>_xlfn.XLOOKUP(order_details[[#This Row],[productID]],products[productID],products[productName])</f>
        <v>Geitost</v>
      </c>
      <c r="G1595" t="str">
        <f>_xlfn.XLOOKUP(order_details[[#This Row],[Product Name]],products[productName],products[Category Name])</f>
        <v>Dairy Products</v>
      </c>
      <c r="H1595" s="6">
        <f>_xlfn.XLOOKUP(order_details[[#This Row],[orderID]],orders[orderID],orders[orderDate])</f>
        <v>41799</v>
      </c>
      <c r="I1595" s="6" t="e">
        <f>DATEVALUE(order_details[[#This Row],[Order Date]])</f>
        <v>#VALUE!</v>
      </c>
      <c r="J1595">
        <v>2.5</v>
      </c>
      <c r="K1595">
        <v>20</v>
      </c>
      <c r="L1595">
        <v>0.1</v>
      </c>
      <c r="M1595">
        <f>(order_details[[#This Row],[unitPrice]]*order_details[[#This Row],[quantity]]) - (order_details[[#This Row],[unitPrice]]*order_details[[#This Row],[quantity]]*order_details[[#This Row],[discount]])</f>
        <v>45</v>
      </c>
      <c r="N1595">
        <f>_xlfn.XLOOKUP(order_details[[#This Row],[orderID]],orders[orderID],orders[freight])</f>
        <v>22.95</v>
      </c>
      <c r="O1595">
        <f>order_details[[#This Row],[Sales]]-order_details[[#This Row],[Freight]]</f>
        <v>22.05</v>
      </c>
      <c r="P1595" s="8">
        <f>(order_details[[#This Row],[Profit]]/order_details[[#This Row],[Sales]])/100</f>
        <v>4.8999999999999998E-3</v>
      </c>
      <c r="Q1595" s="12"/>
    </row>
    <row r="1596" spans="1:17" x14ac:dyDescent="0.25">
      <c r="A1596">
        <v>10562</v>
      </c>
      <c r="B1596">
        <v>62</v>
      </c>
      <c r="C1596" t="str">
        <f>_xlfn.XLOOKUP(order_details[[#This Row],[orderID]],orders[orderID],orders[customerID])</f>
        <v>REGGC</v>
      </c>
      <c r="D1596" t="str">
        <f>_xlfn.XLOOKUP(order_details[[#This Row],[orderID]],orders[orderID],orders[Employee Name])</f>
        <v>Nancy Davolio</v>
      </c>
      <c r="E1596" t="str">
        <f>_xlfn.XLOOKUP(order_details[[#This Row],[Customer ID]],customers[customerID],customers[companyName])</f>
        <v>Reggiani Caseifici</v>
      </c>
      <c r="F1596" t="str">
        <f>_xlfn.XLOOKUP(order_details[[#This Row],[productID]],products[productID],products[productName])</f>
        <v>Tarte au sucre</v>
      </c>
      <c r="G1596" t="str">
        <f>_xlfn.XLOOKUP(order_details[[#This Row],[Product Name]],products[productName],products[Category Name])</f>
        <v>Confections</v>
      </c>
      <c r="H1596" s="6">
        <f>_xlfn.XLOOKUP(order_details[[#This Row],[orderID]],orders[orderID],orders[orderDate])</f>
        <v>41799</v>
      </c>
      <c r="I1596" s="6" t="e">
        <f>DATEVALUE(order_details[[#This Row],[Order Date]])</f>
        <v>#VALUE!</v>
      </c>
      <c r="J1596">
        <v>49.3</v>
      </c>
      <c r="K1596">
        <v>10</v>
      </c>
      <c r="L1596">
        <v>0.1</v>
      </c>
      <c r="M1596">
        <f>(order_details[[#This Row],[unitPrice]]*order_details[[#This Row],[quantity]]) - (order_details[[#This Row],[unitPrice]]*order_details[[#This Row],[quantity]]*order_details[[#This Row],[discount]])</f>
        <v>443.7</v>
      </c>
      <c r="N1596">
        <f>_xlfn.XLOOKUP(order_details[[#This Row],[orderID]],orders[orderID],orders[freight])</f>
        <v>22.95</v>
      </c>
      <c r="O1596">
        <f>order_details[[#This Row],[Sales]]-order_details[[#This Row],[Freight]]</f>
        <v>420.75</v>
      </c>
      <c r="P1596" s="8">
        <f>(order_details[[#This Row],[Profit]]/order_details[[#This Row],[Sales]])/100</f>
        <v>9.482758620689655E-3</v>
      </c>
      <c r="Q1596" s="12"/>
    </row>
    <row r="1597" spans="1:17" x14ac:dyDescent="0.25">
      <c r="A1597">
        <v>10565</v>
      </c>
      <c r="B1597">
        <v>24</v>
      </c>
      <c r="C1597" t="str">
        <f>_xlfn.XLOOKUP(order_details[[#This Row],[orderID]],orders[orderID],orders[customerID])</f>
        <v>MEREP</v>
      </c>
      <c r="D1597" t="str">
        <f>_xlfn.XLOOKUP(order_details[[#This Row],[orderID]],orders[orderID],orders[Employee Name])</f>
        <v>Laura Callahan</v>
      </c>
      <c r="E1597" t="str">
        <f>_xlfn.XLOOKUP(order_details[[#This Row],[Customer ID]],customers[customerID],customers[companyName])</f>
        <v>Mère Paillarde</v>
      </c>
      <c r="F1597" t="str">
        <f>_xlfn.XLOOKUP(order_details[[#This Row],[productID]],products[productID],products[productName])</f>
        <v>Guarana Fantastica</v>
      </c>
      <c r="G1597" t="str">
        <f>_xlfn.XLOOKUP(order_details[[#This Row],[Product Name]],products[productName],products[Category Name])</f>
        <v>Beverages</v>
      </c>
      <c r="H1597" s="6">
        <f>_xlfn.XLOOKUP(order_details[[#This Row],[orderID]],orders[orderID],orders[orderDate])</f>
        <v>41801</v>
      </c>
      <c r="I1597" s="6" t="e">
        <f>DATEVALUE(order_details[[#This Row],[Order Date]])</f>
        <v>#VALUE!</v>
      </c>
      <c r="J1597">
        <v>4.5</v>
      </c>
      <c r="K1597">
        <v>25</v>
      </c>
      <c r="L1597">
        <v>0.1</v>
      </c>
      <c r="M1597">
        <f>(order_details[[#This Row],[unitPrice]]*order_details[[#This Row],[quantity]]) - (order_details[[#This Row],[unitPrice]]*order_details[[#This Row],[quantity]]*order_details[[#This Row],[discount]])</f>
        <v>101.25</v>
      </c>
      <c r="N1597">
        <f>_xlfn.XLOOKUP(order_details[[#This Row],[orderID]],orders[orderID],orders[freight])</f>
        <v>7.15</v>
      </c>
      <c r="O1597">
        <f>order_details[[#This Row],[Sales]]-order_details[[#This Row],[Freight]]</f>
        <v>94.1</v>
      </c>
      <c r="P1597" s="8">
        <f>(order_details[[#This Row],[Profit]]/order_details[[#This Row],[Sales]])/100</f>
        <v>9.2938271604938259E-3</v>
      </c>
      <c r="Q1597" s="12"/>
    </row>
    <row r="1598" spans="1:17" x14ac:dyDescent="0.25">
      <c r="A1598">
        <v>10565</v>
      </c>
      <c r="B1598">
        <v>64</v>
      </c>
      <c r="C1598" t="str">
        <f>_xlfn.XLOOKUP(order_details[[#This Row],[orderID]],orders[orderID],orders[customerID])</f>
        <v>MEREP</v>
      </c>
      <c r="D1598" t="str">
        <f>_xlfn.XLOOKUP(order_details[[#This Row],[orderID]],orders[orderID],orders[Employee Name])</f>
        <v>Laura Callahan</v>
      </c>
      <c r="E1598" t="str">
        <f>_xlfn.XLOOKUP(order_details[[#This Row],[Customer ID]],customers[customerID],customers[companyName])</f>
        <v>Mère Paillarde</v>
      </c>
      <c r="F1598" t="str">
        <f>_xlfn.XLOOKUP(order_details[[#This Row],[productID]],products[productID],products[productName])</f>
        <v>Wimmers gute Semmelknödel</v>
      </c>
      <c r="G1598" t="str">
        <f>_xlfn.XLOOKUP(order_details[[#This Row],[Product Name]],products[productName],products[Category Name])</f>
        <v>Grains &amp; Cereals</v>
      </c>
      <c r="H1598" s="6">
        <f>_xlfn.XLOOKUP(order_details[[#This Row],[orderID]],orders[orderID],orders[orderDate])</f>
        <v>41801</v>
      </c>
      <c r="I1598" s="6" t="e">
        <f>DATEVALUE(order_details[[#This Row],[Order Date]])</f>
        <v>#VALUE!</v>
      </c>
      <c r="J1598">
        <v>33.25</v>
      </c>
      <c r="K1598">
        <v>18</v>
      </c>
      <c r="L1598">
        <v>0.1</v>
      </c>
      <c r="M1598">
        <f>(order_details[[#This Row],[unitPrice]]*order_details[[#This Row],[quantity]]) - (order_details[[#This Row],[unitPrice]]*order_details[[#This Row],[quantity]]*order_details[[#This Row],[discount]])</f>
        <v>538.65</v>
      </c>
      <c r="N1598">
        <f>_xlfn.XLOOKUP(order_details[[#This Row],[orderID]],orders[orderID],orders[freight])</f>
        <v>7.15</v>
      </c>
      <c r="O1598">
        <f>order_details[[#This Row],[Sales]]-order_details[[#This Row],[Freight]]</f>
        <v>531.5</v>
      </c>
      <c r="P1598" s="8">
        <f>(order_details[[#This Row],[Profit]]/order_details[[#This Row],[Sales]])/100</f>
        <v>9.8672607444537271E-3</v>
      </c>
      <c r="Q1598" s="12"/>
    </row>
    <row r="1599" spans="1:17" x14ac:dyDescent="0.25">
      <c r="A1599">
        <v>10572</v>
      </c>
      <c r="B1599">
        <v>16</v>
      </c>
      <c r="C1599" t="str">
        <f>_xlfn.XLOOKUP(order_details[[#This Row],[orderID]],orders[orderID],orders[customerID])</f>
        <v>BERGS</v>
      </c>
      <c r="D1599" t="str">
        <f>_xlfn.XLOOKUP(order_details[[#This Row],[orderID]],orders[orderID],orders[Employee Name])</f>
        <v>Janet Leverling</v>
      </c>
      <c r="E1599" t="str">
        <f>_xlfn.XLOOKUP(order_details[[#This Row],[Customer ID]],customers[customerID],customers[companyName])</f>
        <v>Berglunds snabbköp</v>
      </c>
      <c r="F1599" t="str">
        <f>_xlfn.XLOOKUP(order_details[[#This Row],[productID]],products[productID],products[productName])</f>
        <v>Pavlova</v>
      </c>
      <c r="G1599" t="str">
        <f>_xlfn.XLOOKUP(order_details[[#This Row],[Product Name]],products[productName],products[Category Name])</f>
        <v>Confections</v>
      </c>
      <c r="H1599" s="6">
        <f>_xlfn.XLOOKUP(order_details[[#This Row],[orderID]],orders[orderID],orders[orderDate])</f>
        <v>41808</v>
      </c>
      <c r="I1599" s="6" t="e">
        <f>DATEVALUE(order_details[[#This Row],[Order Date]])</f>
        <v>#VALUE!</v>
      </c>
      <c r="J1599">
        <v>17.45</v>
      </c>
      <c r="K1599">
        <v>12</v>
      </c>
      <c r="L1599">
        <v>0.1</v>
      </c>
      <c r="M1599">
        <f>(order_details[[#This Row],[unitPrice]]*order_details[[#This Row],[quantity]]) - (order_details[[#This Row],[unitPrice]]*order_details[[#This Row],[quantity]]*order_details[[#This Row],[discount]])</f>
        <v>188.45999999999998</v>
      </c>
      <c r="N1599">
        <f>_xlfn.XLOOKUP(order_details[[#This Row],[orderID]],orders[orderID],orders[freight])</f>
        <v>116.43</v>
      </c>
      <c r="O1599">
        <f>order_details[[#This Row],[Sales]]-order_details[[#This Row],[Freight]]</f>
        <v>72.029999999999973</v>
      </c>
      <c r="P1599" s="8">
        <f>(order_details[[#This Row],[Profit]]/order_details[[#This Row],[Sales]])/100</f>
        <v>3.8220312002546948E-3</v>
      </c>
      <c r="Q1599" s="12"/>
    </row>
    <row r="1600" spans="1:17" x14ac:dyDescent="0.25">
      <c r="A1600">
        <v>10572</v>
      </c>
      <c r="B1600">
        <v>32</v>
      </c>
      <c r="C1600" t="str">
        <f>_xlfn.XLOOKUP(order_details[[#This Row],[orderID]],orders[orderID],orders[customerID])</f>
        <v>BERGS</v>
      </c>
      <c r="D1600" t="str">
        <f>_xlfn.XLOOKUP(order_details[[#This Row],[orderID]],orders[orderID],orders[Employee Name])</f>
        <v>Janet Leverling</v>
      </c>
      <c r="E1600" t="str">
        <f>_xlfn.XLOOKUP(order_details[[#This Row],[Customer ID]],customers[customerID],customers[companyName])</f>
        <v>Berglunds snabbköp</v>
      </c>
      <c r="F1600" t="str">
        <f>_xlfn.XLOOKUP(order_details[[#This Row],[productID]],products[productID],products[productName])</f>
        <v>Mascarpone Fabioli</v>
      </c>
      <c r="G1600" t="str">
        <f>_xlfn.XLOOKUP(order_details[[#This Row],[Product Name]],products[productName],products[Category Name])</f>
        <v>Dairy Products</v>
      </c>
      <c r="H1600" s="6">
        <f>_xlfn.XLOOKUP(order_details[[#This Row],[orderID]],orders[orderID],orders[orderDate])</f>
        <v>41808</v>
      </c>
      <c r="I1600" s="6" t="e">
        <f>DATEVALUE(order_details[[#This Row],[Order Date]])</f>
        <v>#VALUE!</v>
      </c>
      <c r="J1600">
        <v>32</v>
      </c>
      <c r="K1600">
        <v>10</v>
      </c>
      <c r="L1600">
        <v>0.1</v>
      </c>
      <c r="M1600">
        <f>(order_details[[#This Row],[unitPrice]]*order_details[[#This Row],[quantity]]) - (order_details[[#This Row],[unitPrice]]*order_details[[#This Row],[quantity]]*order_details[[#This Row],[discount]])</f>
        <v>288</v>
      </c>
      <c r="N1600">
        <f>_xlfn.XLOOKUP(order_details[[#This Row],[orderID]],orders[orderID],orders[freight])</f>
        <v>116.43</v>
      </c>
      <c r="O1600">
        <f>order_details[[#This Row],[Sales]]-order_details[[#This Row],[Freight]]</f>
        <v>171.57</v>
      </c>
      <c r="P1600" s="8">
        <f>(order_details[[#This Row],[Profit]]/order_details[[#This Row],[Sales]])/100</f>
        <v>5.9572916666666663E-3</v>
      </c>
      <c r="Q1600" s="12"/>
    </row>
    <row r="1601" spans="1:17" x14ac:dyDescent="0.25">
      <c r="A1601">
        <v>10572</v>
      </c>
      <c r="B1601">
        <v>75</v>
      </c>
      <c r="C1601" t="str">
        <f>_xlfn.XLOOKUP(order_details[[#This Row],[orderID]],orders[orderID],orders[customerID])</f>
        <v>BERGS</v>
      </c>
      <c r="D1601" t="str">
        <f>_xlfn.XLOOKUP(order_details[[#This Row],[orderID]],orders[orderID],orders[Employee Name])</f>
        <v>Janet Leverling</v>
      </c>
      <c r="E1601" t="str">
        <f>_xlfn.XLOOKUP(order_details[[#This Row],[Customer ID]],customers[customerID],customers[companyName])</f>
        <v>Berglunds snabbköp</v>
      </c>
      <c r="F1601" t="str">
        <f>_xlfn.XLOOKUP(order_details[[#This Row],[productID]],products[productID],products[productName])</f>
        <v>Rhönbräu Klosterbier</v>
      </c>
      <c r="G1601" t="str">
        <f>_xlfn.XLOOKUP(order_details[[#This Row],[Product Name]],products[productName],products[Category Name])</f>
        <v>Beverages</v>
      </c>
      <c r="H1601" s="6">
        <f>_xlfn.XLOOKUP(order_details[[#This Row],[orderID]],orders[orderID],orders[orderDate])</f>
        <v>41808</v>
      </c>
      <c r="I1601" s="6" t="e">
        <f>DATEVALUE(order_details[[#This Row],[Order Date]])</f>
        <v>#VALUE!</v>
      </c>
      <c r="J1601">
        <v>7.75</v>
      </c>
      <c r="K1601">
        <v>15</v>
      </c>
      <c r="L1601">
        <v>0.1</v>
      </c>
      <c r="M1601">
        <f>(order_details[[#This Row],[unitPrice]]*order_details[[#This Row],[quantity]]) - (order_details[[#This Row],[unitPrice]]*order_details[[#This Row],[quantity]]*order_details[[#This Row],[discount]])</f>
        <v>104.625</v>
      </c>
      <c r="N1601">
        <f>_xlfn.XLOOKUP(order_details[[#This Row],[orderID]],orders[orderID],orders[freight])</f>
        <v>116.43</v>
      </c>
      <c r="O1601">
        <f>order_details[[#This Row],[Sales]]-order_details[[#This Row],[Freight]]</f>
        <v>-11.805000000000007</v>
      </c>
      <c r="P1601" s="8">
        <f>(order_details[[#This Row],[Profit]]/order_details[[#This Row],[Sales]])/100</f>
        <v>-1.1283154121863807E-3</v>
      </c>
      <c r="Q1601" s="12"/>
    </row>
    <row r="1602" spans="1:17" x14ac:dyDescent="0.25">
      <c r="A1602">
        <v>10604</v>
      </c>
      <c r="B1602">
        <v>48</v>
      </c>
      <c r="C1602" t="str">
        <f>_xlfn.XLOOKUP(order_details[[#This Row],[orderID]],orders[orderID],orders[customerID])</f>
        <v>FURIB</v>
      </c>
      <c r="D1602" t="str">
        <f>_xlfn.XLOOKUP(order_details[[#This Row],[orderID]],orders[orderID],orders[Employee Name])</f>
        <v>Nancy Davolio</v>
      </c>
      <c r="E1602" t="str">
        <f>_xlfn.XLOOKUP(order_details[[#This Row],[Customer ID]],customers[customerID],customers[companyName])</f>
        <v>Furia Bacalhau e Frutos do Mar</v>
      </c>
      <c r="F1602" t="str">
        <f>_xlfn.XLOOKUP(order_details[[#This Row],[productID]],products[productID],products[productName])</f>
        <v>Chocolade</v>
      </c>
      <c r="G1602" t="str">
        <f>_xlfn.XLOOKUP(order_details[[#This Row],[Product Name]],products[productName],products[Category Name])</f>
        <v>Confections</v>
      </c>
      <c r="H1602" s="6">
        <f>_xlfn.XLOOKUP(order_details[[#This Row],[orderID]],orders[orderID],orders[orderDate])</f>
        <v>41838</v>
      </c>
      <c r="I1602" s="6" t="e">
        <f>DATEVALUE(order_details[[#This Row],[Order Date]])</f>
        <v>#VALUE!</v>
      </c>
      <c r="J1602">
        <v>12.75</v>
      </c>
      <c r="K1602">
        <v>6</v>
      </c>
      <c r="L1602">
        <v>0.1</v>
      </c>
      <c r="M1602">
        <f>(order_details[[#This Row],[unitPrice]]*order_details[[#This Row],[quantity]]) - (order_details[[#This Row],[unitPrice]]*order_details[[#This Row],[quantity]]*order_details[[#This Row],[discount]])</f>
        <v>68.849999999999994</v>
      </c>
      <c r="N1602">
        <f>_xlfn.XLOOKUP(order_details[[#This Row],[orderID]],orders[orderID],orders[freight])</f>
        <v>7.46</v>
      </c>
      <c r="O1602">
        <f>order_details[[#This Row],[Sales]]-order_details[[#This Row],[Freight]]</f>
        <v>61.389999999999993</v>
      </c>
      <c r="P1602" s="8">
        <f>(order_details[[#This Row],[Profit]]/order_details[[#This Row],[Sales]])/100</f>
        <v>8.9164851125635436E-3</v>
      </c>
      <c r="Q1602" s="12"/>
    </row>
    <row r="1603" spans="1:17" x14ac:dyDescent="0.25">
      <c r="A1603">
        <v>10604</v>
      </c>
      <c r="B1603">
        <v>76</v>
      </c>
      <c r="C1603" t="str">
        <f>_xlfn.XLOOKUP(order_details[[#This Row],[orderID]],orders[orderID],orders[customerID])</f>
        <v>FURIB</v>
      </c>
      <c r="D1603" t="str">
        <f>_xlfn.XLOOKUP(order_details[[#This Row],[orderID]],orders[orderID],orders[Employee Name])</f>
        <v>Nancy Davolio</v>
      </c>
      <c r="E1603" t="str">
        <f>_xlfn.XLOOKUP(order_details[[#This Row],[Customer ID]],customers[customerID],customers[companyName])</f>
        <v>Furia Bacalhau e Frutos do Mar</v>
      </c>
      <c r="F1603" t="str">
        <f>_xlfn.XLOOKUP(order_details[[#This Row],[productID]],products[productID],products[productName])</f>
        <v>Lakkaliköri</v>
      </c>
      <c r="G1603" t="str">
        <f>_xlfn.XLOOKUP(order_details[[#This Row],[Product Name]],products[productName],products[Category Name])</f>
        <v>Beverages</v>
      </c>
      <c r="H1603" s="6">
        <f>_xlfn.XLOOKUP(order_details[[#This Row],[orderID]],orders[orderID],orders[orderDate])</f>
        <v>41838</v>
      </c>
      <c r="I1603" s="6" t="e">
        <f>DATEVALUE(order_details[[#This Row],[Order Date]])</f>
        <v>#VALUE!</v>
      </c>
      <c r="J1603">
        <v>18</v>
      </c>
      <c r="K1603">
        <v>10</v>
      </c>
      <c r="L1603">
        <v>0.1</v>
      </c>
      <c r="M1603">
        <f>(order_details[[#This Row],[unitPrice]]*order_details[[#This Row],[quantity]]) - (order_details[[#This Row],[unitPrice]]*order_details[[#This Row],[quantity]]*order_details[[#This Row],[discount]])</f>
        <v>162</v>
      </c>
      <c r="N1603">
        <f>_xlfn.XLOOKUP(order_details[[#This Row],[orderID]],orders[orderID],orders[freight])</f>
        <v>7.46</v>
      </c>
      <c r="O1603">
        <f>order_details[[#This Row],[Sales]]-order_details[[#This Row],[Freight]]</f>
        <v>154.54</v>
      </c>
      <c r="P1603" s="8">
        <f>(order_details[[#This Row],[Profit]]/order_details[[#This Row],[Sales]])/100</f>
        <v>9.5395061728395063E-3</v>
      </c>
      <c r="Q1603" s="12"/>
    </row>
    <row r="1604" spans="1:17" x14ac:dyDescent="0.25">
      <c r="A1604">
        <v>10613</v>
      </c>
      <c r="B1604">
        <v>13</v>
      </c>
      <c r="C1604" t="str">
        <f>_xlfn.XLOOKUP(order_details[[#This Row],[orderID]],orders[orderID],orders[customerID])</f>
        <v>HILAA</v>
      </c>
      <c r="D1604" t="str">
        <f>_xlfn.XLOOKUP(order_details[[#This Row],[orderID]],orders[orderID],orders[Employee Name])</f>
        <v>Margaret Peacock</v>
      </c>
      <c r="E1604" t="str">
        <f>_xlfn.XLOOKUP(order_details[[#This Row],[Customer ID]],customers[customerID],customers[companyName])</f>
        <v>HILARION-Abastos</v>
      </c>
      <c r="F1604" t="str">
        <f>_xlfn.XLOOKUP(order_details[[#This Row],[productID]],products[productID],products[productName])</f>
        <v>Konbu</v>
      </c>
      <c r="G1604" t="str">
        <f>_xlfn.XLOOKUP(order_details[[#This Row],[Product Name]],products[productName],products[Category Name])</f>
        <v>Seafood</v>
      </c>
      <c r="H1604" s="6">
        <f>_xlfn.XLOOKUP(order_details[[#This Row],[orderID]],orders[orderID],orders[orderDate])</f>
        <v>41849</v>
      </c>
      <c r="I1604" s="6" t="e">
        <f>DATEVALUE(order_details[[#This Row],[Order Date]])</f>
        <v>#VALUE!</v>
      </c>
      <c r="J1604">
        <v>6</v>
      </c>
      <c r="K1604">
        <v>8</v>
      </c>
      <c r="L1604">
        <v>0.1</v>
      </c>
      <c r="M1604">
        <f>(order_details[[#This Row],[unitPrice]]*order_details[[#This Row],[quantity]]) - (order_details[[#This Row],[unitPrice]]*order_details[[#This Row],[quantity]]*order_details[[#This Row],[discount]])</f>
        <v>43.2</v>
      </c>
      <c r="N1604">
        <f>_xlfn.XLOOKUP(order_details[[#This Row],[orderID]],orders[orderID],orders[freight])</f>
        <v>8.11</v>
      </c>
      <c r="O1604">
        <f>order_details[[#This Row],[Sales]]-order_details[[#This Row],[Freight]]</f>
        <v>35.090000000000003</v>
      </c>
      <c r="P1604" s="8">
        <f>(order_details[[#This Row],[Profit]]/order_details[[#This Row],[Sales]])/100</f>
        <v>8.1226851851851859E-3</v>
      </c>
      <c r="Q1604" s="12"/>
    </row>
    <row r="1605" spans="1:17" x14ac:dyDescent="0.25">
      <c r="A1605">
        <v>10623</v>
      </c>
      <c r="B1605">
        <v>19</v>
      </c>
      <c r="C1605" t="str">
        <f>_xlfn.XLOOKUP(order_details[[#This Row],[orderID]],orders[orderID],orders[customerID])</f>
        <v>FRANK</v>
      </c>
      <c r="D1605" t="str">
        <f>_xlfn.XLOOKUP(order_details[[#This Row],[orderID]],orders[orderID],orders[Employee Name])</f>
        <v>Laura Callahan</v>
      </c>
      <c r="E1605" t="str">
        <f>_xlfn.XLOOKUP(order_details[[#This Row],[Customer ID]],customers[customerID],customers[companyName])</f>
        <v>Frankenversand</v>
      </c>
      <c r="F1605" t="str">
        <f>_xlfn.XLOOKUP(order_details[[#This Row],[productID]],products[productID],products[productName])</f>
        <v>Teatime Chocolate Biscuits</v>
      </c>
      <c r="G1605" t="str">
        <f>_xlfn.XLOOKUP(order_details[[#This Row],[Product Name]],products[productName],products[Category Name])</f>
        <v>Confections</v>
      </c>
      <c r="H1605" s="6">
        <f>_xlfn.XLOOKUP(order_details[[#This Row],[orderID]],orders[orderID],orders[orderDate])</f>
        <v>41858</v>
      </c>
      <c r="I1605" s="6" t="e">
        <f>DATEVALUE(order_details[[#This Row],[Order Date]])</f>
        <v>#VALUE!</v>
      </c>
      <c r="J1605">
        <v>9.1999999999999993</v>
      </c>
      <c r="K1605">
        <v>15</v>
      </c>
      <c r="L1605">
        <v>0.1</v>
      </c>
      <c r="M1605">
        <f>(order_details[[#This Row],[unitPrice]]*order_details[[#This Row],[quantity]]) - (order_details[[#This Row],[unitPrice]]*order_details[[#This Row],[quantity]]*order_details[[#This Row],[discount]])</f>
        <v>124.2</v>
      </c>
      <c r="N1605">
        <f>_xlfn.XLOOKUP(order_details[[#This Row],[orderID]],orders[orderID],orders[freight])</f>
        <v>97.18</v>
      </c>
      <c r="O1605">
        <f>order_details[[#This Row],[Sales]]-order_details[[#This Row],[Freight]]</f>
        <v>27.019999999999996</v>
      </c>
      <c r="P1605" s="8">
        <f>(order_details[[#This Row],[Profit]]/order_details[[#This Row],[Sales]])/100</f>
        <v>2.1755233494363925E-3</v>
      </c>
      <c r="Q1605" s="12"/>
    </row>
    <row r="1606" spans="1:17" x14ac:dyDescent="0.25">
      <c r="A1606">
        <v>10623</v>
      </c>
      <c r="B1606">
        <v>21</v>
      </c>
      <c r="C1606" t="str">
        <f>_xlfn.XLOOKUP(order_details[[#This Row],[orderID]],orders[orderID],orders[customerID])</f>
        <v>FRANK</v>
      </c>
      <c r="D1606" t="str">
        <f>_xlfn.XLOOKUP(order_details[[#This Row],[orderID]],orders[orderID],orders[Employee Name])</f>
        <v>Laura Callahan</v>
      </c>
      <c r="E1606" t="str">
        <f>_xlfn.XLOOKUP(order_details[[#This Row],[Customer ID]],customers[customerID],customers[companyName])</f>
        <v>Frankenversand</v>
      </c>
      <c r="F1606" t="str">
        <f>_xlfn.XLOOKUP(order_details[[#This Row],[productID]],products[productID],products[productName])</f>
        <v>Sir Rodney's Scones</v>
      </c>
      <c r="G1606" t="str">
        <f>_xlfn.XLOOKUP(order_details[[#This Row],[Product Name]],products[productName],products[Category Name])</f>
        <v>Confections</v>
      </c>
      <c r="H1606" s="6">
        <f>_xlfn.XLOOKUP(order_details[[#This Row],[orderID]],orders[orderID],orders[orderDate])</f>
        <v>41858</v>
      </c>
      <c r="I1606" s="6" t="e">
        <f>DATEVALUE(order_details[[#This Row],[Order Date]])</f>
        <v>#VALUE!</v>
      </c>
      <c r="J1606">
        <v>10</v>
      </c>
      <c r="K1606">
        <v>25</v>
      </c>
      <c r="L1606">
        <v>0.1</v>
      </c>
      <c r="M1606">
        <f>(order_details[[#This Row],[unitPrice]]*order_details[[#This Row],[quantity]]) - (order_details[[#This Row],[unitPrice]]*order_details[[#This Row],[quantity]]*order_details[[#This Row],[discount]])</f>
        <v>225</v>
      </c>
      <c r="N1606">
        <f>_xlfn.XLOOKUP(order_details[[#This Row],[orderID]],orders[orderID],orders[freight])</f>
        <v>97.18</v>
      </c>
      <c r="O1606">
        <f>order_details[[#This Row],[Sales]]-order_details[[#This Row],[Freight]]</f>
        <v>127.82</v>
      </c>
      <c r="P1606" s="8">
        <f>(order_details[[#This Row],[Profit]]/order_details[[#This Row],[Sales]])/100</f>
        <v>5.680888888888889E-3</v>
      </c>
      <c r="Q1606" s="12"/>
    </row>
    <row r="1607" spans="1:17" x14ac:dyDescent="0.25">
      <c r="A1607">
        <v>10623</v>
      </c>
      <c r="B1607">
        <v>35</v>
      </c>
      <c r="C1607" t="str">
        <f>_xlfn.XLOOKUP(order_details[[#This Row],[orderID]],orders[orderID],orders[customerID])</f>
        <v>FRANK</v>
      </c>
      <c r="D1607" t="str">
        <f>_xlfn.XLOOKUP(order_details[[#This Row],[orderID]],orders[orderID],orders[Employee Name])</f>
        <v>Laura Callahan</v>
      </c>
      <c r="E1607" t="str">
        <f>_xlfn.XLOOKUP(order_details[[#This Row],[Customer ID]],customers[customerID],customers[companyName])</f>
        <v>Frankenversand</v>
      </c>
      <c r="F1607" t="str">
        <f>_xlfn.XLOOKUP(order_details[[#This Row],[productID]],products[productID],products[productName])</f>
        <v>Steeleye Stout</v>
      </c>
      <c r="G1607" t="str">
        <f>_xlfn.XLOOKUP(order_details[[#This Row],[Product Name]],products[productName],products[Category Name])</f>
        <v>Beverages</v>
      </c>
      <c r="H1607" s="6">
        <f>_xlfn.XLOOKUP(order_details[[#This Row],[orderID]],orders[orderID],orders[orderDate])</f>
        <v>41858</v>
      </c>
      <c r="I1607" s="6" t="e">
        <f>DATEVALUE(order_details[[#This Row],[Order Date]])</f>
        <v>#VALUE!</v>
      </c>
      <c r="J1607">
        <v>18</v>
      </c>
      <c r="K1607">
        <v>30</v>
      </c>
      <c r="L1607">
        <v>0.1</v>
      </c>
      <c r="M1607">
        <f>(order_details[[#This Row],[unitPrice]]*order_details[[#This Row],[quantity]]) - (order_details[[#This Row],[unitPrice]]*order_details[[#This Row],[quantity]]*order_details[[#This Row],[discount]])</f>
        <v>486</v>
      </c>
      <c r="N1607">
        <f>_xlfn.XLOOKUP(order_details[[#This Row],[orderID]],orders[orderID],orders[freight])</f>
        <v>97.18</v>
      </c>
      <c r="O1607">
        <f>order_details[[#This Row],[Sales]]-order_details[[#This Row],[Freight]]</f>
        <v>388.82</v>
      </c>
      <c r="P1607" s="8">
        <f>(order_details[[#This Row],[Profit]]/order_details[[#This Row],[Sales]])/100</f>
        <v>8.0004115226337442E-3</v>
      </c>
      <c r="Q1607" s="12"/>
    </row>
    <row r="1608" spans="1:17" x14ac:dyDescent="0.25">
      <c r="A1608">
        <v>10631</v>
      </c>
      <c r="B1608">
        <v>75</v>
      </c>
      <c r="C1608" t="str">
        <f>_xlfn.XLOOKUP(order_details[[#This Row],[orderID]],orders[orderID],orders[customerID])</f>
        <v>LAMAI</v>
      </c>
      <c r="D1608" t="str">
        <f>_xlfn.XLOOKUP(order_details[[#This Row],[orderID]],orders[orderID],orders[Employee Name])</f>
        <v>Laura Callahan</v>
      </c>
      <c r="E1608" t="str">
        <f>_xlfn.XLOOKUP(order_details[[#This Row],[Customer ID]],customers[customerID],customers[companyName])</f>
        <v>La maison d'Asie</v>
      </c>
      <c r="F1608" t="str">
        <f>_xlfn.XLOOKUP(order_details[[#This Row],[productID]],products[productID],products[productName])</f>
        <v>Rhönbräu Klosterbier</v>
      </c>
      <c r="G1608" t="str">
        <f>_xlfn.XLOOKUP(order_details[[#This Row],[Product Name]],products[productName],products[Category Name])</f>
        <v>Beverages</v>
      </c>
      <c r="H1608" s="6">
        <f>_xlfn.XLOOKUP(order_details[[#This Row],[orderID]],orders[orderID],orders[orderDate])</f>
        <v>41865</v>
      </c>
      <c r="I1608" s="6" t="e">
        <f>DATEVALUE(order_details[[#This Row],[Order Date]])</f>
        <v>#VALUE!</v>
      </c>
      <c r="J1608">
        <v>7.75</v>
      </c>
      <c r="K1608">
        <v>8</v>
      </c>
      <c r="L1608">
        <v>0.1</v>
      </c>
      <c r="M1608">
        <f>(order_details[[#This Row],[unitPrice]]*order_details[[#This Row],[quantity]]) - (order_details[[#This Row],[unitPrice]]*order_details[[#This Row],[quantity]]*order_details[[#This Row],[discount]])</f>
        <v>55.8</v>
      </c>
      <c r="N1608">
        <f>_xlfn.XLOOKUP(order_details[[#This Row],[orderID]],orders[orderID],orders[freight])</f>
        <v>0.87</v>
      </c>
      <c r="O1608">
        <f>order_details[[#This Row],[Sales]]-order_details[[#This Row],[Freight]]</f>
        <v>54.93</v>
      </c>
      <c r="P1608" s="8">
        <f>(order_details[[#This Row],[Profit]]/order_details[[#This Row],[Sales]])/100</f>
        <v>9.8440860215053775E-3</v>
      </c>
      <c r="Q1608" s="12"/>
    </row>
    <row r="1609" spans="1:17" x14ac:dyDescent="0.25">
      <c r="A1609">
        <v>10635</v>
      </c>
      <c r="B1609">
        <v>4</v>
      </c>
      <c r="C1609" t="str">
        <f>_xlfn.XLOOKUP(order_details[[#This Row],[orderID]],orders[orderID],orders[customerID])</f>
        <v>MAGAA</v>
      </c>
      <c r="D1609" t="str">
        <f>_xlfn.XLOOKUP(order_details[[#This Row],[orderID]],orders[orderID],orders[Employee Name])</f>
        <v>Laura Callahan</v>
      </c>
      <c r="E1609" t="str">
        <f>_xlfn.XLOOKUP(order_details[[#This Row],[Customer ID]],customers[customerID],customers[companyName])</f>
        <v>Magazzini Alimentari Riuniti</v>
      </c>
      <c r="F1609" t="str">
        <f>_xlfn.XLOOKUP(order_details[[#This Row],[productID]],products[productID],products[productName])</f>
        <v>Chef Anton's Cajun Seasoning</v>
      </c>
      <c r="G1609" t="str">
        <f>_xlfn.XLOOKUP(order_details[[#This Row],[Product Name]],products[productName],products[Category Name])</f>
        <v>Condiments</v>
      </c>
      <c r="H1609" s="6">
        <f>_xlfn.XLOOKUP(order_details[[#This Row],[orderID]],orders[orderID],orders[orderDate])</f>
        <v>41869</v>
      </c>
      <c r="I1609" s="6" t="e">
        <f>DATEVALUE(order_details[[#This Row],[Order Date]])</f>
        <v>#VALUE!</v>
      </c>
      <c r="J1609">
        <v>22</v>
      </c>
      <c r="K1609">
        <v>10</v>
      </c>
      <c r="L1609">
        <v>0.1</v>
      </c>
      <c r="M1609">
        <f>(order_details[[#This Row],[unitPrice]]*order_details[[#This Row],[quantity]]) - (order_details[[#This Row],[unitPrice]]*order_details[[#This Row],[quantity]]*order_details[[#This Row],[discount]])</f>
        <v>198</v>
      </c>
      <c r="N1609">
        <f>_xlfn.XLOOKUP(order_details[[#This Row],[orderID]],orders[orderID],orders[freight])</f>
        <v>47.46</v>
      </c>
      <c r="O1609">
        <f>order_details[[#This Row],[Sales]]-order_details[[#This Row],[Freight]]</f>
        <v>150.54</v>
      </c>
      <c r="P1609" s="8">
        <f>(order_details[[#This Row],[Profit]]/order_details[[#This Row],[Sales]])/100</f>
        <v>7.6030303030303024E-3</v>
      </c>
      <c r="Q1609" s="12"/>
    </row>
    <row r="1610" spans="1:17" x14ac:dyDescent="0.25">
      <c r="A1610">
        <v>10635</v>
      </c>
      <c r="B1610">
        <v>5</v>
      </c>
      <c r="C1610" t="str">
        <f>_xlfn.XLOOKUP(order_details[[#This Row],[orderID]],orders[orderID],orders[customerID])</f>
        <v>MAGAA</v>
      </c>
      <c r="D1610" t="str">
        <f>_xlfn.XLOOKUP(order_details[[#This Row],[orderID]],orders[orderID],orders[Employee Name])</f>
        <v>Laura Callahan</v>
      </c>
      <c r="E1610" t="str">
        <f>_xlfn.XLOOKUP(order_details[[#This Row],[Customer ID]],customers[customerID],customers[companyName])</f>
        <v>Magazzini Alimentari Riuniti</v>
      </c>
      <c r="F1610" t="str">
        <f>_xlfn.XLOOKUP(order_details[[#This Row],[productID]],products[productID],products[productName])</f>
        <v>Chef Anton's Gumbo Mix</v>
      </c>
      <c r="G1610" t="str">
        <f>_xlfn.XLOOKUP(order_details[[#This Row],[Product Name]],products[productName],products[Category Name])</f>
        <v>Condiments</v>
      </c>
      <c r="H1610" s="6">
        <f>_xlfn.XLOOKUP(order_details[[#This Row],[orderID]],orders[orderID],orders[orderDate])</f>
        <v>41869</v>
      </c>
      <c r="I1610" s="6" t="e">
        <f>DATEVALUE(order_details[[#This Row],[Order Date]])</f>
        <v>#VALUE!</v>
      </c>
      <c r="J1610">
        <v>21.35</v>
      </c>
      <c r="K1610">
        <v>15</v>
      </c>
      <c r="L1610">
        <v>0.1</v>
      </c>
      <c r="M1610">
        <f>(order_details[[#This Row],[unitPrice]]*order_details[[#This Row],[quantity]]) - (order_details[[#This Row],[unitPrice]]*order_details[[#This Row],[quantity]]*order_details[[#This Row],[discount]])</f>
        <v>288.22500000000002</v>
      </c>
      <c r="N1610">
        <f>_xlfn.XLOOKUP(order_details[[#This Row],[orderID]],orders[orderID],orders[freight])</f>
        <v>47.46</v>
      </c>
      <c r="O1610">
        <f>order_details[[#This Row],[Sales]]-order_details[[#This Row],[Freight]]</f>
        <v>240.76500000000001</v>
      </c>
      <c r="P1610" s="8">
        <f>(order_details[[#This Row],[Profit]]/order_details[[#This Row],[Sales]])/100</f>
        <v>8.3533697632058295E-3</v>
      </c>
      <c r="Q1610" s="12"/>
    </row>
    <row r="1611" spans="1:17" x14ac:dyDescent="0.25">
      <c r="A1611">
        <v>10644</v>
      </c>
      <c r="B1611">
        <v>18</v>
      </c>
      <c r="C1611" t="str">
        <f>_xlfn.XLOOKUP(order_details[[#This Row],[orderID]],orders[orderID],orders[customerID])</f>
        <v>WELLI</v>
      </c>
      <c r="D1611" t="str">
        <f>_xlfn.XLOOKUP(order_details[[#This Row],[orderID]],orders[orderID],orders[Employee Name])</f>
        <v>Janet Leverling</v>
      </c>
      <c r="E1611" t="str">
        <f>_xlfn.XLOOKUP(order_details[[#This Row],[Customer ID]],customers[customerID],customers[companyName])</f>
        <v>Wellington Importadora</v>
      </c>
      <c r="F1611" t="str">
        <f>_xlfn.XLOOKUP(order_details[[#This Row],[productID]],products[productID],products[productName])</f>
        <v>Carnarvon Tigers</v>
      </c>
      <c r="G1611" t="str">
        <f>_xlfn.XLOOKUP(order_details[[#This Row],[Product Name]],products[productName],products[Category Name])</f>
        <v>Seafood</v>
      </c>
      <c r="H1611" s="6">
        <f>_xlfn.XLOOKUP(order_details[[#This Row],[orderID]],orders[orderID],orders[orderDate])</f>
        <v>41876</v>
      </c>
      <c r="I1611" s="6" t="e">
        <f>DATEVALUE(order_details[[#This Row],[Order Date]])</f>
        <v>#VALUE!</v>
      </c>
      <c r="J1611">
        <v>62.5</v>
      </c>
      <c r="K1611">
        <v>4</v>
      </c>
      <c r="L1611">
        <v>0.1</v>
      </c>
      <c r="M1611">
        <f>(order_details[[#This Row],[unitPrice]]*order_details[[#This Row],[quantity]]) - (order_details[[#This Row],[unitPrice]]*order_details[[#This Row],[quantity]]*order_details[[#This Row],[discount]])</f>
        <v>225</v>
      </c>
      <c r="N1611">
        <f>_xlfn.XLOOKUP(order_details[[#This Row],[orderID]],orders[orderID],orders[freight])</f>
        <v>0.14000000000000001</v>
      </c>
      <c r="O1611">
        <f>order_details[[#This Row],[Sales]]-order_details[[#This Row],[Freight]]</f>
        <v>224.86</v>
      </c>
      <c r="P1611" s="8">
        <f>(order_details[[#This Row],[Profit]]/order_details[[#This Row],[Sales]])/100</f>
        <v>9.9937777777777785E-3</v>
      </c>
      <c r="Q1611" s="12"/>
    </row>
    <row r="1612" spans="1:17" x14ac:dyDescent="0.25">
      <c r="A1612">
        <v>10644</v>
      </c>
      <c r="B1612">
        <v>46</v>
      </c>
      <c r="C1612" t="str">
        <f>_xlfn.XLOOKUP(order_details[[#This Row],[orderID]],orders[orderID],orders[customerID])</f>
        <v>WELLI</v>
      </c>
      <c r="D1612" t="str">
        <f>_xlfn.XLOOKUP(order_details[[#This Row],[orderID]],orders[orderID],orders[Employee Name])</f>
        <v>Janet Leverling</v>
      </c>
      <c r="E1612" t="str">
        <f>_xlfn.XLOOKUP(order_details[[#This Row],[Customer ID]],customers[customerID],customers[companyName])</f>
        <v>Wellington Importadora</v>
      </c>
      <c r="F1612" t="str">
        <f>_xlfn.XLOOKUP(order_details[[#This Row],[productID]],products[productID],products[productName])</f>
        <v>Spegesild</v>
      </c>
      <c r="G1612" t="str">
        <f>_xlfn.XLOOKUP(order_details[[#This Row],[Product Name]],products[productName],products[Category Name])</f>
        <v>Seafood</v>
      </c>
      <c r="H1612" s="6">
        <f>_xlfn.XLOOKUP(order_details[[#This Row],[orderID]],orders[orderID],orders[orderDate])</f>
        <v>41876</v>
      </c>
      <c r="I1612" s="6" t="e">
        <f>DATEVALUE(order_details[[#This Row],[Order Date]])</f>
        <v>#VALUE!</v>
      </c>
      <c r="J1612">
        <v>12</v>
      </c>
      <c r="K1612">
        <v>21</v>
      </c>
      <c r="L1612">
        <v>0.1</v>
      </c>
      <c r="M1612">
        <f>(order_details[[#This Row],[unitPrice]]*order_details[[#This Row],[quantity]]) - (order_details[[#This Row],[unitPrice]]*order_details[[#This Row],[quantity]]*order_details[[#This Row],[discount]])</f>
        <v>226.8</v>
      </c>
      <c r="N1612">
        <f>_xlfn.XLOOKUP(order_details[[#This Row],[orderID]],orders[orderID],orders[freight])</f>
        <v>0.14000000000000001</v>
      </c>
      <c r="O1612">
        <f>order_details[[#This Row],[Sales]]-order_details[[#This Row],[Freight]]</f>
        <v>226.66000000000003</v>
      </c>
      <c r="P1612" s="8">
        <f>(order_details[[#This Row],[Profit]]/order_details[[#This Row],[Sales]])/100</f>
        <v>9.9938271604938286E-3</v>
      </c>
      <c r="Q1612" s="12"/>
    </row>
    <row r="1613" spans="1:17" x14ac:dyDescent="0.25">
      <c r="A1613">
        <v>10653</v>
      </c>
      <c r="B1613">
        <v>16</v>
      </c>
      <c r="C1613" t="str">
        <f>_xlfn.XLOOKUP(order_details[[#This Row],[orderID]],orders[orderID],orders[customerID])</f>
        <v>FRANK</v>
      </c>
      <c r="D1613" t="str">
        <f>_xlfn.XLOOKUP(order_details[[#This Row],[orderID]],orders[orderID],orders[Employee Name])</f>
        <v>Nancy Davolio</v>
      </c>
      <c r="E1613" t="str">
        <f>_xlfn.XLOOKUP(order_details[[#This Row],[Customer ID]],customers[customerID],customers[companyName])</f>
        <v>Frankenversand</v>
      </c>
      <c r="F1613" t="str">
        <f>_xlfn.XLOOKUP(order_details[[#This Row],[productID]],products[productID],products[productName])</f>
        <v>Pavlova</v>
      </c>
      <c r="G1613" t="str">
        <f>_xlfn.XLOOKUP(order_details[[#This Row],[Product Name]],products[productName],products[Category Name])</f>
        <v>Confections</v>
      </c>
      <c r="H1613" s="6">
        <f>_xlfn.XLOOKUP(order_details[[#This Row],[orderID]],orders[orderID],orders[orderDate])</f>
        <v>41884</v>
      </c>
      <c r="I1613" s="6" t="e">
        <f>DATEVALUE(order_details[[#This Row],[Order Date]])</f>
        <v>#VALUE!</v>
      </c>
      <c r="J1613">
        <v>17.45</v>
      </c>
      <c r="K1613">
        <v>30</v>
      </c>
      <c r="L1613">
        <v>0.1</v>
      </c>
      <c r="M1613">
        <f>(order_details[[#This Row],[unitPrice]]*order_details[[#This Row],[quantity]]) - (order_details[[#This Row],[unitPrice]]*order_details[[#This Row],[quantity]]*order_details[[#This Row],[discount]])</f>
        <v>471.15</v>
      </c>
      <c r="N1613">
        <f>_xlfn.XLOOKUP(order_details[[#This Row],[orderID]],orders[orderID],orders[freight])</f>
        <v>93.25</v>
      </c>
      <c r="O1613">
        <f>order_details[[#This Row],[Sales]]-order_details[[#This Row],[Freight]]</f>
        <v>377.9</v>
      </c>
      <c r="P1613" s="8">
        <f>(order_details[[#This Row],[Profit]]/order_details[[#This Row],[Sales]])/100</f>
        <v>8.0208001697973045E-3</v>
      </c>
      <c r="Q1613" s="12"/>
    </row>
    <row r="1614" spans="1:17" x14ac:dyDescent="0.25">
      <c r="A1614">
        <v>10653</v>
      </c>
      <c r="B1614">
        <v>60</v>
      </c>
      <c r="C1614" t="str">
        <f>_xlfn.XLOOKUP(order_details[[#This Row],[orderID]],orders[orderID],orders[customerID])</f>
        <v>FRANK</v>
      </c>
      <c r="D1614" t="str">
        <f>_xlfn.XLOOKUP(order_details[[#This Row],[orderID]],orders[orderID],orders[Employee Name])</f>
        <v>Nancy Davolio</v>
      </c>
      <c r="E1614" t="str">
        <f>_xlfn.XLOOKUP(order_details[[#This Row],[Customer ID]],customers[customerID],customers[companyName])</f>
        <v>Frankenversand</v>
      </c>
      <c r="F1614" t="str">
        <f>_xlfn.XLOOKUP(order_details[[#This Row],[productID]],products[productID],products[productName])</f>
        <v>Camembert Pierrot</v>
      </c>
      <c r="G1614" t="str">
        <f>_xlfn.XLOOKUP(order_details[[#This Row],[Product Name]],products[productName],products[Category Name])</f>
        <v>Dairy Products</v>
      </c>
      <c r="H1614" s="6">
        <f>_xlfn.XLOOKUP(order_details[[#This Row],[orderID]],orders[orderID],orders[orderDate])</f>
        <v>41884</v>
      </c>
      <c r="I1614" s="6" t="e">
        <f>DATEVALUE(order_details[[#This Row],[Order Date]])</f>
        <v>#VALUE!</v>
      </c>
      <c r="J1614">
        <v>34</v>
      </c>
      <c r="K1614">
        <v>20</v>
      </c>
      <c r="L1614">
        <v>0.1</v>
      </c>
      <c r="M1614">
        <f>(order_details[[#This Row],[unitPrice]]*order_details[[#This Row],[quantity]]) - (order_details[[#This Row],[unitPrice]]*order_details[[#This Row],[quantity]]*order_details[[#This Row],[discount]])</f>
        <v>612</v>
      </c>
      <c r="N1614">
        <f>_xlfn.XLOOKUP(order_details[[#This Row],[orderID]],orders[orderID],orders[freight])</f>
        <v>93.25</v>
      </c>
      <c r="O1614">
        <f>order_details[[#This Row],[Sales]]-order_details[[#This Row],[Freight]]</f>
        <v>518.75</v>
      </c>
      <c r="P1614" s="8">
        <f>(order_details[[#This Row],[Profit]]/order_details[[#This Row],[Sales]])/100</f>
        <v>8.476307189542483E-3</v>
      </c>
      <c r="Q1614" s="12"/>
    </row>
    <row r="1615" spans="1:17" x14ac:dyDescent="0.25">
      <c r="A1615">
        <v>10654</v>
      </c>
      <c r="B1615">
        <v>4</v>
      </c>
      <c r="C1615" t="str">
        <f>_xlfn.XLOOKUP(order_details[[#This Row],[orderID]],orders[orderID],orders[customerID])</f>
        <v>BERGS</v>
      </c>
      <c r="D1615" t="str">
        <f>_xlfn.XLOOKUP(order_details[[#This Row],[orderID]],orders[orderID],orders[Employee Name])</f>
        <v>Steven Buchanan</v>
      </c>
      <c r="E1615" t="str">
        <f>_xlfn.XLOOKUP(order_details[[#This Row],[Customer ID]],customers[customerID],customers[companyName])</f>
        <v>Berglunds snabbköp</v>
      </c>
      <c r="F1615" t="str">
        <f>_xlfn.XLOOKUP(order_details[[#This Row],[productID]],products[productID],products[productName])</f>
        <v>Chef Anton's Cajun Seasoning</v>
      </c>
      <c r="G1615" t="str">
        <f>_xlfn.XLOOKUP(order_details[[#This Row],[Product Name]],products[productName],products[Category Name])</f>
        <v>Condiments</v>
      </c>
      <c r="H1615" s="6">
        <f>_xlfn.XLOOKUP(order_details[[#This Row],[orderID]],orders[orderID],orders[orderDate])</f>
        <v>41884</v>
      </c>
      <c r="I1615" s="6" t="e">
        <f>DATEVALUE(order_details[[#This Row],[Order Date]])</f>
        <v>#VALUE!</v>
      </c>
      <c r="J1615">
        <v>22</v>
      </c>
      <c r="K1615">
        <v>12</v>
      </c>
      <c r="L1615">
        <v>0.1</v>
      </c>
      <c r="M1615">
        <f>(order_details[[#This Row],[unitPrice]]*order_details[[#This Row],[quantity]]) - (order_details[[#This Row],[unitPrice]]*order_details[[#This Row],[quantity]]*order_details[[#This Row],[discount]])</f>
        <v>237.6</v>
      </c>
      <c r="N1615">
        <f>_xlfn.XLOOKUP(order_details[[#This Row],[orderID]],orders[orderID],orders[freight])</f>
        <v>55.26</v>
      </c>
      <c r="O1615">
        <f>order_details[[#This Row],[Sales]]-order_details[[#This Row],[Freight]]</f>
        <v>182.34</v>
      </c>
      <c r="P1615" s="8">
        <f>(order_details[[#This Row],[Profit]]/order_details[[#This Row],[Sales]])/100</f>
        <v>7.6742424242424246E-3</v>
      </c>
      <c r="Q1615" s="12"/>
    </row>
    <row r="1616" spans="1:17" x14ac:dyDescent="0.25">
      <c r="A1616">
        <v>10654</v>
      </c>
      <c r="B1616">
        <v>39</v>
      </c>
      <c r="C1616" t="str">
        <f>_xlfn.XLOOKUP(order_details[[#This Row],[orderID]],orders[orderID],orders[customerID])</f>
        <v>BERGS</v>
      </c>
      <c r="D1616" t="str">
        <f>_xlfn.XLOOKUP(order_details[[#This Row],[orderID]],orders[orderID],orders[Employee Name])</f>
        <v>Steven Buchanan</v>
      </c>
      <c r="E1616" t="str">
        <f>_xlfn.XLOOKUP(order_details[[#This Row],[Customer ID]],customers[customerID],customers[companyName])</f>
        <v>Berglunds snabbköp</v>
      </c>
      <c r="F1616" t="str">
        <f>_xlfn.XLOOKUP(order_details[[#This Row],[productID]],products[productID],products[productName])</f>
        <v>Chartreuse verte</v>
      </c>
      <c r="G1616" t="str">
        <f>_xlfn.XLOOKUP(order_details[[#This Row],[Product Name]],products[productName],products[Category Name])</f>
        <v>Beverages</v>
      </c>
      <c r="H1616" s="6">
        <f>_xlfn.XLOOKUP(order_details[[#This Row],[orderID]],orders[orderID],orders[orderDate])</f>
        <v>41884</v>
      </c>
      <c r="I1616" s="6" t="e">
        <f>DATEVALUE(order_details[[#This Row],[Order Date]])</f>
        <v>#VALUE!</v>
      </c>
      <c r="J1616">
        <v>18</v>
      </c>
      <c r="K1616">
        <v>20</v>
      </c>
      <c r="L1616">
        <v>0.1</v>
      </c>
      <c r="M1616">
        <f>(order_details[[#This Row],[unitPrice]]*order_details[[#This Row],[quantity]]) - (order_details[[#This Row],[unitPrice]]*order_details[[#This Row],[quantity]]*order_details[[#This Row],[discount]])</f>
        <v>324</v>
      </c>
      <c r="N1616">
        <f>_xlfn.XLOOKUP(order_details[[#This Row],[orderID]],orders[orderID],orders[freight])</f>
        <v>55.26</v>
      </c>
      <c r="O1616">
        <f>order_details[[#This Row],[Sales]]-order_details[[#This Row],[Freight]]</f>
        <v>268.74</v>
      </c>
      <c r="P1616" s="8">
        <f>(order_details[[#This Row],[Profit]]/order_details[[#This Row],[Sales]])/100</f>
        <v>8.2944444444444446E-3</v>
      </c>
      <c r="Q1616" s="12"/>
    </row>
    <row r="1617" spans="1:17" x14ac:dyDescent="0.25">
      <c r="A1617">
        <v>10654</v>
      </c>
      <c r="B1617">
        <v>54</v>
      </c>
      <c r="C1617" t="str">
        <f>_xlfn.XLOOKUP(order_details[[#This Row],[orderID]],orders[orderID],orders[customerID])</f>
        <v>BERGS</v>
      </c>
      <c r="D1617" t="str">
        <f>_xlfn.XLOOKUP(order_details[[#This Row],[orderID]],orders[orderID],orders[Employee Name])</f>
        <v>Steven Buchanan</v>
      </c>
      <c r="E1617" t="str">
        <f>_xlfn.XLOOKUP(order_details[[#This Row],[Customer ID]],customers[customerID],customers[companyName])</f>
        <v>Berglunds snabbköp</v>
      </c>
      <c r="F1617" t="str">
        <f>_xlfn.XLOOKUP(order_details[[#This Row],[productID]],products[productID],products[productName])</f>
        <v>Tourtière</v>
      </c>
      <c r="G1617" t="str">
        <f>_xlfn.XLOOKUP(order_details[[#This Row],[Product Name]],products[productName],products[Category Name])</f>
        <v>Meat &amp; Poultry</v>
      </c>
      <c r="H1617" s="6">
        <f>_xlfn.XLOOKUP(order_details[[#This Row],[orderID]],orders[orderID],orders[orderDate])</f>
        <v>41884</v>
      </c>
      <c r="I1617" s="6" t="e">
        <f>DATEVALUE(order_details[[#This Row],[Order Date]])</f>
        <v>#VALUE!</v>
      </c>
      <c r="J1617">
        <v>7.45</v>
      </c>
      <c r="K1617">
        <v>6</v>
      </c>
      <c r="L1617">
        <v>0.1</v>
      </c>
      <c r="M1617">
        <f>(order_details[[#This Row],[unitPrice]]*order_details[[#This Row],[quantity]]) - (order_details[[#This Row],[unitPrice]]*order_details[[#This Row],[quantity]]*order_details[[#This Row],[discount]])</f>
        <v>40.230000000000004</v>
      </c>
      <c r="N1617">
        <f>_xlfn.XLOOKUP(order_details[[#This Row],[orderID]],orders[orderID],orders[freight])</f>
        <v>55.26</v>
      </c>
      <c r="O1617">
        <f>order_details[[#This Row],[Sales]]-order_details[[#This Row],[Freight]]</f>
        <v>-15.029999999999994</v>
      </c>
      <c r="P1617" s="8">
        <f>(order_details[[#This Row],[Profit]]/order_details[[#This Row],[Sales]])/100</f>
        <v>-3.7360178970917207E-3</v>
      </c>
      <c r="Q1617" s="12"/>
    </row>
    <row r="1618" spans="1:17" x14ac:dyDescent="0.25">
      <c r="A1618">
        <v>10656</v>
      </c>
      <c r="B1618">
        <v>14</v>
      </c>
      <c r="C1618" t="str">
        <f>_xlfn.XLOOKUP(order_details[[#This Row],[orderID]],orders[orderID],orders[customerID])</f>
        <v>GREAL</v>
      </c>
      <c r="D1618" t="str">
        <f>_xlfn.XLOOKUP(order_details[[#This Row],[orderID]],orders[orderID],orders[Employee Name])</f>
        <v>Michael Suyama</v>
      </c>
      <c r="E1618" t="str">
        <f>_xlfn.XLOOKUP(order_details[[#This Row],[Customer ID]],customers[customerID],customers[companyName])</f>
        <v>Great Lakes Food Market</v>
      </c>
      <c r="F1618" t="str">
        <f>_xlfn.XLOOKUP(order_details[[#This Row],[productID]],products[productID],products[productName])</f>
        <v>Tofu</v>
      </c>
      <c r="G1618" t="str">
        <f>_xlfn.XLOOKUP(order_details[[#This Row],[Product Name]],products[productName],products[Category Name])</f>
        <v>Produce</v>
      </c>
      <c r="H1618" s="6">
        <f>_xlfn.XLOOKUP(order_details[[#This Row],[orderID]],orders[orderID],orders[orderDate])</f>
        <v>41886</v>
      </c>
      <c r="I1618" s="6" t="e">
        <f>DATEVALUE(order_details[[#This Row],[Order Date]])</f>
        <v>#VALUE!</v>
      </c>
      <c r="J1618">
        <v>23.25</v>
      </c>
      <c r="K1618">
        <v>3</v>
      </c>
      <c r="L1618">
        <v>0.1</v>
      </c>
      <c r="M1618">
        <f>(order_details[[#This Row],[unitPrice]]*order_details[[#This Row],[quantity]]) - (order_details[[#This Row],[unitPrice]]*order_details[[#This Row],[quantity]]*order_details[[#This Row],[discount]])</f>
        <v>62.774999999999999</v>
      </c>
      <c r="N1618">
        <f>_xlfn.XLOOKUP(order_details[[#This Row],[orderID]],orders[orderID],orders[freight])</f>
        <v>57.15</v>
      </c>
      <c r="O1618">
        <f>order_details[[#This Row],[Sales]]-order_details[[#This Row],[Freight]]</f>
        <v>5.625</v>
      </c>
      <c r="P1618" s="8">
        <f>(order_details[[#This Row],[Profit]]/order_details[[#This Row],[Sales]])/100</f>
        <v>8.960573476702509E-4</v>
      </c>
      <c r="Q1618" s="12"/>
    </row>
    <row r="1619" spans="1:17" x14ac:dyDescent="0.25">
      <c r="A1619">
        <v>10656</v>
      </c>
      <c r="B1619">
        <v>44</v>
      </c>
      <c r="C1619" t="str">
        <f>_xlfn.XLOOKUP(order_details[[#This Row],[orderID]],orders[orderID],orders[customerID])</f>
        <v>GREAL</v>
      </c>
      <c r="D1619" t="str">
        <f>_xlfn.XLOOKUP(order_details[[#This Row],[orderID]],orders[orderID],orders[Employee Name])</f>
        <v>Michael Suyama</v>
      </c>
      <c r="E1619" t="str">
        <f>_xlfn.XLOOKUP(order_details[[#This Row],[Customer ID]],customers[customerID],customers[companyName])</f>
        <v>Great Lakes Food Market</v>
      </c>
      <c r="F1619" t="str">
        <f>_xlfn.XLOOKUP(order_details[[#This Row],[productID]],products[productID],products[productName])</f>
        <v>Gula Malacca</v>
      </c>
      <c r="G1619" t="str">
        <f>_xlfn.XLOOKUP(order_details[[#This Row],[Product Name]],products[productName],products[Category Name])</f>
        <v>Condiments</v>
      </c>
      <c r="H1619" s="6">
        <f>_xlfn.XLOOKUP(order_details[[#This Row],[orderID]],orders[orderID],orders[orderDate])</f>
        <v>41886</v>
      </c>
      <c r="I1619" s="6" t="e">
        <f>DATEVALUE(order_details[[#This Row],[Order Date]])</f>
        <v>#VALUE!</v>
      </c>
      <c r="J1619">
        <v>19.45</v>
      </c>
      <c r="K1619">
        <v>28</v>
      </c>
      <c r="L1619">
        <v>0.1</v>
      </c>
      <c r="M1619">
        <f>(order_details[[#This Row],[unitPrice]]*order_details[[#This Row],[quantity]]) - (order_details[[#This Row],[unitPrice]]*order_details[[#This Row],[quantity]]*order_details[[#This Row],[discount]])</f>
        <v>490.14</v>
      </c>
      <c r="N1619">
        <f>_xlfn.XLOOKUP(order_details[[#This Row],[orderID]],orders[orderID],orders[freight])</f>
        <v>57.15</v>
      </c>
      <c r="O1619">
        <f>order_details[[#This Row],[Sales]]-order_details[[#This Row],[Freight]]</f>
        <v>432.99</v>
      </c>
      <c r="P1619" s="8">
        <f>(order_details[[#This Row],[Profit]]/order_details[[#This Row],[Sales]])/100</f>
        <v>8.8340066103562258E-3</v>
      </c>
      <c r="Q1619" s="12"/>
    </row>
    <row r="1620" spans="1:17" x14ac:dyDescent="0.25">
      <c r="A1620">
        <v>10656</v>
      </c>
      <c r="B1620">
        <v>47</v>
      </c>
      <c r="C1620" t="str">
        <f>_xlfn.XLOOKUP(order_details[[#This Row],[orderID]],orders[orderID],orders[customerID])</f>
        <v>GREAL</v>
      </c>
      <c r="D1620" t="str">
        <f>_xlfn.XLOOKUP(order_details[[#This Row],[orderID]],orders[orderID],orders[Employee Name])</f>
        <v>Michael Suyama</v>
      </c>
      <c r="E1620" t="str">
        <f>_xlfn.XLOOKUP(order_details[[#This Row],[Customer ID]],customers[customerID],customers[companyName])</f>
        <v>Great Lakes Food Market</v>
      </c>
      <c r="F1620" t="str">
        <f>_xlfn.XLOOKUP(order_details[[#This Row],[productID]],products[productID],products[productName])</f>
        <v>Zaanse koeken</v>
      </c>
      <c r="G1620" t="str">
        <f>_xlfn.XLOOKUP(order_details[[#This Row],[Product Name]],products[productName],products[Category Name])</f>
        <v>Confections</v>
      </c>
      <c r="H1620" s="6">
        <f>_xlfn.XLOOKUP(order_details[[#This Row],[orderID]],orders[orderID],orders[orderDate])</f>
        <v>41886</v>
      </c>
      <c r="I1620" s="6" t="e">
        <f>DATEVALUE(order_details[[#This Row],[Order Date]])</f>
        <v>#VALUE!</v>
      </c>
      <c r="J1620">
        <v>9.5</v>
      </c>
      <c r="K1620">
        <v>6</v>
      </c>
      <c r="L1620">
        <v>0.1</v>
      </c>
      <c r="M1620">
        <f>(order_details[[#This Row],[unitPrice]]*order_details[[#This Row],[quantity]]) - (order_details[[#This Row],[unitPrice]]*order_details[[#This Row],[quantity]]*order_details[[#This Row],[discount]])</f>
        <v>51.3</v>
      </c>
      <c r="N1620">
        <f>_xlfn.XLOOKUP(order_details[[#This Row],[orderID]],orders[orderID],orders[freight])</f>
        <v>57.15</v>
      </c>
      <c r="O1620">
        <f>order_details[[#This Row],[Sales]]-order_details[[#This Row],[Freight]]</f>
        <v>-5.8500000000000014</v>
      </c>
      <c r="P1620" s="8">
        <f>(order_details[[#This Row],[Profit]]/order_details[[#This Row],[Sales]])/100</f>
        <v>-1.1403508771929828E-3</v>
      </c>
      <c r="Q1620" s="12"/>
    </row>
    <row r="1621" spans="1:17" x14ac:dyDescent="0.25">
      <c r="A1621">
        <v>10668</v>
      </c>
      <c r="B1621">
        <v>31</v>
      </c>
      <c r="C1621" t="str">
        <f>_xlfn.XLOOKUP(order_details[[#This Row],[orderID]],orders[orderID],orders[customerID])</f>
        <v>WANDK</v>
      </c>
      <c r="D1621" t="str">
        <f>_xlfn.XLOOKUP(order_details[[#This Row],[orderID]],orders[orderID],orders[Employee Name])</f>
        <v>Nancy Davolio</v>
      </c>
      <c r="E1621" t="str">
        <f>_xlfn.XLOOKUP(order_details[[#This Row],[Customer ID]],customers[customerID],customers[companyName])</f>
        <v>Die Wandernde Kuh</v>
      </c>
      <c r="F1621" t="str">
        <f>_xlfn.XLOOKUP(order_details[[#This Row],[productID]],products[productID],products[productName])</f>
        <v>Gorgonzola Telino</v>
      </c>
      <c r="G1621" t="str">
        <f>_xlfn.XLOOKUP(order_details[[#This Row],[Product Name]],products[productName],products[Category Name])</f>
        <v>Dairy Products</v>
      </c>
      <c r="H1621" s="6">
        <f>_xlfn.XLOOKUP(order_details[[#This Row],[orderID]],orders[orderID],orders[orderDate])</f>
        <v>41897</v>
      </c>
      <c r="I1621" s="6" t="e">
        <f>DATEVALUE(order_details[[#This Row],[Order Date]])</f>
        <v>#VALUE!</v>
      </c>
      <c r="J1621">
        <v>12.5</v>
      </c>
      <c r="K1621">
        <v>8</v>
      </c>
      <c r="L1621">
        <v>0.1</v>
      </c>
      <c r="M1621">
        <f>(order_details[[#This Row],[unitPrice]]*order_details[[#This Row],[quantity]]) - (order_details[[#This Row],[unitPrice]]*order_details[[#This Row],[quantity]]*order_details[[#This Row],[discount]])</f>
        <v>90</v>
      </c>
      <c r="N1621">
        <f>_xlfn.XLOOKUP(order_details[[#This Row],[orderID]],orders[orderID],orders[freight])</f>
        <v>47.22</v>
      </c>
      <c r="O1621">
        <f>order_details[[#This Row],[Sales]]-order_details[[#This Row],[Freight]]</f>
        <v>42.78</v>
      </c>
      <c r="P1621" s="8">
        <f>(order_details[[#This Row],[Profit]]/order_details[[#This Row],[Sales]])/100</f>
        <v>4.7533333333333334E-3</v>
      </c>
      <c r="Q1621" s="12"/>
    </row>
    <row r="1622" spans="1:17" x14ac:dyDescent="0.25">
      <c r="A1622">
        <v>10668</v>
      </c>
      <c r="B1622">
        <v>55</v>
      </c>
      <c r="C1622" t="str">
        <f>_xlfn.XLOOKUP(order_details[[#This Row],[orderID]],orders[orderID],orders[customerID])</f>
        <v>WANDK</v>
      </c>
      <c r="D1622" t="str">
        <f>_xlfn.XLOOKUP(order_details[[#This Row],[orderID]],orders[orderID],orders[Employee Name])</f>
        <v>Nancy Davolio</v>
      </c>
      <c r="E1622" t="str">
        <f>_xlfn.XLOOKUP(order_details[[#This Row],[Customer ID]],customers[customerID],customers[companyName])</f>
        <v>Die Wandernde Kuh</v>
      </c>
      <c r="F1622" t="str">
        <f>_xlfn.XLOOKUP(order_details[[#This Row],[productID]],products[productID],products[productName])</f>
        <v>Pâté chinois</v>
      </c>
      <c r="G1622" t="str">
        <f>_xlfn.XLOOKUP(order_details[[#This Row],[Product Name]],products[productName],products[Category Name])</f>
        <v>Meat &amp; Poultry</v>
      </c>
      <c r="H1622" s="6">
        <f>_xlfn.XLOOKUP(order_details[[#This Row],[orderID]],orders[orderID],orders[orderDate])</f>
        <v>41897</v>
      </c>
      <c r="I1622" s="6" t="e">
        <f>DATEVALUE(order_details[[#This Row],[Order Date]])</f>
        <v>#VALUE!</v>
      </c>
      <c r="J1622">
        <v>24</v>
      </c>
      <c r="K1622">
        <v>4</v>
      </c>
      <c r="L1622">
        <v>0.1</v>
      </c>
      <c r="M1622">
        <f>(order_details[[#This Row],[unitPrice]]*order_details[[#This Row],[quantity]]) - (order_details[[#This Row],[unitPrice]]*order_details[[#This Row],[quantity]]*order_details[[#This Row],[discount]])</f>
        <v>86.4</v>
      </c>
      <c r="N1622">
        <f>_xlfn.XLOOKUP(order_details[[#This Row],[orderID]],orders[orderID],orders[freight])</f>
        <v>47.22</v>
      </c>
      <c r="O1622">
        <f>order_details[[#This Row],[Sales]]-order_details[[#This Row],[Freight]]</f>
        <v>39.180000000000007</v>
      </c>
      <c r="P1622" s="8">
        <f>(order_details[[#This Row],[Profit]]/order_details[[#This Row],[Sales]])/100</f>
        <v>4.534722222222223E-3</v>
      </c>
      <c r="Q1622" s="12"/>
    </row>
    <row r="1623" spans="1:17" x14ac:dyDescent="0.25">
      <c r="A1623">
        <v>10668</v>
      </c>
      <c r="B1623">
        <v>64</v>
      </c>
      <c r="C1623" t="str">
        <f>_xlfn.XLOOKUP(order_details[[#This Row],[orderID]],orders[orderID],orders[customerID])</f>
        <v>WANDK</v>
      </c>
      <c r="D1623" t="str">
        <f>_xlfn.XLOOKUP(order_details[[#This Row],[orderID]],orders[orderID],orders[Employee Name])</f>
        <v>Nancy Davolio</v>
      </c>
      <c r="E1623" t="str">
        <f>_xlfn.XLOOKUP(order_details[[#This Row],[Customer ID]],customers[customerID],customers[companyName])</f>
        <v>Die Wandernde Kuh</v>
      </c>
      <c r="F1623" t="str">
        <f>_xlfn.XLOOKUP(order_details[[#This Row],[productID]],products[productID],products[productName])</f>
        <v>Wimmers gute Semmelknödel</v>
      </c>
      <c r="G1623" t="str">
        <f>_xlfn.XLOOKUP(order_details[[#This Row],[Product Name]],products[productName],products[Category Name])</f>
        <v>Grains &amp; Cereals</v>
      </c>
      <c r="H1623" s="6">
        <f>_xlfn.XLOOKUP(order_details[[#This Row],[orderID]],orders[orderID],orders[orderDate])</f>
        <v>41897</v>
      </c>
      <c r="I1623" s="6" t="e">
        <f>DATEVALUE(order_details[[#This Row],[Order Date]])</f>
        <v>#VALUE!</v>
      </c>
      <c r="J1623">
        <v>33.25</v>
      </c>
      <c r="K1623">
        <v>15</v>
      </c>
      <c r="L1623">
        <v>0.1</v>
      </c>
      <c r="M1623">
        <f>(order_details[[#This Row],[unitPrice]]*order_details[[#This Row],[quantity]]) - (order_details[[#This Row],[unitPrice]]*order_details[[#This Row],[quantity]]*order_details[[#This Row],[discount]])</f>
        <v>448.875</v>
      </c>
      <c r="N1623">
        <f>_xlfn.XLOOKUP(order_details[[#This Row],[orderID]],orders[orderID],orders[freight])</f>
        <v>47.22</v>
      </c>
      <c r="O1623">
        <f>order_details[[#This Row],[Sales]]-order_details[[#This Row],[Freight]]</f>
        <v>401.65499999999997</v>
      </c>
      <c r="P1623" s="8">
        <f>(order_details[[#This Row],[Profit]]/order_details[[#This Row],[Sales]])/100</f>
        <v>8.948036758563073E-3</v>
      </c>
      <c r="Q1623" s="12"/>
    </row>
    <row r="1624" spans="1:17" x14ac:dyDescent="0.25">
      <c r="A1624">
        <v>10672</v>
      </c>
      <c r="B1624">
        <v>38</v>
      </c>
      <c r="C1624" t="str">
        <f>_xlfn.XLOOKUP(order_details[[#This Row],[orderID]],orders[orderID],orders[customerID])</f>
        <v>BERGS</v>
      </c>
      <c r="D1624" t="str">
        <f>_xlfn.XLOOKUP(order_details[[#This Row],[orderID]],orders[orderID],orders[Employee Name])</f>
        <v>Anne Dodsworth</v>
      </c>
      <c r="E1624" t="str">
        <f>_xlfn.XLOOKUP(order_details[[#This Row],[Customer ID]],customers[customerID],customers[companyName])</f>
        <v>Berglunds snabbköp</v>
      </c>
      <c r="F1624" t="str">
        <f>_xlfn.XLOOKUP(order_details[[#This Row],[productID]],products[productID],products[productName])</f>
        <v>Côte de Blaye</v>
      </c>
      <c r="G1624" t="str">
        <f>_xlfn.XLOOKUP(order_details[[#This Row],[Product Name]],products[productName],products[Category Name])</f>
        <v>Beverages</v>
      </c>
      <c r="H1624" s="6">
        <f>_xlfn.XLOOKUP(order_details[[#This Row],[orderID]],orders[orderID],orders[orderDate])</f>
        <v>41899</v>
      </c>
      <c r="I1624" s="6" t="e">
        <f>DATEVALUE(order_details[[#This Row],[Order Date]])</f>
        <v>#VALUE!</v>
      </c>
      <c r="J1624">
        <v>263.5</v>
      </c>
      <c r="K1624">
        <v>15</v>
      </c>
      <c r="L1624">
        <v>0.1</v>
      </c>
      <c r="M1624">
        <f>(order_details[[#This Row],[unitPrice]]*order_details[[#This Row],[quantity]]) - (order_details[[#This Row],[unitPrice]]*order_details[[#This Row],[quantity]]*order_details[[#This Row],[discount]])</f>
        <v>3557.25</v>
      </c>
      <c r="N1624">
        <f>_xlfn.XLOOKUP(order_details[[#This Row],[orderID]],orders[orderID],orders[freight])</f>
        <v>95.75</v>
      </c>
      <c r="O1624">
        <f>order_details[[#This Row],[Sales]]-order_details[[#This Row],[Freight]]</f>
        <v>3461.5</v>
      </c>
      <c r="P1624" s="8">
        <f>(order_details[[#This Row],[Profit]]/order_details[[#This Row],[Sales]])/100</f>
        <v>9.7308314006606215E-3</v>
      </c>
      <c r="Q1624" s="12"/>
    </row>
    <row r="1625" spans="1:17" x14ac:dyDescent="0.25">
      <c r="A1625">
        <v>10681</v>
      </c>
      <c r="B1625">
        <v>19</v>
      </c>
      <c r="C1625" t="str">
        <f>_xlfn.XLOOKUP(order_details[[#This Row],[orderID]],orders[orderID],orders[customerID])</f>
        <v>GREAL</v>
      </c>
      <c r="D1625" t="str">
        <f>_xlfn.XLOOKUP(order_details[[#This Row],[orderID]],orders[orderID],orders[Employee Name])</f>
        <v>Janet Leverling</v>
      </c>
      <c r="E1625" t="str">
        <f>_xlfn.XLOOKUP(order_details[[#This Row],[Customer ID]],customers[customerID],customers[companyName])</f>
        <v>Great Lakes Food Market</v>
      </c>
      <c r="F1625" t="str">
        <f>_xlfn.XLOOKUP(order_details[[#This Row],[productID]],products[productID],products[productName])</f>
        <v>Teatime Chocolate Biscuits</v>
      </c>
      <c r="G1625" t="str">
        <f>_xlfn.XLOOKUP(order_details[[#This Row],[Product Name]],products[productName],products[Category Name])</f>
        <v>Confections</v>
      </c>
      <c r="H1625" s="6">
        <f>_xlfn.XLOOKUP(order_details[[#This Row],[orderID]],orders[orderID],orders[orderDate])</f>
        <v>41907</v>
      </c>
      <c r="I1625" s="6" t="e">
        <f>DATEVALUE(order_details[[#This Row],[Order Date]])</f>
        <v>#VALUE!</v>
      </c>
      <c r="J1625">
        <v>9.1999999999999993</v>
      </c>
      <c r="K1625">
        <v>30</v>
      </c>
      <c r="L1625">
        <v>0.1</v>
      </c>
      <c r="M1625">
        <f>(order_details[[#This Row],[unitPrice]]*order_details[[#This Row],[quantity]]) - (order_details[[#This Row],[unitPrice]]*order_details[[#This Row],[quantity]]*order_details[[#This Row],[discount]])</f>
        <v>248.4</v>
      </c>
      <c r="N1625">
        <f>_xlfn.XLOOKUP(order_details[[#This Row],[orderID]],orders[orderID],orders[freight])</f>
        <v>76.13</v>
      </c>
      <c r="O1625">
        <f>order_details[[#This Row],[Sales]]-order_details[[#This Row],[Freight]]</f>
        <v>172.27</v>
      </c>
      <c r="P1625" s="8">
        <f>(order_details[[#This Row],[Profit]]/order_details[[#This Row],[Sales]])/100</f>
        <v>6.9351851851851857E-3</v>
      </c>
      <c r="Q1625" s="12"/>
    </row>
    <row r="1626" spans="1:17" x14ac:dyDescent="0.25">
      <c r="A1626">
        <v>10681</v>
      </c>
      <c r="B1626">
        <v>21</v>
      </c>
      <c r="C1626" t="str">
        <f>_xlfn.XLOOKUP(order_details[[#This Row],[orderID]],orders[orderID],orders[customerID])</f>
        <v>GREAL</v>
      </c>
      <c r="D1626" t="str">
        <f>_xlfn.XLOOKUP(order_details[[#This Row],[orderID]],orders[orderID],orders[Employee Name])</f>
        <v>Janet Leverling</v>
      </c>
      <c r="E1626" t="str">
        <f>_xlfn.XLOOKUP(order_details[[#This Row],[Customer ID]],customers[customerID],customers[companyName])</f>
        <v>Great Lakes Food Market</v>
      </c>
      <c r="F1626" t="str">
        <f>_xlfn.XLOOKUP(order_details[[#This Row],[productID]],products[productID],products[productName])</f>
        <v>Sir Rodney's Scones</v>
      </c>
      <c r="G1626" t="str">
        <f>_xlfn.XLOOKUP(order_details[[#This Row],[Product Name]],products[productName],products[Category Name])</f>
        <v>Confections</v>
      </c>
      <c r="H1626" s="6">
        <f>_xlfn.XLOOKUP(order_details[[#This Row],[orderID]],orders[orderID],orders[orderDate])</f>
        <v>41907</v>
      </c>
      <c r="I1626" s="6" t="e">
        <f>DATEVALUE(order_details[[#This Row],[Order Date]])</f>
        <v>#VALUE!</v>
      </c>
      <c r="J1626">
        <v>10</v>
      </c>
      <c r="K1626">
        <v>12</v>
      </c>
      <c r="L1626">
        <v>0.1</v>
      </c>
      <c r="M1626">
        <f>(order_details[[#This Row],[unitPrice]]*order_details[[#This Row],[quantity]]) - (order_details[[#This Row],[unitPrice]]*order_details[[#This Row],[quantity]]*order_details[[#This Row],[discount]])</f>
        <v>108</v>
      </c>
      <c r="N1626">
        <f>_xlfn.XLOOKUP(order_details[[#This Row],[orderID]],orders[orderID],orders[freight])</f>
        <v>76.13</v>
      </c>
      <c r="O1626">
        <f>order_details[[#This Row],[Sales]]-order_details[[#This Row],[Freight]]</f>
        <v>31.870000000000005</v>
      </c>
      <c r="P1626" s="8">
        <f>(order_details[[#This Row],[Profit]]/order_details[[#This Row],[Sales]])/100</f>
        <v>2.9509259259259263E-3</v>
      </c>
      <c r="Q1626" s="12"/>
    </row>
    <row r="1627" spans="1:17" x14ac:dyDescent="0.25">
      <c r="A1627">
        <v>10688</v>
      </c>
      <c r="B1627">
        <v>10</v>
      </c>
      <c r="C1627" t="str">
        <f>_xlfn.XLOOKUP(order_details[[#This Row],[orderID]],orders[orderID],orders[customerID])</f>
        <v>VAFFE</v>
      </c>
      <c r="D1627" t="str">
        <f>_xlfn.XLOOKUP(order_details[[#This Row],[orderID]],orders[orderID],orders[Employee Name])</f>
        <v>Margaret Peacock</v>
      </c>
      <c r="E1627" t="str">
        <f>_xlfn.XLOOKUP(order_details[[#This Row],[Customer ID]],customers[customerID],customers[companyName])</f>
        <v>Vaffeljernet</v>
      </c>
      <c r="F1627" t="str">
        <f>_xlfn.XLOOKUP(order_details[[#This Row],[productID]],products[productID],products[productName])</f>
        <v>Ikura</v>
      </c>
      <c r="G1627" t="str">
        <f>_xlfn.XLOOKUP(order_details[[#This Row],[Product Name]],products[productName],products[Category Name])</f>
        <v>Seafood</v>
      </c>
      <c r="H1627" s="6">
        <f>_xlfn.XLOOKUP(order_details[[#This Row],[orderID]],orders[orderID],orders[orderDate])</f>
        <v>41913</v>
      </c>
      <c r="I1627" s="6" t="e">
        <f>DATEVALUE(order_details[[#This Row],[Order Date]])</f>
        <v>#VALUE!</v>
      </c>
      <c r="J1627">
        <v>31</v>
      </c>
      <c r="K1627">
        <v>18</v>
      </c>
      <c r="L1627">
        <v>0.1</v>
      </c>
      <c r="M1627">
        <f>(order_details[[#This Row],[unitPrice]]*order_details[[#This Row],[quantity]]) - (order_details[[#This Row],[unitPrice]]*order_details[[#This Row],[quantity]]*order_details[[#This Row],[discount]])</f>
        <v>502.2</v>
      </c>
      <c r="N1627">
        <f>_xlfn.XLOOKUP(order_details[[#This Row],[orderID]],orders[orderID],orders[freight])</f>
        <v>299.08999999999997</v>
      </c>
      <c r="O1627">
        <f>order_details[[#This Row],[Sales]]-order_details[[#This Row],[Freight]]</f>
        <v>203.11</v>
      </c>
      <c r="P1627" s="8">
        <f>(order_details[[#This Row],[Profit]]/order_details[[#This Row],[Sales]])/100</f>
        <v>4.0444046196734373E-3</v>
      </c>
      <c r="Q1627" s="12"/>
    </row>
    <row r="1628" spans="1:17" x14ac:dyDescent="0.25">
      <c r="A1628">
        <v>10688</v>
      </c>
      <c r="B1628">
        <v>28</v>
      </c>
      <c r="C1628" t="str">
        <f>_xlfn.XLOOKUP(order_details[[#This Row],[orderID]],orders[orderID],orders[customerID])</f>
        <v>VAFFE</v>
      </c>
      <c r="D1628" t="str">
        <f>_xlfn.XLOOKUP(order_details[[#This Row],[orderID]],orders[orderID],orders[Employee Name])</f>
        <v>Margaret Peacock</v>
      </c>
      <c r="E1628" t="str">
        <f>_xlfn.XLOOKUP(order_details[[#This Row],[Customer ID]],customers[customerID],customers[companyName])</f>
        <v>Vaffeljernet</v>
      </c>
      <c r="F1628" t="str">
        <f>_xlfn.XLOOKUP(order_details[[#This Row],[productID]],products[productID],products[productName])</f>
        <v>Rössle Sauerkraut</v>
      </c>
      <c r="G1628" t="str">
        <f>_xlfn.XLOOKUP(order_details[[#This Row],[Product Name]],products[productName],products[Category Name])</f>
        <v>Produce</v>
      </c>
      <c r="H1628" s="6">
        <f>_xlfn.XLOOKUP(order_details[[#This Row],[orderID]],orders[orderID],orders[orderDate])</f>
        <v>41913</v>
      </c>
      <c r="I1628" s="6" t="e">
        <f>DATEVALUE(order_details[[#This Row],[Order Date]])</f>
        <v>#VALUE!</v>
      </c>
      <c r="J1628">
        <v>45.6</v>
      </c>
      <c r="K1628">
        <v>60</v>
      </c>
      <c r="L1628">
        <v>0.1</v>
      </c>
      <c r="M1628">
        <f>(order_details[[#This Row],[unitPrice]]*order_details[[#This Row],[quantity]]) - (order_details[[#This Row],[unitPrice]]*order_details[[#This Row],[quantity]]*order_details[[#This Row],[discount]])</f>
        <v>2462.4</v>
      </c>
      <c r="N1628">
        <f>_xlfn.XLOOKUP(order_details[[#This Row],[orderID]],orders[orderID],orders[freight])</f>
        <v>299.08999999999997</v>
      </c>
      <c r="O1628">
        <f>order_details[[#This Row],[Sales]]-order_details[[#This Row],[Freight]]</f>
        <v>2163.31</v>
      </c>
      <c r="P1628" s="8">
        <f>(order_details[[#This Row],[Profit]]/order_details[[#This Row],[Sales]])/100</f>
        <v>8.7853719948018175E-3</v>
      </c>
      <c r="Q1628" s="12"/>
    </row>
    <row r="1629" spans="1:17" x14ac:dyDescent="0.25">
      <c r="A1629">
        <v>10735</v>
      </c>
      <c r="B1629">
        <v>61</v>
      </c>
      <c r="C1629" t="str">
        <f>_xlfn.XLOOKUP(order_details[[#This Row],[orderID]],orders[orderID],orders[customerID])</f>
        <v>LETSS</v>
      </c>
      <c r="D1629" t="str">
        <f>_xlfn.XLOOKUP(order_details[[#This Row],[orderID]],orders[orderID],orders[Employee Name])</f>
        <v>Michael Suyama</v>
      </c>
      <c r="E1629" t="str">
        <f>_xlfn.XLOOKUP(order_details[[#This Row],[Customer ID]],customers[customerID],customers[companyName])</f>
        <v>Let's Stop N Shop</v>
      </c>
      <c r="F1629" t="str">
        <f>_xlfn.XLOOKUP(order_details[[#This Row],[productID]],products[productID],products[productName])</f>
        <v>Sirop d'érable</v>
      </c>
      <c r="G1629" t="str">
        <f>_xlfn.XLOOKUP(order_details[[#This Row],[Product Name]],products[productName],products[Category Name])</f>
        <v>Condiments</v>
      </c>
      <c r="H1629" s="6">
        <f>_xlfn.XLOOKUP(order_details[[#This Row],[orderID]],orders[orderID],orders[orderDate])</f>
        <v>41953</v>
      </c>
      <c r="I1629" s="6" t="e">
        <f>DATEVALUE(order_details[[#This Row],[Order Date]])</f>
        <v>#VALUE!</v>
      </c>
      <c r="J1629">
        <v>28.5</v>
      </c>
      <c r="K1629">
        <v>20</v>
      </c>
      <c r="L1629">
        <v>0.1</v>
      </c>
      <c r="M1629">
        <f>(order_details[[#This Row],[unitPrice]]*order_details[[#This Row],[quantity]]) - (order_details[[#This Row],[unitPrice]]*order_details[[#This Row],[quantity]]*order_details[[#This Row],[discount]])</f>
        <v>513</v>
      </c>
      <c r="N1629">
        <f>_xlfn.XLOOKUP(order_details[[#This Row],[orderID]],orders[orderID],orders[freight])</f>
        <v>45.97</v>
      </c>
      <c r="O1629">
        <f>order_details[[#This Row],[Sales]]-order_details[[#This Row],[Freight]]</f>
        <v>467.03</v>
      </c>
      <c r="P1629" s="8">
        <f>(order_details[[#This Row],[Profit]]/order_details[[#This Row],[Sales]])/100</f>
        <v>9.1038986354775812E-3</v>
      </c>
      <c r="Q1629" s="12"/>
    </row>
    <row r="1630" spans="1:17" x14ac:dyDescent="0.25">
      <c r="A1630">
        <v>10735</v>
      </c>
      <c r="B1630">
        <v>77</v>
      </c>
      <c r="C1630" t="str">
        <f>_xlfn.XLOOKUP(order_details[[#This Row],[orderID]],orders[orderID],orders[customerID])</f>
        <v>LETSS</v>
      </c>
      <c r="D1630" t="str">
        <f>_xlfn.XLOOKUP(order_details[[#This Row],[orderID]],orders[orderID],orders[Employee Name])</f>
        <v>Michael Suyama</v>
      </c>
      <c r="E1630" t="str">
        <f>_xlfn.XLOOKUP(order_details[[#This Row],[Customer ID]],customers[customerID],customers[companyName])</f>
        <v>Let's Stop N Shop</v>
      </c>
      <c r="F1630" t="str">
        <f>_xlfn.XLOOKUP(order_details[[#This Row],[productID]],products[productID],products[productName])</f>
        <v>Original Frankfurter Grüne Soße</v>
      </c>
      <c r="G1630" t="str">
        <f>_xlfn.XLOOKUP(order_details[[#This Row],[Product Name]],products[productName],products[Category Name])</f>
        <v>Condiments</v>
      </c>
      <c r="H1630" s="6">
        <f>_xlfn.XLOOKUP(order_details[[#This Row],[orderID]],orders[orderID],orders[orderDate])</f>
        <v>41953</v>
      </c>
      <c r="I1630" s="6" t="e">
        <f>DATEVALUE(order_details[[#This Row],[Order Date]])</f>
        <v>#VALUE!</v>
      </c>
      <c r="J1630">
        <v>13</v>
      </c>
      <c r="K1630">
        <v>2</v>
      </c>
      <c r="L1630">
        <v>0.1</v>
      </c>
      <c r="M1630">
        <f>(order_details[[#This Row],[unitPrice]]*order_details[[#This Row],[quantity]]) - (order_details[[#This Row],[unitPrice]]*order_details[[#This Row],[quantity]]*order_details[[#This Row],[discount]])</f>
        <v>23.4</v>
      </c>
      <c r="N1630">
        <f>_xlfn.XLOOKUP(order_details[[#This Row],[orderID]],orders[orderID],orders[freight])</f>
        <v>45.97</v>
      </c>
      <c r="O1630">
        <f>order_details[[#This Row],[Sales]]-order_details[[#This Row],[Freight]]</f>
        <v>-22.57</v>
      </c>
      <c r="P1630" s="8">
        <f>(order_details[[#This Row],[Profit]]/order_details[[#This Row],[Sales]])/100</f>
        <v>-9.6452991452991473E-3</v>
      </c>
      <c r="Q1630" s="12"/>
    </row>
    <row r="1631" spans="1:17" x14ac:dyDescent="0.25">
      <c r="A1631">
        <v>10751</v>
      </c>
      <c r="B1631">
        <v>26</v>
      </c>
      <c r="C1631" t="str">
        <f>_xlfn.XLOOKUP(order_details[[#This Row],[orderID]],orders[orderID],orders[customerID])</f>
        <v>RICSU</v>
      </c>
      <c r="D1631" t="str">
        <f>_xlfn.XLOOKUP(order_details[[#This Row],[orderID]],orders[orderID],orders[Employee Name])</f>
        <v>Janet Leverling</v>
      </c>
      <c r="E1631" t="str">
        <f>_xlfn.XLOOKUP(order_details[[#This Row],[Customer ID]],customers[customerID],customers[companyName])</f>
        <v>Richter Supermarkt</v>
      </c>
      <c r="F1631" t="str">
        <f>_xlfn.XLOOKUP(order_details[[#This Row],[productID]],products[productID],products[productName])</f>
        <v>Gumbär Gummibärchen</v>
      </c>
      <c r="G1631" t="str">
        <f>_xlfn.XLOOKUP(order_details[[#This Row],[Product Name]],products[productName],products[Category Name])</f>
        <v>Confections</v>
      </c>
      <c r="H1631" s="6">
        <f>_xlfn.XLOOKUP(order_details[[#This Row],[orderID]],orders[orderID],orders[orderDate])</f>
        <v>41967</v>
      </c>
      <c r="I1631" s="6" t="e">
        <f>DATEVALUE(order_details[[#This Row],[Order Date]])</f>
        <v>#VALUE!</v>
      </c>
      <c r="J1631">
        <v>31.23</v>
      </c>
      <c r="K1631">
        <v>12</v>
      </c>
      <c r="L1631">
        <v>0.1</v>
      </c>
      <c r="M1631">
        <f>(order_details[[#This Row],[unitPrice]]*order_details[[#This Row],[quantity]]) - (order_details[[#This Row],[unitPrice]]*order_details[[#This Row],[quantity]]*order_details[[#This Row],[discount]])</f>
        <v>337.28399999999999</v>
      </c>
      <c r="N1631">
        <f>_xlfn.XLOOKUP(order_details[[#This Row],[orderID]],orders[orderID],orders[freight])</f>
        <v>130.79</v>
      </c>
      <c r="O1631">
        <f>order_details[[#This Row],[Sales]]-order_details[[#This Row],[Freight]]</f>
        <v>206.494</v>
      </c>
      <c r="P1631" s="8">
        <f>(order_details[[#This Row],[Profit]]/order_details[[#This Row],[Sales]])/100</f>
        <v>6.1222589864920966E-3</v>
      </c>
      <c r="Q1631" s="12"/>
    </row>
    <row r="1632" spans="1:17" x14ac:dyDescent="0.25">
      <c r="A1632">
        <v>10751</v>
      </c>
      <c r="B1632">
        <v>50</v>
      </c>
      <c r="C1632" t="str">
        <f>_xlfn.XLOOKUP(order_details[[#This Row],[orderID]],orders[orderID],orders[customerID])</f>
        <v>RICSU</v>
      </c>
      <c r="D1632" t="str">
        <f>_xlfn.XLOOKUP(order_details[[#This Row],[orderID]],orders[orderID],orders[Employee Name])</f>
        <v>Janet Leverling</v>
      </c>
      <c r="E1632" t="str">
        <f>_xlfn.XLOOKUP(order_details[[#This Row],[Customer ID]],customers[customerID],customers[companyName])</f>
        <v>Richter Supermarkt</v>
      </c>
      <c r="F1632" t="str">
        <f>_xlfn.XLOOKUP(order_details[[#This Row],[productID]],products[productID],products[productName])</f>
        <v>Valkoinen suklaa</v>
      </c>
      <c r="G1632" t="str">
        <f>_xlfn.XLOOKUP(order_details[[#This Row],[Product Name]],products[productName],products[Category Name])</f>
        <v>Confections</v>
      </c>
      <c r="H1632" s="6">
        <f>_xlfn.XLOOKUP(order_details[[#This Row],[orderID]],orders[orderID],orders[orderDate])</f>
        <v>41967</v>
      </c>
      <c r="I1632" s="6" t="e">
        <f>DATEVALUE(order_details[[#This Row],[Order Date]])</f>
        <v>#VALUE!</v>
      </c>
      <c r="J1632">
        <v>16.25</v>
      </c>
      <c r="K1632">
        <v>20</v>
      </c>
      <c r="L1632">
        <v>0.1</v>
      </c>
      <c r="M1632">
        <f>(order_details[[#This Row],[unitPrice]]*order_details[[#This Row],[quantity]]) - (order_details[[#This Row],[unitPrice]]*order_details[[#This Row],[quantity]]*order_details[[#This Row],[discount]])</f>
        <v>292.5</v>
      </c>
      <c r="N1632">
        <f>_xlfn.XLOOKUP(order_details[[#This Row],[orderID]],orders[orderID],orders[freight])</f>
        <v>130.79</v>
      </c>
      <c r="O1632">
        <f>order_details[[#This Row],[Sales]]-order_details[[#This Row],[Freight]]</f>
        <v>161.71</v>
      </c>
      <c r="P1632" s="8">
        <f>(order_details[[#This Row],[Profit]]/order_details[[#This Row],[Sales]])/100</f>
        <v>5.5285470085470086E-3</v>
      </c>
      <c r="Q1632" s="12"/>
    </row>
    <row r="1633" spans="1:17" x14ac:dyDescent="0.25">
      <c r="A1633">
        <v>10764</v>
      </c>
      <c r="B1633">
        <v>3</v>
      </c>
      <c r="C1633" t="str">
        <f>_xlfn.XLOOKUP(order_details[[#This Row],[orderID]],orders[orderID],orders[customerID])</f>
        <v>ERNSH</v>
      </c>
      <c r="D1633" t="str">
        <f>_xlfn.XLOOKUP(order_details[[#This Row],[orderID]],orders[orderID],orders[Employee Name])</f>
        <v>Michael Suyama</v>
      </c>
      <c r="E1633" t="str">
        <f>_xlfn.XLOOKUP(order_details[[#This Row],[Customer ID]],customers[customerID],customers[companyName])</f>
        <v>Ernst Handel</v>
      </c>
      <c r="F1633" t="str">
        <f>_xlfn.XLOOKUP(order_details[[#This Row],[productID]],products[productID],products[productName])</f>
        <v>Aniseed Syrup</v>
      </c>
      <c r="G1633" t="str">
        <f>_xlfn.XLOOKUP(order_details[[#This Row],[Product Name]],products[productName],products[Category Name])</f>
        <v>Condiments</v>
      </c>
      <c r="H1633" s="6">
        <f>_xlfn.XLOOKUP(order_details[[#This Row],[orderID]],orders[orderID],orders[orderDate])</f>
        <v>41976</v>
      </c>
      <c r="I1633" s="6" t="e">
        <f>DATEVALUE(order_details[[#This Row],[Order Date]])</f>
        <v>#VALUE!</v>
      </c>
      <c r="J1633">
        <v>10</v>
      </c>
      <c r="K1633">
        <v>20</v>
      </c>
      <c r="L1633">
        <v>0.1</v>
      </c>
      <c r="M1633">
        <f>(order_details[[#This Row],[unitPrice]]*order_details[[#This Row],[quantity]]) - (order_details[[#This Row],[unitPrice]]*order_details[[#This Row],[quantity]]*order_details[[#This Row],[discount]])</f>
        <v>180</v>
      </c>
      <c r="N1633">
        <f>_xlfn.XLOOKUP(order_details[[#This Row],[orderID]],orders[orderID],orders[freight])</f>
        <v>145.44999999999999</v>
      </c>
      <c r="O1633">
        <f>order_details[[#This Row],[Sales]]-order_details[[#This Row],[Freight]]</f>
        <v>34.550000000000011</v>
      </c>
      <c r="P1633" s="8">
        <f>(order_details[[#This Row],[Profit]]/order_details[[#This Row],[Sales]])/100</f>
        <v>1.919444444444445E-3</v>
      </c>
      <c r="Q1633" s="12"/>
    </row>
    <row r="1634" spans="1:17" x14ac:dyDescent="0.25">
      <c r="A1634">
        <v>10764</v>
      </c>
      <c r="B1634">
        <v>39</v>
      </c>
      <c r="C1634" t="str">
        <f>_xlfn.XLOOKUP(order_details[[#This Row],[orderID]],orders[orderID],orders[customerID])</f>
        <v>ERNSH</v>
      </c>
      <c r="D1634" t="str">
        <f>_xlfn.XLOOKUP(order_details[[#This Row],[orderID]],orders[orderID],orders[Employee Name])</f>
        <v>Michael Suyama</v>
      </c>
      <c r="E1634" t="str">
        <f>_xlfn.XLOOKUP(order_details[[#This Row],[Customer ID]],customers[customerID],customers[companyName])</f>
        <v>Ernst Handel</v>
      </c>
      <c r="F1634" t="str">
        <f>_xlfn.XLOOKUP(order_details[[#This Row],[productID]],products[productID],products[productName])</f>
        <v>Chartreuse verte</v>
      </c>
      <c r="G1634" t="str">
        <f>_xlfn.XLOOKUP(order_details[[#This Row],[Product Name]],products[productName],products[Category Name])</f>
        <v>Beverages</v>
      </c>
      <c r="H1634" s="6">
        <f>_xlfn.XLOOKUP(order_details[[#This Row],[orderID]],orders[orderID],orders[orderDate])</f>
        <v>41976</v>
      </c>
      <c r="I1634" s="6" t="e">
        <f>DATEVALUE(order_details[[#This Row],[Order Date]])</f>
        <v>#VALUE!</v>
      </c>
      <c r="J1634">
        <v>18</v>
      </c>
      <c r="K1634">
        <v>130</v>
      </c>
      <c r="L1634">
        <v>0.1</v>
      </c>
      <c r="M1634">
        <f>(order_details[[#This Row],[unitPrice]]*order_details[[#This Row],[quantity]]) - (order_details[[#This Row],[unitPrice]]*order_details[[#This Row],[quantity]]*order_details[[#This Row],[discount]])</f>
        <v>2106</v>
      </c>
      <c r="N1634">
        <f>_xlfn.XLOOKUP(order_details[[#This Row],[orderID]],orders[orderID],orders[freight])</f>
        <v>145.44999999999999</v>
      </c>
      <c r="O1634">
        <f>order_details[[#This Row],[Sales]]-order_details[[#This Row],[Freight]]</f>
        <v>1960.55</v>
      </c>
      <c r="P1634" s="8">
        <f>(order_details[[#This Row],[Profit]]/order_details[[#This Row],[Sales]])/100</f>
        <v>9.3093542260208936E-3</v>
      </c>
      <c r="Q1634" s="12"/>
    </row>
    <row r="1635" spans="1:17" x14ac:dyDescent="0.25">
      <c r="A1635">
        <v>10765</v>
      </c>
      <c r="B1635">
        <v>65</v>
      </c>
      <c r="C1635" t="str">
        <f>_xlfn.XLOOKUP(order_details[[#This Row],[orderID]],orders[orderID],orders[customerID])</f>
        <v>QUICK</v>
      </c>
      <c r="D1635" t="str">
        <f>_xlfn.XLOOKUP(order_details[[#This Row],[orderID]],orders[orderID],orders[Employee Name])</f>
        <v>Janet Leverling</v>
      </c>
      <c r="E1635" t="str">
        <f>_xlfn.XLOOKUP(order_details[[#This Row],[Customer ID]],customers[customerID],customers[companyName])</f>
        <v>QUICK-Stop</v>
      </c>
      <c r="F1635" t="str">
        <f>_xlfn.XLOOKUP(order_details[[#This Row],[productID]],products[productID],products[productName])</f>
        <v>Louisiana Fiery Hot Pepper Sauce</v>
      </c>
      <c r="G1635" t="str">
        <f>_xlfn.XLOOKUP(order_details[[#This Row],[Product Name]],products[productName],products[Category Name])</f>
        <v>Condiments</v>
      </c>
      <c r="H1635" s="6">
        <f>_xlfn.XLOOKUP(order_details[[#This Row],[orderID]],orders[orderID],orders[orderDate])</f>
        <v>41977</v>
      </c>
      <c r="I1635" s="6" t="e">
        <f>DATEVALUE(order_details[[#This Row],[Order Date]])</f>
        <v>#VALUE!</v>
      </c>
      <c r="J1635">
        <v>21.05</v>
      </c>
      <c r="K1635">
        <v>80</v>
      </c>
      <c r="L1635">
        <v>0.1</v>
      </c>
      <c r="M1635">
        <f>(order_details[[#This Row],[unitPrice]]*order_details[[#This Row],[quantity]]) - (order_details[[#This Row],[unitPrice]]*order_details[[#This Row],[quantity]]*order_details[[#This Row],[discount]])</f>
        <v>1515.6</v>
      </c>
      <c r="N1635">
        <f>_xlfn.XLOOKUP(order_details[[#This Row],[orderID]],orders[orderID],orders[freight])</f>
        <v>42.74</v>
      </c>
      <c r="O1635">
        <f>order_details[[#This Row],[Sales]]-order_details[[#This Row],[Freight]]</f>
        <v>1472.86</v>
      </c>
      <c r="P1635" s="8">
        <f>(order_details[[#This Row],[Profit]]/order_details[[#This Row],[Sales]])/100</f>
        <v>9.7179994721562409E-3</v>
      </c>
      <c r="Q1635" s="12"/>
    </row>
    <row r="1636" spans="1:17" x14ac:dyDescent="0.25">
      <c r="A1636">
        <v>10800</v>
      </c>
      <c r="B1636">
        <v>11</v>
      </c>
      <c r="C1636" t="str">
        <f>_xlfn.XLOOKUP(order_details[[#This Row],[orderID]],orders[orderID],orders[customerID])</f>
        <v>SEVES</v>
      </c>
      <c r="D1636" t="str">
        <f>_xlfn.XLOOKUP(order_details[[#This Row],[orderID]],orders[orderID],orders[Employee Name])</f>
        <v>Nancy Davolio</v>
      </c>
      <c r="E1636" t="str">
        <f>_xlfn.XLOOKUP(order_details[[#This Row],[Customer ID]],customers[customerID],customers[companyName])</f>
        <v>Seven Seas Imports</v>
      </c>
      <c r="F1636" t="str">
        <f>_xlfn.XLOOKUP(order_details[[#This Row],[productID]],products[productID],products[productName])</f>
        <v>Queso Cabrales</v>
      </c>
      <c r="G1636" t="str">
        <f>_xlfn.XLOOKUP(order_details[[#This Row],[Product Name]],products[productName],products[Category Name])</f>
        <v>Dairy Products</v>
      </c>
      <c r="H1636" s="6">
        <f>_xlfn.XLOOKUP(order_details[[#This Row],[orderID]],orders[orderID],orders[orderDate])</f>
        <v>41999</v>
      </c>
      <c r="I1636" s="6" t="e">
        <f>DATEVALUE(order_details[[#This Row],[Order Date]])</f>
        <v>#VALUE!</v>
      </c>
      <c r="J1636">
        <v>21</v>
      </c>
      <c r="K1636">
        <v>50</v>
      </c>
      <c r="L1636">
        <v>0.1</v>
      </c>
      <c r="M1636">
        <f>(order_details[[#This Row],[unitPrice]]*order_details[[#This Row],[quantity]]) - (order_details[[#This Row],[unitPrice]]*order_details[[#This Row],[quantity]]*order_details[[#This Row],[discount]])</f>
        <v>945</v>
      </c>
      <c r="N1636">
        <f>_xlfn.XLOOKUP(order_details[[#This Row],[orderID]],orders[orderID],orders[freight])</f>
        <v>137.44</v>
      </c>
      <c r="O1636">
        <f>order_details[[#This Row],[Sales]]-order_details[[#This Row],[Freight]]</f>
        <v>807.56</v>
      </c>
      <c r="P1636" s="8">
        <f>(order_details[[#This Row],[Profit]]/order_details[[#This Row],[Sales]])/100</f>
        <v>8.5456084656084647E-3</v>
      </c>
      <c r="Q1636" s="12"/>
    </row>
    <row r="1637" spans="1:17" x14ac:dyDescent="0.25">
      <c r="A1637">
        <v>10800</v>
      </c>
      <c r="B1637">
        <v>51</v>
      </c>
      <c r="C1637" t="str">
        <f>_xlfn.XLOOKUP(order_details[[#This Row],[orderID]],orders[orderID],orders[customerID])</f>
        <v>SEVES</v>
      </c>
      <c r="D1637" t="str">
        <f>_xlfn.XLOOKUP(order_details[[#This Row],[orderID]],orders[orderID],orders[Employee Name])</f>
        <v>Nancy Davolio</v>
      </c>
      <c r="E1637" t="str">
        <f>_xlfn.XLOOKUP(order_details[[#This Row],[Customer ID]],customers[customerID],customers[companyName])</f>
        <v>Seven Seas Imports</v>
      </c>
      <c r="F1637" t="str">
        <f>_xlfn.XLOOKUP(order_details[[#This Row],[productID]],products[productID],products[productName])</f>
        <v>Manjimup Dried Apples</v>
      </c>
      <c r="G1637" t="str">
        <f>_xlfn.XLOOKUP(order_details[[#This Row],[Product Name]],products[productName],products[Category Name])</f>
        <v>Produce</v>
      </c>
      <c r="H1637" s="6">
        <f>_xlfn.XLOOKUP(order_details[[#This Row],[orderID]],orders[orderID],orders[orderDate])</f>
        <v>41999</v>
      </c>
      <c r="I1637" s="6" t="e">
        <f>DATEVALUE(order_details[[#This Row],[Order Date]])</f>
        <v>#VALUE!</v>
      </c>
      <c r="J1637">
        <v>53</v>
      </c>
      <c r="K1637">
        <v>10</v>
      </c>
      <c r="L1637">
        <v>0.1</v>
      </c>
      <c r="M1637">
        <f>(order_details[[#This Row],[unitPrice]]*order_details[[#This Row],[quantity]]) - (order_details[[#This Row],[unitPrice]]*order_details[[#This Row],[quantity]]*order_details[[#This Row],[discount]])</f>
        <v>477</v>
      </c>
      <c r="N1637">
        <f>_xlfn.XLOOKUP(order_details[[#This Row],[orderID]],orders[orderID],orders[freight])</f>
        <v>137.44</v>
      </c>
      <c r="O1637">
        <f>order_details[[#This Row],[Sales]]-order_details[[#This Row],[Freight]]</f>
        <v>339.56</v>
      </c>
      <c r="P1637" s="8">
        <f>(order_details[[#This Row],[Profit]]/order_details[[#This Row],[Sales]])/100</f>
        <v>7.1186582809224319E-3</v>
      </c>
      <c r="Q1637" s="12"/>
    </row>
    <row r="1638" spans="1:17" x14ac:dyDescent="0.25">
      <c r="A1638">
        <v>10800</v>
      </c>
      <c r="B1638">
        <v>54</v>
      </c>
      <c r="C1638" t="str">
        <f>_xlfn.XLOOKUP(order_details[[#This Row],[orderID]],orders[orderID],orders[customerID])</f>
        <v>SEVES</v>
      </c>
      <c r="D1638" t="str">
        <f>_xlfn.XLOOKUP(order_details[[#This Row],[orderID]],orders[orderID],orders[Employee Name])</f>
        <v>Nancy Davolio</v>
      </c>
      <c r="E1638" t="str">
        <f>_xlfn.XLOOKUP(order_details[[#This Row],[Customer ID]],customers[customerID],customers[companyName])</f>
        <v>Seven Seas Imports</v>
      </c>
      <c r="F1638" t="str">
        <f>_xlfn.XLOOKUP(order_details[[#This Row],[productID]],products[productID],products[productName])</f>
        <v>Tourtière</v>
      </c>
      <c r="G1638" t="str">
        <f>_xlfn.XLOOKUP(order_details[[#This Row],[Product Name]],products[productName],products[Category Name])</f>
        <v>Meat &amp; Poultry</v>
      </c>
      <c r="H1638" s="6">
        <f>_xlfn.XLOOKUP(order_details[[#This Row],[orderID]],orders[orderID],orders[orderDate])</f>
        <v>41999</v>
      </c>
      <c r="I1638" s="6" t="e">
        <f>DATEVALUE(order_details[[#This Row],[Order Date]])</f>
        <v>#VALUE!</v>
      </c>
      <c r="J1638">
        <v>7.45</v>
      </c>
      <c r="K1638">
        <v>7</v>
      </c>
      <c r="L1638">
        <v>0.1</v>
      </c>
      <c r="M1638">
        <f>(order_details[[#This Row],[unitPrice]]*order_details[[#This Row],[quantity]]) - (order_details[[#This Row],[unitPrice]]*order_details[[#This Row],[quantity]]*order_details[[#This Row],[discount]])</f>
        <v>46.935000000000002</v>
      </c>
      <c r="N1638">
        <f>_xlfn.XLOOKUP(order_details[[#This Row],[orderID]],orders[orderID],orders[freight])</f>
        <v>137.44</v>
      </c>
      <c r="O1638">
        <f>order_details[[#This Row],[Sales]]-order_details[[#This Row],[Freight]]</f>
        <v>-90.504999999999995</v>
      </c>
      <c r="P1638" s="8">
        <f>(order_details[[#This Row],[Profit]]/order_details[[#This Row],[Sales]])/100</f>
        <v>-1.9283051028017469E-2</v>
      </c>
      <c r="Q1638" s="12"/>
    </row>
    <row r="1639" spans="1:17" x14ac:dyDescent="0.25">
      <c r="A1639">
        <v>10812</v>
      </c>
      <c r="B1639">
        <v>31</v>
      </c>
      <c r="C1639" t="str">
        <f>_xlfn.XLOOKUP(order_details[[#This Row],[orderID]],orders[orderID],orders[customerID])</f>
        <v>REGGC</v>
      </c>
      <c r="D1639" t="str">
        <f>_xlfn.XLOOKUP(order_details[[#This Row],[orderID]],orders[orderID],orders[Employee Name])</f>
        <v>Steven Buchanan</v>
      </c>
      <c r="E1639" t="str">
        <f>_xlfn.XLOOKUP(order_details[[#This Row],[Customer ID]],customers[customerID],customers[companyName])</f>
        <v>Reggiani Caseifici</v>
      </c>
      <c r="F1639" t="str">
        <f>_xlfn.XLOOKUP(order_details[[#This Row],[productID]],products[productID],products[productName])</f>
        <v>Gorgonzola Telino</v>
      </c>
      <c r="G1639" t="str">
        <f>_xlfn.XLOOKUP(order_details[[#This Row],[Product Name]],products[productName],products[Category Name])</f>
        <v>Dairy Products</v>
      </c>
      <c r="H1639" s="6">
        <f>_xlfn.XLOOKUP(order_details[[#This Row],[orderID]],orders[orderID],orders[orderDate])</f>
        <v>42006</v>
      </c>
      <c r="I1639" s="6" t="e">
        <f>DATEVALUE(order_details[[#This Row],[Order Date]])</f>
        <v>#VALUE!</v>
      </c>
      <c r="J1639">
        <v>12.5</v>
      </c>
      <c r="K1639">
        <v>16</v>
      </c>
      <c r="L1639">
        <v>0.1</v>
      </c>
      <c r="M1639">
        <f>(order_details[[#This Row],[unitPrice]]*order_details[[#This Row],[quantity]]) - (order_details[[#This Row],[unitPrice]]*order_details[[#This Row],[quantity]]*order_details[[#This Row],[discount]])</f>
        <v>180</v>
      </c>
      <c r="N1639">
        <f>_xlfn.XLOOKUP(order_details[[#This Row],[orderID]],orders[orderID],orders[freight])</f>
        <v>59.78</v>
      </c>
      <c r="O1639">
        <f>order_details[[#This Row],[Sales]]-order_details[[#This Row],[Freight]]</f>
        <v>120.22</v>
      </c>
      <c r="P1639" s="8">
        <f>(order_details[[#This Row],[Profit]]/order_details[[#This Row],[Sales]])/100</f>
        <v>6.6788888888888887E-3</v>
      </c>
      <c r="Q1639" s="12"/>
    </row>
    <row r="1640" spans="1:17" x14ac:dyDescent="0.25">
      <c r="A1640">
        <v>10812</v>
      </c>
      <c r="B1640">
        <v>72</v>
      </c>
      <c r="C1640" t="str">
        <f>_xlfn.XLOOKUP(order_details[[#This Row],[orderID]],orders[orderID],orders[customerID])</f>
        <v>REGGC</v>
      </c>
      <c r="D1640" t="str">
        <f>_xlfn.XLOOKUP(order_details[[#This Row],[orderID]],orders[orderID],orders[Employee Name])</f>
        <v>Steven Buchanan</v>
      </c>
      <c r="E1640" t="str">
        <f>_xlfn.XLOOKUP(order_details[[#This Row],[Customer ID]],customers[customerID],customers[companyName])</f>
        <v>Reggiani Caseifici</v>
      </c>
      <c r="F1640" t="str">
        <f>_xlfn.XLOOKUP(order_details[[#This Row],[productID]],products[productID],products[productName])</f>
        <v>Mozzarella di Giovanni</v>
      </c>
      <c r="G1640" t="str">
        <f>_xlfn.XLOOKUP(order_details[[#This Row],[Product Name]],products[productName],products[Category Name])</f>
        <v>Dairy Products</v>
      </c>
      <c r="H1640" s="6">
        <f>_xlfn.XLOOKUP(order_details[[#This Row],[orderID]],orders[orderID],orders[orderDate])</f>
        <v>42006</v>
      </c>
      <c r="I1640" s="6" t="e">
        <f>DATEVALUE(order_details[[#This Row],[Order Date]])</f>
        <v>#VALUE!</v>
      </c>
      <c r="J1640">
        <v>34.799999999999997</v>
      </c>
      <c r="K1640">
        <v>40</v>
      </c>
      <c r="L1640">
        <v>0.1</v>
      </c>
      <c r="M1640">
        <f>(order_details[[#This Row],[unitPrice]]*order_details[[#This Row],[quantity]]) - (order_details[[#This Row],[unitPrice]]*order_details[[#This Row],[quantity]]*order_details[[#This Row],[discount]])</f>
        <v>1252.8</v>
      </c>
      <c r="N1640">
        <f>_xlfn.XLOOKUP(order_details[[#This Row],[orderID]],orders[orderID],orders[freight])</f>
        <v>59.78</v>
      </c>
      <c r="O1640">
        <f>order_details[[#This Row],[Sales]]-order_details[[#This Row],[Freight]]</f>
        <v>1193.02</v>
      </c>
      <c r="P1640" s="8">
        <f>(order_details[[#This Row],[Profit]]/order_details[[#This Row],[Sales]])/100</f>
        <v>9.5228288633461052E-3</v>
      </c>
      <c r="Q1640" s="12"/>
    </row>
    <row r="1641" spans="1:17" x14ac:dyDescent="0.25">
      <c r="A1641">
        <v>10823</v>
      </c>
      <c r="B1641">
        <v>11</v>
      </c>
      <c r="C1641" t="str">
        <f>_xlfn.XLOOKUP(order_details[[#This Row],[orderID]],orders[orderID],orders[customerID])</f>
        <v>LILAS</v>
      </c>
      <c r="D1641" t="str">
        <f>_xlfn.XLOOKUP(order_details[[#This Row],[orderID]],orders[orderID],orders[Employee Name])</f>
        <v>Steven Buchanan</v>
      </c>
      <c r="E1641" t="str">
        <f>_xlfn.XLOOKUP(order_details[[#This Row],[Customer ID]],customers[customerID],customers[companyName])</f>
        <v>LILA-Supermercado</v>
      </c>
      <c r="F1641" t="str">
        <f>_xlfn.XLOOKUP(order_details[[#This Row],[productID]],products[productID],products[productName])</f>
        <v>Queso Cabrales</v>
      </c>
      <c r="G1641" t="str">
        <f>_xlfn.XLOOKUP(order_details[[#This Row],[Product Name]],products[productName],products[Category Name])</f>
        <v>Dairy Products</v>
      </c>
      <c r="H1641" s="6">
        <f>_xlfn.XLOOKUP(order_details[[#This Row],[orderID]],orders[orderID],orders[orderDate])</f>
        <v>42013</v>
      </c>
      <c r="I1641" s="6" t="e">
        <f>DATEVALUE(order_details[[#This Row],[Order Date]])</f>
        <v>#VALUE!</v>
      </c>
      <c r="J1641">
        <v>21</v>
      </c>
      <c r="K1641">
        <v>20</v>
      </c>
      <c r="L1641">
        <v>0.1</v>
      </c>
      <c r="M1641">
        <f>(order_details[[#This Row],[unitPrice]]*order_details[[#This Row],[quantity]]) - (order_details[[#This Row],[unitPrice]]*order_details[[#This Row],[quantity]]*order_details[[#This Row],[discount]])</f>
        <v>378</v>
      </c>
      <c r="N1641">
        <f>_xlfn.XLOOKUP(order_details[[#This Row],[orderID]],orders[orderID],orders[freight])</f>
        <v>163.97</v>
      </c>
      <c r="O1641">
        <f>order_details[[#This Row],[Sales]]-order_details[[#This Row],[Freight]]</f>
        <v>214.03</v>
      </c>
      <c r="P1641" s="8">
        <f>(order_details[[#This Row],[Profit]]/order_details[[#This Row],[Sales]])/100</f>
        <v>5.662169312169312E-3</v>
      </c>
      <c r="Q1641" s="12"/>
    </row>
    <row r="1642" spans="1:17" x14ac:dyDescent="0.25">
      <c r="A1642">
        <v>10823</v>
      </c>
      <c r="B1642">
        <v>59</v>
      </c>
      <c r="C1642" t="str">
        <f>_xlfn.XLOOKUP(order_details[[#This Row],[orderID]],orders[orderID],orders[customerID])</f>
        <v>LILAS</v>
      </c>
      <c r="D1642" t="str">
        <f>_xlfn.XLOOKUP(order_details[[#This Row],[orderID]],orders[orderID],orders[Employee Name])</f>
        <v>Steven Buchanan</v>
      </c>
      <c r="E1642" t="str">
        <f>_xlfn.XLOOKUP(order_details[[#This Row],[Customer ID]],customers[customerID],customers[companyName])</f>
        <v>LILA-Supermercado</v>
      </c>
      <c r="F1642" t="str">
        <f>_xlfn.XLOOKUP(order_details[[#This Row],[productID]],products[productID],products[productName])</f>
        <v>Raclette Courdavault</v>
      </c>
      <c r="G1642" t="str">
        <f>_xlfn.XLOOKUP(order_details[[#This Row],[Product Name]],products[productName],products[Category Name])</f>
        <v>Dairy Products</v>
      </c>
      <c r="H1642" s="6">
        <f>_xlfn.XLOOKUP(order_details[[#This Row],[orderID]],orders[orderID],orders[orderDate])</f>
        <v>42013</v>
      </c>
      <c r="I1642" s="6" t="e">
        <f>DATEVALUE(order_details[[#This Row],[Order Date]])</f>
        <v>#VALUE!</v>
      </c>
      <c r="J1642">
        <v>55</v>
      </c>
      <c r="K1642">
        <v>40</v>
      </c>
      <c r="L1642">
        <v>0.1</v>
      </c>
      <c r="M1642">
        <f>(order_details[[#This Row],[unitPrice]]*order_details[[#This Row],[quantity]]) - (order_details[[#This Row],[unitPrice]]*order_details[[#This Row],[quantity]]*order_details[[#This Row],[discount]])</f>
        <v>1980</v>
      </c>
      <c r="N1642">
        <f>_xlfn.XLOOKUP(order_details[[#This Row],[orderID]],orders[orderID],orders[freight])</f>
        <v>163.97</v>
      </c>
      <c r="O1642">
        <f>order_details[[#This Row],[Sales]]-order_details[[#This Row],[Freight]]</f>
        <v>1816.03</v>
      </c>
      <c r="P1642" s="8">
        <f>(order_details[[#This Row],[Profit]]/order_details[[#This Row],[Sales]])/100</f>
        <v>9.1718686868686866E-3</v>
      </c>
      <c r="Q1642" s="12"/>
    </row>
    <row r="1643" spans="1:17" x14ac:dyDescent="0.25">
      <c r="A1643">
        <v>10823</v>
      </c>
      <c r="B1643">
        <v>77</v>
      </c>
      <c r="C1643" t="str">
        <f>_xlfn.XLOOKUP(order_details[[#This Row],[orderID]],orders[orderID],orders[customerID])</f>
        <v>LILAS</v>
      </c>
      <c r="D1643" t="str">
        <f>_xlfn.XLOOKUP(order_details[[#This Row],[orderID]],orders[orderID],orders[Employee Name])</f>
        <v>Steven Buchanan</v>
      </c>
      <c r="E1643" t="str">
        <f>_xlfn.XLOOKUP(order_details[[#This Row],[Customer ID]],customers[customerID],customers[companyName])</f>
        <v>LILA-Supermercado</v>
      </c>
      <c r="F1643" t="str">
        <f>_xlfn.XLOOKUP(order_details[[#This Row],[productID]],products[productID],products[productName])</f>
        <v>Original Frankfurter Grüne Soße</v>
      </c>
      <c r="G1643" t="str">
        <f>_xlfn.XLOOKUP(order_details[[#This Row],[Product Name]],products[productName],products[Category Name])</f>
        <v>Condiments</v>
      </c>
      <c r="H1643" s="6">
        <f>_xlfn.XLOOKUP(order_details[[#This Row],[orderID]],orders[orderID],orders[orderDate])</f>
        <v>42013</v>
      </c>
      <c r="I1643" s="6" t="e">
        <f>DATEVALUE(order_details[[#This Row],[Order Date]])</f>
        <v>#VALUE!</v>
      </c>
      <c r="J1643">
        <v>13</v>
      </c>
      <c r="K1643">
        <v>15</v>
      </c>
      <c r="L1643">
        <v>0.1</v>
      </c>
      <c r="M1643">
        <f>(order_details[[#This Row],[unitPrice]]*order_details[[#This Row],[quantity]]) - (order_details[[#This Row],[unitPrice]]*order_details[[#This Row],[quantity]]*order_details[[#This Row],[discount]])</f>
        <v>175.5</v>
      </c>
      <c r="N1643">
        <f>_xlfn.XLOOKUP(order_details[[#This Row],[orderID]],orders[orderID],orders[freight])</f>
        <v>163.97</v>
      </c>
      <c r="O1643">
        <f>order_details[[#This Row],[Sales]]-order_details[[#This Row],[Freight]]</f>
        <v>11.530000000000001</v>
      </c>
      <c r="P1643" s="8">
        <f>(order_details[[#This Row],[Profit]]/order_details[[#This Row],[Sales]])/100</f>
        <v>6.56980056980057E-4</v>
      </c>
      <c r="Q1643" s="12"/>
    </row>
    <row r="1644" spans="1:17" x14ac:dyDescent="0.25">
      <c r="A1644">
        <v>10833</v>
      </c>
      <c r="B1644">
        <v>7</v>
      </c>
      <c r="C1644" t="str">
        <f>_xlfn.XLOOKUP(order_details[[#This Row],[orderID]],orders[orderID],orders[customerID])</f>
        <v>OTTIK</v>
      </c>
      <c r="D1644" t="str">
        <f>_xlfn.XLOOKUP(order_details[[#This Row],[orderID]],orders[orderID],orders[Employee Name])</f>
        <v>Michael Suyama</v>
      </c>
      <c r="E1644" t="str">
        <f>_xlfn.XLOOKUP(order_details[[#This Row],[Customer ID]],customers[customerID],customers[companyName])</f>
        <v>Ottilies Käseladen</v>
      </c>
      <c r="F1644" t="str">
        <f>_xlfn.XLOOKUP(order_details[[#This Row],[productID]],products[productID],products[productName])</f>
        <v>Uncle Bob's Organic Dried Pears</v>
      </c>
      <c r="G1644" t="str">
        <f>_xlfn.XLOOKUP(order_details[[#This Row],[Product Name]],products[productName],products[Category Name])</f>
        <v>Produce</v>
      </c>
      <c r="H1644" s="6">
        <f>_xlfn.XLOOKUP(order_details[[#This Row],[orderID]],orders[orderID],orders[orderDate])</f>
        <v>42019</v>
      </c>
      <c r="I1644" s="6" t="e">
        <f>DATEVALUE(order_details[[#This Row],[Order Date]])</f>
        <v>#VALUE!</v>
      </c>
      <c r="J1644">
        <v>30</v>
      </c>
      <c r="K1644">
        <v>20</v>
      </c>
      <c r="L1644">
        <v>0.1</v>
      </c>
      <c r="M1644">
        <f>(order_details[[#This Row],[unitPrice]]*order_details[[#This Row],[quantity]]) - (order_details[[#This Row],[unitPrice]]*order_details[[#This Row],[quantity]]*order_details[[#This Row],[discount]])</f>
        <v>540</v>
      </c>
      <c r="N1644">
        <f>_xlfn.XLOOKUP(order_details[[#This Row],[orderID]],orders[orderID],orders[freight])</f>
        <v>71.489999999999995</v>
      </c>
      <c r="O1644">
        <f>order_details[[#This Row],[Sales]]-order_details[[#This Row],[Freight]]</f>
        <v>468.51</v>
      </c>
      <c r="P1644" s="8">
        <f>(order_details[[#This Row],[Profit]]/order_details[[#This Row],[Sales]])/100</f>
        <v>8.6761111111111119E-3</v>
      </c>
      <c r="Q1644" s="12"/>
    </row>
    <row r="1645" spans="1:17" x14ac:dyDescent="0.25">
      <c r="A1645">
        <v>10833</v>
      </c>
      <c r="B1645">
        <v>31</v>
      </c>
      <c r="C1645" t="str">
        <f>_xlfn.XLOOKUP(order_details[[#This Row],[orderID]],orders[orderID],orders[customerID])</f>
        <v>OTTIK</v>
      </c>
      <c r="D1645" t="str">
        <f>_xlfn.XLOOKUP(order_details[[#This Row],[orderID]],orders[orderID],orders[Employee Name])</f>
        <v>Michael Suyama</v>
      </c>
      <c r="E1645" t="str">
        <f>_xlfn.XLOOKUP(order_details[[#This Row],[Customer ID]],customers[customerID],customers[companyName])</f>
        <v>Ottilies Käseladen</v>
      </c>
      <c r="F1645" t="str">
        <f>_xlfn.XLOOKUP(order_details[[#This Row],[productID]],products[productID],products[productName])</f>
        <v>Gorgonzola Telino</v>
      </c>
      <c r="G1645" t="str">
        <f>_xlfn.XLOOKUP(order_details[[#This Row],[Product Name]],products[productName],products[Category Name])</f>
        <v>Dairy Products</v>
      </c>
      <c r="H1645" s="6">
        <f>_xlfn.XLOOKUP(order_details[[#This Row],[orderID]],orders[orderID],orders[orderDate])</f>
        <v>42019</v>
      </c>
      <c r="I1645" s="6" t="e">
        <f>DATEVALUE(order_details[[#This Row],[Order Date]])</f>
        <v>#VALUE!</v>
      </c>
      <c r="J1645">
        <v>12.5</v>
      </c>
      <c r="K1645">
        <v>9</v>
      </c>
      <c r="L1645">
        <v>0.1</v>
      </c>
      <c r="M1645">
        <f>(order_details[[#This Row],[unitPrice]]*order_details[[#This Row],[quantity]]) - (order_details[[#This Row],[unitPrice]]*order_details[[#This Row],[quantity]]*order_details[[#This Row],[discount]])</f>
        <v>101.25</v>
      </c>
      <c r="N1645">
        <f>_xlfn.XLOOKUP(order_details[[#This Row],[orderID]],orders[orderID],orders[freight])</f>
        <v>71.489999999999995</v>
      </c>
      <c r="O1645">
        <f>order_details[[#This Row],[Sales]]-order_details[[#This Row],[Freight]]</f>
        <v>29.760000000000005</v>
      </c>
      <c r="P1645" s="8">
        <f>(order_details[[#This Row],[Profit]]/order_details[[#This Row],[Sales]])/100</f>
        <v>2.9392592592592599E-3</v>
      </c>
      <c r="Q1645" s="12"/>
    </row>
    <row r="1646" spans="1:17" x14ac:dyDescent="0.25">
      <c r="A1646">
        <v>10833</v>
      </c>
      <c r="B1646">
        <v>53</v>
      </c>
      <c r="C1646" t="str">
        <f>_xlfn.XLOOKUP(order_details[[#This Row],[orderID]],orders[orderID],orders[customerID])</f>
        <v>OTTIK</v>
      </c>
      <c r="D1646" t="str">
        <f>_xlfn.XLOOKUP(order_details[[#This Row],[orderID]],orders[orderID],orders[Employee Name])</f>
        <v>Michael Suyama</v>
      </c>
      <c r="E1646" t="str">
        <f>_xlfn.XLOOKUP(order_details[[#This Row],[Customer ID]],customers[customerID],customers[companyName])</f>
        <v>Ottilies Käseladen</v>
      </c>
      <c r="F1646" t="str">
        <f>_xlfn.XLOOKUP(order_details[[#This Row],[productID]],products[productID],products[productName])</f>
        <v>Perth Pasties</v>
      </c>
      <c r="G1646" t="str">
        <f>_xlfn.XLOOKUP(order_details[[#This Row],[Product Name]],products[productName],products[Category Name])</f>
        <v>Meat &amp; Poultry</v>
      </c>
      <c r="H1646" s="6">
        <f>_xlfn.XLOOKUP(order_details[[#This Row],[orderID]],orders[orderID],orders[orderDate])</f>
        <v>42019</v>
      </c>
      <c r="I1646" s="6" t="e">
        <f>DATEVALUE(order_details[[#This Row],[Order Date]])</f>
        <v>#VALUE!</v>
      </c>
      <c r="J1646">
        <v>32.799999999999997</v>
      </c>
      <c r="K1646">
        <v>9</v>
      </c>
      <c r="L1646">
        <v>0.1</v>
      </c>
      <c r="M1646">
        <f>(order_details[[#This Row],[unitPrice]]*order_details[[#This Row],[quantity]]) - (order_details[[#This Row],[unitPrice]]*order_details[[#This Row],[quantity]]*order_details[[#This Row],[discount]])</f>
        <v>265.68</v>
      </c>
      <c r="N1646">
        <f>_xlfn.XLOOKUP(order_details[[#This Row],[orderID]],orders[orderID],orders[freight])</f>
        <v>71.489999999999995</v>
      </c>
      <c r="O1646">
        <f>order_details[[#This Row],[Sales]]-order_details[[#This Row],[Freight]]</f>
        <v>194.19</v>
      </c>
      <c r="P1646" s="8">
        <f>(order_details[[#This Row],[Profit]]/order_details[[#This Row],[Sales]])/100</f>
        <v>7.3091689250225833E-3</v>
      </c>
      <c r="Q1646" s="12"/>
    </row>
    <row r="1647" spans="1:17" x14ac:dyDescent="0.25">
      <c r="A1647">
        <v>10839</v>
      </c>
      <c r="B1647">
        <v>58</v>
      </c>
      <c r="C1647" t="str">
        <f>_xlfn.XLOOKUP(order_details[[#This Row],[orderID]],orders[orderID],orders[customerID])</f>
        <v>TRADH</v>
      </c>
      <c r="D1647" t="str">
        <f>_xlfn.XLOOKUP(order_details[[#This Row],[orderID]],orders[orderID],orders[Employee Name])</f>
        <v>Janet Leverling</v>
      </c>
      <c r="E1647" t="str">
        <f>_xlfn.XLOOKUP(order_details[[#This Row],[Customer ID]],customers[customerID],customers[companyName])</f>
        <v>Tradição Hipermercados</v>
      </c>
      <c r="F1647" t="str">
        <f>_xlfn.XLOOKUP(order_details[[#This Row],[productID]],products[productID],products[productName])</f>
        <v>Escargots de Bourgogne</v>
      </c>
      <c r="G1647" t="str">
        <f>_xlfn.XLOOKUP(order_details[[#This Row],[Product Name]],products[productName],products[Category Name])</f>
        <v>Seafood</v>
      </c>
      <c r="H1647" s="6">
        <f>_xlfn.XLOOKUP(order_details[[#This Row],[orderID]],orders[orderID],orders[orderDate])</f>
        <v>42023</v>
      </c>
      <c r="I1647" s="6" t="e">
        <f>DATEVALUE(order_details[[#This Row],[Order Date]])</f>
        <v>#VALUE!</v>
      </c>
      <c r="J1647">
        <v>13.25</v>
      </c>
      <c r="K1647">
        <v>30</v>
      </c>
      <c r="L1647">
        <v>0.1</v>
      </c>
      <c r="M1647">
        <f>(order_details[[#This Row],[unitPrice]]*order_details[[#This Row],[quantity]]) - (order_details[[#This Row],[unitPrice]]*order_details[[#This Row],[quantity]]*order_details[[#This Row],[discount]])</f>
        <v>357.75</v>
      </c>
      <c r="N1647">
        <f>_xlfn.XLOOKUP(order_details[[#This Row],[orderID]],orders[orderID],orders[freight])</f>
        <v>35.43</v>
      </c>
      <c r="O1647">
        <f>order_details[[#This Row],[Sales]]-order_details[[#This Row],[Freight]]</f>
        <v>322.32</v>
      </c>
      <c r="P1647" s="8">
        <f>(order_details[[#This Row],[Profit]]/order_details[[#This Row],[Sales]])/100</f>
        <v>9.0096436058700203E-3</v>
      </c>
      <c r="Q1647" s="12"/>
    </row>
    <row r="1648" spans="1:17" x14ac:dyDescent="0.25">
      <c r="A1648">
        <v>10839</v>
      </c>
      <c r="B1648">
        <v>72</v>
      </c>
      <c r="C1648" t="str">
        <f>_xlfn.XLOOKUP(order_details[[#This Row],[orderID]],orders[orderID],orders[customerID])</f>
        <v>TRADH</v>
      </c>
      <c r="D1648" t="str">
        <f>_xlfn.XLOOKUP(order_details[[#This Row],[orderID]],orders[orderID],orders[Employee Name])</f>
        <v>Janet Leverling</v>
      </c>
      <c r="E1648" t="str">
        <f>_xlfn.XLOOKUP(order_details[[#This Row],[Customer ID]],customers[customerID],customers[companyName])</f>
        <v>Tradição Hipermercados</v>
      </c>
      <c r="F1648" t="str">
        <f>_xlfn.XLOOKUP(order_details[[#This Row],[productID]],products[productID],products[productName])</f>
        <v>Mozzarella di Giovanni</v>
      </c>
      <c r="G1648" t="str">
        <f>_xlfn.XLOOKUP(order_details[[#This Row],[Product Name]],products[productName],products[Category Name])</f>
        <v>Dairy Products</v>
      </c>
      <c r="H1648" s="6">
        <f>_xlfn.XLOOKUP(order_details[[#This Row],[orderID]],orders[orderID],orders[orderDate])</f>
        <v>42023</v>
      </c>
      <c r="I1648" s="6" t="e">
        <f>DATEVALUE(order_details[[#This Row],[Order Date]])</f>
        <v>#VALUE!</v>
      </c>
      <c r="J1648">
        <v>34.799999999999997</v>
      </c>
      <c r="K1648">
        <v>15</v>
      </c>
      <c r="L1648">
        <v>0.1</v>
      </c>
      <c r="M1648">
        <f>(order_details[[#This Row],[unitPrice]]*order_details[[#This Row],[quantity]]) - (order_details[[#This Row],[unitPrice]]*order_details[[#This Row],[quantity]]*order_details[[#This Row],[discount]])</f>
        <v>469.8</v>
      </c>
      <c r="N1648">
        <f>_xlfn.XLOOKUP(order_details[[#This Row],[orderID]],orders[orderID],orders[freight])</f>
        <v>35.43</v>
      </c>
      <c r="O1648">
        <f>order_details[[#This Row],[Sales]]-order_details[[#This Row],[Freight]]</f>
        <v>434.37</v>
      </c>
      <c r="P1648" s="8">
        <f>(order_details[[#This Row],[Profit]]/order_details[[#This Row],[Sales]])/100</f>
        <v>9.2458492975734351E-3</v>
      </c>
      <c r="Q1648" s="12"/>
    </row>
    <row r="1649" spans="1:17" x14ac:dyDescent="0.25">
      <c r="A1649">
        <v>10845</v>
      </c>
      <c r="B1649">
        <v>23</v>
      </c>
      <c r="C1649" t="str">
        <f>_xlfn.XLOOKUP(order_details[[#This Row],[orderID]],orders[orderID],orders[customerID])</f>
        <v>QUICK</v>
      </c>
      <c r="D1649" t="str">
        <f>_xlfn.XLOOKUP(order_details[[#This Row],[orderID]],orders[orderID],orders[Employee Name])</f>
        <v>Laura Callahan</v>
      </c>
      <c r="E1649" t="str">
        <f>_xlfn.XLOOKUP(order_details[[#This Row],[Customer ID]],customers[customerID],customers[companyName])</f>
        <v>QUICK-Stop</v>
      </c>
      <c r="F1649" t="str">
        <f>_xlfn.XLOOKUP(order_details[[#This Row],[productID]],products[productID],products[productName])</f>
        <v>Tunnbröd</v>
      </c>
      <c r="G1649" t="str">
        <f>_xlfn.XLOOKUP(order_details[[#This Row],[Product Name]],products[productName],products[Category Name])</f>
        <v>Grains &amp; Cereals</v>
      </c>
      <c r="H1649" s="6">
        <f>_xlfn.XLOOKUP(order_details[[#This Row],[orderID]],orders[orderID],orders[orderDate])</f>
        <v>42025</v>
      </c>
      <c r="I1649" s="6" t="e">
        <f>DATEVALUE(order_details[[#This Row],[Order Date]])</f>
        <v>#VALUE!</v>
      </c>
      <c r="J1649">
        <v>9</v>
      </c>
      <c r="K1649">
        <v>70</v>
      </c>
      <c r="L1649">
        <v>0.1</v>
      </c>
      <c r="M1649">
        <f>(order_details[[#This Row],[unitPrice]]*order_details[[#This Row],[quantity]]) - (order_details[[#This Row],[unitPrice]]*order_details[[#This Row],[quantity]]*order_details[[#This Row],[discount]])</f>
        <v>567</v>
      </c>
      <c r="N1649">
        <f>_xlfn.XLOOKUP(order_details[[#This Row],[orderID]],orders[orderID],orders[freight])</f>
        <v>212.98</v>
      </c>
      <c r="O1649">
        <f>order_details[[#This Row],[Sales]]-order_details[[#This Row],[Freight]]</f>
        <v>354.02</v>
      </c>
      <c r="P1649" s="8">
        <f>(order_details[[#This Row],[Profit]]/order_details[[#This Row],[Sales]])/100</f>
        <v>6.2437389770723106E-3</v>
      </c>
      <c r="Q1649" s="12"/>
    </row>
    <row r="1650" spans="1:17" x14ac:dyDescent="0.25">
      <c r="A1650">
        <v>10845</v>
      </c>
      <c r="B1650">
        <v>35</v>
      </c>
      <c r="C1650" t="str">
        <f>_xlfn.XLOOKUP(order_details[[#This Row],[orderID]],orders[orderID],orders[customerID])</f>
        <v>QUICK</v>
      </c>
      <c r="D1650" t="str">
        <f>_xlfn.XLOOKUP(order_details[[#This Row],[orderID]],orders[orderID],orders[Employee Name])</f>
        <v>Laura Callahan</v>
      </c>
      <c r="E1650" t="str">
        <f>_xlfn.XLOOKUP(order_details[[#This Row],[Customer ID]],customers[customerID],customers[companyName])</f>
        <v>QUICK-Stop</v>
      </c>
      <c r="F1650" t="str">
        <f>_xlfn.XLOOKUP(order_details[[#This Row],[productID]],products[productID],products[productName])</f>
        <v>Steeleye Stout</v>
      </c>
      <c r="G1650" t="str">
        <f>_xlfn.XLOOKUP(order_details[[#This Row],[Product Name]],products[productName],products[Category Name])</f>
        <v>Beverages</v>
      </c>
      <c r="H1650" s="6">
        <f>_xlfn.XLOOKUP(order_details[[#This Row],[orderID]],orders[orderID],orders[orderDate])</f>
        <v>42025</v>
      </c>
      <c r="I1650" s="6" t="e">
        <f>DATEVALUE(order_details[[#This Row],[Order Date]])</f>
        <v>#VALUE!</v>
      </c>
      <c r="J1650">
        <v>18</v>
      </c>
      <c r="K1650">
        <v>25</v>
      </c>
      <c r="L1650">
        <v>0.1</v>
      </c>
      <c r="M1650">
        <f>(order_details[[#This Row],[unitPrice]]*order_details[[#This Row],[quantity]]) - (order_details[[#This Row],[unitPrice]]*order_details[[#This Row],[quantity]]*order_details[[#This Row],[discount]])</f>
        <v>405</v>
      </c>
      <c r="N1650">
        <f>_xlfn.XLOOKUP(order_details[[#This Row],[orderID]],orders[orderID],orders[freight])</f>
        <v>212.98</v>
      </c>
      <c r="O1650">
        <f>order_details[[#This Row],[Sales]]-order_details[[#This Row],[Freight]]</f>
        <v>192.02</v>
      </c>
      <c r="P1650" s="8">
        <f>(order_details[[#This Row],[Profit]]/order_details[[#This Row],[Sales]])/100</f>
        <v>4.7412345679012343E-3</v>
      </c>
      <c r="Q1650" s="12"/>
    </row>
    <row r="1651" spans="1:17" x14ac:dyDescent="0.25">
      <c r="A1651">
        <v>10845</v>
      </c>
      <c r="B1651">
        <v>42</v>
      </c>
      <c r="C1651" t="str">
        <f>_xlfn.XLOOKUP(order_details[[#This Row],[orderID]],orders[orderID],orders[customerID])</f>
        <v>QUICK</v>
      </c>
      <c r="D1651" t="str">
        <f>_xlfn.XLOOKUP(order_details[[#This Row],[orderID]],orders[orderID],orders[Employee Name])</f>
        <v>Laura Callahan</v>
      </c>
      <c r="E1651" t="str">
        <f>_xlfn.XLOOKUP(order_details[[#This Row],[Customer ID]],customers[customerID],customers[companyName])</f>
        <v>QUICK-Stop</v>
      </c>
      <c r="F1651" t="str">
        <f>_xlfn.XLOOKUP(order_details[[#This Row],[productID]],products[productID],products[productName])</f>
        <v>Singaporean Hokkien Fried Mee</v>
      </c>
      <c r="G1651" t="str">
        <f>_xlfn.XLOOKUP(order_details[[#This Row],[Product Name]],products[productName],products[Category Name])</f>
        <v>Grains &amp; Cereals</v>
      </c>
      <c r="H1651" s="6">
        <f>_xlfn.XLOOKUP(order_details[[#This Row],[orderID]],orders[orderID],orders[orderDate])</f>
        <v>42025</v>
      </c>
      <c r="I1651" s="6" t="e">
        <f>DATEVALUE(order_details[[#This Row],[Order Date]])</f>
        <v>#VALUE!</v>
      </c>
      <c r="J1651">
        <v>14</v>
      </c>
      <c r="K1651">
        <v>42</v>
      </c>
      <c r="L1651">
        <v>0.1</v>
      </c>
      <c r="M1651">
        <f>(order_details[[#This Row],[unitPrice]]*order_details[[#This Row],[quantity]]) - (order_details[[#This Row],[unitPrice]]*order_details[[#This Row],[quantity]]*order_details[[#This Row],[discount]])</f>
        <v>529.20000000000005</v>
      </c>
      <c r="N1651">
        <f>_xlfn.XLOOKUP(order_details[[#This Row],[orderID]],orders[orderID],orders[freight])</f>
        <v>212.98</v>
      </c>
      <c r="O1651">
        <f>order_details[[#This Row],[Sales]]-order_details[[#This Row],[Freight]]</f>
        <v>316.22000000000003</v>
      </c>
      <c r="P1651" s="8">
        <f>(order_details[[#This Row],[Profit]]/order_details[[#This Row],[Sales]])/100</f>
        <v>5.9754346182917615E-3</v>
      </c>
      <c r="Q1651" s="12"/>
    </row>
    <row r="1652" spans="1:17" x14ac:dyDescent="0.25">
      <c r="A1652">
        <v>10845</v>
      </c>
      <c r="B1652">
        <v>58</v>
      </c>
      <c r="C1652" t="str">
        <f>_xlfn.XLOOKUP(order_details[[#This Row],[orderID]],orders[orderID],orders[customerID])</f>
        <v>QUICK</v>
      </c>
      <c r="D1652" t="str">
        <f>_xlfn.XLOOKUP(order_details[[#This Row],[orderID]],orders[orderID],orders[Employee Name])</f>
        <v>Laura Callahan</v>
      </c>
      <c r="E1652" t="str">
        <f>_xlfn.XLOOKUP(order_details[[#This Row],[Customer ID]],customers[customerID],customers[companyName])</f>
        <v>QUICK-Stop</v>
      </c>
      <c r="F1652" t="str">
        <f>_xlfn.XLOOKUP(order_details[[#This Row],[productID]],products[productID],products[productName])</f>
        <v>Escargots de Bourgogne</v>
      </c>
      <c r="G1652" t="str">
        <f>_xlfn.XLOOKUP(order_details[[#This Row],[Product Name]],products[productName],products[Category Name])</f>
        <v>Seafood</v>
      </c>
      <c r="H1652" s="6">
        <f>_xlfn.XLOOKUP(order_details[[#This Row],[orderID]],orders[orderID],orders[orderDate])</f>
        <v>42025</v>
      </c>
      <c r="I1652" s="6" t="e">
        <f>DATEVALUE(order_details[[#This Row],[Order Date]])</f>
        <v>#VALUE!</v>
      </c>
      <c r="J1652">
        <v>13.25</v>
      </c>
      <c r="K1652">
        <v>60</v>
      </c>
      <c r="L1652">
        <v>0.1</v>
      </c>
      <c r="M1652">
        <f>(order_details[[#This Row],[unitPrice]]*order_details[[#This Row],[quantity]]) - (order_details[[#This Row],[unitPrice]]*order_details[[#This Row],[quantity]]*order_details[[#This Row],[discount]])</f>
        <v>715.5</v>
      </c>
      <c r="N1652">
        <f>_xlfn.XLOOKUP(order_details[[#This Row],[orderID]],orders[orderID],orders[freight])</f>
        <v>212.98</v>
      </c>
      <c r="O1652">
        <f>order_details[[#This Row],[Sales]]-order_details[[#This Row],[Freight]]</f>
        <v>502.52</v>
      </c>
      <c r="P1652" s="8">
        <f>(order_details[[#This Row],[Profit]]/order_details[[#This Row],[Sales]])/100</f>
        <v>7.0233403214535282E-3</v>
      </c>
      <c r="Q1652" s="12"/>
    </row>
    <row r="1653" spans="1:17" x14ac:dyDescent="0.25">
      <c r="A1653">
        <v>10868</v>
      </c>
      <c r="B1653">
        <v>49</v>
      </c>
      <c r="C1653" t="str">
        <f>_xlfn.XLOOKUP(order_details[[#This Row],[orderID]],orders[orderID],orders[customerID])</f>
        <v>QUEEN</v>
      </c>
      <c r="D1653" t="str">
        <f>_xlfn.XLOOKUP(order_details[[#This Row],[orderID]],orders[orderID],orders[Employee Name])</f>
        <v>Robert King</v>
      </c>
      <c r="E1653" t="str">
        <f>_xlfn.XLOOKUP(order_details[[#This Row],[Customer ID]],customers[customerID],customers[companyName])</f>
        <v>Queen Cozinha</v>
      </c>
      <c r="F1653" t="str">
        <f>_xlfn.XLOOKUP(order_details[[#This Row],[productID]],products[productID],products[productName])</f>
        <v>Maxilaku</v>
      </c>
      <c r="G1653" t="str">
        <f>_xlfn.XLOOKUP(order_details[[#This Row],[Product Name]],products[productName],products[Category Name])</f>
        <v>Confections</v>
      </c>
      <c r="H1653" s="6">
        <f>_xlfn.XLOOKUP(order_details[[#This Row],[orderID]],orders[orderID],orders[orderDate])</f>
        <v>42039</v>
      </c>
      <c r="I1653" s="6" t="e">
        <f>DATEVALUE(order_details[[#This Row],[Order Date]])</f>
        <v>#VALUE!</v>
      </c>
      <c r="J1653">
        <v>20</v>
      </c>
      <c r="K1653">
        <v>42</v>
      </c>
      <c r="L1653">
        <v>0.1</v>
      </c>
      <c r="M1653">
        <f>(order_details[[#This Row],[unitPrice]]*order_details[[#This Row],[quantity]]) - (order_details[[#This Row],[unitPrice]]*order_details[[#This Row],[quantity]]*order_details[[#This Row],[discount]])</f>
        <v>756</v>
      </c>
      <c r="N1653">
        <f>_xlfn.XLOOKUP(order_details[[#This Row],[orderID]],orders[orderID],orders[freight])</f>
        <v>191.27</v>
      </c>
      <c r="O1653">
        <f>order_details[[#This Row],[Sales]]-order_details[[#This Row],[Freight]]</f>
        <v>564.73</v>
      </c>
      <c r="P1653" s="8">
        <f>(order_details[[#This Row],[Profit]]/order_details[[#This Row],[Sales]])/100</f>
        <v>7.469973544973545E-3</v>
      </c>
      <c r="Q1653" s="12"/>
    </row>
    <row r="1654" spans="1:17" x14ac:dyDescent="0.25">
      <c r="A1654">
        <v>10875</v>
      </c>
      <c r="B1654">
        <v>47</v>
      </c>
      <c r="C1654" t="str">
        <f>_xlfn.XLOOKUP(order_details[[#This Row],[orderID]],orders[orderID],orders[customerID])</f>
        <v>BERGS</v>
      </c>
      <c r="D1654" t="str">
        <f>_xlfn.XLOOKUP(order_details[[#This Row],[orderID]],orders[orderID],orders[Employee Name])</f>
        <v>Margaret Peacock</v>
      </c>
      <c r="E1654" t="str">
        <f>_xlfn.XLOOKUP(order_details[[#This Row],[Customer ID]],customers[customerID],customers[companyName])</f>
        <v>Berglunds snabbköp</v>
      </c>
      <c r="F1654" t="str">
        <f>_xlfn.XLOOKUP(order_details[[#This Row],[productID]],products[productID],products[productName])</f>
        <v>Zaanse koeken</v>
      </c>
      <c r="G1654" t="str">
        <f>_xlfn.XLOOKUP(order_details[[#This Row],[Product Name]],products[productName],products[Category Name])</f>
        <v>Confections</v>
      </c>
      <c r="H1654" s="6">
        <f>_xlfn.XLOOKUP(order_details[[#This Row],[orderID]],orders[orderID],orders[orderDate])</f>
        <v>42041</v>
      </c>
      <c r="I1654" s="6" t="e">
        <f>DATEVALUE(order_details[[#This Row],[Order Date]])</f>
        <v>#VALUE!</v>
      </c>
      <c r="J1654">
        <v>9.5</v>
      </c>
      <c r="K1654">
        <v>21</v>
      </c>
      <c r="L1654">
        <v>0.1</v>
      </c>
      <c r="M1654">
        <f>(order_details[[#This Row],[unitPrice]]*order_details[[#This Row],[quantity]]) - (order_details[[#This Row],[unitPrice]]*order_details[[#This Row],[quantity]]*order_details[[#This Row],[discount]])</f>
        <v>179.55</v>
      </c>
      <c r="N1654">
        <f>_xlfn.XLOOKUP(order_details[[#This Row],[orderID]],orders[orderID],orders[freight])</f>
        <v>32.369999999999997</v>
      </c>
      <c r="O1654">
        <f>order_details[[#This Row],[Sales]]-order_details[[#This Row],[Freight]]</f>
        <v>147.18</v>
      </c>
      <c r="P1654" s="8">
        <f>(order_details[[#This Row],[Profit]]/order_details[[#This Row],[Sales]])/100</f>
        <v>8.1971595655806178E-3</v>
      </c>
      <c r="Q1654" s="12"/>
    </row>
    <row r="1655" spans="1:17" x14ac:dyDescent="0.25">
      <c r="A1655">
        <v>10924</v>
      </c>
      <c r="B1655">
        <v>10</v>
      </c>
      <c r="C1655" t="str">
        <f>_xlfn.XLOOKUP(order_details[[#This Row],[orderID]],orders[orderID],orders[customerID])</f>
        <v>BERGS</v>
      </c>
      <c r="D1655" t="str">
        <f>_xlfn.XLOOKUP(order_details[[#This Row],[orderID]],orders[orderID],orders[Employee Name])</f>
        <v>Janet Leverling</v>
      </c>
      <c r="E1655" t="str">
        <f>_xlfn.XLOOKUP(order_details[[#This Row],[Customer ID]],customers[customerID],customers[companyName])</f>
        <v>Berglunds snabbköp</v>
      </c>
      <c r="F1655" t="str">
        <f>_xlfn.XLOOKUP(order_details[[#This Row],[productID]],products[productID],products[productName])</f>
        <v>Ikura</v>
      </c>
      <c r="G1655" t="str">
        <f>_xlfn.XLOOKUP(order_details[[#This Row],[Product Name]],products[productName],products[Category Name])</f>
        <v>Seafood</v>
      </c>
      <c r="H1655" s="6">
        <f>_xlfn.XLOOKUP(order_details[[#This Row],[orderID]],orders[orderID],orders[orderDate])</f>
        <v>42067</v>
      </c>
      <c r="I1655" s="6" t="e">
        <f>DATEVALUE(order_details[[#This Row],[Order Date]])</f>
        <v>#VALUE!</v>
      </c>
      <c r="J1655">
        <v>31</v>
      </c>
      <c r="K1655">
        <v>20</v>
      </c>
      <c r="L1655">
        <v>0.1</v>
      </c>
      <c r="M1655">
        <f>(order_details[[#This Row],[unitPrice]]*order_details[[#This Row],[quantity]]) - (order_details[[#This Row],[unitPrice]]*order_details[[#This Row],[quantity]]*order_details[[#This Row],[discount]])</f>
        <v>558</v>
      </c>
      <c r="N1655">
        <f>_xlfn.XLOOKUP(order_details[[#This Row],[orderID]],orders[orderID],orders[freight])</f>
        <v>151.52000000000001</v>
      </c>
      <c r="O1655">
        <f>order_details[[#This Row],[Sales]]-order_details[[#This Row],[Freight]]</f>
        <v>406.48</v>
      </c>
      <c r="P1655" s="8">
        <f>(order_details[[#This Row],[Profit]]/order_details[[#This Row],[Sales]])/100</f>
        <v>7.2845878136200718E-3</v>
      </c>
      <c r="Q1655" s="12"/>
    </row>
    <row r="1656" spans="1:17" x14ac:dyDescent="0.25">
      <c r="A1656">
        <v>10924</v>
      </c>
      <c r="B1656">
        <v>28</v>
      </c>
      <c r="C1656" t="str">
        <f>_xlfn.XLOOKUP(order_details[[#This Row],[orderID]],orders[orderID],orders[customerID])</f>
        <v>BERGS</v>
      </c>
      <c r="D1656" t="str">
        <f>_xlfn.XLOOKUP(order_details[[#This Row],[orderID]],orders[orderID],orders[Employee Name])</f>
        <v>Janet Leverling</v>
      </c>
      <c r="E1656" t="str">
        <f>_xlfn.XLOOKUP(order_details[[#This Row],[Customer ID]],customers[customerID],customers[companyName])</f>
        <v>Berglunds snabbköp</v>
      </c>
      <c r="F1656" t="str">
        <f>_xlfn.XLOOKUP(order_details[[#This Row],[productID]],products[productID],products[productName])</f>
        <v>Rössle Sauerkraut</v>
      </c>
      <c r="G1656" t="str">
        <f>_xlfn.XLOOKUP(order_details[[#This Row],[Product Name]],products[productName],products[Category Name])</f>
        <v>Produce</v>
      </c>
      <c r="H1656" s="6">
        <f>_xlfn.XLOOKUP(order_details[[#This Row],[orderID]],orders[orderID],orders[orderDate])</f>
        <v>42067</v>
      </c>
      <c r="I1656" s="6" t="e">
        <f>DATEVALUE(order_details[[#This Row],[Order Date]])</f>
        <v>#VALUE!</v>
      </c>
      <c r="J1656">
        <v>45.6</v>
      </c>
      <c r="K1656">
        <v>30</v>
      </c>
      <c r="L1656">
        <v>0.1</v>
      </c>
      <c r="M1656">
        <f>(order_details[[#This Row],[unitPrice]]*order_details[[#This Row],[quantity]]) - (order_details[[#This Row],[unitPrice]]*order_details[[#This Row],[quantity]]*order_details[[#This Row],[discount]])</f>
        <v>1231.2</v>
      </c>
      <c r="N1656">
        <f>_xlfn.XLOOKUP(order_details[[#This Row],[orderID]],orders[orderID],orders[freight])</f>
        <v>151.52000000000001</v>
      </c>
      <c r="O1656">
        <f>order_details[[#This Row],[Sales]]-order_details[[#This Row],[Freight]]</f>
        <v>1079.68</v>
      </c>
      <c r="P1656" s="8">
        <f>(order_details[[#This Row],[Profit]]/order_details[[#This Row],[Sales]])/100</f>
        <v>8.7693307342430141E-3</v>
      </c>
      <c r="Q1656" s="12"/>
    </row>
    <row r="1657" spans="1:17" x14ac:dyDescent="0.25">
      <c r="A1657">
        <v>10932</v>
      </c>
      <c r="B1657">
        <v>16</v>
      </c>
      <c r="C1657" t="str">
        <f>_xlfn.XLOOKUP(order_details[[#This Row],[orderID]],orders[orderID],orders[customerID])</f>
        <v>BONAP</v>
      </c>
      <c r="D1657" t="str">
        <f>_xlfn.XLOOKUP(order_details[[#This Row],[orderID]],orders[orderID],orders[Employee Name])</f>
        <v>Laura Callahan</v>
      </c>
      <c r="E1657" t="str">
        <f>_xlfn.XLOOKUP(order_details[[#This Row],[Customer ID]],customers[customerID],customers[companyName])</f>
        <v>Bon app'</v>
      </c>
      <c r="F1657" t="str">
        <f>_xlfn.XLOOKUP(order_details[[#This Row],[productID]],products[productID],products[productName])</f>
        <v>Pavlova</v>
      </c>
      <c r="G1657" t="str">
        <f>_xlfn.XLOOKUP(order_details[[#This Row],[Product Name]],products[productName],products[Category Name])</f>
        <v>Confections</v>
      </c>
      <c r="H1657" s="6">
        <f>_xlfn.XLOOKUP(order_details[[#This Row],[orderID]],orders[orderID],orders[orderDate])</f>
        <v>42069</v>
      </c>
      <c r="I1657" s="6" t="e">
        <f>DATEVALUE(order_details[[#This Row],[Order Date]])</f>
        <v>#VALUE!</v>
      </c>
      <c r="J1657">
        <v>17.45</v>
      </c>
      <c r="K1657">
        <v>30</v>
      </c>
      <c r="L1657">
        <v>0.1</v>
      </c>
      <c r="M1657">
        <f>(order_details[[#This Row],[unitPrice]]*order_details[[#This Row],[quantity]]) - (order_details[[#This Row],[unitPrice]]*order_details[[#This Row],[quantity]]*order_details[[#This Row],[discount]])</f>
        <v>471.15</v>
      </c>
      <c r="N1657">
        <f>_xlfn.XLOOKUP(order_details[[#This Row],[orderID]],orders[orderID],orders[freight])</f>
        <v>134.63999999999999</v>
      </c>
      <c r="O1657">
        <f>order_details[[#This Row],[Sales]]-order_details[[#This Row],[Freight]]</f>
        <v>336.51</v>
      </c>
      <c r="P1657" s="8">
        <f>(order_details[[#This Row],[Profit]]/order_details[[#This Row],[Sales]])/100</f>
        <v>7.1423113658070679E-3</v>
      </c>
      <c r="Q1657" s="12"/>
    </row>
    <row r="1658" spans="1:17" x14ac:dyDescent="0.25">
      <c r="A1658">
        <v>10932</v>
      </c>
      <c r="B1658">
        <v>62</v>
      </c>
      <c r="C1658" t="str">
        <f>_xlfn.XLOOKUP(order_details[[#This Row],[orderID]],orders[orderID],orders[customerID])</f>
        <v>BONAP</v>
      </c>
      <c r="D1658" t="str">
        <f>_xlfn.XLOOKUP(order_details[[#This Row],[orderID]],orders[orderID],orders[Employee Name])</f>
        <v>Laura Callahan</v>
      </c>
      <c r="E1658" t="str">
        <f>_xlfn.XLOOKUP(order_details[[#This Row],[Customer ID]],customers[customerID],customers[companyName])</f>
        <v>Bon app'</v>
      </c>
      <c r="F1658" t="str">
        <f>_xlfn.XLOOKUP(order_details[[#This Row],[productID]],products[productID],products[productName])</f>
        <v>Tarte au sucre</v>
      </c>
      <c r="G1658" t="str">
        <f>_xlfn.XLOOKUP(order_details[[#This Row],[Product Name]],products[productName],products[Category Name])</f>
        <v>Confections</v>
      </c>
      <c r="H1658" s="6">
        <f>_xlfn.XLOOKUP(order_details[[#This Row],[orderID]],orders[orderID],orders[orderDate])</f>
        <v>42069</v>
      </c>
      <c r="I1658" s="6" t="e">
        <f>DATEVALUE(order_details[[#This Row],[Order Date]])</f>
        <v>#VALUE!</v>
      </c>
      <c r="J1658">
        <v>49.3</v>
      </c>
      <c r="K1658">
        <v>14</v>
      </c>
      <c r="L1658">
        <v>0.1</v>
      </c>
      <c r="M1658">
        <f>(order_details[[#This Row],[unitPrice]]*order_details[[#This Row],[quantity]]) - (order_details[[#This Row],[unitPrice]]*order_details[[#This Row],[quantity]]*order_details[[#This Row],[discount]])</f>
        <v>621.17999999999995</v>
      </c>
      <c r="N1658">
        <f>_xlfn.XLOOKUP(order_details[[#This Row],[orderID]],orders[orderID],orders[freight])</f>
        <v>134.63999999999999</v>
      </c>
      <c r="O1658">
        <f>order_details[[#This Row],[Sales]]-order_details[[#This Row],[Freight]]</f>
        <v>486.53999999999996</v>
      </c>
      <c r="P1658" s="8">
        <f>(order_details[[#This Row],[Profit]]/order_details[[#This Row],[Sales]])/100</f>
        <v>7.8325123152709359E-3</v>
      </c>
      <c r="Q1658" s="12"/>
    </row>
    <row r="1659" spans="1:17" x14ac:dyDescent="0.25">
      <c r="A1659">
        <v>10932</v>
      </c>
      <c r="B1659">
        <v>75</v>
      </c>
      <c r="C1659" t="str">
        <f>_xlfn.XLOOKUP(order_details[[#This Row],[orderID]],orders[orderID],orders[customerID])</f>
        <v>BONAP</v>
      </c>
      <c r="D1659" t="str">
        <f>_xlfn.XLOOKUP(order_details[[#This Row],[orderID]],orders[orderID],orders[Employee Name])</f>
        <v>Laura Callahan</v>
      </c>
      <c r="E1659" t="str">
        <f>_xlfn.XLOOKUP(order_details[[#This Row],[Customer ID]],customers[customerID],customers[companyName])</f>
        <v>Bon app'</v>
      </c>
      <c r="F1659" t="str">
        <f>_xlfn.XLOOKUP(order_details[[#This Row],[productID]],products[productID],products[productName])</f>
        <v>Rhönbräu Klosterbier</v>
      </c>
      <c r="G1659" t="str">
        <f>_xlfn.XLOOKUP(order_details[[#This Row],[Product Name]],products[productName],products[Category Name])</f>
        <v>Beverages</v>
      </c>
      <c r="H1659" s="6">
        <f>_xlfn.XLOOKUP(order_details[[#This Row],[orderID]],orders[orderID],orders[orderDate])</f>
        <v>42069</v>
      </c>
      <c r="I1659" s="6" t="e">
        <f>DATEVALUE(order_details[[#This Row],[Order Date]])</f>
        <v>#VALUE!</v>
      </c>
      <c r="J1659">
        <v>7.75</v>
      </c>
      <c r="K1659">
        <v>20</v>
      </c>
      <c r="L1659">
        <v>0.1</v>
      </c>
      <c r="M1659">
        <f>(order_details[[#This Row],[unitPrice]]*order_details[[#This Row],[quantity]]) - (order_details[[#This Row],[unitPrice]]*order_details[[#This Row],[quantity]]*order_details[[#This Row],[discount]])</f>
        <v>139.5</v>
      </c>
      <c r="N1659">
        <f>_xlfn.XLOOKUP(order_details[[#This Row],[orderID]],orders[orderID],orders[freight])</f>
        <v>134.63999999999999</v>
      </c>
      <c r="O1659">
        <f>order_details[[#This Row],[Sales]]-order_details[[#This Row],[Freight]]</f>
        <v>4.8600000000000136</v>
      </c>
      <c r="P1659" s="8">
        <f>(order_details[[#This Row],[Profit]]/order_details[[#This Row],[Sales]])/100</f>
        <v>3.4838709677419448E-4</v>
      </c>
      <c r="Q1659" s="12"/>
    </row>
    <row r="1660" spans="1:17" x14ac:dyDescent="0.25">
      <c r="A1660">
        <v>10985</v>
      </c>
      <c r="B1660">
        <v>16</v>
      </c>
      <c r="C1660" t="str">
        <f>_xlfn.XLOOKUP(order_details[[#This Row],[orderID]],orders[orderID],orders[customerID])</f>
        <v>HUNGO</v>
      </c>
      <c r="D1660" t="str">
        <f>_xlfn.XLOOKUP(order_details[[#This Row],[orderID]],orders[orderID],orders[Employee Name])</f>
        <v>Andrew Fuller</v>
      </c>
      <c r="E1660" t="str">
        <f>_xlfn.XLOOKUP(order_details[[#This Row],[Customer ID]],customers[customerID],customers[companyName])</f>
        <v>Hungry Owl All-Night Grocers</v>
      </c>
      <c r="F1660" t="str">
        <f>_xlfn.XLOOKUP(order_details[[#This Row],[productID]],products[productID],products[productName])</f>
        <v>Pavlova</v>
      </c>
      <c r="G1660" t="str">
        <f>_xlfn.XLOOKUP(order_details[[#This Row],[Product Name]],products[productName],products[Category Name])</f>
        <v>Confections</v>
      </c>
      <c r="H1660" s="6">
        <f>_xlfn.XLOOKUP(order_details[[#This Row],[orderID]],orders[orderID],orders[orderDate])</f>
        <v>42093</v>
      </c>
      <c r="I1660" s="6" t="e">
        <f>DATEVALUE(order_details[[#This Row],[Order Date]])</f>
        <v>#VALUE!</v>
      </c>
      <c r="J1660">
        <v>17.45</v>
      </c>
      <c r="K1660">
        <v>36</v>
      </c>
      <c r="L1660">
        <v>0.1</v>
      </c>
      <c r="M1660">
        <f>(order_details[[#This Row],[unitPrice]]*order_details[[#This Row],[quantity]]) - (order_details[[#This Row],[unitPrice]]*order_details[[#This Row],[quantity]]*order_details[[#This Row],[discount]])</f>
        <v>565.37999999999988</v>
      </c>
      <c r="N1660">
        <f>_xlfn.XLOOKUP(order_details[[#This Row],[orderID]],orders[orderID],orders[freight])</f>
        <v>91.51</v>
      </c>
      <c r="O1660">
        <f>order_details[[#This Row],[Sales]]-order_details[[#This Row],[Freight]]</f>
        <v>473.86999999999989</v>
      </c>
      <c r="P1660" s="8">
        <f>(order_details[[#This Row],[Profit]]/order_details[[#This Row],[Sales]])/100</f>
        <v>8.3814425695992074E-3</v>
      </c>
      <c r="Q1660" s="12"/>
    </row>
    <row r="1661" spans="1:17" x14ac:dyDescent="0.25">
      <c r="A1661">
        <v>10985</v>
      </c>
      <c r="B1661">
        <v>18</v>
      </c>
      <c r="C1661" t="str">
        <f>_xlfn.XLOOKUP(order_details[[#This Row],[orderID]],orders[orderID],orders[customerID])</f>
        <v>HUNGO</v>
      </c>
      <c r="D1661" t="str">
        <f>_xlfn.XLOOKUP(order_details[[#This Row],[orderID]],orders[orderID],orders[Employee Name])</f>
        <v>Andrew Fuller</v>
      </c>
      <c r="E1661" t="str">
        <f>_xlfn.XLOOKUP(order_details[[#This Row],[Customer ID]],customers[customerID],customers[companyName])</f>
        <v>Hungry Owl All-Night Grocers</v>
      </c>
      <c r="F1661" t="str">
        <f>_xlfn.XLOOKUP(order_details[[#This Row],[productID]],products[productID],products[productName])</f>
        <v>Carnarvon Tigers</v>
      </c>
      <c r="G1661" t="str">
        <f>_xlfn.XLOOKUP(order_details[[#This Row],[Product Name]],products[productName],products[Category Name])</f>
        <v>Seafood</v>
      </c>
      <c r="H1661" s="6">
        <f>_xlfn.XLOOKUP(order_details[[#This Row],[orderID]],orders[orderID],orders[orderDate])</f>
        <v>42093</v>
      </c>
      <c r="I1661" s="6" t="e">
        <f>DATEVALUE(order_details[[#This Row],[Order Date]])</f>
        <v>#VALUE!</v>
      </c>
      <c r="J1661">
        <v>62.5</v>
      </c>
      <c r="K1661">
        <v>8</v>
      </c>
      <c r="L1661">
        <v>0.1</v>
      </c>
      <c r="M1661">
        <f>(order_details[[#This Row],[unitPrice]]*order_details[[#This Row],[quantity]]) - (order_details[[#This Row],[unitPrice]]*order_details[[#This Row],[quantity]]*order_details[[#This Row],[discount]])</f>
        <v>450</v>
      </c>
      <c r="N1661">
        <f>_xlfn.XLOOKUP(order_details[[#This Row],[orderID]],orders[orderID],orders[freight])</f>
        <v>91.51</v>
      </c>
      <c r="O1661">
        <f>order_details[[#This Row],[Sales]]-order_details[[#This Row],[Freight]]</f>
        <v>358.49</v>
      </c>
      <c r="P1661" s="8">
        <f>(order_details[[#This Row],[Profit]]/order_details[[#This Row],[Sales]])/100</f>
        <v>7.9664444444444444E-3</v>
      </c>
      <c r="Q1661" s="12"/>
    </row>
    <row r="1662" spans="1:17" x14ac:dyDescent="0.25">
      <c r="A1662">
        <v>10985</v>
      </c>
      <c r="B1662">
        <v>32</v>
      </c>
      <c r="C1662" t="str">
        <f>_xlfn.XLOOKUP(order_details[[#This Row],[orderID]],orders[orderID],orders[customerID])</f>
        <v>HUNGO</v>
      </c>
      <c r="D1662" t="str">
        <f>_xlfn.XLOOKUP(order_details[[#This Row],[orderID]],orders[orderID],orders[Employee Name])</f>
        <v>Andrew Fuller</v>
      </c>
      <c r="E1662" t="str">
        <f>_xlfn.XLOOKUP(order_details[[#This Row],[Customer ID]],customers[customerID],customers[companyName])</f>
        <v>Hungry Owl All-Night Grocers</v>
      </c>
      <c r="F1662" t="str">
        <f>_xlfn.XLOOKUP(order_details[[#This Row],[productID]],products[productID],products[productName])</f>
        <v>Mascarpone Fabioli</v>
      </c>
      <c r="G1662" t="str">
        <f>_xlfn.XLOOKUP(order_details[[#This Row],[Product Name]],products[productName],products[Category Name])</f>
        <v>Dairy Products</v>
      </c>
      <c r="H1662" s="6">
        <f>_xlfn.XLOOKUP(order_details[[#This Row],[orderID]],orders[orderID],orders[orderDate])</f>
        <v>42093</v>
      </c>
      <c r="I1662" s="6" t="e">
        <f>DATEVALUE(order_details[[#This Row],[Order Date]])</f>
        <v>#VALUE!</v>
      </c>
      <c r="J1662">
        <v>32</v>
      </c>
      <c r="K1662">
        <v>35</v>
      </c>
      <c r="L1662">
        <v>0.1</v>
      </c>
      <c r="M1662">
        <f>(order_details[[#This Row],[unitPrice]]*order_details[[#This Row],[quantity]]) - (order_details[[#This Row],[unitPrice]]*order_details[[#This Row],[quantity]]*order_details[[#This Row],[discount]])</f>
        <v>1008</v>
      </c>
      <c r="N1662">
        <f>_xlfn.XLOOKUP(order_details[[#This Row],[orderID]],orders[orderID],orders[freight])</f>
        <v>91.51</v>
      </c>
      <c r="O1662">
        <f>order_details[[#This Row],[Sales]]-order_details[[#This Row],[Freight]]</f>
        <v>916.49</v>
      </c>
      <c r="P1662" s="8">
        <f>(order_details[[#This Row],[Profit]]/order_details[[#This Row],[Sales]])/100</f>
        <v>9.0921626984126983E-3</v>
      </c>
      <c r="Q1662" s="12"/>
    </row>
    <row r="1663" spans="1:17" x14ac:dyDescent="0.25">
      <c r="A1663">
        <v>10988</v>
      </c>
      <c r="B1663">
        <v>62</v>
      </c>
      <c r="C1663" t="str">
        <f>_xlfn.XLOOKUP(order_details[[#This Row],[orderID]],orders[orderID],orders[customerID])</f>
        <v>RATTC</v>
      </c>
      <c r="D1663" t="str">
        <f>_xlfn.XLOOKUP(order_details[[#This Row],[orderID]],orders[orderID],orders[Employee Name])</f>
        <v>Janet Leverling</v>
      </c>
      <c r="E1663" t="str">
        <f>_xlfn.XLOOKUP(order_details[[#This Row],[Customer ID]],customers[customerID],customers[companyName])</f>
        <v>Rattlesnake Canyon Grocery</v>
      </c>
      <c r="F1663" t="str">
        <f>_xlfn.XLOOKUP(order_details[[#This Row],[productID]],products[productID],products[productName])</f>
        <v>Tarte au sucre</v>
      </c>
      <c r="G1663" t="str">
        <f>_xlfn.XLOOKUP(order_details[[#This Row],[Product Name]],products[productName],products[Category Name])</f>
        <v>Confections</v>
      </c>
      <c r="H1663" s="6">
        <f>_xlfn.XLOOKUP(order_details[[#This Row],[orderID]],orders[orderID],orders[orderDate])</f>
        <v>42094</v>
      </c>
      <c r="I1663" s="6" t="e">
        <f>DATEVALUE(order_details[[#This Row],[Order Date]])</f>
        <v>#VALUE!</v>
      </c>
      <c r="J1663">
        <v>49.3</v>
      </c>
      <c r="K1663">
        <v>40</v>
      </c>
      <c r="L1663">
        <v>0.1</v>
      </c>
      <c r="M1663">
        <f>(order_details[[#This Row],[unitPrice]]*order_details[[#This Row],[quantity]]) - (order_details[[#This Row],[unitPrice]]*order_details[[#This Row],[quantity]]*order_details[[#This Row],[discount]])</f>
        <v>1774.8</v>
      </c>
      <c r="N1663">
        <f>_xlfn.XLOOKUP(order_details[[#This Row],[orderID]],orders[orderID],orders[freight])</f>
        <v>61.14</v>
      </c>
      <c r="O1663">
        <f>order_details[[#This Row],[Sales]]-order_details[[#This Row],[Freight]]</f>
        <v>1713.6599999999999</v>
      </c>
      <c r="P1663" s="8">
        <f>(order_details[[#This Row],[Profit]]/order_details[[#This Row],[Sales]])/100</f>
        <v>9.6555104800540911E-3</v>
      </c>
      <c r="Q1663" s="12"/>
    </row>
    <row r="1664" spans="1:17" x14ac:dyDescent="0.25">
      <c r="A1664">
        <v>11014</v>
      </c>
      <c r="B1664">
        <v>41</v>
      </c>
      <c r="C1664" t="str">
        <f>_xlfn.XLOOKUP(order_details[[#This Row],[orderID]],orders[orderID],orders[customerID])</f>
        <v>LINOD</v>
      </c>
      <c r="D1664" t="str">
        <f>_xlfn.XLOOKUP(order_details[[#This Row],[orderID]],orders[orderID],orders[Employee Name])</f>
        <v>Andrew Fuller</v>
      </c>
      <c r="E1664" t="str">
        <f>_xlfn.XLOOKUP(order_details[[#This Row],[Customer ID]],customers[customerID],customers[companyName])</f>
        <v>LINO-Delicateses</v>
      </c>
      <c r="F1664" t="str">
        <f>_xlfn.XLOOKUP(order_details[[#This Row],[productID]],products[productID],products[productName])</f>
        <v>Jack's New England Clam Chowder</v>
      </c>
      <c r="G1664" t="str">
        <f>_xlfn.XLOOKUP(order_details[[#This Row],[Product Name]],products[productName],products[Category Name])</f>
        <v>Seafood</v>
      </c>
      <c r="H1664" s="6">
        <f>_xlfn.XLOOKUP(order_details[[#This Row],[orderID]],orders[orderID],orders[orderDate])</f>
        <v>42104</v>
      </c>
      <c r="I1664" s="6" t="e">
        <f>DATEVALUE(order_details[[#This Row],[Order Date]])</f>
        <v>#VALUE!</v>
      </c>
      <c r="J1664">
        <v>9.65</v>
      </c>
      <c r="K1664">
        <v>28</v>
      </c>
      <c r="L1664">
        <v>0.1</v>
      </c>
      <c r="M1664">
        <f>(order_details[[#This Row],[unitPrice]]*order_details[[#This Row],[quantity]]) - (order_details[[#This Row],[unitPrice]]*order_details[[#This Row],[quantity]]*order_details[[#This Row],[discount]])</f>
        <v>243.17999999999998</v>
      </c>
      <c r="N1664">
        <f>_xlfn.XLOOKUP(order_details[[#This Row],[orderID]],orders[orderID],orders[freight])</f>
        <v>23.6</v>
      </c>
      <c r="O1664">
        <f>order_details[[#This Row],[Sales]]-order_details[[#This Row],[Freight]]</f>
        <v>219.57999999999998</v>
      </c>
      <c r="P1664" s="8">
        <f>(order_details[[#This Row],[Profit]]/order_details[[#This Row],[Sales]])/100</f>
        <v>9.029525454395922E-3</v>
      </c>
      <c r="Q1664" s="12"/>
    </row>
    <row r="1665" spans="1:17" x14ac:dyDescent="0.25">
      <c r="A1665">
        <v>11025</v>
      </c>
      <c r="B1665">
        <v>1</v>
      </c>
      <c r="C1665" t="str">
        <f>_xlfn.XLOOKUP(order_details[[#This Row],[orderID]],orders[orderID],orders[customerID])</f>
        <v>WARTH</v>
      </c>
      <c r="D1665" t="str">
        <f>_xlfn.XLOOKUP(order_details[[#This Row],[orderID]],orders[orderID],orders[Employee Name])</f>
        <v>Michael Suyama</v>
      </c>
      <c r="E1665" t="str">
        <f>_xlfn.XLOOKUP(order_details[[#This Row],[Customer ID]],customers[customerID],customers[companyName])</f>
        <v>Wartian Herkku</v>
      </c>
      <c r="F1665" t="str">
        <f>_xlfn.XLOOKUP(order_details[[#This Row],[productID]],products[productID],products[productName])</f>
        <v>Chai</v>
      </c>
      <c r="G1665" t="str">
        <f>_xlfn.XLOOKUP(order_details[[#This Row],[Product Name]],products[productName],products[Category Name])</f>
        <v>Beverages</v>
      </c>
      <c r="H1665" s="6">
        <f>_xlfn.XLOOKUP(order_details[[#This Row],[orderID]],orders[orderID],orders[orderDate])</f>
        <v>42109</v>
      </c>
      <c r="I1665" s="6" t="e">
        <f>DATEVALUE(order_details[[#This Row],[Order Date]])</f>
        <v>#VALUE!</v>
      </c>
      <c r="J1665">
        <v>18</v>
      </c>
      <c r="K1665">
        <v>10</v>
      </c>
      <c r="L1665">
        <v>0.1</v>
      </c>
      <c r="M1665">
        <f>(order_details[[#This Row],[unitPrice]]*order_details[[#This Row],[quantity]]) - (order_details[[#This Row],[unitPrice]]*order_details[[#This Row],[quantity]]*order_details[[#This Row],[discount]])</f>
        <v>162</v>
      </c>
      <c r="N1665">
        <f>_xlfn.XLOOKUP(order_details[[#This Row],[orderID]],orders[orderID],orders[freight])</f>
        <v>29.17</v>
      </c>
      <c r="O1665">
        <f>order_details[[#This Row],[Sales]]-order_details[[#This Row],[Freight]]</f>
        <v>132.82999999999998</v>
      </c>
      <c r="P1665" s="8">
        <f>(order_details[[#This Row],[Profit]]/order_details[[#This Row],[Sales]])/100</f>
        <v>8.1993827160493811E-3</v>
      </c>
      <c r="Q1665" s="12"/>
    </row>
    <row r="1666" spans="1:17" x14ac:dyDescent="0.25">
      <c r="A1666">
        <v>11025</v>
      </c>
      <c r="B1666">
        <v>13</v>
      </c>
      <c r="C1666" t="str">
        <f>_xlfn.XLOOKUP(order_details[[#This Row],[orderID]],orders[orderID],orders[customerID])</f>
        <v>WARTH</v>
      </c>
      <c r="D1666" t="str">
        <f>_xlfn.XLOOKUP(order_details[[#This Row],[orderID]],orders[orderID],orders[Employee Name])</f>
        <v>Michael Suyama</v>
      </c>
      <c r="E1666" t="str">
        <f>_xlfn.XLOOKUP(order_details[[#This Row],[Customer ID]],customers[customerID],customers[companyName])</f>
        <v>Wartian Herkku</v>
      </c>
      <c r="F1666" t="str">
        <f>_xlfn.XLOOKUP(order_details[[#This Row],[productID]],products[productID],products[productName])</f>
        <v>Konbu</v>
      </c>
      <c r="G1666" t="str">
        <f>_xlfn.XLOOKUP(order_details[[#This Row],[Product Name]],products[productName],products[Category Name])</f>
        <v>Seafood</v>
      </c>
      <c r="H1666" s="6">
        <f>_xlfn.XLOOKUP(order_details[[#This Row],[orderID]],orders[orderID],orders[orderDate])</f>
        <v>42109</v>
      </c>
      <c r="I1666" s="6" t="e">
        <f>DATEVALUE(order_details[[#This Row],[Order Date]])</f>
        <v>#VALUE!</v>
      </c>
      <c r="J1666">
        <v>6</v>
      </c>
      <c r="K1666">
        <v>20</v>
      </c>
      <c r="L1666">
        <v>0.1</v>
      </c>
      <c r="M1666">
        <f>(order_details[[#This Row],[unitPrice]]*order_details[[#This Row],[quantity]]) - (order_details[[#This Row],[unitPrice]]*order_details[[#This Row],[quantity]]*order_details[[#This Row],[discount]])</f>
        <v>108</v>
      </c>
      <c r="N1666">
        <f>_xlfn.XLOOKUP(order_details[[#This Row],[orderID]],orders[orderID],orders[freight])</f>
        <v>29.17</v>
      </c>
      <c r="O1666">
        <f>order_details[[#This Row],[Sales]]-order_details[[#This Row],[Freight]]</f>
        <v>78.83</v>
      </c>
      <c r="P1666" s="8">
        <f>(order_details[[#This Row],[Profit]]/order_details[[#This Row],[Sales]])/100</f>
        <v>7.2990740740740733E-3</v>
      </c>
      <c r="Q1666" s="12"/>
    </row>
    <row r="1667" spans="1:17" x14ac:dyDescent="0.25">
      <c r="A1667">
        <v>11033</v>
      </c>
      <c r="B1667">
        <v>53</v>
      </c>
      <c r="C1667" t="str">
        <f>_xlfn.XLOOKUP(order_details[[#This Row],[orderID]],orders[orderID],orders[customerID])</f>
        <v>RICSU</v>
      </c>
      <c r="D1667" t="str">
        <f>_xlfn.XLOOKUP(order_details[[#This Row],[orderID]],orders[orderID],orders[Employee Name])</f>
        <v>Robert King</v>
      </c>
      <c r="E1667" t="str">
        <f>_xlfn.XLOOKUP(order_details[[#This Row],[Customer ID]],customers[customerID],customers[companyName])</f>
        <v>Richter Supermarkt</v>
      </c>
      <c r="F1667" t="str">
        <f>_xlfn.XLOOKUP(order_details[[#This Row],[productID]],products[productID],products[productName])</f>
        <v>Perth Pasties</v>
      </c>
      <c r="G1667" t="str">
        <f>_xlfn.XLOOKUP(order_details[[#This Row],[Product Name]],products[productName],products[Category Name])</f>
        <v>Meat &amp; Poultry</v>
      </c>
      <c r="H1667" s="6">
        <f>_xlfn.XLOOKUP(order_details[[#This Row],[orderID]],orders[orderID],orders[orderDate])</f>
        <v>42111</v>
      </c>
      <c r="I1667" s="6" t="e">
        <f>DATEVALUE(order_details[[#This Row],[Order Date]])</f>
        <v>#VALUE!</v>
      </c>
      <c r="J1667">
        <v>32.799999999999997</v>
      </c>
      <c r="K1667">
        <v>70</v>
      </c>
      <c r="L1667">
        <v>0.1</v>
      </c>
      <c r="M1667">
        <f>(order_details[[#This Row],[unitPrice]]*order_details[[#This Row],[quantity]]) - (order_details[[#This Row],[unitPrice]]*order_details[[#This Row],[quantity]]*order_details[[#This Row],[discount]])</f>
        <v>2066.4</v>
      </c>
      <c r="N1667">
        <f>_xlfn.XLOOKUP(order_details[[#This Row],[orderID]],orders[orderID],orders[freight])</f>
        <v>84.74</v>
      </c>
      <c r="O1667">
        <f>order_details[[#This Row],[Sales]]-order_details[[#This Row],[Freight]]</f>
        <v>1981.66</v>
      </c>
      <c r="P1667" s="8">
        <f>(order_details[[#This Row],[Profit]]/order_details[[#This Row],[Sales]])/100</f>
        <v>9.589914827719705E-3</v>
      </c>
      <c r="Q1667" s="12"/>
    </row>
    <row r="1668" spans="1:17" x14ac:dyDescent="0.25">
      <c r="A1668">
        <v>11033</v>
      </c>
      <c r="B1668">
        <v>69</v>
      </c>
      <c r="C1668" t="str">
        <f>_xlfn.XLOOKUP(order_details[[#This Row],[orderID]],orders[orderID],orders[customerID])</f>
        <v>RICSU</v>
      </c>
      <c r="D1668" t="str">
        <f>_xlfn.XLOOKUP(order_details[[#This Row],[orderID]],orders[orderID],orders[Employee Name])</f>
        <v>Robert King</v>
      </c>
      <c r="E1668" t="str">
        <f>_xlfn.XLOOKUP(order_details[[#This Row],[Customer ID]],customers[customerID],customers[companyName])</f>
        <v>Richter Supermarkt</v>
      </c>
      <c r="F1668" t="str">
        <f>_xlfn.XLOOKUP(order_details[[#This Row],[productID]],products[productID],products[productName])</f>
        <v>Gudbrandsdalsost</v>
      </c>
      <c r="G1668" t="str">
        <f>_xlfn.XLOOKUP(order_details[[#This Row],[Product Name]],products[productName],products[Category Name])</f>
        <v>Dairy Products</v>
      </c>
      <c r="H1668" s="6">
        <f>_xlfn.XLOOKUP(order_details[[#This Row],[orderID]],orders[orderID],orders[orderDate])</f>
        <v>42111</v>
      </c>
      <c r="I1668" s="6" t="e">
        <f>DATEVALUE(order_details[[#This Row],[Order Date]])</f>
        <v>#VALUE!</v>
      </c>
      <c r="J1668">
        <v>36</v>
      </c>
      <c r="K1668">
        <v>36</v>
      </c>
      <c r="L1668">
        <v>0.1</v>
      </c>
      <c r="M1668">
        <f>(order_details[[#This Row],[unitPrice]]*order_details[[#This Row],[quantity]]) - (order_details[[#This Row],[unitPrice]]*order_details[[#This Row],[quantity]]*order_details[[#This Row],[discount]])</f>
        <v>1166.4000000000001</v>
      </c>
      <c r="N1668">
        <f>_xlfn.XLOOKUP(order_details[[#This Row],[orderID]],orders[orderID],orders[freight])</f>
        <v>84.74</v>
      </c>
      <c r="O1668">
        <f>order_details[[#This Row],[Sales]]-order_details[[#This Row],[Freight]]</f>
        <v>1081.6600000000001</v>
      </c>
      <c r="P1668" s="8">
        <f>(order_details[[#This Row],[Profit]]/order_details[[#This Row],[Sales]])/100</f>
        <v>9.2734910836762691E-3</v>
      </c>
      <c r="Q1668" s="12"/>
    </row>
    <row r="1669" spans="1:17" x14ac:dyDescent="0.25">
      <c r="A1669">
        <v>11034</v>
      </c>
      <c r="B1669">
        <v>21</v>
      </c>
      <c r="C1669" t="str">
        <f>_xlfn.XLOOKUP(order_details[[#This Row],[orderID]],orders[orderID],orders[customerID])</f>
        <v>OLDWO</v>
      </c>
      <c r="D1669" t="str">
        <f>_xlfn.XLOOKUP(order_details[[#This Row],[orderID]],orders[orderID],orders[Employee Name])</f>
        <v>Laura Callahan</v>
      </c>
      <c r="E1669" t="str">
        <f>_xlfn.XLOOKUP(order_details[[#This Row],[Customer ID]],customers[customerID],customers[companyName])</f>
        <v>Old World Delicatessen</v>
      </c>
      <c r="F1669" t="str">
        <f>_xlfn.XLOOKUP(order_details[[#This Row],[productID]],products[productID],products[productName])</f>
        <v>Sir Rodney's Scones</v>
      </c>
      <c r="G1669" t="str">
        <f>_xlfn.XLOOKUP(order_details[[#This Row],[Product Name]],products[productName],products[Category Name])</f>
        <v>Confections</v>
      </c>
      <c r="H1669" s="6">
        <f>_xlfn.XLOOKUP(order_details[[#This Row],[orderID]],orders[orderID],orders[orderDate])</f>
        <v>42114</v>
      </c>
      <c r="I1669" s="6" t="e">
        <f>DATEVALUE(order_details[[#This Row],[Order Date]])</f>
        <v>#VALUE!</v>
      </c>
      <c r="J1669">
        <v>10</v>
      </c>
      <c r="K1669">
        <v>15</v>
      </c>
      <c r="L1669">
        <v>0.1</v>
      </c>
      <c r="M1669">
        <f>(order_details[[#This Row],[unitPrice]]*order_details[[#This Row],[quantity]]) - (order_details[[#This Row],[unitPrice]]*order_details[[#This Row],[quantity]]*order_details[[#This Row],[discount]])</f>
        <v>135</v>
      </c>
      <c r="N1669">
        <f>_xlfn.XLOOKUP(order_details[[#This Row],[orderID]],orders[orderID],orders[freight])</f>
        <v>40.32</v>
      </c>
      <c r="O1669">
        <f>order_details[[#This Row],[Sales]]-order_details[[#This Row],[Freight]]</f>
        <v>94.68</v>
      </c>
      <c r="P1669" s="8">
        <f>(order_details[[#This Row],[Profit]]/order_details[[#This Row],[Sales]])/100</f>
        <v>7.0133333333333332E-3</v>
      </c>
      <c r="Q1669" s="12"/>
    </row>
    <row r="1670" spans="1:17" x14ac:dyDescent="0.25">
      <c r="A1670">
        <v>11050</v>
      </c>
      <c r="B1670">
        <v>76</v>
      </c>
      <c r="C1670" t="str">
        <f>_xlfn.XLOOKUP(order_details[[#This Row],[orderID]],orders[orderID],orders[customerID])</f>
        <v>FOLKO</v>
      </c>
      <c r="D1670" t="str">
        <f>_xlfn.XLOOKUP(order_details[[#This Row],[orderID]],orders[orderID],orders[Employee Name])</f>
        <v>Laura Callahan</v>
      </c>
      <c r="E1670" t="str">
        <f>_xlfn.XLOOKUP(order_details[[#This Row],[Customer ID]],customers[customerID],customers[companyName])</f>
        <v>Folk och fä HB</v>
      </c>
      <c r="F1670" t="str">
        <f>_xlfn.XLOOKUP(order_details[[#This Row],[productID]],products[productID],products[productName])</f>
        <v>Lakkaliköri</v>
      </c>
      <c r="G1670" t="str">
        <f>_xlfn.XLOOKUP(order_details[[#This Row],[Product Name]],products[productName],products[Category Name])</f>
        <v>Beverages</v>
      </c>
      <c r="H1670" s="6">
        <f>_xlfn.XLOOKUP(order_details[[#This Row],[orderID]],orders[orderID],orders[orderDate])</f>
        <v>42121</v>
      </c>
      <c r="I1670" s="6" t="e">
        <f>DATEVALUE(order_details[[#This Row],[Order Date]])</f>
        <v>#VALUE!</v>
      </c>
      <c r="J1670">
        <v>18</v>
      </c>
      <c r="K1670">
        <v>50</v>
      </c>
      <c r="L1670">
        <v>0.1</v>
      </c>
      <c r="M1670">
        <f>(order_details[[#This Row],[unitPrice]]*order_details[[#This Row],[quantity]]) - (order_details[[#This Row],[unitPrice]]*order_details[[#This Row],[quantity]]*order_details[[#This Row],[discount]])</f>
        <v>810</v>
      </c>
      <c r="N1670">
        <f>_xlfn.XLOOKUP(order_details[[#This Row],[orderID]],orders[orderID],orders[freight])</f>
        <v>59.41</v>
      </c>
      <c r="O1670">
        <f>order_details[[#This Row],[Sales]]-order_details[[#This Row],[Freight]]</f>
        <v>750.59</v>
      </c>
      <c r="P1670" s="8">
        <f>(order_details[[#This Row],[Profit]]/order_details[[#This Row],[Sales]])/100</f>
        <v>9.2665432098765436E-3</v>
      </c>
      <c r="Q1670" s="12"/>
    </row>
    <row r="1671" spans="1:17" x14ac:dyDescent="0.25">
      <c r="A1671">
        <v>11063</v>
      </c>
      <c r="B1671">
        <v>40</v>
      </c>
      <c r="C1671" t="str">
        <f>_xlfn.XLOOKUP(order_details[[#This Row],[orderID]],orders[orderID],orders[customerID])</f>
        <v>HUNGO</v>
      </c>
      <c r="D1671" t="str">
        <f>_xlfn.XLOOKUP(order_details[[#This Row],[orderID]],orders[orderID],orders[Employee Name])</f>
        <v>Janet Leverling</v>
      </c>
      <c r="E1671" t="str">
        <f>_xlfn.XLOOKUP(order_details[[#This Row],[Customer ID]],customers[customerID],customers[companyName])</f>
        <v>Hungry Owl All-Night Grocers</v>
      </c>
      <c r="F1671" t="str">
        <f>_xlfn.XLOOKUP(order_details[[#This Row],[productID]],products[productID],products[productName])</f>
        <v>Boston Crab Meat</v>
      </c>
      <c r="G1671" t="str">
        <f>_xlfn.XLOOKUP(order_details[[#This Row],[Product Name]],products[productName],products[Category Name])</f>
        <v>Seafood</v>
      </c>
      <c r="H1671" s="6">
        <f>_xlfn.XLOOKUP(order_details[[#This Row],[orderID]],orders[orderID],orders[orderDate])</f>
        <v>42124</v>
      </c>
      <c r="I1671" s="6" t="e">
        <f>DATEVALUE(order_details[[#This Row],[Order Date]])</f>
        <v>#VALUE!</v>
      </c>
      <c r="J1671">
        <v>18.399999999999999</v>
      </c>
      <c r="K1671">
        <v>40</v>
      </c>
      <c r="L1671">
        <v>0.1</v>
      </c>
      <c r="M1671">
        <f>(order_details[[#This Row],[unitPrice]]*order_details[[#This Row],[quantity]]) - (order_details[[#This Row],[unitPrice]]*order_details[[#This Row],[quantity]]*order_details[[#This Row],[discount]])</f>
        <v>662.4</v>
      </c>
      <c r="N1671">
        <f>_xlfn.XLOOKUP(order_details[[#This Row],[orderID]],orders[orderID],orders[freight])</f>
        <v>81.73</v>
      </c>
      <c r="O1671">
        <f>order_details[[#This Row],[Sales]]-order_details[[#This Row],[Freight]]</f>
        <v>580.66999999999996</v>
      </c>
      <c r="P1671" s="8">
        <f>(order_details[[#This Row],[Profit]]/order_details[[#This Row],[Sales]])/100</f>
        <v>8.7661533816425115E-3</v>
      </c>
      <c r="Q1671" s="12"/>
    </row>
    <row r="1672" spans="1:17" x14ac:dyDescent="0.25">
      <c r="A1672">
        <v>11063</v>
      </c>
      <c r="B1672">
        <v>41</v>
      </c>
      <c r="C1672" t="str">
        <f>_xlfn.XLOOKUP(order_details[[#This Row],[orderID]],orders[orderID],orders[customerID])</f>
        <v>HUNGO</v>
      </c>
      <c r="D1672" t="str">
        <f>_xlfn.XLOOKUP(order_details[[#This Row],[orderID]],orders[orderID],orders[Employee Name])</f>
        <v>Janet Leverling</v>
      </c>
      <c r="E1672" t="str">
        <f>_xlfn.XLOOKUP(order_details[[#This Row],[Customer ID]],customers[customerID],customers[companyName])</f>
        <v>Hungry Owl All-Night Grocers</v>
      </c>
      <c r="F1672" t="str">
        <f>_xlfn.XLOOKUP(order_details[[#This Row],[productID]],products[productID],products[productName])</f>
        <v>Jack's New England Clam Chowder</v>
      </c>
      <c r="G1672" t="str">
        <f>_xlfn.XLOOKUP(order_details[[#This Row],[Product Name]],products[productName],products[Category Name])</f>
        <v>Seafood</v>
      </c>
      <c r="H1672" s="6">
        <f>_xlfn.XLOOKUP(order_details[[#This Row],[orderID]],orders[orderID],orders[orderDate])</f>
        <v>42124</v>
      </c>
      <c r="I1672" s="6" t="e">
        <f>DATEVALUE(order_details[[#This Row],[Order Date]])</f>
        <v>#VALUE!</v>
      </c>
      <c r="J1672">
        <v>9.65</v>
      </c>
      <c r="K1672">
        <v>30</v>
      </c>
      <c r="L1672">
        <v>0.1</v>
      </c>
      <c r="M1672">
        <f>(order_details[[#This Row],[unitPrice]]*order_details[[#This Row],[quantity]]) - (order_details[[#This Row],[unitPrice]]*order_details[[#This Row],[quantity]]*order_details[[#This Row],[discount]])</f>
        <v>260.55</v>
      </c>
      <c r="N1672">
        <f>_xlfn.XLOOKUP(order_details[[#This Row],[orderID]],orders[orderID],orders[freight])</f>
        <v>81.73</v>
      </c>
      <c r="O1672">
        <f>order_details[[#This Row],[Sales]]-order_details[[#This Row],[Freight]]</f>
        <v>178.82</v>
      </c>
      <c r="P1672" s="8">
        <f>(order_details[[#This Row],[Profit]]/order_details[[#This Row],[Sales]])/100</f>
        <v>6.8631740548838992E-3</v>
      </c>
      <c r="Q1672" s="12"/>
    </row>
    <row r="1673" spans="1:17" x14ac:dyDescent="0.25">
      <c r="A1673">
        <v>11064</v>
      </c>
      <c r="B1673">
        <v>17</v>
      </c>
      <c r="C1673" t="str">
        <f>_xlfn.XLOOKUP(order_details[[#This Row],[orderID]],orders[orderID],orders[customerID])</f>
        <v>SAVEA</v>
      </c>
      <c r="D1673" t="str">
        <f>_xlfn.XLOOKUP(order_details[[#This Row],[orderID]],orders[orderID],orders[Employee Name])</f>
        <v>Nancy Davolio</v>
      </c>
      <c r="E1673" t="str">
        <f>_xlfn.XLOOKUP(order_details[[#This Row],[Customer ID]],customers[customerID],customers[companyName])</f>
        <v>Save-a-lot Markets</v>
      </c>
      <c r="F1673" t="str">
        <f>_xlfn.XLOOKUP(order_details[[#This Row],[productID]],products[productID],products[productName])</f>
        <v>Alice Mutton</v>
      </c>
      <c r="G1673" t="str">
        <f>_xlfn.XLOOKUP(order_details[[#This Row],[Product Name]],products[productName],products[Category Name])</f>
        <v>Meat &amp; Poultry</v>
      </c>
      <c r="H1673" s="6">
        <f>_xlfn.XLOOKUP(order_details[[#This Row],[orderID]],orders[orderID],orders[orderDate])</f>
        <v>42125</v>
      </c>
      <c r="I1673" s="6" t="e">
        <f>DATEVALUE(order_details[[#This Row],[Order Date]])</f>
        <v>#VALUE!</v>
      </c>
      <c r="J1673">
        <v>39</v>
      </c>
      <c r="K1673">
        <v>77</v>
      </c>
      <c r="L1673">
        <v>0.1</v>
      </c>
      <c r="M1673">
        <f>(order_details[[#This Row],[unitPrice]]*order_details[[#This Row],[quantity]]) - (order_details[[#This Row],[unitPrice]]*order_details[[#This Row],[quantity]]*order_details[[#This Row],[discount]])</f>
        <v>2702.7</v>
      </c>
      <c r="N1673">
        <f>_xlfn.XLOOKUP(order_details[[#This Row],[orderID]],orders[orderID],orders[freight])</f>
        <v>30.09</v>
      </c>
      <c r="O1673">
        <f>order_details[[#This Row],[Sales]]-order_details[[#This Row],[Freight]]</f>
        <v>2672.6099999999997</v>
      </c>
      <c r="P1673" s="8">
        <f>(order_details[[#This Row],[Profit]]/order_details[[#This Row],[Sales]])/100</f>
        <v>9.8886668886668874E-3</v>
      </c>
      <c r="Q1673" s="12"/>
    </row>
    <row r="1674" spans="1:17" x14ac:dyDescent="0.25">
      <c r="A1674">
        <v>11064</v>
      </c>
      <c r="B1674">
        <v>53</v>
      </c>
      <c r="C1674" t="str">
        <f>_xlfn.XLOOKUP(order_details[[#This Row],[orderID]],orders[orderID],orders[customerID])</f>
        <v>SAVEA</v>
      </c>
      <c r="D1674" t="str">
        <f>_xlfn.XLOOKUP(order_details[[#This Row],[orderID]],orders[orderID],orders[Employee Name])</f>
        <v>Nancy Davolio</v>
      </c>
      <c r="E1674" t="str">
        <f>_xlfn.XLOOKUP(order_details[[#This Row],[Customer ID]],customers[customerID],customers[companyName])</f>
        <v>Save-a-lot Markets</v>
      </c>
      <c r="F1674" t="str">
        <f>_xlfn.XLOOKUP(order_details[[#This Row],[productID]],products[productID],products[productName])</f>
        <v>Perth Pasties</v>
      </c>
      <c r="G1674" t="str">
        <f>_xlfn.XLOOKUP(order_details[[#This Row],[Product Name]],products[productName],products[Category Name])</f>
        <v>Meat &amp; Poultry</v>
      </c>
      <c r="H1674" s="6">
        <f>_xlfn.XLOOKUP(order_details[[#This Row],[orderID]],orders[orderID],orders[orderDate])</f>
        <v>42125</v>
      </c>
      <c r="I1674" s="6" t="e">
        <f>DATEVALUE(order_details[[#This Row],[Order Date]])</f>
        <v>#VALUE!</v>
      </c>
      <c r="J1674">
        <v>32.799999999999997</v>
      </c>
      <c r="K1674">
        <v>25</v>
      </c>
      <c r="L1674">
        <v>0.1</v>
      </c>
      <c r="M1674">
        <f>(order_details[[#This Row],[unitPrice]]*order_details[[#This Row],[quantity]]) - (order_details[[#This Row],[unitPrice]]*order_details[[#This Row],[quantity]]*order_details[[#This Row],[discount]])</f>
        <v>737.99999999999989</v>
      </c>
      <c r="N1674">
        <f>_xlfn.XLOOKUP(order_details[[#This Row],[orderID]],orders[orderID],orders[freight])</f>
        <v>30.09</v>
      </c>
      <c r="O1674">
        <f>order_details[[#This Row],[Sales]]-order_details[[#This Row],[Freight]]</f>
        <v>707.90999999999985</v>
      </c>
      <c r="P1674" s="8">
        <f>(order_details[[#This Row],[Profit]]/order_details[[#This Row],[Sales]])/100</f>
        <v>9.5922764227642284E-3</v>
      </c>
      <c r="Q1674" s="12"/>
    </row>
    <row r="1675" spans="1:17" x14ac:dyDescent="0.25">
      <c r="A1675">
        <v>11064</v>
      </c>
      <c r="B1675">
        <v>55</v>
      </c>
      <c r="C1675" t="str">
        <f>_xlfn.XLOOKUP(order_details[[#This Row],[orderID]],orders[orderID],orders[customerID])</f>
        <v>SAVEA</v>
      </c>
      <c r="D1675" t="str">
        <f>_xlfn.XLOOKUP(order_details[[#This Row],[orderID]],orders[orderID],orders[Employee Name])</f>
        <v>Nancy Davolio</v>
      </c>
      <c r="E1675" t="str">
        <f>_xlfn.XLOOKUP(order_details[[#This Row],[Customer ID]],customers[customerID],customers[companyName])</f>
        <v>Save-a-lot Markets</v>
      </c>
      <c r="F1675" t="str">
        <f>_xlfn.XLOOKUP(order_details[[#This Row],[productID]],products[productID],products[productName])</f>
        <v>Pâté chinois</v>
      </c>
      <c r="G1675" t="str">
        <f>_xlfn.XLOOKUP(order_details[[#This Row],[Product Name]],products[productName],products[Category Name])</f>
        <v>Meat &amp; Poultry</v>
      </c>
      <c r="H1675" s="6">
        <f>_xlfn.XLOOKUP(order_details[[#This Row],[orderID]],orders[orderID],orders[orderDate])</f>
        <v>42125</v>
      </c>
      <c r="I1675" s="6" t="e">
        <f>DATEVALUE(order_details[[#This Row],[Order Date]])</f>
        <v>#VALUE!</v>
      </c>
      <c r="J1675">
        <v>24</v>
      </c>
      <c r="K1675">
        <v>4</v>
      </c>
      <c r="L1675">
        <v>0.1</v>
      </c>
      <c r="M1675">
        <f>(order_details[[#This Row],[unitPrice]]*order_details[[#This Row],[quantity]]) - (order_details[[#This Row],[unitPrice]]*order_details[[#This Row],[quantity]]*order_details[[#This Row],[discount]])</f>
        <v>86.4</v>
      </c>
      <c r="N1675">
        <f>_xlfn.XLOOKUP(order_details[[#This Row],[orderID]],orders[orderID],orders[freight])</f>
        <v>30.09</v>
      </c>
      <c r="O1675">
        <f>order_details[[#This Row],[Sales]]-order_details[[#This Row],[Freight]]</f>
        <v>56.31</v>
      </c>
      <c r="P1675" s="8">
        <f>(order_details[[#This Row],[Profit]]/order_details[[#This Row],[Sales]])/100</f>
        <v>6.5173611111111109E-3</v>
      </c>
      <c r="Q1675" s="12"/>
    </row>
    <row r="1676" spans="1:17" x14ac:dyDescent="0.25">
      <c r="A1676">
        <v>11077</v>
      </c>
      <c r="B1676">
        <v>8</v>
      </c>
      <c r="C1676" t="str">
        <f>_xlfn.XLOOKUP(order_details[[#This Row],[orderID]],orders[orderID],orders[customerID])</f>
        <v>RATTC</v>
      </c>
      <c r="D1676" t="str">
        <f>_xlfn.XLOOKUP(order_details[[#This Row],[orderID]],orders[orderID],orders[Employee Name])</f>
        <v>Nancy Davolio</v>
      </c>
      <c r="E1676" t="str">
        <f>_xlfn.XLOOKUP(order_details[[#This Row],[Customer ID]],customers[customerID],customers[companyName])</f>
        <v>Rattlesnake Canyon Grocery</v>
      </c>
      <c r="F1676" t="str">
        <f>_xlfn.XLOOKUP(order_details[[#This Row],[productID]],products[productID],products[productName])</f>
        <v>Northwoods Cranberry Sauce</v>
      </c>
      <c r="G1676" t="str">
        <f>_xlfn.XLOOKUP(order_details[[#This Row],[Product Name]],products[productName],products[Category Name])</f>
        <v>Condiments</v>
      </c>
      <c r="H1676" s="6">
        <f>_xlfn.XLOOKUP(order_details[[#This Row],[orderID]],orders[orderID],orders[orderDate])</f>
        <v>42130</v>
      </c>
      <c r="I1676" s="6" t="e">
        <f>DATEVALUE(order_details[[#This Row],[Order Date]])</f>
        <v>#VALUE!</v>
      </c>
      <c r="J1676">
        <v>40</v>
      </c>
      <c r="K1676">
        <v>2</v>
      </c>
      <c r="L1676">
        <v>0.1</v>
      </c>
      <c r="M1676">
        <f>(order_details[[#This Row],[unitPrice]]*order_details[[#This Row],[quantity]]) - (order_details[[#This Row],[unitPrice]]*order_details[[#This Row],[quantity]]*order_details[[#This Row],[discount]])</f>
        <v>72</v>
      </c>
      <c r="N1676">
        <f>_xlfn.XLOOKUP(order_details[[#This Row],[orderID]],orders[orderID],orders[freight])</f>
        <v>8.5299999999999994</v>
      </c>
      <c r="O1676">
        <f>order_details[[#This Row],[Sales]]-order_details[[#This Row],[Freight]]</f>
        <v>63.47</v>
      </c>
      <c r="P1676" s="8">
        <f>(order_details[[#This Row],[Profit]]/order_details[[#This Row],[Sales]])/100</f>
        <v>8.8152777777777778E-3</v>
      </c>
      <c r="Q1676" s="12"/>
    </row>
    <row r="1677" spans="1:17" x14ac:dyDescent="0.25">
      <c r="A1677">
        <v>10258</v>
      </c>
      <c r="B1677">
        <v>2</v>
      </c>
      <c r="C1677" t="str">
        <f>_xlfn.XLOOKUP(order_details[[#This Row],[orderID]],orders[orderID],orders[customerID])</f>
        <v>ERNSH</v>
      </c>
      <c r="D1677" t="str">
        <f>_xlfn.XLOOKUP(order_details[[#This Row],[orderID]],orders[orderID],orders[Employee Name])</f>
        <v>Nancy Davolio</v>
      </c>
      <c r="E1677" t="str">
        <f>_xlfn.XLOOKUP(order_details[[#This Row],[Customer ID]],customers[customerID],customers[companyName])</f>
        <v>Ernst Handel</v>
      </c>
      <c r="F1677" t="str">
        <f>_xlfn.XLOOKUP(order_details[[#This Row],[productID]],products[productID],products[productName])</f>
        <v>Chang</v>
      </c>
      <c r="G1677" t="str">
        <f>_xlfn.XLOOKUP(order_details[[#This Row],[Product Name]],products[productName],products[Category Name])</f>
        <v>Beverages</v>
      </c>
      <c r="H1677" s="6">
        <f>_xlfn.XLOOKUP(order_details[[#This Row],[orderID]],orders[orderID],orders[orderDate])</f>
        <v>41472</v>
      </c>
      <c r="I1677" s="6" t="e">
        <f>DATEVALUE(order_details[[#This Row],[Order Date]])</f>
        <v>#VALUE!</v>
      </c>
      <c r="J1677">
        <v>15.2</v>
      </c>
      <c r="K1677">
        <v>50</v>
      </c>
      <c r="L1677">
        <v>0.2</v>
      </c>
      <c r="M1677">
        <f>(order_details[[#This Row],[unitPrice]]*order_details[[#This Row],[quantity]]) - (order_details[[#This Row],[unitPrice]]*order_details[[#This Row],[quantity]]*order_details[[#This Row],[discount]])</f>
        <v>608</v>
      </c>
      <c r="N1677">
        <f>_xlfn.XLOOKUP(order_details[[#This Row],[orderID]],orders[orderID],orders[freight])</f>
        <v>140.51</v>
      </c>
      <c r="O1677">
        <f>order_details[[#This Row],[Sales]]-order_details[[#This Row],[Freight]]</f>
        <v>467.49</v>
      </c>
      <c r="P1677" s="8">
        <f>(order_details[[#This Row],[Profit]]/order_details[[#This Row],[Sales]])/100</f>
        <v>7.6889802631578954E-3</v>
      </c>
      <c r="Q1677" s="12"/>
    </row>
    <row r="1678" spans="1:17" x14ac:dyDescent="0.25">
      <c r="A1678">
        <v>10258</v>
      </c>
      <c r="B1678">
        <v>5</v>
      </c>
      <c r="C1678" t="str">
        <f>_xlfn.XLOOKUP(order_details[[#This Row],[orderID]],orders[orderID],orders[customerID])</f>
        <v>ERNSH</v>
      </c>
      <c r="D1678" t="str">
        <f>_xlfn.XLOOKUP(order_details[[#This Row],[orderID]],orders[orderID],orders[Employee Name])</f>
        <v>Nancy Davolio</v>
      </c>
      <c r="E1678" t="str">
        <f>_xlfn.XLOOKUP(order_details[[#This Row],[Customer ID]],customers[customerID],customers[companyName])</f>
        <v>Ernst Handel</v>
      </c>
      <c r="F1678" t="str">
        <f>_xlfn.XLOOKUP(order_details[[#This Row],[productID]],products[productID],products[productName])</f>
        <v>Chef Anton's Gumbo Mix</v>
      </c>
      <c r="G1678" t="str">
        <f>_xlfn.XLOOKUP(order_details[[#This Row],[Product Name]],products[productName],products[Category Name])</f>
        <v>Condiments</v>
      </c>
      <c r="H1678" s="6">
        <f>_xlfn.XLOOKUP(order_details[[#This Row],[orderID]],orders[orderID],orders[orderDate])</f>
        <v>41472</v>
      </c>
      <c r="I1678" s="6" t="e">
        <f>DATEVALUE(order_details[[#This Row],[Order Date]])</f>
        <v>#VALUE!</v>
      </c>
      <c r="J1678">
        <v>17</v>
      </c>
      <c r="K1678">
        <v>65</v>
      </c>
      <c r="L1678">
        <v>0.2</v>
      </c>
      <c r="M1678">
        <f>(order_details[[#This Row],[unitPrice]]*order_details[[#This Row],[quantity]]) - (order_details[[#This Row],[unitPrice]]*order_details[[#This Row],[quantity]]*order_details[[#This Row],[discount]])</f>
        <v>884</v>
      </c>
      <c r="N1678">
        <f>_xlfn.XLOOKUP(order_details[[#This Row],[orderID]],orders[orderID],orders[freight])</f>
        <v>140.51</v>
      </c>
      <c r="O1678">
        <f>order_details[[#This Row],[Sales]]-order_details[[#This Row],[Freight]]</f>
        <v>743.49</v>
      </c>
      <c r="P1678" s="8">
        <f>(order_details[[#This Row],[Profit]]/order_details[[#This Row],[Sales]])/100</f>
        <v>8.4105203619909506E-3</v>
      </c>
      <c r="Q1678" s="12"/>
    </row>
    <row r="1679" spans="1:17" x14ac:dyDescent="0.25">
      <c r="A1679">
        <v>10258</v>
      </c>
      <c r="B1679">
        <v>32</v>
      </c>
      <c r="C1679" t="str">
        <f>_xlfn.XLOOKUP(order_details[[#This Row],[orderID]],orders[orderID],orders[customerID])</f>
        <v>ERNSH</v>
      </c>
      <c r="D1679" t="str">
        <f>_xlfn.XLOOKUP(order_details[[#This Row],[orderID]],orders[orderID],orders[Employee Name])</f>
        <v>Nancy Davolio</v>
      </c>
      <c r="E1679" t="str">
        <f>_xlfn.XLOOKUP(order_details[[#This Row],[Customer ID]],customers[customerID],customers[companyName])</f>
        <v>Ernst Handel</v>
      </c>
      <c r="F1679" t="str">
        <f>_xlfn.XLOOKUP(order_details[[#This Row],[productID]],products[productID],products[productName])</f>
        <v>Mascarpone Fabioli</v>
      </c>
      <c r="G1679" t="str">
        <f>_xlfn.XLOOKUP(order_details[[#This Row],[Product Name]],products[productName],products[Category Name])</f>
        <v>Dairy Products</v>
      </c>
      <c r="H1679" s="6">
        <f>_xlfn.XLOOKUP(order_details[[#This Row],[orderID]],orders[orderID],orders[orderDate])</f>
        <v>41472</v>
      </c>
      <c r="I1679" s="6" t="e">
        <f>DATEVALUE(order_details[[#This Row],[Order Date]])</f>
        <v>#VALUE!</v>
      </c>
      <c r="J1679">
        <v>25.6</v>
      </c>
      <c r="K1679">
        <v>6</v>
      </c>
      <c r="L1679">
        <v>0.2</v>
      </c>
      <c r="M1679">
        <f>(order_details[[#This Row],[unitPrice]]*order_details[[#This Row],[quantity]]) - (order_details[[#This Row],[unitPrice]]*order_details[[#This Row],[quantity]]*order_details[[#This Row],[discount]])</f>
        <v>122.88000000000002</v>
      </c>
      <c r="N1679">
        <f>_xlfn.XLOOKUP(order_details[[#This Row],[orderID]],orders[orderID],orders[freight])</f>
        <v>140.51</v>
      </c>
      <c r="O1679">
        <f>order_details[[#This Row],[Sales]]-order_details[[#This Row],[Freight]]</f>
        <v>-17.629999999999967</v>
      </c>
      <c r="P1679" s="8">
        <f>(order_details[[#This Row],[Profit]]/order_details[[#This Row],[Sales]])/100</f>
        <v>-1.4347330729166637E-3</v>
      </c>
      <c r="Q1679" s="12"/>
    </row>
    <row r="1680" spans="1:17" x14ac:dyDescent="0.25">
      <c r="A1680">
        <v>10262</v>
      </c>
      <c r="B1680">
        <v>5</v>
      </c>
      <c r="C1680" t="str">
        <f>_xlfn.XLOOKUP(order_details[[#This Row],[orderID]],orders[orderID],orders[customerID])</f>
        <v>RATTC</v>
      </c>
      <c r="D1680" t="str">
        <f>_xlfn.XLOOKUP(order_details[[#This Row],[orderID]],orders[orderID],orders[Employee Name])</f>
        <v>Laura Callahan</v>
      </c>
      <c r="E1680" t="str">
        <f>_xlfn.XLOOKUP(order_details[[#This Row],[Customer ID]],customers[customerID],customers[companyName])</f>
        <v>Rattlesnake Canyon Grocery</v>
      </c>
      <c r="F1680" t="str">
        <f>_xlfn.XLOOKUP(order_details[[#This Row],[productID]],products[productID],products[productName])</f>
        <v>Chef Anton's Gumbo Mix</v>
      </c>
      <c r="G1680" t="str">
        <f>_xlfn.XLOOKUP(order_details[[#This Row],[Product Name]],products[productName],products[Category Name])</f>
        <v>Condiments</v>
      </c>
      <c r="H1680" s="6">
        <f>_xlfn.XLOOKUP(order_details[[#This Row],[orderID]],orders[orderID],orders[orderDate])</f>
        <v>41477</v>
      </c>
      <c r="I1680" s="6" t="e">
        <f>DATEVALUE(order_details[[#This Row],[Order Date]])</f>
        <v>#VALUE!</v>
      </c>
      <c r="J1680">
        <v>17</v>
      </c>
      <c r="K1680">
        <v>12</v>
      </c>
      <c r="L1680">
        <v>0.2</v>
      </c>
      <c r="M1680">
        <f>(order_details[[#This Row],[unitPrice]]*order_details[[#This Row],[quantity]]) - (order_details[[#This Row],[unitPrice]]*order_details[[#This Row],[quantity]]*order_details[[#This Row],[discount]])</f>
        <v>163.19999999999999</v>
      </c>
      <c r="N1680">
        <f>_xlfn.XLOOKUP(order_details[[#This Row],[orderID]],orders[orderID],orders[freight])</f>
        <v>48.29</v>
      </c>
      <c r="O1680">
        <f>order_details[[#This Row],[Sales]]-order_details[[#This Row],[Freight]]</f>
        <v>114.91</v>
      </c>
      <c r="P1680" s="8">
        <f>(order_details[[#This Row],[Profit]]/order_details[[#This Row],[Sales]])/100</f>
        <v>7.0410539215686272E-3</v>
      </c>
      <c r="Q1680" s="12"/>
    </row>
    <row r="1681" spans="1:17" x14ac:dyDescent="0.25">
      <c r="A1681">
        <v>10285</v>
      </c>
      <c r="B1681">
        <v>1</v>
      </c>
      <c r="C1681" t="str">
        <f>_xlfn.XLOOKUP(order_details[[#This Row],[orderID]],orders[orderID],orders[customerID])</f>
        <v>QUICK</v>
      </c>
      <c r="D1681" t="str">
        <f>_xlfn.XLOOKUP(order_details[[#This Row],[orderID]],orders[orderID],orders[Employee Name])</f>
        <v>Nancy Davolio</v>
      </c>
      <c r="E1681" t="str">
        <f>_xlfn.XLOOKUP(order_details[[#This Row],[Customer ID]],customers[customerID],customers[companyName])</f>
        <v>QUICK-Stop</v>
      </c>
      <c r="F1681" t="str">
        <f>_xlfn.XLOOKUP(order_details[[#This Row],[productID]],products[productID],products[productName])</f>
        <v>Chai</v>
      </c>
      <c r="G1681" t="str">
        <f>_xlfn.XLOOKUP(order_details[[#This Row],[Product Name]],products[productName],products[Category Name])</f>
        <v>Beverages</v>
      </c>
      <c r="H1681" s="6">
        <f>_xlfn.XLOOKUP(order_details[[#This Row],[orderID]],orders[orderID],orders[orderDate])</f>
        <v>41506</v>
      </c>
      <c r="I1681" s="6" t="e">
        <f>DATEVALUE(order_details[[#This Row],[Order Date]])</f>
        <v>#VALUE!</v>
      </c>
      <c r="J1681">
        <v>14.4</v>
      </c>
      <c r="K1681">
        <v>45</v>
      </c>
      <c r="L1681">
        <v>0.2</v>
      </c>
      <c r="M1681">
        <f>(order_details[[#This Row],[unitPrice]]*order_details[[#This Row],[quantity]]) - (order_details[[#This Row],[unitPrice]]*order_details[[#This Row],[quantity]]*order_details[[#This Row],[discount]])</f>
        <v>518.4</v>
      </c>
      <c r="N1681">
        <f>_xlfn.XLOOKUP(order_details[[#This Row],[orderID]],orders[orderID],orders[freight])</f>
        <v>76.83</v>
      </c>
      <c r="O1681">
        <f>order_details[[#This Row],[Sales]]-order_details[[#This Row],[Freight]]</f>
        <v>441.57</v>
      </c>
      <c r="P1681" s="8">
        <f>(order_details[[#This Row],[Profit]]/order_details[[#This Row],[Sales]])/100</f>
        <v>8.517939814814815E-3</v>
      </c>
      <c r="Q1681" s="12"/>
    </row>
    <row r="1682" spans="1:17" x14ac:dyDescent="0.25">
      <c r="A1682">
        <v>10285</v>
      </c>
      <c r="B1682">
        <v>40</v>
      </c>
      <c r="C1682" t="str">
        <f>_xlfn.XLOOKUP(order_details[[#This Row],[orderID]],orders[orderID],orders[customerID])</f>
        <v>QUICK</v>
      </c>
      <c r="D1682" t="str">
        <f>_xlfn.XLOOKUP(order_details[[#This Row],[orderID]],orders[orderID],orders[Employee Name])</f>
        <v>Nancy Davolio</v>
      </c>
      <c r="E1682" t="str">
        <f>_xlfn.XLOOKUP(order_details[[#This Row],[Customer ID]],customers[customerID],customers[companyName])</f>
        <v>QUICK-Stop</v>
      </c>
      <c r="F1682" t="str">
        <f>_xlfn.XLOOKUP(order_details[[#This Row],[productID]],products[productID],products[productName])</f>
        <v>Boston Crab Meat</v>
      </c>
      <c r="G1682" t="str">
        <f>_xlfn.XLOOKUP(order_details[[#This Row],[Product Name]],products[productName],products[Category Name])</f>
        <v>Seafood</v>
      </c>
      <c r="H1682" s="6">
        <f>_xlfn.XLOOKUP(order_details[[#This Row],[orderID]],orders[orderID],orders[orderDate])</f>
        <v>41506</v>
      </c>
      <c r="I1682" s="6" t="e">
        <f>DATEVALUE(order_details[[#This Row],[Order Date]])</f>
        <v>#VALUE!</v>
      </c>
      <c r="J1682">
        <v>14.7</v>
      </c>
      <c r="K1682">
        <v>40</v>
      </c>
      <c r="L1682">
        <v>0.2</v>
      </c>
      <c r="M1682">
        <f>(order_details[[#This Row],[unitPrice]]*order_details[[#This Row],[quantity]]) - (order_details[[#This Row],[unitPrice]]*order_details[[#This Row],[quantity]]*order_details[[#This Row],[discount]])</f>
        <v>470.4</v>
      </c>
      <c r="N1682">
        <f>_xlfn.XLOOKUP(order_details[[#This Row],[orderID]],orders[orderID],orders[freight])</f>
        <v>76.83</v>
      </c>
      <c r="O1682">
        <f>order_details[[#This Row],[Sales]]-order_details[[#This Row],[Freight]]</f>
        <v>393.57</v>
      </c>
      <c r="P1682" s="8">
        <f>(order_details[[#This Row],[Profit]]/order_details[[#This Row],[Sales]])/100</f>
        <v>8.3667091836734705E-3</v>
      </c>
      <c r="Q1682" s="12"/>
    </row>
    <row r="1683" spans="1:17" x14ac:dyDescent="0.25">
      <c r="A1683">
        <v>10285</v>
      </c>
      <c r="B1683">
        <v>53</v>
      </c>
      <c r="C1683" t="str">
        <f>_xlfn.XLOOKUP(order_details[[#This Row],[orderID]],orders[orderID],orders[customerID])</f>
        <v>QUICK</v>
      </c>
      <c r="D1683" t="str">
        <f>_xlfn.XLOOKUP(order_details[[#This Row],[orderID]],orders[orderID],orders[Employee Name])</f>
        <v>Nancy Davolio</v>
      </c>
      <c r="E1683" t="str">
        <f>_xlfn.XLOOKUP(order_details[[#This Row],[Customer ID]],customers[customerID],customers[companyName])</f>
        <v>QUICK-Stop</v>
      </c>
      <c r="F1683" t="str">
        <f>_xlfn.XLOOKUP(order_details[[#This Row],[productID]],products[productID],products[productName])</f>
        <v>Perth Pasties</v>
      </c>
      <c r="G1683" t="str">
        <f>_xlfn.XLOOKUP(order_details[[#This Row],[Product Name]],products[productName],products[Category Name])</f>
        <v>Meat &amp; Poultry</v>
      </c>
      <c r="H1683" s="6">
        <f>_xlfn.XLOOKUP(order_details[[#This Row],[orderID]],orders[orderID],orders[orderDate])</f>
        <v>41506</v>
      </c>
      <c r="I1683" s="6" t="e">
        <f>DATEVALUE(order_details[[#This Row],[Order Date]])</f>
        <v>#VALUE!</v>
      </c>
      <c r="J1683">
        <v>26.2</v>
      </c>
      <c r="K1683">
        <v>36</v>
      </c>
      <c r="L1683">
        <v>0.2</v>
      </c>
      <c r="M1683">
        <f>(order_details[[#This Row],[unitPrice]]*order_details[[#This Row],[quantity]]) - (order_details[[#This Row],[unitPrice]]*order_details[[#This Row],[quantity]]*order_details[[#This Row],[discount]])</f>
        <v>754.56</v>
      </c>
      <c r="N1683">
        <f>_xlfn.XLOOKUP(order_details[[#This Row],[orderID]],orders[orderID],orders[freight])</f>
        <v>76.83</v>
      </c>
      <c r="O1683">
        <f>order_details[[#This Row],[Sales]]-order_details[[#This Row],[Freight]]</f>
        <v>677.7299999999999</v>
      </c>
      <c r="P1683" s="8">
        <f>(order_details[[#This Row],[Profit]]/order_details[[#This Row],[Sales]])/100</f>
        <v>8.981790712468192E-3</v>
      </c>
      <c r="Q1683" s="12"/>
    </row>
    <row r="1684" spans="1:17" x14ac:dyDescent="0.25">
      <c r="A1684">
        <v>10327</v>
      </c>
      <c r="B1684">
        <v>2</v>
      </c>
      <c r="C1684" t="str">
        <f>_xlfn.XLOOKUP(order_details[[#This Row],[orderID]],orders[orderID],orders[customerID])</f>
        <v>FOLKO</v>
      </c>
      <c r="D1684" t="str">
        <f>_xlfn.XLOOKUP(order_details[[#This Row],[orderID]],orders[orderID],orders[Employee Name])</f>
        <v>Andrew Fuller</v>
      </c>
      <c r="E1684" t="str">
        <f>_xlfn.XLOOKUP(order_details[[#This Row],[Customer ID]],customers[customerID],customers[companyName])</f>
        <v>Folk och fä HB</v>
      </c>
      <c r="F1684" t="str">
        <f>_xlfn.XLOOKUP(order_details[[#This Row],[productID]],products[productID],products[productName])</f>
        <v>Chang</v>
      </c>
      <c r="G1684" t="str">
        <f>_xlfn.XLOOKUP(order_details[[#This Row],[Product Name]],products[productName],products[Category Name])</f>
        <v>Beverages</v>
      </c>
      <c r="H1684" s="6">
        <f>_xlfn.XLOOKUP(order_details[[#This Row],[orderID]],orders[orderID],orders[orderDate])</f>
        <v>41558</v>
      </c>
      <c r="I1684" s="6" t="e">
        <f>DATEVALUE(order_details[[#This Row],[Order Date]])</f>
        <v>#VALUE!</v>
      </c>
      <c r="J1684">
        <v>15.2</v>
      </c>
      <c r="K1684">
        <v>25</v>
      </c>
      <c r="L1684">
        <v>0.2</v>
      </c>
      <c r="M1684">
        <f>(order_details[[#This Row],[unitPrice]]*order_details[[#This Row],[quantity]]) - (order_details[[#This Row],[unitPrice]]*order_details[[#This Row],[quantity]]*order_details[[#This Row],[discount]])</f>
        <v>304</v>
      </c>
      <c r="N1684">
        <f>_xlfn.XLOOKUP(order_details[[#This Row],[orderID]],orders[orderID],orders[freight])</f>
        <v>63.36</v>
      </c>
      <c r="O1684">
        <f>order_details[[#This Row],[Sales]]-order_details[[#This Row],[Freight]]</f>
        <v>240.64</v>
      </c>
      <c r="P1684" s="8">
        <f>(order_details[[#This Row],[Profit]]/order_details[[#This Row],[Sales]])/100</f>
        <v>7.9157894736842111E-3</v>
      </c>
      <c r="Q1684" s="12"/>
    </row>
    <row r="1685" spans="1:17" x14ac:dyDescent="0.25">
      <c r="A1685">
        <v>10327</v>
      </c>
      <c r="B1685">
        <v>11</v>
      </c>
      <c r="C1685" t="str">
        <f>_xlfn.XLOOKUP(order_details[[#This Row],[orderID]],orders[orderID],orders[customerID])</f>
        <v>FOLKO</v>
      </c>
      <c r="D1685" t="str">
        <f>_xlfn.XLOOKUP(order_details[[#This Row],[orderID]],orders[orderID],orders[Employee Name])</f>
        <v>Andrew Fuller</v>
      </c>
      <c r="E1685" t="str">
        <f>_xlfn.XLOOKUP(order_details[[#This Row],[Customer ID]],customers[customerID],customers[companyName])</f>
        <v>Folk och fä HB</v>
      </c>
      <c r="F1685" t="str">
        <f>_xlfn.XLOOKUP(order_details[[#This Row],[productID]],products[productID],products[productName])</f>
        <v>Queso Cabrales</v>
      </c>
      <c r="G1685" t="str">
        <f>_xlfn.XLOOKUP(order_details[[#This Row],[Product Name]],products[productName],products[Category Name])</f>
        <v>Dairy Products</v>
      </c>
      <c r="H1685" s="6">
        <f>_xlfn.XLOOKUP(order_details[[#This Row],[orderID]],orders[orderID],orders[orderDate])</f>
        <v>41558</v>
      </c>
      <c r="I1685" s="6" t="e">
        <f>DATEVALUE(order_details[[#This Row],[Order Date]])</f>
        <v>#VALUE!</v>
      </c>
      <c r="J1685">
        <v>16.8</v>
      </c>
      <c r="K1685">
        <v>50</v>
      </c>
      <c r="L1685">
        <v>0.2</v>
      </c>
      <c r="M1685">
        <f>(order_details[[#This Row],[unitPrice]]*order_details[[#This Row],[quantity]]) - (order_details[[#This Row],[unitPrice]]*order_details[[#This Row],[quantity]]*order_details[[#This Row],[discount]])</f>
        <v>672</v>
      </c>
      <c r="N1685">
        <f>_xlfn.XLOOKUP(order_details[[#This Row],[orderID]],orders[orderID],orders[freight])</f>
        <v>63.36</v>
      </c>
      <c r="O1685">
        <f>order_details[[#This Row],[Sales]]-order_details[[#This Row],[Freight]]</f>
        <v>608.64</v>
      </c>
      <c r="P1685" s="8">
        <f>(order_details[[#This Row],[Profit]]/order_details[[#This Row],[Sales]])/100</f>
        <v>9.0571428571428574E-3</v>
      </c>
      <c r="Q1685" s="12"/>
    </row>
    <row r="1686" spans="1:17" x14ac:dyDescent="0.25">
      <c r="A1686">
        <v>10327</v>
      </c>
      <c r="B1686">
        <v>30</v>
      </c>
      <c r="C1686" t="str">
        <f>_xlfn.XLOOKUP(order_details[[#This Row],[orderID]],orders[orderID],orders[customerID])</f>
        <v>FOLKO</v>
      </c>
      <c r="D1686" t="str">
        <f>_xlfn.XLOOKUP(order_details[[#This Row],[orderID]],orders[orderID],orders[Employee Name])</f>
        <v>Andrew Fuller</v>
      </c>
      <c r="E1686" t="str">
        <f>_xlfn.XLOOKUP(order_details[[#This Row],[Customer ID]],customers[customerID],customers[companyName])</f>
        <v>Folk och fä HB</v>
      </c>
      <c r="F1686" t="str">
        <f>_xlfn.XLOOKUP(order_details[[#This Row],[productID]],products[productID],products[productName])</f>
        <v>Nord-Ost Matjeshering</v>
      </c>
      <c r="G1686" t="str">
        <f>_xlfn.XLOOKUP(order_details[[#This Row],[Product Name]],products[productName],products[Category Name])</f>
        <v>Seafood</v>
      </c>
      <c r="H1686" s="6">
        <f>_xlfn.XLOOKUP(order_details[[#This Row],[orderID]],orders[orderID],orders[orderDate])</f>
        <v>41558</v>
      </c>
      <c r="I1686" s="6" t="e">
        <f>DATEVALUE(order_details[[#This Row],[Order Date]])</f>
        <v>#VALUE!</v>
      </c>
      <c r="J1686">
        <v>20.7</v>
      </c>
      <c r="K1686">
        <v>35</v>
      </c>
      <c r="L1686">
        <v>0.2</v>
      </c>
      <c r="M1686">
        <f>(order_details[[#This Row],[unitPrice]]*order_details[[#This Row],[quantity]]) - (order_details[[#This Row],[unitPrice]]*order_details[[#This Row],[quantity]]*order_details[[#This Row],[discount]])</f>
        <v>579.6</v>
      </c>
      <c r="N1686">
        <f>_xlfn.XLOOKUP(order_details[[#This Row],[orderID]],orders[orderID],orders[freight])</f>
        <v>63.36</v>
      </c>
      <c r="O1686">
        <f>order_details[[#This Row],[Sales]]-order_details[[#This Row],[Freight]]</f>
        <v>516.24</v>
      </c>
      <c r="P1686" s="8">
        <f>(order_details[[#This Row],[Profit]]/order_details[[#This Row],[Sales]])/100</f>
        <v>8.9068322981366455E-3</v>
      </c>
      <c r="Q1686" s="12"/>
    </row>
    <row r="1687" spans="1:17" x14ac:dyDescent="0.25">
      <c r="A1687">
        <v>10327</v>
      </c>
      <c r="B1687">
        <v>58</v>
      </c>
      <c r="C1687" t="str">
        <f>_xlfn.XLOOKUP(order_details[[#This Row],[orderID]],orders[orderID],orders[customerID])</f>
        <v>FOLKO</v>
      </c>
      <c r="D1687" t="str">
        <f>_xlfn.XLOOKUP(order_details[[#This Row],[orderID]],orders[orderID],orders[Employee Name])</f>
        <v>Andrew Fuller</v>
      </c>
      <c r="E1687" t="str">
        <f>_xlfn.XLOOKUP(order_details[[#This Row],[Customer ID]],customers[customerID],customers[companyName])</f>
        <v>Folk och fä HB</v>
      </c>
      <c r="F1687" t="str">
        <f>_xlfn.XLOOKUP(order_details[[#This Row],[productID]],products[productID],products[productName])</f>
        <v>Escargots de Bourgogne</v>
      </c>
      <c r="G1687" t="str">
        <f>_xlfn.XLOOKUP(order_details[[#This Row],[Product Name]],products[productName],products[Category Name])</f>
        <v>Seafood</v>
      </c>
      <c r="H1687" s="6">
        <f>_xlfn.XLOOKUP(order_details[[#This Row],[orderID]],orders[orderID],orders[orderDate])</f>
        <v>41558</v>
      </c>
      <c r="I1687" s="6" t="e">
        <f>DATEVALUE(order_details[[#This Row],[Order Date]])</f>
        <v>#VALUE!</v>
      </c>
      <c r="J1687">
        <v>10.6</v>
      </c>
      <c r="K1687">
        <v>30</v>
      </c>
      <c r="L1687">
        <v>0.2</v>
      </c>
      <c r="M1687">
        <f>(order_details[[#This Row],[unitPrice]]*order_details[[#This Row],[quantity]]) - (order_details[[#This Row],[unitPrice]]*order_details[[#This Row],[quantity]]*order_details[[#This Row],[discount]])</f>
        <v>254.4</v>
      </c>
      <c r="N1687">
        <f>_xlfn.XLOOKUP(order_details[[#This Row],[orderID]],orders[orderID],orders[freight])</f>
        <v>63.36</v>
      </c>
      <c r="O1687">
        <f>order_details[[#This Row],[Sales]]-order_details[[#This Row],[Freight]]</f>
        <v>191.04000000000002</v>
      </c>
      <c r="P1687" s="8">
        <f>(order_details[[#This Row],[Profit]]/order_details[[#This Row],[Sales]])/100</f>
        <v>7.5094339622641514E-3</v>
      </c>
      <c r="Q1687" s="12"/>
    </row>
    <row r="1688" spans="1:17" x14ac:dyDescent="0.25">
      <c r="A1688">
        <v>10332</v>
      </c>
      <c r="B1688">
        <v>18</v>
      </c>
      <c r="C1688" t="str">
        <f>_xlfn.XLOOKUP(order_details[[#This Row],[orderID]],orders[orderID],orders[customerID])</f>
        <v>MEREP</v>
      </c>
      <c r="D1688" t="str">
        <f>_xlfn.XLOOKUP(order_details[[#This Row],[orderID]],orders[orderID],orders[Employee Name])</f>
        <v>Janet Leverling</v>
      </c>
      <c r="E1688" t="str">
        <f>_xlfn.XLOOKUP(order_details[[#This Row],[Customer ID]],customers[customerID],customers[companyName])</f>
        <v>Mère Paillarde</v>
      </c>
      <c r="F1688" t="str">
        <f>_xlfn.XLOOKUP(order_details[[#This Row],[productID]],products[productID],products[productName])</f>
        <v>Carnarvon Tigers</v>
      </c>
      <c r="G1688" t="str">
        <f>_xlfn.XLOOKUP(order_details[[#This Row],[Product Name]],products[productName],products[Category Name])</f>
        <v>Seafood</v>
      </c>
      <c r="H1688" s="6">
        <f>_xlfn.XLOOKUP(order_details[[#This Row],[orderID]],orders[orderID],orders[orderDate])</f>
        <v>41564</v>
      </c>
      <c r="I1688" s="6" t="e">
        <f>DATEVALUE(order_details[[#This Row],[Order Date]])</f>
        <v>#VALUE!</v>
      </c>
      <c r="J1688">
        <v>50</v>
      </c>
      <c r="K1688">
        <v>40</v>
      </c>
      <c r="L1688">
        <v>0.2</v>
      </c>
      <c r="M1688">
        <f>(order_details[[#This Row],[unitPrice]]*order_details[[#This Row],[quantity]]) - (order_details[[#This Row],[unitPrice]]*order_details[[#This Row],[quantity]]*order_details[[#This Row],[discount]])</f>
        <v>1600</v>
      </c>
      <c r="N1688">
        <f>_xlfn.XLOOKUP(order_details[[#This Row],[orderID]],orders[orderID],orders[freight])</f>
        <v>52.84</v>
      </c>
      <c r="O1688">
        <f>order_details[[#This Row],[Sales]]-order_details[[#This Row],[Freight]]</f>
        <v>1547.16</v>
      </c>
      <c r="P1688" s="8">
        <f>(order_details[[#This Row],[Profit]]/order_details[[#This Row],[Sales]])/100</f>
        <v>9.6697499999999995E-3</v>
      </c>
      <c r="Q1688" s="12"/>
    </row>
    <row r="1689" spans="1:17" x14ac:dyDescent="0.25">
      <c r="A1689">
        <v>10332</v>
      </c>
      <c r="B1689">
        <v>42</v>
      </c>
      <c r="C1689" t="str">
        <f>_xlfn.XLOOKUP(order_details[[#This Row],[orderID]],orders[orderID],orders[customerID])</f>
        <v>MEREP</v>
      </c>
      <c r="D1689" t="str">
        <f>_xlfn.XLOOKUP(order_details[[#This Row],[orderID]],orders[orderID],orders[Employee Name])</f>
        <v>Janet Leverling</v>
      </c>
      <c r="E1689" t="str">
        <f>_xlfn.XLOOKUP(order_details[[#This Row],[Customer ID]],customers[customerID],customers[companyName])</f>
        <v>Mère Paillarde</v>
      </c>
      <c r="F1689" t="str">
        <f>_xlfn.XLOOKUP(order_details[[#This Row],[productID]],products[productID],products[productName])</f>
        <v>Singaporean Hokkien Fried Mee</v>
      </c>
      <c r="G1689" t="str">
        <f>_xlfn.XLOOKUP(order_details[[#This Row],[Product Name]],products[productName],products[Category Name])</f>
        <v>Grains &amp; Cereals</v>
      </c>
      <c r="H1689" s="6">
        <f>_xlfn.XLOOKUP(order_details[[#This Row],[orderID]],orders[orderID],orders[orderDate])</f>
        <v>41564</v>
      </c>
      <c r="I1689" s="6" t="e">
        <f>DATEVALUE(order_details[[#This Row],[Order Date]])</f>
        <v>#VALUE!</v>
      </c>
      <c r="J1689">
        <v>11.2</v>
      </c>
      <c r="K1689">
        <v>10</v>
      </c>
      <c r="L1689">
        <v>0.2</v>
      </c>
      <c r="M1689">
        <f>(order_details[[#This Row],[unitPrice]]*order_details[[#This Row],[quantity]]) - (order_details[[#This Row],[unitPrice]]*order_details[[#This Row],[quantity]]*order_details[[#This Row],[discount]])</f>
        <v>89.6</v>
      </c>
      <c r="N1689">
        <f>_xlfn.XLOOKUP(order_details[[#This Row],[orderID]],orders[orderID],orders[freight])</f>
        <v>52.84</v>
      </c>
      <c r="O1689">
        <f>order_details[[#This Row],[Sales]]-order_details[[#This Row],[Freight]]</f>
        <v>36.759999999999991</v>
      </c>
      <c r="P1689" s="8">
        <f>(order_details[[#This Row],[Profit]]/order_details[[#This Row],[Sales]])/100</f>
        <v>4.1026785714285705E-3</v>
      </c>
      <c r="Q1689" s="12"/>
    </row>
    <row r="1690" spans="1:17" x14ac:dyDescent="0.25">
      <c r="A1690">
        <v>10332</v>
      </c>
      <c r="B1690">
        <v>47</v>
      </c>
      <c r="C1690" t="str">
        <f>_xlfn.XLOOKUP(order_details[[#This Row],[orderID]],orders[orderID],orders[customerID])</f>
        <v>MEREP</v>
      </c>
      <c r="D1690" t="str">
        <f>_xlfn.XLOOKUP(order_details[[#This Row],[orderID]],orders[orderID],orders[Employee Name])</f>
        <v>Janet Leverling</v>
      </c>
      <c r="E1690" t="str">
        <f>_xlfn.XLOOKUP(order_details[[#This Row],[Customer ID]],customers[customerID],customers[companyName])</f>
        <v>Mère Paillarde</v>
      </c>
      <c r="F1690" t="str">
        <f>_xlfn.XLOOKUP(order_details[[#This Row],[productID]],products[productID],products[productName])</f>
        <v>Zaanse koeken</v>
      </c>
      <c r="G1690" t="str">
        <f>_xlfn.XLOOKUP(order_details[[#This Row],[Product Name]],products[productName],products[Category Name])</f>
        <v>Confections</v>
      </c>
      <c r="H1690" s="6">
        <f>_xlfn.XLOOKUP(order_details[[#This Row],[orderID]],orders[orderID],orders[orderDate])</f>
        <v>41564</v>
      </c>
      <c r="I1690" s="6" t="e">
        <f>DATEVALUE(order_details[[#This Row],[Order Date]])</f>
        <v>#VALUE!</v>
      </c>
      <c r="J1690">
        <v>7.6</v>
      </c>
      <c r="K1690">
        <v>16</v>
      </c>
      <c r="L1690">
        <v>0.2</v>
      </c>
      <c r="M1690">
        <f>(order_details[[#This Row],[unitPrice]]*order_details[[#This Row],[quantity]]) - (order_details[[#This Row],[unitPrice]]*order_details[[#This Row],[quantity]]*order_details[[#This Row],[discount]])</f>
        <v>97.28</v>
      </c>
      <c r="N1690">
        <f>_xlfn.XLOOKUP(order_details[[#This Row],[orderID]],orders[orderID],orders[freight])</f>
        <v>52.84</v>
      </c>
      <c r="O1690">
        <f>order_details[[#This Row],[Sales]]-order_details[[#This Row],[Freight]]</f>
        <v>44.44</v>
      </c>
      <c r="P1690" s="8">
        <f>(order_details[[#This Row],[Profit]]/order_details[[#This Row],[Sales]])/100</f>
        <v>4.5682565789473681E-3</v>
      </c>
      <c r="Q1690" s="12"/>
    </row>
    <row r="1691" spans="1:17" x14ac:dyDescent="0.25">
      <c r="A1691">
        <v>10335</v>
      </c>
      <c r="B1691">
        <v>2</v>
      </c>
      <c r="C1691" t="str">
        <f>_xlfn.XLOOKUP(order_details[[#This Row],[orderID]],orders[orderID],orders[customerID])</f>
        <v>HUNGO</v>
      </c>
      <c r="D1691" t="str">
        <f>_xlfn.XLOOKUP(order_details[[#This Row],[orderID]],orders[orderID],orders[Employee Name])</f>
        <v>Robert King</v>
      </c>
      <c r="E1691" t="str">
        <f>_xlfn.XLOOKUP(order_details[[#This Row],[Customer ID]],customers[customerID],customers[companyName])</f>
        <v>Hungry Owl All-Night Grocers</v>
      </c>
      <c r="F1691" t="str">
        <f>_xlfn.XLOOKUP(order_details[[#This Row],[productID]],products[productID],products[productName])</f>
        <v>Chang</v>
      </c>
      <c r="G1691" t="str">
        <f>_xlfn.XLOOKUP(order_details[[#This Row],[Product Name]],products[productName],products[Category Name])</f>
        <v>Beverages</v>
      </c>
      <c r="H1691" s="6">
        <f>_xlfn.XLOOKUP(order_details[[#This Row],[orderID]],orders[orderID],orders[orderDate])</f>
        <v>41569</v>
      </c>
      <c r="I1691" s="6" t="e">
        <f>DATEVALUE(order_details[[#This Row],[Order Date]])</f>
        <v>#VALUE!</v>
      </c>
      <c r="J1691">
        <v>15.2</v>
      </c>
      <c r="K1691">
        <v>7</v>
      </c>
      <c r="L1691">
        <v>0.2</v>
      </c>
      <c r="M1691">
        <f>(order_details[[#This Row],[unitPrice]]*order_details[[#This Row],[quantity]]) - (order_details[[#This Row],[unitPrice]]*order_details[[#This Row],[quantity]]*order_details[[#This Row],[discount]])</f>
        <v>85.11999999999999</v>
      </c>
      <c r="N1691">
        <f>_xlfn.XLOOKUP(order_details[[#This Row],[orderID]],orders[orderID],orders[freight])</f>
        <v>42.11</v>
      </c>
      <c r="O1691">
        <f>order_details[[#This Row],[Sales]]-order_details[[#This Row],[Freight]]</f>
        <v>43.009999999999991</v>
      </c>
      <c r="P1691" s="8">
        <f>(order_details[[#This Row],[Profit]]/order_details[[#This Row],[Sales]])/100</f>
        <v>5.0528665413533827E-3</v>
      </c>
      <c r="Q1691" s="12"/>
    </row>
    <row r="1692" spans="1:17" x14ac:dyDescent="0.25">
      <c r="A1692">
        <v>10335</v>
      </c>
      <c r="B1692">
        <v>31</v>
      </c>
      <c r="C1692" t="str">
        <f>_xlfn.XLOOKUP(order_details[[#This Row],[orderID]],orders[orderID],orders[customerID])</f>
        <v>HUNGO</v>
      </c>
      <c r="D1692" t="str">
        <f>_xlfn.XLOOKUP(order_details[[#This Row],[orderID]],orders[orderID],orders[Employee Name])</f>
        <v>Robert King</v>
      </c>
      <c r="E1692" t="str">
        <f>_xlfn.XLOOKUP(order_details[[#This Row],[Customer ID]],customers[customerID],customers[companyName])</f>
        <v>Hungry Owl All-Night Grocers</v>
      </c>
      <c r="F1692" t="str">
        <f>_xlfn.XLOOKUP(order_details[[#This Row],[productID]],products[productID],products[productName])</f>
        <v>Gorgonzola Telino</v>
      </c>
      <c r="G1692" t="str">
        <f>_xlfn.XLOOKUP(order_details[[#This Row],[Product Name]],products[productName],products[Category Name])</f>
        <v>Dairy Products</v>
      </c>
      <c r="H1692" s="6">
        <f>_xlfn.XLOOKUP(order_details[[#This Row],[orderID]],orders[orderID],orders[orderDate])</f>
        <v>41569</v>
      </c>
      <c r="I1692" s="6" t="e">
        <f>DATEVALUE(order_details[[#This Row],[Order Date]])</f>
        <v>#VALUE!</v>
      </c>
      <c r="J1692">
        <v>10</v>
      </c>
      <c r="K1692">
        <v>25</v>
      </c>
      <c r="L1692">
        <v>0.2</v>
      </c>
      <c r="M1692">
        <f>(order_details[[#This Row],[unitPrice]]*order_details[[#This Row],[quantity]]) - (order_details[[#This Row],[unitPrice]]*order_details[[#This Row],[quantity]]*order_details[[#This Row],[discount]])</f>
        <v>200</v>
      </c>
      <c r="N1692">
        <f>_xlfn.XLOOKUP(order_details[[#This Row],[orderID]],orders[orderID],orders[freight])</f>
        <v>42.11</v>
      </c>
      <c r="O1692">
        <f>order_details[[#This Row],[Sales]]-order_details[[#This Row],[Freight]]</f>
        <v>157.88999999999999</v>
      </c>
      <c r="P1692" s="8">
        <f>(order_details[[#This Row],[Profit]]/order_details[[#This Row],[Sales]])/100</f>
        <v>7.8945000000000005E-3</v>
      </c>
      <c r="Q1692" s="12"/>
    </row>
    <row r="1693" spans="1:17" x14ac:dyDescent="0.25">
      <c r="A1693">
        <v>10335</v>
      </c>
      <c r="B1693">
        <v>32</v>
      </c>
      <c r="C1693" t="str">
        <f>_xlfn.XLOOKUP(order_details[[#This Row],[orderID]],orders[orderID],orders[customerID])</f>
        <v>HUNGO</v>
      </c>
      <c r="D1693" t="str">
        <f>_xlfn.XLOOKUP(order_details[[#This Row],[orderID]],orders[orderID],orders[Employee Name])</f>
        <v>Robert King</v>
      </c>
      <c r="E1693" t="str">
        <f>_xlfn.XLOOKUP(order_details[[#This Row],[Customer ID]],customers[customerID],customers[companyName])</f>
        <v>Hungry Owl All-Night Grocers</v>
      </c>
      <c r="F1693" t="str">
        <f>_xlfn.XLOOKUP(order_details[[#This Row],[productID]],products[productID],products[productName])</f>
        <v>Mascarpone Fabioli</v>
      </c>
      <c r="G1693" t="str">
        <f>_xlfn.XLOOKUP(order_details[[#This Row],[Product Name]],products[productName],products[Category Name])</f>
        <v>Dairy Products</v>
      </c>
      <c r="H1693" s="6">
        <f>_xlfn.XLOOKUP(order_details[[#This Row],[orderID]],orders[orderID],orders[orderDate])</f>
        <v>41569</v>
      </c>
      <c r="I1693" s="6" t="e">
        <f>DATEVALUE(order_details[[#This Row],[Order Date]])</f>
        <v>#VALUE!</v>
      </c>
      <c r="J1693">
        <v>25.6</v>
      </c>
      <c r="K1693">
        <v>6</v>
      </c>
      <c r="L1693">
        <v>0.2</v>
      </c>
      <c r="M1693">
        <f>(order_details[[#This Row],[unitPrice]]*order_details[[#This Row],[quantity]]) - (order_details[[#This Row],[unitPrice]]*order_details[[#This Row],[quantity]]*order_details[[#This Row],[discount]])</f>
        <v>122.88000000000002</v>
      </c>
      <c r="N1693">
        <f>_xlfn.XLOOKUP(order_details[[#This Row],[orderID]],orders[orderID],orders[freight])</f>
        <v>42.11</v>
      </c>
      <c r="O1693">
        <f>order_details[[#This Row],[Sales]]-order_details[[#This Row],[Freight]]</f>
        <v>80.770000000000024</v>
      </c>
      <c r="P1693" s="8">
        <f>(order_details[[#This Row],[Profit]]/order_details[[#This Row],[Sales]])/100</f>
        <v>6.5730794270833339E-3</v>
      </c>
      <c r="Q1693" s="12"/>
    </row>
    <row r="1694" spans="1:17" x14ac:dyDescent="0.25">
      <c r="A1694">
        <v>10335</v>
      </c>
      <c r="B1694">
        <v>51</v>
      </c>
      <c r="C1694" t="str">
        <f>_xlfn.XLOOKUP(order_details[[#This Row],[orderID]],orders[orderID],orders[customerID])</f>
        <v>HUNGO</v>
      </c>
      <c r="D1694" t="str">
        <f>_xlfn.XLOOKUP(order_details[[#This Row],[orderID]],orders[orderID],orders[Employee Name])</f>
        <v>Robert King</v>
      </c>
      <c r="E1694" t="str">
        <f>_xlfn.XLOOKUP(order_details[[#This Row],[Customer ID]],customers[customerID],customers[companyName])</f>
        <v>Hungry Owl All-Night Grocers</v>
      </c>
      <c r="F1694" t="str">
        <f>_xlfn.XLOOKUP(order_details[[#This Row],[productID]],products[productID],products[productName])</f>
        <v>Manjimup Dried Apples</v>
      </c>
      <c r="G1694" t="str">
        <f>_xlfn.XLOOKUP(order_details[[#This Row],[Product Name]],products[productName],products[Category Name])</f>
        <v>Produce</v>
      </c>
      <c r="H1694" s="6">
        <f>_xlfn.XLOOKUP(order_details[[#This Row],[orderID]],orders[orderID],orders[orderDate])</f>
        <v>41569</v>
      </c>
      <c r="I1694" s="6" t="e">
        <f>DATEVALUE(order_details[[#This Row],[Order Date]])</f>
        <v>#VALUE!</v>
      </c>
      <c r="J1694">
        <v>42.4</v>
      </c>
      <c r="K1694">
        <v>48</v>
      </c>
      <c r="L1694">
        <v>0.2</v>
      </c>
      <c r="M1694">
        <f>(order_details[[#This Row],[unitPrice]]*order_details[[#This Row],[quantity]]) - (order_details[[#This Row],[unitPrice]]*order_details[[#This Row],[quantity]]*order_details[[#This Row],[discount]])</f>
        <v>1628.1599999999999</v>
      </c>
      <c r="N1694">
        <f>_xlfn.XLOOKUP(order_details[[#This Row],[orderID]],orders[orderID],orders[freight])</f>
        <v>42.11</v>
      </c>
      <c r="O1694">
        <f>order_details[[#This Row],[Sales]]-order_details[[#This Row],[Freight]]</f>
        <v>1586.05</v>
      </c>
      <c r="P1694" s="8">
        <f>(order_details[[#This Row],[Profit]]/order_details[[#This Row],[Sales]])/100</f>
        <v>9.7413644850628932E-3</v>
      </c>
      <c r="Q1694" s="12"/>
    </row>
    <row r="1695" spans="1:17" x14ac:dyDescent="0.25">
      <c r="A1695">
        <v>10342</v>
      </c>
      <c r="B1695">
        <v>2</v>
      </c>
      <c r="C1695" t="str">
        <f>_xlfn.XLOOKUP(order_details[[#This Row],[orderID]],orders[orderID],orders[customerID])</f>
        <v>FRANK</v>
      </c>
      <c r="D1695" t="str">
        <f>_xlfn.XLOOKUP(order_details[[#This Row],[orderID]],orders[orderID],orders[Employee Name])</f>
        <v>Margaret Peacock</v>
      </c>
      <c r="E1695" t="str">
        <f>_xlfn.XLOOKUP(order_details[[#This Row],[Customer ID]],customers[customerID],customers[companyName])</f>
        <v>Frankenversand</v>
      </c>
      <c r="F1695" t="str">
        <f>_xlfn.XLOOKUP(order_details[[#This Row],[productID]],products[productID],products[productName])</f>
        <v>Chang</v>
      </c>
      <c r="G1695" t="str">
        <f>_xlfn.XLOOKUP(order_details[[#This Row],[Product Name]],products[productName],products[Category Name])</f>
        <v>Beverages</v>
      </c>
      <c r="H1695" s="6">
        <f>_xlfn.XLOOKUP(order_details[[#This Row],[orderID]],orders[orderID],orders[orderDate])</f>
        <v>41577</v>
      </c>
      <c r="I1695" s="6" t="e">
        <f>DATEVALUE(order_details[[#This Row],[Order Date]])</f>
        <v>#VALUE!</v>
      </c>
      <c r="J1695">
        <v>15.2</v>
      </c>
      <c r="K1695">
        <v>24</v>
      </c>
      <c r="L1695">
        <v>0.2</v>
      </c>
      <c r="M1695">
        <f>(order_details[[#This Row],[unitPrice]]*order_details[[#This Row],[quantity]]) - (order_details[[#This Row],[unitPrice]]*order_details[[#This Row],[quantity]]*order_details[[#This Row],[discount]])</f>
        <v>291.83999999999997</v>
      </c>
      <c r="N1695">
        <f>_xlfn.XLOOKUP(order_details[[#This Row],[orderID]],orders[orderID],orders[freight])</f>
        <v>54.83</v>
      </c>
      <c r="O1695">
        <f>order_details[[#This Row],[Sales]]-order_details[[#This Row],[Freight]]</f>
        <v>237.01</v>
      </c>
      <c r="P1695" s="8">
        <f>(order_details[[#This Row],[Profit]]/order_details[[#This Row],[Sales]])/100</f>
        <v>8.1212308114035087E-3</v>
      </c>
      <c r="Q1695" s="12"/>
    </row>
    <row r="1696" spans="1:17" x14ac:dyDescent="0.25">
      <c r="A1696">
        <v>10342</v>
      </c>
      <c r="B1696">
        <v>31</v>
      </c>
      <c r="C1696" t="str">
        <f>_xlfn.XLOOKUP(order_details[[#This Row],[orderID]],orders[orderID],orders[customerID])</f>
        <v>FRANK</v>
      </c>
      <c r="D1696" t="str">
        <f>_xlfn.XLOOKUP(order_details[[#This Row],[orderID]],orders[orderID],orders[Employee Name])</f>
        <v>Margaret Peacock</v>
      </c>
      <c r="E1696" t="str">
        <f>_xlfn.XLOOKUP(order_details[[#This Row],[Customer ID]],customers[customerID],customers[companyName])</f>
        <v>Frankenversand</v>
      </c>
      <c r="F1696" t="str">
        <f>_xlfn.XLOOKUP(order_details[[#This Row],[productID]],products[productID],products[productName])</f>
        <v>Gorgonzola Telino</v>
      </c>
      <c r="G1696" t="str">
        <f>_xlfn.XLOOKUP(order_details[[#This Row],[Product Name]],products[productName],products[Category Name])</f>
        <v>Dairy Products</v>
      </c>
      <c r="H1696" s="6">
        <f>_xlfn.XLOOKUP(order_details[[#This Row],[orderID]],orders[orderID],orders[orderDate])</f>
        <v>41577</v>
      </c>
      <c r="I1696" s="6" t="e">
        <f>DATEVALUE(order_details[[#This Row],[Order Date]])</f>
        <v>#VALUE!</v>
      </c>
      <c r="J1696">
        <v>10</v>
      </c>
      <c r="K1696">
        <v>56</v>
      </c>
      <c r="L1696">
        <v>0.2</v>
      </c>
      <c r="M1696">
        <f>(order_details[[#This Row],[unitPrice]]*order_details[[#This Row],[quantity]]) - (order_details[[#This Row],[unitPrice]]*order_details[[#This Row],[quantity]]*order_details[[#This Row],[discount]])</f>
        <v>448</v>
      </c>
      <c r="N1696">
        <f>_xlfn.XLOOKUP(order_details[[#This Row],[orderID]],orders[orderID],orders[freight])</f>
        <v>54.83</v>
      </c>
      <c r="O1696">
        <f>order_details[[#This Row],[Sales]]-order_details[[#This Row],[Freight]]</f>
        <v>393.17</v>
      </c>
      <c r="P1696" s="8">
        <f>(order_details[[#This Row],[Profit]]/order_details[[#This Row],[Sales]])/100</f>
        <v>8.7761160714285719E-3</v>
      </c>
      <c r="Q1696" s="12"/>
    </row>
    <row r="1697" spans="1:17" x14ac:dyDescent="0.25">
      <c r="A1697">
        <v>10342</v>
      </c>
      <c r="B1697">
        <v>36</v>
      </c>
      <c r="C1697" t="str">
        <f>_xlfn.XLOOKUP(order_details[[#This Row],[orderID]],orders[orderID],orders[customerID])</f>
        <v>FRANK</v>
      </c>
      <c r="D1697" t="str">
        <f>_xlfn.XLOOKUP(order_details[[#This Row],[orderID]],orders[orderID],orders[Employee Name])</f>
        <v>Margaret Peacock</v>
      </c>
      <c r="E1697" t="str">
        <f>_xlfn.XLOOKUP(order_details[[#This Row],[Customer ID]],customers[customerID],customers[companyName])</f>
        <v>Frankenversand</v>
      </c>
      <c r="F1697" t="str">
        <f>_xlfn.XLOOKUP(order_details[[#This Row],[productID]],products[productID],products[productName])</f>
        <v>Inlagd Sill</v>
      </c>
      <c r="G1697" t="str">
        <f>_xlfn.XLOOKUP(order_details[[#This Row],[Product Name]],products[productName],products[Category Name])</f>
        <v>Seafood</v>
      </c>
      <c r="H1697" s="6">
        <f>_xlfn.XLOOKUP(order_details[[#This Row],[orderID]],orders[orderID],orders[orderDate])</f>
        <v>41577</v>
      </c>
      <c r="I1697" s="6" t="e">
        <f>DATEVALUE(order_details[[#This Row],[Order Date]])</f>
        <v>#VALUE!</v>
      </c>
      <c r="J1697">
        <v>15.2</v>
      </c>
      <c r="K1697">
        <v>40</v>
      </c>
      <c r="L1697">
        <v>0.2</v>
      </c>
      <c r="M1697">
        <f>(order_details[[#This Row],[unitPrice]]*order_details[[#This Row],[quantity]]) - (order_details[[#This Row],[unitPrice]]*order_details[[#This Row],[quantity]]*order_details[[#This Row],[discount]])</f>
        <v>486.4</v>
      </c>
      <c r="N1697">
        <f>_xlfn.XLOOKUP(order_details[[#This Row],[orderID]],orders[orderID],orders[freight])</f>
        <v>54.83</v>
      </c>
      <c r="O1697">
        <f>order_details[[#This Row],[Sales]]-order_details[[#This Row],[Freight]]</f>
        <v>431.57</v>
      </c>
      <c r="P1697" s="8">
        <f>(order_details[[#This Row],[Profit]]/order_details[[#This Row],[Sales]])/100</f>
        <v>8.8727384868421064E-3</v>
      </c>
      <c r="Q1697" s="12"/>
    </row>
    <row r="1698" spans="1:17" x14ac:dyDescent="0.25">
      <c r="A1698">
        <v>10342</v>
      </c>
      <c r="B1698">
        <v>55</v>
      </c>
      <c r="C1698" t="str">
        <f>_xlfn.XLOOKUP(order_details[[#This Row],[orderID]],orders[orderID],orders[customerID])</f>
        <v>FRANK</v>
      </c>
      <c r="D1698" t="str">
        <f>_xlfn.XLOOKUP(order_details[[#This Row],[orderID]],orders[orderID],orders[Employee Name])</f>
        <v>Margaret Peacock</v>
      </c>
      <c r="E1698" t="str">
        <f>_xlfn.XLOOKUP(order_details[[#This Row],[Customer ID]],customers[customerID],customers[companyName])</f>
        <v>Frankenversand</v>
      </c>
      <c r="F1698" t="str">
        <f>_xlfn.XLOOKUP(order_details[[#This Row],[productID]],products[productID],products[productName])</f>
        <v>Pâté chinois</v>
      </c>
      <c r="G1698" t="str">
        <f>_xlfn.XLOOKUP(order_details[[#This Row],[Product Name]],products[productName],products[Category Name])</f>
        <v>Meat &amp; Poultry</v>
      </c>
      <c r="H1698" s="6">
        <f>_xlfn.XLOOKUP(order_details[[#This Row],[orderID]],orders[orderID],orders[orderDate])</f>
        <v>41577</v>
      </c>
      <c r="I1698" s="6" t="e">
        <f>DATEVALUE(order_details[[#This Row],[Order Date]])</f>
        <v>#VALUE!</v>
      </c>
      <c r="J1698">
        <v>19.2</v>
      </c>
      <c r="K1698">
        <v>40</v>
      </c>
      <c r="L1698">
        <v>0.2</v>
      </c>
      <c r="M1698">
        <f>(order_details[[#This Row],[unitPrice]]*order_details[[#This Row],[quantity]]) - (order_details[[#This Row],[unitPrice]]*order_details[[#This Row],[quantity]]*order_details[[#This Row],[discount]])</f>
        <v>614.4</v>
      </c>
      <c r="N1698">
        <f>_xlfn.XLOOKUP(order_details[[#This Row],[orderID]],orders[orderID],orders[freight])</f>
        <v>54.83</v>
      </c>
      <c r="O1698">
        <f>order_details[[#This Row],[Sales]]-order_details[[#This Row],[Freight]]</f>
        <v>559.56999999999994</v>
      </c>
      <c r="P1698" s="8">
        <f>(order_details[[#This Row],[Profit]]/order_details[[#This Row],[Sales]])/100</f>
        <v>9.1075846354166656E-3</v>
      </c>
      <c r="Q1698" s="12"/>
    </row>
    <row r="1699" spans="1:17" x14ac:dyDescent="0.25">
      <c r="A1699">
        <v>10353</v>
      </c>
      <c r="B1699">
        <v>11</v>
      </c>
      <c r="C1699" t="str">
        <f>_xlfn.XLOOKUP(order_details[[#This Row],[orderID]],orders[orderID],orders[customerID])</f>
        <v>PICCO</v>
      </c>
      <c r="D1699" t="str">
        <f>_xlfn.XLOOKUP(order_details[[#This Row],[orderID]],orders[orderID],orders[Employee Name])</f>
        <v>Robert King</v>
      </c>
      <c r="E1699" t="str">
        <f>_xlfn.XLOOKUP(order_details[[#This Row],[Customer ID]],customers[customerID],customers[companyName])</f>
        <v>Piccolo und mehr</v>
      </c>
      <c r="F1699" t="str">
        <f>_xlfn.XLOOKUP(order_details[[#This Row],[productID]],products[productID],products[productName])</f>
        <v>Queso Cabrales</v>
      </c>
      <c r="G1699" t="str">
        <f>_xlfn.XLOOKUP(order_details[[#This Row],[Product Name]],products[productName],products[Category Name])</f>
        <v>Dairy Products</v>
      </c>
      <c r="H1699" s="6">
        <f>_xlfn.XLOOKUP(order_details[[#This Row],[orderID]],orders[orderID],orders[orderDate])</f>
        <v>41591</v>
      </c>
      <c r="I1699" s="6" t="e">
        <f>DATEVALUE(order_details[[#This Row],[Order Date]])</f>
        <v>#VALUE!</v>
      </c>
      <c r="J1699">
        <v>16.8</v>
      </c>
      <c r="K1699">
        <v>12</v>
      </c>
      <c r="L1699">
        <v>0.2</v>
      </c>
      <c r="M1699">
        <f>(order_details[[#This Row],[unitPrice]]*order_details[[#This Row],[quantity]]) - (order_details[[#This Row],[unitPrice]]*order_details[[#This Row],[quantity]]*order_details[[#This Row],[discount]])</f>
        <v>161.28000000000003</v>
      </c>
      <c r="N1699">
        <f>_xlfn.XLOOKUP(order_details[[#This Row],[orderID]],orders[orderID],orders[freight])</f>
        <v>360.63</v>
      </c>
      <c r="O1699">
        <f>order_details[[#This Row],[Sales]]-order_details[[#This Row],[Freight]]</f>
        <v>-199.34999999999997</v>
      </c>
      <c r="P1699" s="8">
        <f>(order_details[[#This Row],[Profit]]/order_details[[#This Row],[Sales]])/100</f>
        <v>-1.2360491071428567E-2</v>
      </c>
      <c r="Q1699" s="12"/>
    </row>
    <row r="1700" spans="1:17" x14ac:dyDescent="0.25">
      <c r="A1700">
        <v>10353</v>
      </c>
      <c r="B1700">
        <v>38</v>
      </c>
      <c r="C1700" t="str">
        <f>_xlfn.XLOOKUP(order_details[[#This Row],[orderID]],orders[orderID],orders[customerID])</f>
        <v>PICCO</v>
      </c>
      <c r="D1700" t="str">
        <f>_xlfn.XLOOKUP(order_details[[#This Row],[orderID]],orders[orderID],orders[Employee Name])</f>
        <v>Robert King</v>
      </c>
      <c r="E1700" t="str">
        <f>_xlfn.XLOOKUP(order_details[[#This Row],[Customer ID]],customers[customerID],customers[companyName])</f>
        <v>Piccolo und mehr</v>
      </c>
      <c r="F1700" t="str">
        <f>_xlfn.XLOOKUP(order_details[[#This Row],[productID]],products[productID],products[productName])</f>
        <v>Côte de Blaye</v>
      </c>
      <c r="G1700" t="str">
        <f>_xlfn.XLOOKUP(order_details[[#This Row],[Product Name]],products[productName],products[Category Name])</f>
        <v>Beverages</v>
      </c>
      <c r="H1700" s="6">
        <f>_xlfn.XLOOKUP(order_details[[#This Row],[orderID]],orders[orderID],orders[orderDate])</f>
        <v>41591</v>
      </c>
      <c r="I1700" s="6" t="e">
        <f>DATEVALUE(order_details[[#This Row],[Order Date]])</f>
        <v>#VALUE!</v>
      </c>
      <c r="J1700">
        <v>210.8</v>
      </c>
      <c r="K1700">
        <v>50</v>
      </c>
      <c r="L1700">
        <v>0.2</v>
      </c>
      <c r="M1700">
        <f>(order_details[[#This Row],[unitPrice]]*order_details[[#This Row],[quantity]]) - (order_details[[#This Row],[unitPrice]]*order_details[[#This Row],[quantity]]*order_details[[#This Row],[discount]])</f>
        <v>8432</v>
      </c>
      <c r="N1700">
        <f>_xlfn.XLOOKUP(order_details[[#This Row],[orderID]],orders[orderID],orders[freight])</f>
        <v>360.63</v>
      </c>
      <c r="O1700">
        <f>order_details[[#This Row],[Sales]]-order_details[[#This Row],[Freight]]</f>
        <v>8071.37</v>
      </c>
      <c r="P1700" s="8">
        <f>(order_details[[#This Row],[Profit]]/order_details[[#This Row],[Sales]])/100</f>
        <v>9.5723078747628094E-3</v>
      </c>
      <c r="Q1700" s="12"/>
    </row>
    <row r="1701" spans="1:17" x14ac:dyDescent="0.25">
      <c r="A1701">
        <v>10357</v>
      </c>
      <c r="B1701">
        <v>10</v>
      </c>
      <c r="C1701" t="str">
        <f>_xlfn.XLOOKUP(order_details[[#This Row],[orderID]],orders[orderID],orders[customerID])</f>
        <v>LILAS</v>
      </c>
      <c r="D1701" t="str">
        <f>_xlfn.XLOOKUP(order_details[[#This Row],[orderID]],orders[orderID],orders[Employee Name])</f>
        <v>Nancy Davolio</v>
      </c>
      <c r="E1701" t="str">
        <f>_xlfn.XLOOKUP(order_details[[#This Row],[Customer ID]],customers[customerID],customers[companyName])</f>
        <v>LILA-Supermercado</v>
      </c>
      <c r="F1701" t="str">
        <f>_xlfn.XLOOKUP(order_details[[#This Row],[productID]],products[productID],products[productName])</f>
        <v>Ikura</v>
      </c>
      <c r="G1701" t="str">
        <f>_xlfn.XLOOKUP(order_details[[#This Row],[Product Name]],products[productName],products[Category Name])</f>
        <v>Seafood</v>
      </c>
      <c r="H1701" s="6">
        <f>_xlfn.XLOOKUP(order_details[[#This Row],[orderID]],orders[orderID],orders[orderDate])</f>
        <v>41597</v>
      </c>
      <c r="I1701" s="6" t="e">
        <f>DATEVALUE(order_details[[#This Row],[Order Date]])</f>
        <v>#VALUE!</v>
      </c>
      <c r="J1701">
        <v>24.8</v>
      </c>
      <c r="K1701">
        <v>30</v>
      </c>
      <c r="L1701">
        <v>0.2</v>
      </c>
      <c r="M1701">
        <f>(order_details[[#This Row],[unitPrice]]*order_details[[#This Row],[quantity]]) - (order_details[[#This Row],[unitPrice]]*order_details[[#This Row],[quantity]]*order_details[[#This Row],[discount]])</f>
        <v>595.20000000000005</v>
      </c>
      <c r="N1701">
        <f>_xlfn.XLOOKUP(order_details[[#This Row],[orderID]],orders[orderID],orders[freight])</f>
        <v>34.880000000000003</v>
      </c>
      <c r="O1701">
        <f>order_details[[#This Row],[Sales]]-order_details[[#This Row],[Freight]]</f>
        <v>560.32000000000005</v>
      </c>
      <c r="P1701" s="8">
        <f>(order_details[[#This Row],[Profit]]/order_details[[#This Row],[Sales]])/100</f>
        <v>9.4139784946236562E-3</v>
      </c>
      <c r="Q1701" s="12"/>
    </row>
    <row r="1702" spans="1:17" x14ac:dyDescent="0.25">
      <c r="A1702">
        <v>10357</v>
      </c>
      <c r="B1702">
        <v>60</v>
      </c>
      <c r="C1702" t="str">
        <f>_xlfn.XLOOKUP(order_details[[#This Row],[orderID]],orders[orderID],orders[customerID])</f>
        <v>LILAS</v>
      </c>
      <c r="D1702" t="str">
        <f>_xlfn.XLOOKUP(order_details[[#This Row],[orderID]],orders[orderID],orders[Employee Name])</f>
        <v>Nancy Davolio</v>
      </c>
      <c r="E1702" t="str">
        <f>_xlfn.XLOOKUP(order_details[[#This Row],[Customer ID]],customers[customerID],customers[companyName])</f>
        <v>LILA-Supermercado</v>
      </c>
      <c r="F1702" t="str">
        <f>_xlfn.XLOOKUP(order_details[[#This Row],[productID]],products[productID],products[productName])</f>
        <v>Camembert Pierrot</v>
      </c>
      <c r="G1702" t="str">
        <f>_xlfn.XLOOKUP(order_details[[#This Row],[Product Name]],products[productName],products[Category Name])</f>
        <v>Dairy Products</v>
      </c>
      <c r="H1702" s="6">
        <f>_xlfn.XLOOKUP(order_details[[#This Row],[orderID]],orders[orderID],orders[orderDate])</f>
        <v>41597</v>
      </c>
      <c r="I1702" s="6" t="e">
        <f>DATEVALUE(order_details[[#This Row],[Order Date]])</f>
        <v>#VALUE!</v>
      </c>
      <c r="J1702">
        <v>27.2</v>
      </c>
      <c r="K1702">
        <v>8</v>
      </c>
      <c r="L1702">
        <v>0.2</v>
      </c>
      <c r="M1702">
        <f>(order_details[[#This Row],[unitPrice]]*order_details[[#This Row],[quantity]]) - (order_details[[#This Row],[unitPrice]]*order_details[[#This Row],[quantity]]*order_details[[#This Row],[discount]])</f>
        <v>174.07999999999998</v>
      </c>
      <c r="N1702">
        <f>_xlfn.XLOOKUP(order_details[[#This Row],[orderID]],orders[orderID],orders[freight])</f>
        <v>34.880000000000003</v>
      </c>
      <c r="O1702">
        <f>order_details[[#This Row],[Sales]]-order_details[[#This Row],[Freight]]</f>
        <v>139.19999999999999</v>
      </c>
      <c r="P1702" s="8">
        <f>(order_details[[#This Row],[Profit]]/order_details[[#This Row],[Sales]])/100</f>
        <v>7.9963235294117658E-3</v>
      </c>
      <c r="Q1702" s="12"/>
    </row>
    <row r="1703" spans="1:17" x14ac:dyDescent="0.25">
      <c r="A1703">
        <v>10371</v>
      </c>
      <c r="B1703">
        <v>36</v>
      </c>
      <c r="C1703" t="str">
        <f>_xlfn.XLOOKUP(order_details[[#This Row],[orderID]],orders[orderID],orders[customerID])</f>
        <v>LAMAI</v>
      </c>
      <c r="D1703" t="str">
        <f>_xlfn.XLOOKUP(order_details[[#This Row],[orderID]],orders[orderID],orders[Employee Name])</f>
        <v>Nancy Davolio</v>
      </c>
      <c r="E1703" t="str">
        <f>_xlfn.XLOOKUP(order_details[[#This Row],[Customer ID]],customers[customerID],customers[companyName])</f>
        <v>La maison d'Asie</v>
      </c>
      <c r="F1703" t="str">
        <f>_xlfn.XLOOKUP(order_details[[#This Row],[productID]],products[productID],products[productName])</f>
        <v>Inlagd Sill</v>
      </c>
      <c r="G1703" t="str">
        <f>_xlfn.XLOOKUP(order_details[[#This Row],[Product Name]],products[productName],products[Category Name])</f>
        <v>Seafood</v>
      </c>
      <c r="H1703" s="6">
        <f>_xlfn.XLOOKUP(order_details[[#This Row],[orderID]],orders[orderID],orders[orderDate])</f>
        <v>41611</v>
      </c>
      <c r="I1703" s="6" t="e">
        <f>DATEVALUE(order_details[[#This Row],[Order Date]])</f>
        <v>#VALUE!</v>
      </c>
      <c r="J1703">
        <v>15.2</v>
      </c>
      <c r="K1703">
        <v>6</v>
      </c>
      <c r="L1703">
        <v>0.2</v>
      </c>
      <c r="M1703">
        <f>(order_details[[#This Row],[unitPrice]]*order_details[[#This Row],[quantity]]) - (order_details[[#This Row],[unitPrice]]*order_details[[#This Row],[quantity]]*order_details[[#This Row],[discount]])</f>
        <v>72.959999999999994</v>
      </c>
      <c r="N1703">
        <f>_xlfn.XLOOKUP(order_details[[#This Row],[orderID]],orders[orderID],orders[freight])</f>
        <v>0.45</v>
      </c>
      <c r="O1703">
        <f>order_details[[#This Row],[Sales]]-order_details[[#This Row],[Freight]]</f>
        <v>72.509999999999991</v>
      </c>
      <c r="P1703" s="8">
        <f>(order_details[[#This Row],[Profit]]/order_details[[#This Row],[Sales]])/100</f>
        <v>9.9383223684210518E-3</v>
      </c>
      <c r="Q1703" s="12"/>
    </row>
    <row r="1704" spans="1:17" x14ac:dyDescent="0.25">
      <c r="A1704">
        <v>10373</v>
      </c>
      <c r="B1704">
        <v>58</v>
      </c>
      <c r="C1704" t="str">
        <f>_xlfn.XLOOKUP(order_details[[#This Row],[orderID]],orders[orderID],orders[customerID])</f>
        <v>HUNGO</v>
      </c>
      <c r="D1704" t="str">
        <f>_xlfn.XLOOKUP(order_details[[#This Row],[orderID]],orders[orderID],orders[Employee Name])</f>
        <v>Margaret Peacock</v>
      </c>
      <c r="E1704" t="str">
        <f>_xlfn.XLOOKUP(order_details[[#This Row],[Customer ID]],customers[customerID],customers[companyName])</f>
        <v>Hungry Owl All-Night Grocers</v>
      </c>
      <c r="F1704" t="str">
        <f>_xlfn.XLOOKUP(order_details[[#This Row],[productID]],products[productID],products[productName])</f>
        <v>Escargots de Bourgogne</v>
      </c>
      <c r="G1704" t="str">
        <f>_xlfn.XLOOKUP(order_details[[#This Row],[Product Name]],products[productName],products[Category Name])</f>
        <v>Seafood</v>
      </c>
      <c r="H1704" s="6">
        <f>_xlfn.XLOOKUP(order_details[[#This Row],[orderID]],orders[orderID],orders[orderDate])</f>
        <v>41613</v>
      </c>
      <c r="I1704" s="6" t="e">
        <f>DATEVALUE(order_details[[#This Row],[Order Date]])</f>
        <v>#VALUE!</v>
      </c>
      <c r="J1704">
        <v>10.6</v>
      </c>
      <c r="K1704">
        <v>80</v>
      </c>
      <c r="L1704">
        <v>0.2</v>
      </c>
      <c r="M1704">
        <f>(order_details[[#This Row],[unitPrice]]*order_details[[#This Row],[quantity]]) - (order_details[[#This Row],[unitPrice]]*order_details[[#This Row],[quantity]]*order_details[[#This Row],[discount]])</f>
        <v>678.4</v>
      </c>
      <c r="N1704">
        <f>_xlfn.XLOOKUP(order_details[[#This Row],[orderID]],orders[orderID],orders[freight])</f>
        <v>124.12</v>
      </c>
      <c r="O1704">
        <f>order_details[[#This Row],[Sales]]-order_details[[#This Row],[Freight]]</f>
        <v>554.28</v>
      </c>
      <c r="P1704" s="8">
        <f>(order_details[[#This Row],[Profit]]/order_details[[#This Row],[Sales]])/100</f>
        <v>8.170400943396227E-3</v>
      </c>
      <c r="Q1704" s="12"/>
    </row>
    <row r="1705" spans="1:17" x14ac:dyDescent="0.25">
      <c r="A1705">
        <v>10373</v>
      </c>
      <c r="B1705">
        <v>71</v>
      </c>
      <c r="C1705" t="str">
        <f>_xlfn.XLOOKUP(order_details[[#This Row],[orderID]],orders[orderID],orders[customerID])</f>
        <v>HUNGO</v>
      </c>
      <c r="D1705" t="str">
        <f>_xlfn.XLOOKUP(order_details[[#This Row],[orderID]],orders[orderID],orders[Employee Name])</f>
        <v>Margaret Peacock</v>
      </c>
      <c r="E1705" t="str">
        <f>_xlfn.XLOOKUP(order_details[[#This Row],[Customer ID]],customers[customerID],customers[companyName])</f>
        <v>Hungry Owl All-Night Grocers</v>
      </c>
      <c r="F1705" t="str">
        <f>_xlfn.XLOOKUP(order_details[[#This Row],[productID]],products[productID],products[productName])</f>
        <v>Flotemysost</v>
      </c>
      <c r="G1705" t="str">
        <f>_xlfn.XLOOKUP(order_details[[#This Row],[Product Name]],products[productName],products[Category Name])</f>
        <v>Dairy Products</v>
      </c>
      <c r="H1705" s="6">
        <f>_xlfn.XLOOKUP(order_details[[#This Row],[orderID]],orders[orderID],orders[orderDate])</f>
        <v>41613</v>
      </c>
      <c r="I1705" s="6" t="e">
        <f>DATEVALUE(order_details[[#This Row],[Order Date]])</f>
        <v>#VALUE!</v>
      </c>
      <c r="J1705">
        <v>17.2</v>
      </c>
      <c r="K1705">
        <v>50</v>
      </c>
      <c r="L1705">
        <v>0.2</v>
      </c>
      <c r="M1705">
        <f>(order_details[[#This Row],[unitPrice]]*order_details[[#This Row],[quantity]]) - (order_details[[#This Row],[unitPrice]]*order_details[[#This Row],[quantity]]*order_details[[#This Row],[discount]])</f>
        <v>688</v>
      </c>
      <c r="N1705">
        <f>_xlfn.XLOOKUP(order_details[[#This Row],[orderID]],orders[orderID],orders[freight])</f>
        <v>124.12</v>
      </c>
      <c r="O1705">
        <f>order_details[[#This Row],[Sales]]-order_details[[#This Row],[Freight]]</f>
        <v>563.88</v>
      </c>
      <c r="P1705" s="8">
        <f>(order_details[[#This Row],[Profit]]/order_details[[#This Row],[Sales]])/100</f>
        <v>8.19593023255814E-3</v>
      </c>
      <c r="Q1705" s="12"/>
    </row>
    <row r="1706" spans="1:17" x14ac:dyDescent="0.25">
      <c r="A1706">
        <v>10385</v>
      </c>
      <c r="B1706">
        <v>7</v>
      </c>
      <c r="C1706" t="str">
        <f>_xlfn.XLOOKUP(order_details[[#This Row],[orderID]],orders[orderID],orders[customerID])</f>
        <v>SPLIR</v>
      </c>
      <c r="D1706" t="str">
        <f>_xlfn.XLOOKUP(order_details[[#This Row],[orderID]],orders[orderID],orders[Employee Name])</f>
        <v>Nancy Davolio</v>
      </c>
      <c r="E1706" t="str">
        <f>_xlfn.XLOOKUP(order_details[[#This Row],[Customer ID]],customers[customerID],customers[companyName])</f>
        <v>Split Rail Beer &amp; Ale</v>
      </c>
      <c r="F1706" t="str">
        <f>_xlfn.XLOOKUP(order_details[[#This Row],[productID]],products[productID],products[productName])</f>
        <v>Uncle Bob's Organic Dried Pears</v>
      </c>
      <c r="G1706" t="str">
        <f>_xlfn.XLOOKUP(order_details[[#This Row],[Product Name]],products[productName],products[Category Name])</f>
        <v>Produce</v>
      </c>
      <c r="H1706" s="6">
        <f>_xlfn.XLOOKUP(order_details[[#This Row],[orderID]],orders[orderID],orders[orderDate])</f>
        <v>41625</v>
      </c>
      <c r="I1706" s="6" t="e">
        <f>DATEVALUE(order_details[[#This Row],[Order Date]])</f>
        <v>#VALUE!</v>
      </c>
      <c r="J1706">
        <v>24</v>
      </c>
      <c r="K1706">
        <v>10</v>
      </c>
      <c r="L1706">
        <v>0.2</v>
      </c>
      <c r="M1706">
        <f>(order_details[[#This Row],[unitPrice]]*order_details[[#This Row],[quantity]]) - (order_details[[#This Row],[unitPrice]]*order_details[[#This Row],[quantity]]*order_details[[#This Row],[discount]])</f>
        <v>192</v>
      </c>
      <c r="N1706">
        <f>_xlfn.XLOOKUP(order_details[[#This Row],[orderID]],orders[orderID],orders[freight])</f>
        <v>30.96</v>
      </c>
      <c r="O1706">
        <f>order_details[[#This Row],[Sales]]-order_details[[#This Row],[Freight]]</f>
        <v>161.04</v>
      </c>
      <c r="P1706" s="8">
        <f>(order_details[[#This Row],[Profit]]/order_details[[#This Row],[Sales]])/100</f>
        <v>8.3874999999999991E-3</v>
      </c>
      <c r="Q1706" s="12"/>
    </row>
    <row r="1707" spans="1:17" x14ac:dyDescent="0.25">
      <c r="A1707">
        <v>10385</v>
      </c>
      <c r="B1707">
        <v>60</v>
      </c>
      <c r="C1707" t="str">
        <f>_xlfn.XLOOKUP(order_details[[#This Row],[orderID]],orders[orderID],orders[customerID])</f>
        <v>SPLIR</v>
      </c>
      <c r="D1707" t="str">
        <f>_xlfn.XLOOKUP(order_details[[#This Row],[orderID]],orders[orderID],orders[Employee Name])</f>
        <v>Nancy Davolio</v>
      </c>
      <c r="E1707" t="str">
        <f>_xlfn.XLOOKUP(order_details[[#This Row],[Customer ID]],customers[customerID],customers[companyName])</f>
        <v>Split Rail Beer &amp; Ale</v>
      </c>
      <c r="F1707" t="str">
        <f>_xlfn.XLOOKUP(order_details[[#This Row],[productID]],products[productID],products[productName])</f>
        <v>Camembert Pierrot</v>
      </c>
      <c r="G1707" t="str">
        <f>_xlfn.XLOOKUP(order_details[[#This Row],[Product Name]],products[productName],products[Category Name])</f>
        <v>Dairy Products</v>
      </c>
      <c r="H1707" s="6">
        <f>_xlfn.XLOOKUP(order_details[[#This Row],[orderID]],orders[orderID],orders[orderDate])</f>
        <v>41625</v>
      </c>
      <c r="I1707" s="6" t="e">
        <f>DATEVALUE(order_details[[#This Row],[Order Date]])</f>
        <v>#VALUE!</v>
      </c>
      <c r="J1707">
        <v>27.2</v>
      </c>
      <c r="K1707">
        <v>20</v>
      </c>
      <c r="L1707">
        <v>0.2</v>
      </c>
      <c r="M1707">
        <f>(order_details[[#This Row],[unitPrice]]*order_details[[#This Row],[quantity]]) - (order_details[[#This Row],[unitPrice]]*order_details[[#This Row],[quantity]]*order_details[[#This Row],[discount]])</f>
        <v>435.2</v>
      </c>
      <c r="N1707">
        <f>_xlfn.XLOOKUP(order_details[[#This Row],[orderID]],orders[orderID],orders[freight])</f>
        <v>30.96</v>
      </c>
      <c r="O1707">
        <f>order_details[[#This Row],[Sales]]-order_details[[#This Row],[Freight]]</f>
        <v>404.24</v>
      </c>
      <c r="P1707" s="8">
        <f>(order_details[[#This Row],[Profit]]/order_details[[#This Row],[Sales]])/100</f>
        <v>9.2886029411764718E-3</v>
      </c>
      <c r="Q1707" s="12"/>
    </row>
    <row r="1708" spans="1:17" x14ac:dyDescent="0.25">
      <c r="A1708">
        <v>10385</v>
      </c>
      <c r="B1708">
        <v>68</v>
      </c>
      <c r="C1708" t="str">
        <f>_xlfn.XLOOKUP(order_details[[#This Row],[orderID]],orders[orderID],orders[customerID])</f>
        <v>SPLIR</v>
      </c>
      <c r="D1708" t="str">
        <f>_xlfn.XLOOKUP(order_details[[#This Row],[orderID]],orders[orderID],orders[Employee Name])</f>
        <v>Nancy Davolio</v>
      </c>
      <c r="E1708" t="str">
        <f>_xlfn.XLOOKUP(order_details[[#This Row],[Customer ID]],customers[customerID],customers[companyName])</f>
        <v>Split Rail Beer &amp; Ale</v>
      </c>
      <c r="F1708" t="str">
        <f>_xlfn.XLOOKUP(order_details[[#This Row],[productID]],products[productID],products[productName])</f>
        <v>Scottish Longbreads</v>
      </c>
      <c r="G1708" t="str">
        <f>_xlfn.XLOOKUP(order_details[[#This Row],[Product Name]],products[productName],products[Category Name])</f>
        <v>Confections</v>
      </c>
      <c r="H1708" s="6">
        <f>_xlfn.XLOOKUP(order_details[[#This Row],[orderID]],orders[orderID],orders[orderDate])</f>
        <v>41625</v>
      </c>
      <c r="I1708" s="6" t="e">
        <f>DATEVALUE(order_details[[#This Row],[Order Date]])</f>
        <v>#VALUE!</v>
      </c>
      <c r="J1708">
        <v>10</v>
      </c>
      <c r="K1708">
        <v>8</v>
      </c>
      <c r="L1708">
        <v>0.2</v>
      </c>
      <c r="M1708">
        <f>(order_details[[#This Row],[unitPrice]]*order_details[[#This Row],[quantity]]) - (order_details[[#This Row],[unitPrice]]*order_details[[#This Row],[quantity]]*order_details[[#This Row],[discount]])</f>
        <v>64</v>
      </c>
      <c r="N1708">
        <f>_xlfn.XLOOKUP(order_details[[#This Row],[orderID]],orders[orderID],orders[freight])</f>
        <v>30.96</v>
      </c>
      <c r="O1708">
        <f>order_details[[#This Row],[Sales]]-order_details[[#This Row],[Freight]]</f>
        <v>33.04</v>
      </c>
      <c r="P1708" s="8">
        <f>(order_details[[#This Row],[Profit]]/order_details[[#This Row],[Sales]])/100</f>
        <v>5.1624999999999996E-3</v>
      </c>
      <c r="Q1708" s="12"/>
    </row>
    <row r="1709" spans="1:17" x14ac:dyDescent="0.25">
      <c r="A1709">
        <v>10388</v>
      </c>
      <c r="B1709">
        <v>45</v>
      </c>
      <c r="C1709" t="str">
        <f>_xlfn.XLOOKUP(order_details[[#This Row],[orderID]],orders[orderID],orders[customerID])</f>
        <v>SEVES</v>
      </c>
      <c r="D1709" t="str">
        <f>_xlfn.XLOOKUP(order_details[[#This Row],[orderID]],orders[orderID],orders[Employee Name])</f>
        <v>Andrew Fuller</v>
      </c>
      <c r="E1709" t="str">
        <f>_xlfn.XLOOKUP(order_details[[#This Row],[Customer ID]],customers[customerID],customers[companyName])</f>
        <v>Seven Seas Imports</v>
      </c>
      <c r="F1709" t="str">
        <f>_xlfn.XLOOKUP(order_details[[#This Row],[productID]],products[productID],products[productName])</f>
        <v>Rogede sild</v>
      </c>
      <c r="G1709" t="str">
        <f>_xlfn.XLOOKUP(order_details[[#This Row],[Product Name]],products[productName],products[Category Name])</f>
        <v>Seafood</v>
      </c>
      <c r="H1709" s="6">
        <f>_xlfn.XLOOKUP(order_details[[#This Row],[orderID]],orders[orderID],orders[orderDate])</f>
        <v>41627</v>
      </c>
      <c r="I1709" s="6" t="e">
        <f>DATEVALUE(order_details[[#This Row],[Order Date]])</f>
        <v>#VALUE!</v>
      </c>
      <c r="J1709">
        <v>7.6</v>
      </c>
      <c r="K1709">
        <v>15</v>
      </c>
      <c r="L1709">
        <v>0.2</v>
      </c>
      <c r="M1709">
        <f>(order_details[[#This Row],[unitPrice]]*order_details[[#This Row],[quantity]]) - (order_details[[#This Row],[unitPrice]]*order_details[[#This Row],[quantity]]*order_details[[#This Row],[discount]])</f>
        <v>91.2</v>
      </c>
      <c r="N1709">
        <f>_xlfn.XLOOKUP(order_details[[#This Row],[orderID]],orders[orderID],orders[freight])</f>
        <v>34.86</v>
      </c>
      <c r="O1709">
        <f>order_details[[#This Row],[Sales]]-order_details[[#This Row],[Freight]]</f>
        <v>56.34</v>
      </c>
      <c r="P1709" s="8">
        <f>(order_details[[#This Row],[Profit]]/order_details[[#This Row],[Sales]])/100</f>
        <v>6.1776315789473686E-3</v>
      </c>
      <c r="Q1709" s="12"/>
    </row>
    <row r="1710" spans="1:17" x14ac:dyDescent="0.25">
      <c r="A1710">
        <v>10388</v>
      </c>
      <c r="B1710">
        <v>52</v>
      </c>
      <c r="C1710" t="str">
        <f>_xlfn.XLOOKUP(order_details[[#This Row],[orderID]],orders[orderID],orders[customerID])</f>
        <v>SEVES</v>
      </c>
      <c r="D1710" t="str">
        <f>_xlfn.XLOOKUP(order_details[[#This Row],[orderID]],orders[orderID],orders[Employee Name])</f>
        <v>Andrew Fuller</v>
      </c>
      <c r="E1710" t="str">
        <f>_xlfn.XLOOKUP(order_details[[#This Row],[Customer ID]],customers[customerID],customers[companyName])</f>
        <v>Seven Seas Imports</v>
      </c>
      <c r="F1710" t="str">
        <f>_xlfn.XLOOKUP(order_details[[#This Row],[productID]],products[productID],products[productName])</f>
        <v>Filo Mix</v>
      </c>
      <c r="G1710" t="str">
        <f>_xlfn.XLOOKUP(order_details[[#This Row],[Product Name]],products[productName],products[Category Name])</f>
        <v>Grains &amp; Cereals</v>
      </c>
      <c r="H1710" s="6">
        <f>_xlfn.XLOOKUP(order_details[[#This Row],[orderID]],orders[orderID],orders[orderDate])</f>
        <v>41627</v>
      </c>
      <c r="I1710" s="6" t="e">
        <f>DATEVALUE(order_details[[#This Row],[Order Date]])</f>
        <v>#VALUE!</v>
      </c>
      <c r="J1710">
        <v>5.6</v>
      </c>
      <c r="K1710">
        <v>20</v>
      </c>
      <c r="L1710">
        <v>0.2</v>
      </c>
      <c r="M1710">
        <f>(order_details[[#This Row],[unitPrice]]*order_details[[#This Row],[quantity]]) - (order_details[[#This Row],[unitPrice]]*order_details[[#This Row],[quantity]]*order_details[[#This Row],[discount]])</f>
        <v>89.6</v>
      </c>
      <c r="N1710">
        <f>_xlfn.XLOOKUP(order_details[[#This Row],[orderID]],orders[orderID],orders[freight])</f>
        <v>34.86</v>
      </c>
      <c r="O1710">
        <f>order_details[[#This Row],[Sales]]-order_details[[#This Row],[Freight]]</f>
        <v>54.739999999999995</v>
      </c>
      <c r="P1710" s="8">
        <f>(order_details[[#This Row],[Profit]]/order_details[[#This Row],[Sales]])/100</f>
        <v>6.1093750000000002E-3</v>
      </c>
      <c r="Q1710" s="12"/>
    </row>
    <row r="1711" spans="1:17" x14ac:dyDescent="0.25">
      <c r="A1711">
        <v>10411</v>
      </c>
      <c r="B1711">
        <v>41</v>
      </c>
      <c r="C1711" t="str">
        <f>_xlfn.XLOOKUP(order_details[[#This Row],[orderID]],orders[orderID],orders[customerID])</f>
        <v>BOTTM</v>
      </c>
      <c r="D1711" t="str">
        <f>_xlfn.XLOOKUP(order_details[[#This Row],[orderID]],orders[orderID],orders[Employee Name])</f>
        <v>Anne Dodsworth</v>
      </c>
      <c r="E1711" t="str">
        <f>_xlfn.XLOOKUP(order_details[[#This Row],[Customer ID]],customers[customerID],customers[companyName])</f>
        <v>Bottom-Dollar Markets</v>
      </c>
      <c r="F1711" t="str">
        <f>_xlfn.XLOOKUP(order_details[[#This Row],[productID]],products[productID],products[productName])</f>
        <v>Jack's New England Clam Chowder</v>
      </c>
      <c r="G1711" t="str">
        <f>_xlfn.XLOOKUP(order_details[[#This Row],[Product Name]],products[productName],products[Category Name])</f>
        <v>Seafood</v>
      </c>
      <c r="H1711" s="6">
        <f>_xlfn.XLOOKUP(order_details[[#This Row],[orderID]],orders[orderID],orders[orderDate])</f>
        <v>41649</v>
      </c>
      <c r="I1711" s="6" t="e">
        <f>DATEVALUE(order_details[[#This Row],[Order Date]])</f>
        <v>#VALUE!</v>
      </c>
      <c r="J1711">
        <v>7.7</v>
      </c>
      <c r="K1711">
        <v>25</v>
      </c>
      <c r="L1711">
        <v>0.2</v>
      </c>
      <c r="M1711">
        <f>(order_details[[#This Row],[unitPrice]]*order_details[[#This Row],[quantity]]) - (order_details[[#This Row],[unitPrice]]*order_details[[#This Row],[quantity]]*order_details[[#This Row],[discount]])</f>
        <v>154</v>
      </c>
      <c r="N1711">
        <f>_xlfn.XLOOKUP(order_details[[#This Row],[orderID]],orders[orderID],orders[freight])</f>
        <v>23.65</v>
      </c>
      <c r="O1711">
        <f>order_details[[#This Row],[Sales]]-order_details[[#This Row],[Freight]]</f>
        <v>130.35</v>
      </c>
      <c r="P1711" s="8">
        <f>(order_details[[#This Row],[Profit]]/order_details[[#This Row],[Sales]])/100</f>
        <v>8.4642857142857141E-3</v>
      </c>
      <c r="Q1711" s="12"/>
    </row>
    <row r="1712" spans="1:17" x14ac:dyDescent="0.25">
      <c r="A1712">
        <v>10411</v>
      </c>
      <c r="B1712">
        <v>44</v>
      </c>
      <c r="C1712" t="str">
        <f>_xlfn.XLOOKUP(order_details[[#This Row],[orderID]],orders[orderID],orders[customerID])</f>
        <v>BOTTM</v>
      </c>
      <c r="D1712" t="str">
        <f>_xlfn.XLOOKUP(order_details[[#This Row],[orderID]],orders[orderID],orders[Employee Name])</f>
        <v>Anne Dodsworth</v>
      </c>
      <c r="E1712" t="str">
        <f>_xlfn.XLOOKUP(order_details[[#This Row],[Customer ID]],customers[customerID],customers[companyName])</f>
        <v>Bottom-Dollar Markets</v>
      </c>
      <c r="F1712" t="str">
        <f>_xlfn.XLOOKUP(order_details[[#This Row],[productID]],products[productID],products[productName])</f>
        <v>Gula Malacca</v>
      </c>
      <c r="G1712" t="str">
        <f>_xlfn.XLOOKUP(order_details[[#This Row],[Product Name]],products[productName],products[Category Name])</f>
        <v>Condiments</v>
      </c>
      <c r="H1712" s="6">
        <f>_xlfn.XLOOKUP(order_details[[#This Row],[orderID]],orders[orderID],orders[orderDate])</f>
        <v>41649</v>
      </c>
      <c r="I1712" s="6" t="e">
        <f>DATEVALUE(order_details[[#This Row],[Order Date]])</f>
        <v>#VALUE!</v>
      </c>
      <c r="J1712">
        <v>15.5</v>
      </c>
      <c r="K1712">
        <v>40</v>
      </c>
      <c r="L1712">
        <v>0.2</v>
      </c>
      <c r="M1712">
        <f>(order_details[[#This Row],[unitPrice]]*order_details[[#This Row],[quantity]]) - (order_details[[#This Row],[unitPrice]]*order_details[[#This Row],[quantity]]*order_details[[#This Row],[discount]])</f>
        <v>496</v>
      </c>
      <c r="N1712">
        <f>_xlfn.XLOOKUP(order_details[[#This Row],[orderID]],orders[orderID],orders[freight])</f>
        <v>23.65</v>
      </c>
      <c r="O1712">
        <f>order_details[[#This Row],[Sales]]-order_details[[#This Row],[Freight]]</f>
        <v>472.35</v>
      </c>
      <c r="P1712" s="8">
        <f>(order_details[[#This Row],[Profit]]/order_details[[#This Row],[Sales]])/100</f>
        <v>9.5231854838709676E-3</v>
      </c>
      <c r="Q1712" s="12"/>
    </row>
    <row r="1713" spans="1:17" x14ac:dyDescent="0.25">
      <c r="A1713">
        <v>10411</v>
      </c>
      <c r="B1713">
        <v>59</v>
      </c>
      <c r="C1713" t="str">
        <f>_xlfn.XLOOKUP(order_details[[#This Row],[orderID]],orders[orderID],orders[customerID])</f>
        <v>BOTTM</v>
      </c>
      <c r="D1713" t="str">
        <f>_xlfn.XLOOKUP(order_details[[#This Row],[orderID]],orders[orderID],orders[Employee Name])</f>
        <v>Anne Dodsworth</v>
      </c>
      <c r="E1713" t="str">
        <f>_xlfn.XLOOKUP(order_details[[#This Row],[Customer ID]],customers[customerID],customers[companyName])</f>
        <v>Bottom-Dollar Markets</v>
      </c>
      <c r="F1713" t="str">
        <f>_xlfn.XLOOKUP(order_details[[#This Row],[productID]],products[productID],products[productName])</f>
        <v>Raclette Courdavault</v>
      </c>
      <c r="G1713" t="str">
        <f>_xlfn.XLOOKUP(order_details[[#This Row],[Product Name]],products[productName],products[Category Name])</f>
        <v>Dairy Products</v>
      </c>
      <c r="H1713" s="6">
        <f>_xlfn.XLOOKUP(order_details[[#This Row],[orderID]],orders[orderID],orders[orderDate])</f>
        <v>41649</v>
      </c>
      <c r="I1713" s="6" t="e">
        <f>DATEVALUE(order_details[[#This Row],[Order Date]])</f>
        <v>#VALUE!</v>
      </c>
      <c r="J1713">
        <v>44</v>
      </c>
      <c r="K1713">
        <v>9</v>
      </c>
      <c r="L1713">
        <v>0.2</v>
      </c>
      <c r="M1713">
        <f>(order_details[[#This Row],[unitPrice]]*order_details[[#This Row],[quantity]]) - (order_details[[#This Row],[unitPrice]]*order_details[[#This Row],[quantity]]*order_details[[#This Row],[discount]])</f>
        <v>316.8</v>
      </c>
      <c r="N1713">
        <f>_xlfn.XLOOKUP(order_details[[#This Row],[orderID]],orders[orderID],orders[freight])</f>
        <v>23.65</v>
      </c>
      <c r="O1713">
        <f>order_details[[#This Row],[Sales]]-order_details[[#This Row],[Freight]]</f>
        <v>293.15000000000003</v>
      </c>
      <c r="P1713" s="8">
        <f>(order_details[[#This Row],[Profit]]/order_details[[#This Row],[Sales]])/100</f>
        <v>9.2534722222222237E-3</v>
      </c>
      <c r="Q1713" s="12"/>
    </row>
    <row r="1714" spans="1:17" x14ac:dyDescent="0.25">
      <c r="A1714">
        <v>10424</v>
      </c>
      <c r="B1714">
        <v>35</v>
      </c>
      <c r="C1714" t="str">
        <f>_xlfn.XLOOKUP(order_details[[#This Row],[orderID]],orders[orderID],orders[customerID])</f>
        <v>MEREP</v>
      </c>
      <c r="D1714" t="str">
        <f>_xlfn.XLOOKUP(order_details[[#This Row],[orderID]],orders[orderID],orders[Employee Name])</f>
        <v>Robert King</v>
      </c>
      <c r="E1714" t="str">
        <f>_xlfn.XLOOKUP(order_details[[#This Row],[Customer ID]],customers[customerID],customers[companyName])</f>
        <v>Mère Paillarde</v>
      </c>
      <c r="F1714" t="str">
        <f>_xlfn.XLOOKUP(order_details[[#This Row],[productID]],products[productID],products[productName])</f>
        <v>Steeleye Stout</v>
      </c>
      <c r="G1714" t="str">
        <f>_xlfn.XLOOKUP(order_details[[#This Row],[Product Name]],products[productName],products[Category Name])</f>
        <v>Beverages</v>
      </c>
      <c r="H1714" s="6">
        <f>_xlfn.XLOOKUP(order_details[[#This Row],[orderID]],orders[orderID],orders[orderDate])</f>
        <v>41662</v>
      </c>
      <c r="I1714" s="6" t="e">
        <f>DATEVALUE(order_details[[#This Row],[Order Date]])</f>
        <v>#VALUE!</v>
      </c>
      <c r="J1714">
        <v>14.4</v>
      </c>
      <c r="K1714">
        <v>60</v>
      </c>
      <c r="L1714">
        <v>0.2</v>
      </c>
      <c r="M1714">
        <f>(order_details[[#This Row],[unitPrice]]*order_details[[#This Row],[quantity]]) - (order_details[[#This Row],[unitPrice]]*order_details[[#This Row],[quantity]]*order_details[[#This Row],[discount]])</f>
        <v>691.2</v>
      </c>
      <c r="N1714">
        <f>_xlfn.XLOOKUP(order_details[[#This Row],[orderID]],orders[orderID],orders[freight])</f>
        <v>370.61</v>
      </c>
      <c r="O1714">
        <f>order_details[[#This Row],[Sales]]-order_details[[#This Row],[Freight]]</f>
        <v>320.59000000000003</v>
      </c>
      <c r="P1714" s="8">
        <f>(order_details[[#This Row],[Profit]]/order_details[[#This Row],[Sales]])/100</f>
        <v>4.6381655092592594E-3</v>
      </c>
      <c r="Q1714" s="12"/>
    </row>
    <row r="1715" spans="1:17" x14ac:dyDescent="0.25">
      <c r="A1715">
        <v>10424</v>
      </c>
      <c r="B1715">
        <v>38</v>
      </c>
      <c r="C1715" t="str">
        <f>_xlfn.XLOOKUP(order_details[[#This Row],[orderID]],orders[orderID],orders[customerID])</f>
        <v>MEREP</v>
      </c>
      <c r="D1715" t="str">
        <f>_xlfn.XLOOKUP(order_details[[#This Row],[orderID]],orders[orderID],orders[Employee Name])</f>
        <v>Robert King</v>
      </c>
      <c r="E1715" t="str">
        <f>_xlfn.XLOOKUP(order_details[[#This Row],[Customer ID]],customers[customerID],customers[companyName])</f>
        <v>Mère Paillarde</v>
      </c>
      <c r="F1715" t="str">
        <f>_xlfn.XLOOKUP(order_details[[#This Row],[productID]],products[productID],products[productName])</f>
        <v>Côte de Blaye</v>
      </c>
      <c r="G1715" t="str">
        <f>_xlfn.XLOOKUP(order_details[[#This Row],[Product Name]],products[productName],products[Category Name])</f>
        <v>Beverages</v>
      </c>
      <c r="H1715" s="6">
        <f>_xlfn.XLOOKUP(order_details[[#This Row],[orderID]],orders[orderID],orders[orderDate])</f>
        <v>41662</v>
      </c>
      <c r="I1715" s="6" t="e">
        <f>DATEVALUE(order_details[[#This Row],[Order Date]])</f>
        <v>#VALUE!</v>
      </c>
      <c r="J1715">
        <v>210.8</v>
      </c>
      <c r="K1715">
        <v>49</v>
      </c>
      <c r="L1715">
        <v>0.2</v>
      </c>
      <c r="M1715">
        <f>(order_details[[#This Row],[unitPrice]]*order_details[[#This Row],[quantity]]) - (order_details[[#This Row],[unitPrice]]*order_details[[#This Row],[quantity]]*order_details[[#This Row],[discount]])</f>
        <v>8263.36</v>
      </c>
      <c r="N1715">
        <f>_xlfn.XLOOKUP(order_details[[#This Row],[orderID]],orders[orderID],orders[freight])</f>
        <v>370.61</v>
      </c>
      <c r="O1715">
        <f>order_details[[#This Row],[Sales]]-order_details[[#This Row],[Freight]]</f>
        <v>7892.7500000000009</v>
      </c>
      <c r="P1715" s="8">
        <f>(order_details[[#This Row],[Profit]]/order_details[[#This Row],[Sales]])/100</f>
        <v>9.5515020524338766E-3</v>
      </c>
      <c r="Q1715" s="12"/>
    </row>
    <row r="1716" spans="1:17" x14ac:dyDescent="0.25">
      <c r="A1716">
        <v>10424</v>
      </c>
      <c r="B1716">
        <v>68</v>
      </c>
      <c r="C1716" t="str">
        <f>_xlfn.XLOOKUP(order_details[[#This Row],[orderID]],orders[orderID],orders[customerID])</f>
        <v>MEREP</v>
      </c>
      <c r="D1716" t="str">
        <f>_xlfn.XLOOKUP(order_details[[#This Row],[orderID]],orders[orderID],orders[Employee Name])</f>
        <v>Robert King</v>
      </c>
      <c r="E1716" t="str">
        <f>_xlfn.XLOOKUP(order_details[[#This Row],[Customer ID]],customers[customerID],customers[companyName])</f>
        <v>Mère Paillarde</v>
      </c>
      <c r="F1716" t="str">
        <f>_xlfn.XLOOKUP(order_details[[#This Row],[productID]],products[productID],products[productName])</f>
        <v>Scottish Longbreads</v>
      </c>
      <c r="G1716" t="str">
        <f>_xlfn.XLOOKUP(order_details[[#This Row],[Product Name]],products[productName],products[Category Name])</f>
        <v>Confections</v>
      </c>
      <c r="H1716" s="6">
        <f>_xlfn.XLOOKUP(order_details[[#This Row],[orderID]],orders[orderID],orders[orderDate])</f>
        <v>41662</v>
      </c>
      <c r="I1716" s="6" t="e">
        <f>DATEVALUE(order_details[[#This Row],[Order Date]])</f>
        <v>#VALUE!</v>
      </c>
      <c r="J1716">
        <v>10</v>
      </c>
      <c r="K1716">
        <v>30</v>
      </c>
      <c r="L1716">
        <v>0.2</v>
      </c>
      <c r="M1716">
        <f>(order_details[[#This Row],[unitPrice]]*order_details[[#This Row],[quantity]]) - (order_details[[#This Row],[unitPrice]]*order_details[[#This Row],[quantity]]*order_details[[#This Row],[discount]])</f>
        <v>240</v>
      </c>
      <c r="N1716">
        <f>_xlfn.XLOOKUP(order_details[[#This Row],[orderID]],orders[orderID],orders[freight])</f>
        <v>370.61</v>
      </c>
      <c r="O1716">
        <f>order_details[[#This Row],[Sales]]-order_details[[#This Row],[Freight]]</f>
        <v>-130.61000000000001</v>
      </c>
      <c r="P1716" s="8">
        <f>(order_details[[#This Row],[Profit]]/order_details[[#This Row],[Sales]])/100</f>
        <v>-5.4420833333333344E-3</v>
      </c>
      <c r="Q1716" s="12"/>
    </row>
    <row r="1717" spans="1:17" x14ac:dyDescent="0.25">
      <c r="A1717">
        <v>10430</v>
      </c>
      <c r="B1717">
        <v>17</v>
      </c>
      <c r="C1717" t="str">
        <f>_xlfn.XLOOKUP(order_details[[#This Row],[orderID]],orders[orderID],orders[customerID])</f>
        <v>ERNSH</v>
      </c>
      <c r="D1717" t="str">
        <f>_xlfn.XLOOKUP(order_details[[#This Row],[orderID]],orders[orderID],orders[Employee Name])</f>
        <v>Margaret Peacock</v>
      </c>
      <c r="E1717" t="str">
        <f>_xlfn.XLOOKUP(order_details[[#This Row],[Customer ID]],customers[customerID],customers[companyName])</f>
        <v>Ernst Handel</v>
      </c>
      <c r="F1717" t="str">
        <f>_xlfn.XLOOKUP(order_details[[#This Row],[productID]],products[productID],products[productName])</f>
        <v>Alice Mutton</v>
      </c>
      <c r="G1717" t="str">
        <f>_xlfn.XLOOKUP(order_details[[#This Row],[Product Name]],products[productName],products[Category Name])</f>
        <v>Meat &amp; Poultry</v>
      </c>
      <c r="H1717" s="6">
        <f>_xlfn.XLOOKUP(order_details[[#This Row],[orderID]],orders[orderID],orders[orderDate])</f>
        <v>41669</v>
      </c>
      <c r="I1717" s="6" t="e">
        <f>DATEVALUE(order_details[[#This Row],[Order Date]])</f>
        <v>#VALUE!</v>
      </c>
      <c r="J1717">
        <v>31.2</v>
      </c>
      <c r="K1717">
        <v>45</v>
      </c>
      <c r="L1717">
        <v>0.2</v>
      </c>
      <c r="M1717">
        <f>(order_details[[#This Row],[unitPrice]]*order_details[[#This Row],[quantity]]) - (order_details[[#This Row],[unitPrice]]*order_details[[#This Row],[quantity]]*order_details[[#This Row],[discount]])</f>
        <v>1123.2</v>
      </c>
      <c r="N1717">
        <f>_xlfn.XLOOKUP(order_details[[#This Row],[orderID]],orders[orderID],orders[freight])</f>
        <v>458.78</v>
      </c>
      <c r="O1717">
        <f>order_details[[#This Row],[Sales]]-order_details[[#This Row],[Freight]]</f>
        <v>664.42000000000007</v>
      </c>
      <c r="P1717" s="8">
        <f>(order_details[[#This Row],[Profit]]/order_details[[#This Row],[Sales]])/100</f>
        <v>5.9154202279202281E-3</v>
      </c>
      <c r="Q1717" s="12"/>
    </row>
    <row r="1718" spans="1:17" x14ac:dyDescent="0.25">
      <c r="A1718">
        <v>10430</v>
      </c>
      <c r="B1718">
        <v>59</v>
      </c>
      <c r="C1718" t="str">
        <f>_xlfn.XLOOKUP(order_details[[#This Row],[orderID]],orders[orderID],orders[customerID])</f>
        <v>ERNSH</v>
      </c>
      <c r="D1718" t="str">
        <f>_xlfn.XLOOKUP(order_details[[#This Row],[orderID]],orders[orderID],orders[Employee Name])</f>
        <v>Margaret Peacock</v>
      </c>
      <c r="E1718" t="str">
        <f>_xlfn.XLOOKUP(order_details[[#This Row],[Customer ID]],customers[customerID],customers[companyName])</f>
        <v>Ernst Handel</v>
      </c>
      <c r="F1718" t="str">
        <f>_xlfn.XLOOKUP(order_details[[#This Row],[productID]],products[productID],products[productName])</f>
        <v>Raclette Courdavault</v>
      </c>
      <c r="G1718" t="str">
        <f>_xlfn.XLOOKUP(order_details[[#This Row],[Product Name]],products[productName],products[Category Name])</f>
        <v>Dairy Products</v>
      </c>
      <c r="H1718" s="6">
        <f>_xlfn.XLOOKUP(order_details[[#This Row],[orderID]],orders[orderID],orders[orderDate])</f>
        <v>41669</v>
      </c>
      <c r="I1718" s="6" t="e">
        <f>DATEVALUE(order_details[[#This Row],[Order Date]])</f>
        <v>#VALUE!</v>
      </c>
      <c r="J1718">
        <v>44</v>
      </c>
      <c r="K1718">
        <v>70</v>
      </c>
      <c r="L1718">
        <v>0.2</v>
      </c>
      <c r="M1718">
        <f>(order_details[[#This Row],[unitPrice]]*order_details[[#This Row],[quantity]]) - (order_details[[#This Row],[unitPrice]]*order_details[[#This Row],[quantity]]*order_details[[#This Row],[discount]])</f>
        <v>2464</v>
      </c>
      <c r="N1718">
        <f>_xlfn.XLOOKUP(order_details[[#This Row],[orderID]],orders[orderID],orders[freight])</f>
        <v>458.78</v>
      </c>
      <c r="O1718">
        <f>order_details[[#This Row],[Sales]]-order_details[[#This Row],[Freight]]</f>
        <v>2005.22</v>
      </c>
      <c r="P1718" s="8">
        <f>(order_details[[#This Row],[Profit]]/order_details[[#This Row],[Sales]])/100</f>
        <v>8.1380681818181821E-3</v>
      </c>
      <c r="Q1718" s="12"/>
    </row>
    <row r="1719" spans="1:17" x14ac:dyDescent="0.25">
      <c r="A1719">
        <v>10438</v>
      </c>
      <c r="B1719">
        <v>19</v>
      </c>
      <c r="C1719" t="str">
        <f>_xlfn.XLOOKUP(order_details[[#This Row],[orderID]],orders[orderID],orders[customerID])</f>
        <v>TOMSP</v>
      </c>
      <c r="D1719" t="str">
        <f>_xlfn.XLOOKUP(order_details[[#This Row],[orderID]],orders[orderID],orders[Employee Name])</f>
        <v>Janet Leverling</v>
      </c>
      <c r="E1719" t="str">
        <f>_xlfn.XLOOKUP(order_details[[#This Row],[Customer ID]],customers[customerID],customers[companyName])</f>
        <v>Toms Spezialitäten</v>
      </c>
      <c r="F1719" t="str">
        <f>_xlfn.XLOOKUP(order_details[[#This Row],[productID]],products[productID],products[productName])</f>
        <v>Teatime Chocolate Biscuits</v>
      </c>
      <c r="G1719" t="str">
        <f>_xlfn.XLOOKUP(order_details[[#This Row],[Product Name]],products[productName],products[Category Name])</f>
        <v>Confections</v>
      </c>
      <c r="H1719" s="6">
        <f>_xlfn.XLOOKUP(order_details[[#This Row],[orderID]],orders[orderID],orders[orderDate])</f>
        <v>41676</v>
      </c>
      <c r="I1719" s="6" t="e">
        <f>DATEVALUE(order_details[[#This Row],[Order Date]])</f>
        <v>#VALUE!</v>
      </c>
      <c r="J1719">
        <v>7.3</v>
      </c>
      <c r="K1719">
        <v>15</v>
      </c>
      <c r="L1719">
        <v>0.2</v>
      </c>
      <c r="M1719">
        <f>(order_details[[#This Row],[unitPrice]]*order_details[[#This Row],[quantity]]) - (order_details[[#This Row],[unitPrice]]*order_details[[#This Row],[quantity]]*order_details[[#This Row],[discount]])</f>
        <v>87.6</v>
      </c>
      <c r="N1719">
        <f>_xlfn.XLOOKUP(order_details[[#This Row],[orderID]],orders[orderID],orders[freight])</f>
        <v>8.24</v>
      </c>
      <c r="O1719">
        <f>order_details[[#This Row],[Sales]]-order_details[[#This Row],[Freight]]</f>
        <v>79.36</v>
      </c>
      <c r="P1719" s="8">
        <f>(order_details[[#This Row],[Profit]]/order_details[[#This Row],[Sales]])/100</f>
        <v>9.0593607305936071E-3</v>
      </c>
      <c r="Q1719" s="12"/>
    </row>
    <row r="1720" spans="1:17" x14ac:dyDescent="0.25">
      <c r="A1720">
        <v>10438</v>
      </c>
      <c r="B1720">
        <v>34</v>
      </c>
      <c r="C1720" t="str">
        <f>_xlfn.XLOOKUP(order_details[[#This Row],[orderID]],orders[orderID],orders[customerID])</f>
        <v>TOMSP</v>
      </c>
      <c r="D1720" t="str">
        <f>_xlfn.XLOOKUP(order_details[[#This Row],[orderID]],orders[orderID],orders[Employee Name])</f>
        <v>Janet Leverling</v>
      </c>
      <c r="E1720" t="str">
        <f>_xlfn.XLOOKUP(order_details[[#This Row],[Customer ID]],customers[customerID],customers[companyName])</f>
        <v>Toms Spezialitäten</v>
      </c>
      <c r="F1720" t="str">
        <f>_xlfn.XLOOKUP(order_details[[#This Row],[productID]],products[productID],products[productName])</f>
        <v>Sasquatch Ale</v>
      </c>
      <c r="G1720" t="str">
        <f>_xlfn.XLOOKUP(order_details[[#This Row],[Product Name]],products[productName],products[Category Name])</f>
        <v>Beverages</v>
      </c>
      <c r="H1720" s="6">
        <f>_xlfn.XLOOKUP(order_details[[#This Row],[orderID]],orders[orderID],orders[orderDate])</f>
        <v>41676</v>
      </c>
      <c r="I1720" s="6" t="e">
        <f>DATEVALUE(order_details[[#This Row],[Order Date]])</f>
        <v>#VALUE!</v>
      </c>
      <c r="J1720">
        <v>11.2</v>
      </c>
      <c r="K1720">
        <v>20</v>
      </c>
      <c r="L1720">
        <v>0.2</v>
      </c>
      <c r="M1720">
        <f>(order_details[[#This Row],[unitPrice]]*order_details[[#This Row],[quantity]]) - (order_details[[#This Row],[unitPrice]]*order_details[[#This Row],[quantity]]*order_details[[#This Row],[discount]])</f>
        <v>179.2</v>
      </c>
      <c r="N1720">
        <f>_xlfn.XLOOKUP(order_details[[#This Row],[orderID]],orders[orderID],orders[freight])</f>
        <v>8.24</v>
      </c>
      <c r="O1720">
        <f>order_details[[#This Row],[Sales]]-order_details[[#This Row],[Freight]]</f>
        <v>170.95999999999998</v>
      </c>
      <c r="P1720" s="8">
        <f>(order_details[[#This Row],[Profit]]/order_details[[#This Row],[Sales]])/100</f>
        <v>9.540178571428571E-3</v>
      </c>
      <c r="Q1720" s="12"/>
    </row>
    <row r="1721" spans="1:17" x14ac:dyDescent="0.25">
      <c r="A1721">
        <v>10438</v>
      </c>
      <c r="B1721">
        <v>57</v>
      </c>
      <c r="C1721" t="str">
        <f>_xlfn.XLOOKUP(order_details[[#This Row],[orderID]],orders[orderID],orders[customerID])</f>
        <v>TOMSP</v>
      </c>
      <c r="D1721" t="str">
        <f>_xlfn.XLOOKUP(order_details[[#This Row],[orderID]],orders[orderID],orders[Employee Name])</f>
        <v>Janet Leverling</v>
      </c>
      <c r="E1721" t="str">
        <f>_xlfn.XLOOKUP(order_details[[#This Row],[Customer ID]],customers[customerID],customers[companyName])</f>
        <v>Toms Spezialitäten</v>
      </c>
      <c r="F1721" t="str">
        <f>_xlfn.XLOOKUP(order_details[[#This Row],[productID]],products[productID],products[productName])</f>
        <v>Ravioli Angelo</v>
      </c>
      <c r="G1721" t="str">
        <f>_xlfn.XLOOKUP(order_details[[#This Row],[Product Name]],products[productName],products[Category Name])</f>
        <v>Grains &amp; Cereals</v>
      </c>
      <c r="H1721" s="6">
        <f>_xlfn.XLOOKUP(order_details[[#This Row],[orderID]],orders[orderID],orders[orderDate])</f>
        <v>41676</v>
      </c>
      <c r="I1721" s="6" t="e">
        <f>DATEVALUE(order_details[[#This Row],[Order Date]])</f>
        <v>#VALUE!</v>
      </c>
      <c r="J1721">
        <v>15.6</v>
      </c>
      <c r="K1721">
        <v>15</v>
      </c>
      <c r="L1721">
        <v>0.2</v>
      </c>
      <c r="M1721">
        <f>(order_details[[#This Row],[unitPrice]]*order_details[[#This Row],[quantity]]) - (order_details[[#This Row],[unitPrice]]*order_details[[#This Row],[quantity]]*order_details[[#This Row],[discount]])</f>
        <v>187.2</v>
      </c>
      <c r="N1721">
        <f>_xlfn.XLOOKUP(order_details[[#This Row],[orderID]],orders[orderID],orders[freight])</f>
        <v>8.24</v>
      </c>
      <c r="O1721">
        <f>order_details[[#This Row],[Sales]]-order_details[[#This Row],[Freight]]</f>
        <v>178.95999999999998</v>
      </c>
      <c r="P1721" s="8">
        <f>(order_details[[#This Row],[Profit]]/order_details[[#This Row],[Sales]])/100</f>
        <v>9.559829059829059E-3</v>
      </c>
      <c r="Q1721" s="12"/>
    </row>
    <row r="1722" spans="1:17" x14ac:dyDescent="0.25">
      <c r="A1722">
        <v>10443</v>
      </c>
      <c r="B1722">
        <v>11</v>
      </c>
      <c r="C1722" t="str">
        <f>_xlfn.XLOOKUP(order_details[[#This Row],[orderID]],orders[orderID],orders[customerID])</f>
        <v>REGGC</v>
      </c>
      <c r="D1722" t="str">
        <f>_xlfn.XLOOKUP(order_details[[#This Row],[orderID]],orders[orderID],orders[Employee Name])</f>
        <v>Laura Callahan</v>
      </c>
      <c r="E1722" t="str">
        <f>_xlfn.XLOOKUP(order_details[[#This Row],[Customer ID]],customers[customerID],customers[companyName])</f>
        <v>Reggiani Caseifici</v>
      </c>
      <c r="F1722" t="str">
        <f>_xlfn.XLOOKUP(order_details[[#This Row],[productID]],products[productID],products[productName])</f>
        <v>Queso Cabrales</v>
      </c>
      <c r="G1722" t="str">
        <f>_xlfn.XLOOKUP(order_details[[#This Row],[Product Name]],products[productName],products[Category Name])</f>
        <v>Dairy Products</v>
      </c>
      <c r="H1722" s="6">
        <f>_xlfn.XLOOKUP(order_details[[#This Row],[orderID]],orders[orderID],orders[orderDate])</f>
        <v>41682</v>
      </c>
      <c r="I1722" s="6" t="e">
        <f>DATEVALUE(order_details[[#This Row],[Order Date]])</f>
        <v>#VALUE!</v>
      </c>
      <c r="J1722">
        <v>16.8</v>
      </c>
      <c r="K1722">
        <v>6</v>
      </c>
      <c r="L1722">
        <v>0.2</v>
      </c>
      <c r="M1722">
        <f>(order_details[[#This Row],[unitPrice]]*order_details[[#This Row],[quantity]]) - (order_details[[#This Row],[unitPrice]]*order_details[[#This Row],[quantity]]*order_details[[#This Row],[discount]])</f>
        <v>80.640000000000015</v>
      </c>
      <c r="N1722">
        <f>_xlfn.XLOOKUP(order_details[[#This Row],[orderID]],orders[orderID],orders[freight])</f>
        <v>13.95</v>
      </c>
      <c r="O1722">
        <f>order_details[[#This Row],[Sales]]-order_details[[#This Row],[Freight]]</f>
        <v>66.690000000000012</v>
      </c>
      <c r="P1722" s="8">
        <f>(order_details[[#This Row],[Profit]]/order_details[[#This Row],[Sales]])/100</f>
        <v>8.2700892857142869E-3</v>
      </c>
      <c r="Q1722" s="12"/>
    </row>
    <row r="1723" spans="1:17" x14ac:dyDescent="0.25">
      <c r="A1723">
        <v>10450</v>
      </c>
      <c r="B1723">
        <v>10</v>
      </c>
      <c r="C1723" t="str">
        <f>_xlfn.XLOOKUP(order_details[[#This Row],[orderID]],orders[orderID],orders[customerID])</f>
        <v>VICTE</v>
      </c>
      <c r="D1723" t="str">
        <f>_xlfn.XLOOKUP(order_details[[#This Row],[orderID]],orders[orderID],orders[Employee Name])</f>
        <v>Laura Callahan</v>
      </c>
      <c r="E1723" t="str">
        <f>_xlfn.XLOOKUP(order_details[[#This Row],[Customer ID]],customers[customerID],customers[companyName])</f>
        <v>Victuailles en stock</v>
      </c>
      <c r="F1723" t="str">
        <f>_xlfn.XLOOKUP(order_details[[#This Row],[productID]],products[productID],products[productName])</f>
        <v>Ikura</v>
      </c>
      <c r="G1723" t="str">
        <f>_xlfn.XLOOKUP(order_details[[#This Row],[Product Name]],products[productName],products[Category Name])</f>
        <v>Seafood</v>
      </c>
      <c r="H1723" s="6">
        <f>_xlfn.XLOOKUP(order_details[[#This Row],[orderID]],orders[orderID],orders[orderDate])</f>
        <v>41689</v>
      </c>
      <c r="I1723" s="6" t="e">
        <f>DATEVALUE(order_details[[#This Row],[Order Date]])</f>
        <v>#VALUE!</v>
      </c>
      <c r="J1723">
        <v>24.8</v>
      </c>
      <c r="K1723">
        <v>20</v>
      </c>
      <c r="L1723">
        <v>0.2</v>
      </c>
      <c r="M1723">
        <f>(order_details[[#This Row],[unitPrice]]*order_details[[#This Row],[quantity]]) - (order_details[[#This Row],[unitPrice]]*order_details[[#This Row],[quantity]]*order_details[[#This Row],[discount]])</f>
        <v>396.8</v>
      </c>
      <c r="N1723">
        <f>_xlfn.XLOOKUP(order_details[[#This Row],[orderID]],orders[orderID],orders[freight])</f>
        <v>7.23</v>
      </c>
      <c r="O1723">
        <f>order_details[[#This Row],[Sales]]-order_details[[#This Row],[Freight]]</f>
        <v>389.57</v>
      </c>
      <c r="P1723" s="8">
        <f>(order_details[[#This Row],[Profit]]/order_details[[#This Row],[Sales]])/100</f>
        <v>9.8177923387096772E-3</v>
      </c>
      <c r="Q1723" s="12"/>
    </row>
    <row r="1724" spans="1:17" x14ac:dyDescent="0.25">
      <c r="A1724">
        <v>10450</v>
      </c>
      <c r="B1724">
        <v>54</v>
      </c>
      <c r="C1724" t="str">
        <f>_xlfn.XLOOKUP(order_details[[#This Row],[orderID]],orders[orderID],orders[customerID])</f>
        <v>VICTE</v>
      </c>
      <c r="D1724" t="str">
        <f>_xlfn.XLOOKUP(order_details[[#This Row],[orderID]],orders[orderID],orders[Employee Name])</f>
        <v>Laura Callahan</v>
      </c>
      <c r="E1724" t="str">
        <f>_xlfn.XLOOKUP(order_details[[#This Row],[Customer ID]],customers[customerID],customers[companyName])</f>
        <v>Victuailles en stock</v>
      </c>
      <c r="F1724" t="str">
        <f>_xlfn.XLOOKUP(order_details[[#This Row],[productID]],products[productID],products[productName])</f>
        <v>Tourtière</v>
      </c>
      <c r="G1724" t="str">
        <f>_xlfn.XLOOKUP(order_details[[#This Row],[Product Name]],products[productName],products[Category Name])</f>
        <v>Meat &amp; Poultry</v>
      </c>
      <c r="H1724" s="6">
        <f>_xlfn.XLOOKUP(order_details[[#This Row],[orderID]],orders[orderID],orders[orderDate])</f>
        <v>41689</v>
      </c>
      <c r="I1724" s="6" t="e">
        <f>DATEVALUE(order_details[[#This Row],[Order Date]])</f>
        <v>#VALUE!</v>
      </c>
      <c r="J1724">
        <v>5.9</v>
      </c>
      <c r="K1724">
        <v>6</v>
      </c>
      <c r="L1724">
        <v>0.2</v>
      </c>
      <c r="M1724">
        <f>(order_details[[#This Row],[unitPrice]]*order_details[[#This Row],[quantity]]) - (order_details[[#This Row],[unitPrice]]*order_details[[#This Row],[quantity]]*order_details[[#This Row],[discount]])</f>
        <v>28.320000000000004</v>
      </c>
      <c r="N1724">
        <f>_xlfn.XLOOKUP(order_details[[#This Row],[orderID]],orders[orderID],orders[freight])</f>
        <v>7.23</v>
      </c>
      <c r="O1724">
        <f>order_details[[#This Row],[Sales]]-order_details[[#This Row],[Freight]]</f>
        <v>21.090000000000003</v>
      </c>
      <c r="P1724" s="8">
        <f>(order_details[[#This Row],[Profit]]/order_details[[#This Row],[Sales]])/100</f>
        <v>7.4470338983050853E-3</v>
      </c>
      <c r="Q1724" s="12"/>
    </row>
    <row r="1725" spans="1:17" x14ac:dyDescent="0.25">
      <c r="A1725">
        <v>10454</v>
      </c>
      <c r="B1725">
        <v>16</v>
      </c>
      <c r="C1725" t="str">
        <f>_xlfn.XLOOKUP(order_details[[#This Row],[orderID]],orders[orderID],orders[customerID])</f>
        <v>LAMAI</v>
      </c>
      <c r="D1725" t="str">
        <f>_xlfn.XLOOKUP(order_details[[#This Row],[orderID]],orders[orderID],orders[Employee Name])</f>
        <v>Margaret Peacock</v>
      </c>
      <c r="E1725" t="str">
        <f>_xlfn.XLOOKUP(order_details[[#This Row],[Customer ID]],customers[customerID],customers[companyName])</f>
        <v>La maison d'Asie</v>
      </c>
      <c r="F1725" t="str">
        <f>_xlfn.XLOOKUP(order_details[[#This Row],[productID]],products[productID],products[productName])</f>
        <v>Pavlova</v>
      </c>
      <c r="G1725" t="str">
        <f>_xlfn.XLOOKUP(order_details[[#This Row],[Product Name]],products[productName],products[Category Name])</f>
        <v>Confections</v>
      </c>
      <c r="H1725" s="6">
        <f>_xlfn.XLOOKUP(order_details[[#This Row],[orderID]],orders[orderID],orders[orderDate])</f>
        <v>41691</v>
      </c>
      <c r="I1725" s="6" t="e">
        <f>DATEVALUE(order_details[[#This Row],[Order Date]])</f>
        <v>#VALUE!</v>
      </c>
      <c r="J1725">
        <v>13.9</v>
      </c>
      <c r="K1725">
        <v>20</v>
      </c>
      <c r="L1725">
        <v>0.2</v>
      </c>
      <c r="M1725">
        <f>(order_details[[#This Row],[unitPrice]]*order_details[[#This Row],[quantity]]) - (order_details[[#This Row],[unitPrice]]*order_details[[#This Row],[quantity]]*order_details[[#This Row],[discount]])</f>
        <v>222.4</v>
      </c>
      <c r="N1725">
        <f>_xlfn.XLOOKUP(order_details[[#This Row],[orderID]],orders[orderID],orders[freight])</f>
        <v>2.74</v>
      </c>
      <c r="O1725">
        <f>order_details[[#This Row],[Sales]]-order_details[[#This Row],[Freight]]</f>
        <v>219.66</v>
      </c>
      <c r="P1725" s="8">
        <f>(order_details[[#This Row],[Profit]]/order_details[[#This Row],[Sales]])/100</f>
        <v>9.8767985611510796E-3</v>
      </c>
      <c r="Q1725" s="12"/>
    </row>
    <row r="1726" spans="1:17" x14ac:dyDescent="0.25">
      <c r="A1726">
        <v>10454</v>
      </c>
      <c r="B1726">
        <v>33</v>
      </c>
      <c r="C1726" t="str">
        <f>_xlfn.XLOOKUP(order_details[[#This Row],[orderID]],orders[orderID],orders[customerID])</f>
        <v>LAMAI</v>
      </c>
      <c r="D1726" t="str">
        <f>_xlfn.XLOOKUP(order_details[[#This Row],[orderID]],orders[orderID],orders[Employee Name])</f>
        <v>Margaret Peacock</v>
      </c>
      <c r="E1726" t="str">
        <f>_xlfn.XLOOKUP(order_details[[#This Row],[Customer ID]],customers[customerID],customers[companyName])</f>
        <v>La maison d'Asie</v>
      </c>
      <c r="F1726" t="str">
        <f>_xlfn.XLOOKUP(order_details[[#This Row],[productID]],products[productID],products[productName])</f>
        <v>Geitost</v>
      </c>
      <c r="G1726" t="str">
        <f>_xlfn.XLOOKUP(order_details[[#This Row],[Product Name]],products[productName],products[Category Name])</f>
        <v>Dairy Products</v>
      </c>
      <c r="H1726" s="6">
        <f>_xlfn.XLOOKUP(order_details[[#This Row],[orderID]],orders[orderID],orders[orderDate])</f>
        <v>41691</v>
      </c>
      <c r="I1726" s="6" t="e">
        <f>DATEVALUE(order_details[[#This Row],[Order Date]])</f>
        <v>#VALUE!</v>
      </c>
      <c r="J1726">
        <v>2</v>
      </c>
      <c r="K1726">
        <v>20</v>
      </c>
      <c r="L1726">
        <v>0.2</v>
      </c>
      <c r="M1726">
        <f>(order_details[[#This Row],[unitPrice]]*order_details[[#This Row],[quantity]]) - (order_details[[#This Row],[unitPrice]]*order_details[[#This Row],[quantity]]*order_details[[#This Row],[discount]])</f>
        <v>32</v>
      </c>
      <c r="N1726">
        <f>_xlfn.XLOOKUP(order_details[[#This Row],[orderID]],orders[orderID],orders[freight])</f>
        <v>2.74</v>
      </c>
      <c r="O1726">
        <f>order_details[[#This Row],[Sales]]-order_details[[#This Row],[Freight]]</f>
        <v>29.259999999999998</v>
      </c>
      <c r="P1726" s="8">
        <f>(order_details[[#This Row],[Profit]]/order_details[[#This Row],[Sales]])/100</f>
        <v>9.1437499999999991E-3</v>
      </c>
      <c r="Q1726" s="12"/>
    </row>
    <row r="1727" spans="1:17" x14ac:dyDescent="0.25">
      <c r="A1727">
        <v>10454</v>
      </c>
      <c r="B1727">
        <v>46</v>
      </c>
      <c r="C1727" t="str">
        <f>_xlfn.XLOOKUP(order_details[[#This Row],[orderID]],orders[orderID],orders[customerID])</f>
        <v>LAMAI</v>
      </c>
      <c r="D1727" t="str">
        <f>_xlfn.XLOOKUP(order_details[[#This Row],[orderID]],orders[orderID],orders[Employee Name])</f>
        <v>Margaret Peacock</v>
      </c>
      <c r="E1727" t="str">
        <f>_xlfn.XLOOKUP(order_details[[#This Row],[Customer ID]],customers[customerID],customers[companyName])</f>
        <v>La maison d'Asie</v>
      </c>
      <c r="F1727" t="str">
        <f>_xlfn.XLOOKUP(order_details[[#This Row],[productID]],products[productID],products[productName])</f>
        <v>Spegesild</v>
      </c>
      <c r="G1727" t="str">
        <f>_xlfn.XLOOKUP(order_details[[#This Row],[Product Name]],products[productName],products[Category Name])</f>
        <v>Seafood</v>
      </c>
      <c r="H1727" s="6">
        <f>_xlfn.XLOOKUP(order_details[[#This Row],[orderID]],orders[orderID],orders[orderDate])</f>
        <v>41691</v>
      </c>
      <c r="I1727" s="6" t="e">
        <f>DATEVALUE(order_details[[#This Row],[Order Date]])</f>
        <v>#VALUE!</v>
      </c>
      <c r="J1727">
        <v>9.6</v>
      </c>
      <c r="K1727">
        <v>10</v>
      </c>
      <c r="L1727">
        <v>0.2</v>
      </c>
      <c r="M1727">
        <f>(order_details[[#This Row],[unitPrice]]*order_details[[#This Row],[quantity]]) - (order_details[[#This Row],[unitPrice]]*order_details[[#This Row],[quantity]]*order_details[[#This Row],[discount]])</f>
        <v>76.8</v>
      </c>
      <c r="N1727">
        <f>_xlfn.XLOOKUP(order_details[[#This Row],[orderID]],orders[orderID],orders[freight])</f>
        <v>2.74</v>
      </c>
      <c r="O1727">
        <f>order_details[[#This Row],[Sales]]-order_details[[#This Row],[Freight]]</f>
        <v>74.06</v>
      </c>
      <c r="P1727" s="8">
        <f>(order_details[[#This Row],[Profit]]/order_details[[#This Row],[Sales]])/100</f>
        <v>9.6432291666666663E-3</v>
      </c>
      <c r="Q1727" s="12"/>
    </row>
    <row r="1728" spans="1:17" x14ac:dyDescent="0.25">
      <c r="A1728">
        <v>10464</v>
      </c>
      <c r="B1728">
        <v>4</v>
      </c>
      <c r="C1728" t="str">
        <f>_xlfn.XLOOKUP(order_details[[#This Row],[orderID]],orders[orderID],orders[customerID])</f>
        <v>FURIB</v>
      </c>
      <c r="D1728" t="str">
        <f>_xlfn.XLOOKUP(order_details[[#This Row],[orderID]],orders[orderID],orders[Employee Name])</f>
        <v>Margaret Peacock</v>
      </c>
      <c r="E1728" t="str">
        <f>_xlfn.XLOOKUP(order_details[[#This Row],[Customer ID]],customers[customerID],customers[companyName])</f>
        <v>Furia Bacalhau e Frutos do Mar</v>
      </c>
      <c r="F1728" t="str">
        <f>_xlfn.XLOOKUP(order_details[[#This Row],[productID]],products[productID],products[productName])</f>
        <v>Chef Anton's Cajun Seasoning</v>
      </c>
      <c r="G1728" t="str">
        <f>_xlfn.XLOOKUP(order_details[[#This Row],[Product Name]],products[productName],products[Category Name])</f>
        <v>Condiments</v>
      </c>
      <c r="H1728" s="6">
        <f>_xlfn.XLOOKUP(order_details[[#This Row],[orderID]],orders[orderID],orders[orderDate])</f>
        <v>41702</v>
      </c>
      <c r="I1728" s="6" t="e">
        <f>DATEVALUE(order_details[[#This Row],[Order Date]])</f>
        <v>#VALUE!</v>
      </c>
      <c r="J1728">
        <v>17.600000000000001</v>
      </c>
      <c r="K1728">
        <v>16</v>
      </c>
      <c r="L1728">
        <v>0.2</v>
      </c>
      <c r="M1728">
        <f>(order_details[[#This Row],[unitPrice]]*order_details[[#This Row],[quantity]]) - (order_details[[#This Row],[unitPrice]]*order_details[[#This Row],[quantity]]*order_details[[#This Row],[discount]])</f>
        <v>225.28000000000003</v>
      </c>
      <c r="N1728">
        <f>_xlfn.XLOOKUP(order_details[[#This Row],[orderID]],orders[orderID],orders[freight])</f>
        <v>89</v>
      </c>
      <c r="O1728">
        <f>order_details[[#This Row],[Sales]]-order_details[[#This Row],[Freight]]</f>
        <v>136.28000000000003</v>
      </c>
      <c r="P1728" s="8">
        <f>(order_details[[#This Row],[Profit]]/order_details[[#This Row],[Sales]])/100</f>
        <v>6.0493607954545461E-3</v>
      </c>
      <c r="Q1728" s="12"/>
    </row>
    <row r="1729" spans="1:17" x14ac:dyDescent="0.25">
      <c r="A1729">
        <v>10464</v>
      </c>
      <c r="B1729">
        <v>56</v>
      </c>
      <c r="C1729" t="str">
        <f>_xlfn.XLOOKUP(order_details[[#This Row],[orderID]],orders[orderID],orders[customerID])</f>
        <v>FURIB</v>
      </c>
      <c r="D1729" t="str">
        <f>_xlfn.XLOOKUP(order_details[[#This Row],[orderID]],orders[orderID],orders[Employee Name])</f>
        <v>Margaret Peacock</v>
      </c>
      <c r="E1729" t="str">
        <f>_xlfn.XLOOKUP(order_details[[#This Row],[Customer ID]],customers[customerID],customers[companyName])</f>
        <v>Furia Bacalhau e Frutos do Mar</v>
      </c>
      <c r="F1729" t="str">
        <f>_xlfn.XLOOKUP(order_details[[#This Row],[productID]],products[productID],products[productName])</f>
        <v>Gnocchi di nonna Alice</v>
      </c>
      <c r="G1729" t="str">
        <f>_xlfn.XLOOKUP(order_details[[#This Row],[Product Name]],products[productName],products[Category Name])</f>
        <v>Grains &amp; Cereals</v>
      </c>
      <c r="H1729" s="6">
        <f>_xlfn.XLOOKUP(order_details[[#This Row],[orderID]],orders[orderID],orders[orderDate])</f>
        <v>41702</v>
      </c>
      <c r="I1729" s="6" t="e">
        <f>DATEVALUE(order_details[[#This Row],[Order Date]])</f>
        <v>#VALUE!</v>
      </c>
      <c r="J1729">
        <v>30.4</v>
      </c>
      <c r="K1729">
        <v>30</v>
      </c>
      <c r="L1729">
        <v>0.2</v>
      </c>
      <c r="M1729">
        <f>(order_details[[#This Row],[unitPrice]]*order_details[[#This Row],[quantity]]) - (order_details[[#This Row],[unitPrice]]*order_details[[#This Row],[quantity]]*order_details[[#This Row],[discount]])</f>
        <v>729.6</v>
      </c>
      <c r="N1729">
        <f>_xlfn.XLOOKUP(order_details[[#This Row],[orderID]],orders[orderID],orders[freight])</f>
        <v>89</v>
      </c>
      <c r="O1729">
        <f>order_details[[#This Row],[Sales]]-order_details[[#This Row],[Freight]]</f>
        <v>640.6</v>
      </c>
      <c r="P1729" s="8">
        <f>(order_details[[#This Row],[Profit]]/order_details[[#This Row],[Sales]])/100</f>
        <v>8.7801535087719297E-3</v>
      </c>
      <c r="Q1729" s="12"/>
    </row>
    <row r="1730" spans="1:17" x14ac:dyDescent="0.25">
      <c r="A1730">
        <v>10488</v>
      </c>
      <c r="B1730">
        <v>73</v>
      </c>
      <c r="C1730" t="str">
        <f>_xlfn.XLOOKUP(order_details[[#This Row],[orderID]],orders[orderID],orders[customerID])</f>
        <v>FRANK</v>
      </c>
      <c r="D1730" t="str">
        <f>_xlfn.XLOOKUP(order_details[[#This Row],[orderID]],orders[orderID],orders[Employee Name])</f>
        <v>Laura Callahan</v>
      </c>
      <c r="E1730" t="str">
        <f>_xlfn.XLOOKUP(order_details[[#This Row],[Customer ID]],customers[customerID],customers[companyName])</f>
        <v>Frankenversand</v>
      </c>
      <c r="F1730" t="str">
        <f>_xlfn.XLOOKUP(order_details[[#This Row],[productID]],products[productID],products[productName])</f>
        <v>Röd Kaviar</v>
      </c>
      <c r="G1730" t="str">
        <f>_xlfn.XLOOKUP(order_details[[#This Row],[Product Name]],products[productName],products[Category Name])</f>
        <v>Seafood</v>
      </c>
      <c r="H1730" s="6">
        <f>_xlfn.XLOOKUP(order_details[[#This Row],[orderID]],orders[orderID],orders[orderDate])</f>
        <v>41725</v>
      </c>
      <c r="I1730" s="6" t="e">
        <f>DATEVALUE(order_details[[#This Row],[Order Date]])</f>
        <v>#VALUE!</v>
      </c>
      <c r="J1730">
        <v>12</v>
      </c>
      <c r="K1730">
        <v>20</v>
      </c>
      <c r="L1730">
        <v>0.2</v>
      </c>
      <c r="M1730">
        <f>(order_details[[#This Row],[unitPrice]]*order_details[[#This Row],[quantity]]) - (order_details[[#This Row],[unitPrice]]*order_details[[#This Row],[quantity]]*order_details[[#This Row],[discount]])</f>
        <v>192</v>
      </c>
      <c r="N1730">
        <f>_xlfn.XLOOKUP(order_details[[#This Row],[orderID]],orders[orderID],orders[freight])</f>
        <v>4.93</v>
      </c>
      <c r="O1730">
        <f>order_details[[#This Row],[Sales]]-order_details[[#This Row],[Freight]]</f>
        <v>187.07</v>
      </c>
      <c r="P1730" s="8">
        <f>(order_details[[#This Row],[Profit]]/order_details[[#This Row],[Sales]])/100</f>
        <v>9.7432291666666657E-3</v>
      </c>
      <c r="Q1730" s="12"/>
    </row>
    <row r="1731" spans="1:17" x14ac:dyDescent="0.25">
      <c r="A1731">
        <v>10513</v>
      </c>
      <c r="B1731">
        <v>21</v>
      </c>
      <c r="C1731" t="str">
        <f>_xlfn.XLOOKUP(order_details[[#This Row],[orderID]],orders[orderID],orders[customerID])</f>
        <v>WANDK</v>
      </c>
      <c r="D1731" t="str">
        <f>_xlfn.XLOOKUP(order_details[[#This Row],[orderID]],orders[orderID],orders[Employee Name])</f>
        <v>Robert King</v>
      </c>
      <c r="E1731" t="str">
        <f>_xlfn.XLOOKUP(order_details[[#This Row],[Customer ID]],customers[customerID],customers[companyName])</f>
        <v>Die Wandernde Kuh</v>
      </c>
      <c r="F1731" t="str">
        <f>_xlfn.XLOOKUP(order_details[[#This Row],[productID]],products[productID],products[productName])</f>
        <v>Sir Rodney's Scones</v>
      </c>
      <c r="G1731" t="str">
        <f>_xlfn.XLOOKUP(order_details[[#This Row],[Product Name]],products[productName],products[Category Name])</f>
        <v>Confections</v>
      </c>
      <c r="H1731" s="6">
        <f>_xlfn.XLOOKUP(order_details[[#This Row],[orderID]],orders[orderID],orders[orderDate])</f>
        <v>41751</v>
      </c>
      <c r="I1731" s="6" t="e">
        <f>DATEVALUE(order_details[[#This Row],[Order Date]])</f>
        <v>#VALUE!</v>
      </c>
      <c r="J1731">
        <v>10</v>
      </c>
      <c r="K1731">
        <v>40</v>
      </c>
      <c r="L1731">
        <v>0.2</v>
      </c>
      <c r="M1731">
        <f>(order_details[[#This Row],[unitPrice]]*order_details[[#This Row],[quantity]]) - (order_details[[#This Row],[unitPrice]]*order_details[[#This Row],[quantity]]*order_details[[#This Row],[discount]])</f>
        <v>320</v>
      </c>
      <c r="N1731">
        <f>_xlfn.XLOOKUP(order_details[[#This Row],[orderID]],orders[orderID],orders[freight])</f>
        <v>105.65</v>
      </c>
      <c r="O1731">
        <f>order_details[[#This Row],[Sales]]-order_details[[#This Row],[Freight]]</f>
        <v>214.35</v>
      </c>
      <c r="P1731" s="8">
        <f>(order_details[[#This Row],[Profit]]/order_details[[#This Row],[Sales]])/100</f>
        <v>6.6984374999999995E-3</v>
      </c>
      <c r="Q1731" s="12"/>
    </row>
    <row r="1732" spans="1:17" x14ac:dyDescent="0.25">
      <c r="A1732">
        <v>10513</v>
      </c>
      <c r="B1732">
        <v>32</v>
      </c>
      <c r="C1732" t="str">
        <f>_xlfn.XLOOKUP(order_details[[#This Row],[orderID]],orders[orderID],orders[customerID])</f>
        <v>WANDK</v>
      </c>
      <c r="D1732" t="str">
        <f>_xlfn.XLOOKUP(order_details[[#This Row],[orderID]],orders[orderID],orders[Employee Name])</f>
        <v>Robert King</v>
      </c>
      <c r="E1732" t="str">
        <f>_xlfn.XLOOKUP(order_details[[#This Row],[Customer ID]],customers[customerID],customers[companyName])</f>
        <v>Die Wandernde Kuh</v>
      </c>
      <c r="F1732" t="str">
        <f>_xlfn.XLOOKUP(order_details[[#This Row],[productID]],products[productID],products[productName])</f>
        <v>Mascarpone Fabioli</v>
      </c>
      <c r="G1732" t="str">
        <f>_xlfn.XLOOKUP(order_details[[#This Row],[Product Name]],products[productName],products[Category Name])</f>
        <v>Dairy Products</v>
      </c>
      <c r="H1732" s="6">
        <f>_xlfn.XLOOKUP(order_details[[#This Row],[orderID]],orders[orderID],orders[orderDate])</f>
        <v>41751</v>
      </c>
      <c r="I1732" s="6" t="e">
        <f>DATEVALUE(order_details[[#This Row],[Order Date]])</f>
        <v>#VALUE!</v>
      </c>
      <c r="J1732">
        <v>32</v>
      </c>
      <c r="K1732">
        <v>50</v>
      </c>
      <c r="L1732">
        <v>0.2</v>
      </c>
      <c r="M1732">
        <f>(order_details[[#This Row],[unitPrice]]*order_details[[#This Row],[quantity]]) - (order_details[[#This Row],[unitPrice]]*order_details[[#This Row],[quantity]]*order_details[[#This Row],[discount]])</f>
        <v>1280</v>
      </c>
      <c r="N1732">
        <f>_xlfn.XLOOKUP(order_details[[#This Row],[orderID]],orders[orderID],orders[freight])</f>
        <v>105.65</v>
      </c>
      <c r="O1732">
        <f>order_details[[#This Row],[Sales]]-order_details[[#This Row],[Freight]]</f>
        <v>1174.3499999999999</v>
      </c>
      <c r="P1732" s="8">
        <f>(order_details[[#This Row],[Profit]]/order_details[[#This Row],[Sales]])/100</f>
        <v>9.1746093749999983E-3</v>
      </c>
      <c r="Q1732" s="12"/>
    </row>
    <row r="1733" spans="1:17" x14ac:dyDescent="0.25">
      <c r="A1733">
        <v>10513</v>
      </c>
      <c r="B1733">
        <v>61</v>
      </c>
      <c r="C1733" t="str">
        <f>_xlfn.XLOOKUP(order_details[[#This Row],[orderID]],orders[orderID],orders[customerID])</f>
        <v>WANDK</v>
      </c>
      <c r="D1733" t="str">
        <f>_xlfn.XLOOKUP(order_details[[#This Row],[orderID]],orders[orderID],orders[Employee Name])</f>
        <v>Robert King</v>
      </c>
      <c r="E1733" t="str">
        <f>_xlfn.XLOOKUP(order_details[[#This Row],[Customer ID]],customers[customerID],customers[companyName])</f>
        <v>Die Wandernde Kuh</v>
      </c>
      <c r="F1733" t="str">
        <f>_xlfn.XLOOKUP(order_details[[#This Row],[productID]],products[productID],products[productName])</f>
        <v>Sirop d'érable</v>
      </c>
      <c r="G1733" t="str">
        <f>_xlfn.XLOOKUP(order_details[[#This Row],[Product Name]],products[productName],products[Category Name])</f>
        <v>Condiments</v>
      </c>
      <c r="H1733" s="6">
        <f>_xlfn.XLOOKUP(order_details[[#This Row],[orderID]],orders[orderID],orders[orderDate])</f>
        <v>41751</v>
      </c>
      <c r="I1733" s="6" t="e">
        <f>DATEVALUE(order_details[[#This Row],[Order Date]])</f>
        <v>#VALUE!</v>
      </c>
      <c r="J1733">
        <v>28.5</v>
      </c>
      <c r="K1733">
        <v>15</v>
      </c>
      <c r="L1733">
        <v>0.2</v>
      </c>
      <c r="M1733">
        <f>(order_details[[#This Row],[unitPrice]]*order_details[[#This Row],[quantity]]) - (order_details[[#This Row],[unitPrice]]*order_details[[#This Row],[quantity]]*order_details[[#This Row],[discount]])</f>
        <v>342</v>
      </c>
      <c r="N1733">
        <f>_xlfn.XLOOKUP(order_details[[#This Row],[orderID]],orders[orderID],orders[freight])</f>
        <v>105.65</v>
      </c>
      <c r="O1733">
        <f>order_details[[#This Row],[Sales]]-order_details[[#This Row],[Freight]]</f>
        <v>236.35</v>
      </c>
      <c r="P1733" s="8">
        <f>(order_details[[#This Row],[Profit]]/order_details[[#This Row],[Sales]])/100</f>
        <v>6.9108187134502919E-3</v>
      </c>
      <c r="Q1733" s="12"/>
    </row>
    <row r="1734" spans="1:17" x14ac:dyDescent="0.25">
      <c r="A1734">
        <v>10522</v>
      </c>
      <c r="B1734">
        <v>1</v>
      </c>
      <c r="C1734" t="str">
        <f>_xlfn.XLOOKUP(order_details[[#This Row],[orderID]],orders[orderID],orders[customerID])</f>
        <v>LEHMS</v>
      </c>
      <c r="D1734" t="str">
        <f>_xlfn.XLOOKUP(order_details[[#This Row],[orderID]],orders[orderID],orders[Employee Name])</f>
        <v>Margaret Peacock</v>
      </c>
      <c r="E1734" t="str">
        <f>_xlfn.XLOOKUP(order_details[[#This Row],[Customer ID]],customers[customerID],customers[companyName])</f>
        <v>Lehmanns Marktstand</v>
      </c>
      <c r="F1734" t="str">
        <f>_xlfn.XLOOKUP(order_details[[#This Row],[productID]],products[productID],products[productName])</f>
        <v>Chai</v>
      </c>
      <c r="G1734" t="str">
        <f>_xlfn.XLOOKUP(order_details[[#This Row],[Product Name]],products[productName],products[Category Name])</f>
        <v>Beverages</v>
      </c>
      <c r="H1734" s="6">
        <f>_xlfn.XLOOKUP(order_details[[#This Row],[orderID]],orders[orderID],orders[orderDate])</f>
        <v>41759</v>
      </c>
      <c r="I1734" s="6" t="e">
        <f>DATEVALUE(order_details[[#This Row],[Order Date]])</f>
        <v>#VALUE!</v>
      </c>
      <c r="J1734">
        <v>18</v>
      </c>
      <c r="K1734">
        <v>40</v>
      </c>
      <c r="L1734">
        <v>0.2</v>
      </c>
      <c r="M1734">
        <f>(order_details[[#This Row],[unitPrice]]*order_details[[#This Row],[quantity]]) - (order_details[[#This Row],[unitPrice]]*order_details[[#This Row],[quantity]]*order_details[[#This Row],[discount]])</f>
        <v>576</v>
      </c>
      <c r="N1734">
        <f>_xlfn.XLOOKUP(order_details[[#This Row],[orderID]],orders[orderID],orders[freight])</f>
        <v>45.33</v>
      </c>
      <c r="O1734">
        <f>order_details[[#This Row],[Sales]]-order_details[[#This Row],[Freight]]</f>
        <v>530.66999999999996</v>
      </c>
      <c r="P1734" s="8">
        <f>(order_details[[#This Row],[Profit]]/order_details[[#This Row],[Sales]])/100</f>
        <v>9.2130208333333335E-3</v>
      </c>
      <c r="Q1734" s="12"/>
    </row>
    <row r="1735" spans="1:17" x14ac:dyDescent="0.25">
      <c r="A1735">
        <v>10522</v>
      </c>
      <c r="B1735">
        <v>30</v>
      </c>
      <c r="C1735" t="str">
        <f>_xlfn.XLOOKUP(order_details[[#This Row],[orderID]],orders[orderID],orders[customerID])</f>
        <v>LEHMS</v>
      </c>
      <c r="D1735" t="str">
        <f>_xlfn.XLOOKUP(order_details[[#This Row],[orderID]],orders[orderID],orders[Employee Name])</f>
        <v>Margaret Peacock</v>
      </c>
      <c r="E1735" t="str">
        <f>_xlfn.XLOOKUP(order_details[[#This Row],[Customer ID]],customers[customerID],customers[companyName])</f>
        <v>Lehmanns Marktstand</v>
      </c>
      <c r="F1735" t="str">
        <f>_xlfn.XLOOKUP(order_details[[#This Row],[productID]],products[productID],products[productName])</f>
        <v>Nord-Ost Matjeshering</v>
      </c>
      <c r="G1735" t="str">
        <f>_xlfn.XLOOKUP(order_details[[#This Row],[Product Name]],products[productName],products[Category Name])</f>
        <v>Seafood</v>
      </c>
      <c r="H1735" s="6">
        <f>_xlfn.XLOOKUP(order_details[[#This Row],[orderID]],orders[orderID],orders[orderDate])</f>
        <v>41759</v>
      </c>
      <c r="I1735" s="6" t="e">
        <f>DATEVALUE(order_details[[#This Row],[Order Date]])</f>
        <v>#VALUE!</v>
      </c>
      <c r="J1735">
        <v>25.89</v>
      </c>
      <c r="K1735">
        <v>20</v>
      </c>
      <c r="L1735">
        <v>0.2</v>
      </c>
      <c r="M1735">
        <f>(order_details[[#This Row],[unitPrice]]*order_details[[#This Row],[quantity]]) - (order_details[[#This Row],[unitPrice]]*order_details[[#This Row],[quantity]]*order_details[[#This Row],[discount]])</f>
        <v>414.23999999999995</v>
      </c>
      <c r="N1735">
        <f>_xlfn.XLOOKUP(order_details[[#This Row],[orderID]],orders[orderID],orders[freight])</f>
        <v>45.33</v>
      </c>
      <c r="O1735">
        <f>order_details[[#This Row],[Sales]]-order_details[[#This Row],[Freight]]</f>
        <v>368.90999999999997</v>
      </c>
      <c r="P1735" s="8">
        <f>(order_details[[#This Row],[Profit]]/order_details[[#This Row],[Sales]])/100</f>
        <v>8.9057068366164543E-3</v>
      </c>
      <c r="Q1735" s="12"/>
    </row>
    <row r="1736" spans="1:17" x14ac:dyDescent="0.25">
      <c r="A1736">
        <v>10522</v>
      </c>
      <c r="B1736">
        <v>40</v>
      </c>
      <c r="C1736" t="str">
        <f>_xlfn.XLOOKUP(order_details[[#This Row],[orderID]],orders[orderID],orders[customerID])</f>
        <v>LEHMS</v>
      </c>
      <c r="D1736" t="str">
        <f>_xlfn.XLOOKUP(order_details[[#This Row],[orderID]],orders[orderID],orders[Employee Name])</f>
        <v>Margaret Peacock</v>
      </c>
      <c r="E1736" t="str">
        <f>_xlfn.XLOOKUP(order_details[[#This Row],[Customer ID]],customers[customerID],customers[companyName])</f>
        <v>Lehmanns Marktstand</v>
      </c>
      <c r="F1736" t="str">
        <f>_xlfn.XLOOKUP(order_details[[#This Row],[productID]],products[productID],products[productName])</f>
        <v>Boston Crab Meat</v>
      </c>
      <c r="G1736" t="str">
        <f>_xlfn.XLOOKUP(order_details[[#This Row],[Product Name]],products[productName],products[Category Name])</f>
        <v>Seafood</v>
      </c>
      <c r="H1736" s="6">
        <f>_xlfn.XLOOKUP(order_details[[#This Row],[orderID]],orders[orderID],orders[orderDate])</f>
        <v>41759</v>
      </c>
      <c r="I1736" s="6" t="e">
        <f>DATEVALUE(order_details[[#This Row],[Order Date]])</f>
        <v>#VALUE!</v>
      </c>
      <c r="J1736">
        <v>18.399999999999999</v>
      </c>
      <c r="K1736">
        <v>25</v>
      </c>
      <c r="L1736">
        <v>0.2</v>
      </c>
      <c r="M1736">
        <f>(order_details[[#This Row],[unitPrice]]*order_details[[#This Row],[quantity]]) - (order_details[[#This Row],[unitPrice]]*order_details[[#This Row],[quantity]]*order_details[[#This Row],[discount]])</f>
        <v>367.99999999999994</v>
      </c>
      <c r="N1736">
        <f>_xlfn.XLOOKUP(order_details[[#This Row],[orderID]],orders[orderID],orders[freight])</f>
        <v>45.33</v>
      </c>
      <c r="O1736">
        <f>order_details[[#This Row],[Sales]]-order_details[[#This Row],[Freight]]</f>
        <v>322.66999999999996</v>
      </c>
      <c r="P1736" s="8">
        <f>(order_details[[#This Row],[Profit]]/order_details[[#This Row],[Sales]])/100</f>
        <v>8.7682065217391299E-3</v>
      </c>
      <c r="Q1736" s="12"/>
    </row>
    <row r="1737" spans="1:17" x14ac:dyDescent="0.25">
      <c r="A1737">
        <v>10528</v>
      </c>
      <c r="B1737">
        <v>33</v>
      </c>
      <c r="C1737" t="str">
        <f>_xlfn.XLOOKUP(order_details[[#This Row],[orderID]],orders[orderID],orders[customerID])</f>
        <v>GREAL</v>
      </c>
      <c r="D1737" t="str">
        <f>_xlfn.XLOOKUP(order_details[[#This Row],[orderID]],orders[orderID],orders[Employee Name])</f>
        <v>Michael Suyama</v>
      </c>
      <c r="E1737" t="str">
        <f>_xlfn.XLOOKUP(order_details[[#This Row],[Customer ID]],customers[customerID],customers[companyName])</f>
        <v>Great Lakes Food Market</v>
      </c>
      <c r="F1737" t="str">
        <f>_xlfn.XLOOKUP(order_details[[#This Row],[productID]],products[productID],products[productName])</f>
        <v>Geitost</v>
      </c>
      <c r="G1737" t="str">
        <f>_xlfn.XLOOKUP(order_details[[#This Row],[Product Name]],products[productName],products[Category Name])</f>
        <v>Dairy Products</v>
      </c>
      <c r="H1737" s="6">
        <f>_xlfn.XLOOKUP(order_details[[#This Row],[orderID]],orders[orderID],orders[orderDate])</f>
        <v>41765</v>
      </c>
      <c r="I1737" s="6" t="e">
        <f>DATEVALUE(order_details[[#This Row],[Order Date]])</f>
        <v>#VALUE!</v>
      </c>
      <c r="J1737">
        <v>2.5</v>
      </c>
      <c r="K1737">
        <v>8</v>
      </c>
      <c r="L1737">
        <v>0.2</v>
      </c>
      <c r="M1737">
        <f>(order_details[[#This Row],[unitPrice]]*order_details[[#This Row],[quantity]]) - (order_details[[#This Row],[unitPrice]]*order_details[[#This Row],[quantity]]*order_details[[#This Row],[discount]])</f>
        <v>16</v>
      </c>
      <c r="N1737">
        <f>_xlfn.XLOOKUP(order_details[[#This Row],[orderID]],orders[orderID],orders[freight])</f>
        <v>3.35</v>
      </c>
      <c r="O1737">
        <f>order_details[[#This Row],[Sales]]-order_details[[#This Row],[Freight]]</f>
        <v>12.65</v>
      </c>
      <c r="P1737" s="8">
        <f>(order_details[[#This Row],[Profit]]/order_details[[#This Row],[Sales]])/100</f>
        <v>7.9062500000000001E-3</v>
      </c>
      <c r="Q1737" s="12"/>
    </row>
    <row r="1738" spans="1:17" x14ac:dyDescent="0.25">
      <c r="A1738">
        <v>10534</v>
      </c>
      <c r="B1738">
        <v>40</v>
      </c>
      <c r="C1738" t="str">
        <f>_xlfn.XLOOKUP(order_details[[#This Row],[orderID]],orders[orderID],orders[customerID])</f>
        <v>LEHMS</v>
      </c>
      <c r="D1738" t="str">
        <f>_xlfn.XLOOKUP(order_details[[#This Row],[orderID]],orders[orderID],orders[Employee Name])</f>
        <v>Laura Callahan</v>
      </c>
      <c r="E1738" t="str">
        <f>_xlfn.XLOOKUP(order_details[[#This Row],[Customer ID]],customers[customerID],customers[companyName])</f>
        <v>Lehmanns Marktstand</v>
      </c>
      <c r="F1738" t="str">
        <f>_xlfn.XLOOKUP(order_details[[#This Row],[productID]],products[productID],products[productName])</f>
        <v>Boston Crab Meat</v>
      </c>
      <c r="G1738" t="str">
        <f>_xlfn.XLOOKUP(order_details[[#This Row],[Product Name]],products[productName],products[Category Name])</f>
        <v>Seafood</v>
      </c>
      <c r="H1738" s="6">
        <f>_xlfn.XLOOKUP(order_details[[#This Row],[orderID]],orders[orderID],orders[orderDate])</f>
        <v>41771</v>
      </c>
      <c r="I1738" s="6" t="e">
        <f>DATEVALUE(order_details[[#This Row],[Order Date]])</f>
        <v>#VALUE!</v>
      </c>
      <c r="J1738">
        <v>18.399999999999999</v>
      </c>
      <c r="K1738">
        <v>10</v>
      </c>
      <c r="L1738">
        <v>0.2</v>
      </c>
      <c r="M1738">
        <f>(order_details[[#This Row],[unitPrice]]*order_details[[#This Row],[quantity]]) - (order_details[[#This Row],[unitPrice]]*order_details[[#This Row],[quantity]]*order_details[[#This Row],[discount]])</f>
        <v>147.19999999999999</v>
      </c>
      <c r="N1738">
        <f>_xlfn.XLOOKUP(order_details[[#This Row],[orderID]],orders[orderID],orders[freight])</f>
        <v>27.94</v>
      </c>
      <c r="O1738">
        <f>order_details[[#This Row],[Sales]]-order_details[[#This Row],[Freight]]</f>
        <v>119.25999999999999</v>
      </c>
      <c r="P1738" s="8">
        <f>(order_details[[#This Row],[Profit]]/order_details[[#This Row],[Sales]])/100</f>
        <v>8.1019021739130431E-3</v>
      </c>
      <c r="Q1738" s="12"/>
    </row>
    <row r="1739" spans="1:17" x14ac:dyDescent="0.25">
      <c r="A1739">
        <v>10534</v>
      </c>
      <c r="B1739">
        <v>54</v>
      </c>
      <c r="C1739" t="str">
        <f>_xlfn.XLOOKUP(order_details[[#This Row],[orderID]],orders[orderID],orders[customerID])</f>
        <v>LEHMS</v>
      </c>
      <c r="D1739" t="str">
        <f>_xlfn.XLOOKUP(order_details[[#This Row],[orderID]],orders[orderID],orders[Employee Name])</f>
        <v>Laura Callahan</v>
      </c>
      <c r="E1739" t="str">
        <f>_xlfn.XLOOKUP(order_details[[#This Row],[Customer ID]],customers[customerID],customers[companyName])</f>
        <v>Lehmanns Marktstand</v>
      </c>
      <c r="F1739" t="str">
        <f>_xlfn.XLOOKUP(order_details[[#This Row],[productID]],products[productID],products[productName])</f>
        <v>Tourtière</v>
      </c>
      <c r="G1739" t="str">
        <f>_xlfn.XLOOKUP(order_details[[#This Row],[Product Name]],products[productName],products[Category Name])</f>
        <v>Meat &amp; Poultry</v>
      </c>
      <c r="H1739" s="6">
        <f>_xlfn.XLOOKUP(order_details[[#This Row],[orderID]],orders[orderID],orders[orderDate])</f>
        <v>41771</v>
      </c>
      <c r="I1739" s="6" t="e">
        <f>DATEVALUE(order_details[[#This Row],[Order Date]])</f>
        <v>#VALUE!</v>
      </c>
      <c r="J1739">
        <v>7.45</v>
      </c>
      <c r="K1739">
        <v>10</v>
      </c>
      <c r="L1739">
        <v>0.2</v>
      </c>
      <c r="M1739">
        <f>(order_details[[#This Row],[unitPrice]]*order_details[[#This Row],[quantity]]) - (order_details[[#This Row],[unitPrice]]*order_details[[#This Row],[quantity]]*order_details[[#This Row],[discount]])</f>
        <v>59.6</v>
      </c>
      <c r="N1739">
        <f>_xlfn.XLOOKUP(order_details[[#This Row],[orderID]],orders[orderID],orders[freight])</f>
        <v>27.94</v>
      </c>
      <c r="O1739">
        <f>order_details[[#This Row],[Sales]]-order_details[[#This Row],[Freight]]</f>
        <v>31.66</v>
      </c>
      <c r="P1739" s="8">
        <f>(order_details[[#This Row],[Profit]]/order_details[[#This Row],[Sales]])/100</f>
        <v>5.3120805369127506E-3</v>
      </c>
      <c r="Q1739" s="12"/>
    </row>
    <row r="1740" spans="1:17" x14ac:dyDescent="0.25">
      <c r="A1740">
        <v>10555</v>
      </c>
      <c r="B1740">
        <v>14</v>
      </c>
      <c r="C1740" t="str">
        <f>_xlfn.XLOOKUP(order_details[[#This Row],[orderID]],orders[orderID],orders[customerID])</f>
        <v>SAVEA</v>
      </c>
      <c r="D1740" t="str">
        <f>_xlfn.XLOOKUP(order_details[[#This Row],[orderID]],orders[orderID],orders[Employee Name])</f>
        <v>Michael Suyama</v>
      </c>
      <c r="E1740" t="str">
        <f>_xlfn.XLOOKUP(order_details[[#This Row],[Customer ID]],customers[customerID],customers[companyName])</f>
        <v>Save-a-lot Markets</v>
      </c>
      <c r="F1740" t="str">
        <f>_xlfn.XLOOKUP(order_details[[#This Row],[productID]],products[productID],products[productName])</f>
        <v>Tofu</v>
      </c>
      <c r="G1740" t="str">
        <f>_xlfn.XLOOKUP(order_details[[#This Row],[Product Name]],products[productName],products[Category Name])</f>
        <v>Produce</v>
      </c>
      <c r="H1740" s="6">
        <f>_xlfn.XLOOKUP(order_details[[#This Row],[orderID]],orders[orderID],orders[orderDate])</f>
        <v>41792</v>
      </c>
      <c r="I1740" s="6" t="e">
        <f>DATEVALUE(order_details[[#This Row],[Order Date]])</f>
        <v>#VALUE!</v>
      </c>
      <c r="J1740">
        <v>23.25</v>
      </c>
      <c r="K1740">
        <v>30</v>
      </c>
      <c r="L1740">
        <v>0.2</v>
      </c>
      <c r="M1740">
        <f>(order_details[[#This Row],[unitPrice]]*order_details[[#This Row],[quantity]]) - (order_details[[#This Row],[unitPrice]]*order_details[[#This Row],[quantity]]*order_details[[#This Row],[discount]])</f>
        <v>558</v>
      </c>
      <c r="N1740">
        <f>_xlfn.XLOOKUP(order_details[[#This Row],[orderID]],orders[orderID],orders[freight])</f>
        <v>252.49</v>
      </c>
      <c r="O1740">
        <f>order_details[[#This Row],[Sales]]-order_details[[#This Row],[Freight]]</f>
        <v>305.51</v>
      </c>
      <c r="P1740" s="8">
        <f>(order_details[[#This Row],[Profit]]/order_details[[#This Row],[Sales]])/100</f>
        <v>5.4750896057347669E-3</v>
      </c>
      <c r="Q1740" s="12"/>
    </row>
    <row r="1741" spans="1:17" x14ac:dyDescent="0.25">
      <c r="A1741">
        <v>10555</v>
      </c>
      <c r="B1741">
        <v>19</v>
      </c>
      <c r="C1741" t="str">
        <f>_xlfn.XLOOKUP(order_details[[#This Row],[orderID]],orders[orderID],orders[customerID])</f>
        <v>SAVEA</v>
      </c>
      <c r="D1741" t="str">
        <f>_xlfn.XLOOKUP(order_details[[#This Row],[orderID]],orders[orderID],orders[Employee Name])</f>
        <v>Michael Suyama</v>
      </c>
      <c r="E1741" t="str">
        <f>_xlfn.XLOOKUP(order_details[[#This Row],[Customer ID]],customers[customerID],customers[companyName])</f>
        <v>Save-a-lot Markets</v>
      </c>
      <c r="F1741" t="str">
        <f>_xlfn.XLOOKUP(order_details[[#This Row],[productID]],products[productID],products[productName])</f>
        <v>Teatime Chocolate Biscuits</v>
      </c>
      <c r="G1741" t="str">
        <f>_xlfn.XLOOKUP(order_details[[#This Row],[Product Name]],products[productName],products[Category Name])</f>
        <v>Confections</v>
      </c>
      <c r="H1741" s="6">
        <f>_xlfn.XLOOKUP(order_details[[#This Row],[orderID]],orders[orderID],orders[orderDate])</f>
        <v>41792</v>
      </c>
      <c r="I1741" s="6" t="e">
        <f>DATEVALUE(order_details[[#This Row],[Order Date]])</f>
        <v>#VALUE!</v>
      </c>
      <c r="J1741">
        <v>9.1999999999999993</v>
      </c>
      <c r="K1741">
        <v>35</v>
      </c>
      <c r="L1741">
        <v>0.2</v>
      </c>
      <c r="M1741">
        <f>(order_details[[#This Row],[unitPrice]]*order_details[[#This Row],[quantity]]) - (order_details[[#This Row],[unitPrice]]*order_details[[#This Row],[quantity]]*order_details[[#This Row],[discount]])</f>
        <v>257.60000000000002</v>
      </c>
      <c r="N1741">
        <f>_xlfn.XLOOKUP(order_details[[#This Row],[orderID]],orders[orderID],orders[freight])</f>
        <v>252.49</v>
      </c>
      <c r="O1741">
        <f>order_details[[#This Row],[Sales]]-order_details[[#This Row],[Freight]]</f>
        <v>5.1100000000000136</v>
      </c>
      <c r="P1741" s="8">
        <f>(order_details[[#This Row],[Profit]]/order_details[[#This Row],[Sales]])/100</f>
        <v>1.9836956521739182E-4</v>
      </c>
      <c r="Q1741" s="12"/>
    </row>
    <row r="1742" spans="1:17" x14ac:dyDescent="0.25">
      <c r="A1742">
        <v>10555</v>
      </c>
      <c r="B1742">
        <v>24</v>
      </c>
      <c r="C1742" t="str">
        <f>_xlfn.XLOOKUP(order_details[[#This Row],[orderID]],orders[orderID],orders[customerID])</f>
        <v>SAVEA</v>
      </c>
      <c r="D1742" t="str">
        <f>_xlfn.XLOOKUP(order_details[[#This Row],[orderID]],orders[orderID],orders[Employee Name])</f>
        <v>Michael Suyama</v>
      </c>
      <c r="E1742" t="str">
        <f>_xlfn.XLOOKUP(order_details[[#This Row],[Customer ID]],customers[customerID],customers[companyName])</f>
        <v>Save-a-lot Markets</v>
      </c>
      <c r="F1742" t="str">
        <f>_xlfn.XLOOKUP(order_details[[#This Row],[productID]],products[productID],products[productName])</f>
        <v>Guarana Fantastica</v>
      </c>
      <c r="G1742" t="str">
        <f>_xlfn.XLOOKUP(order_details[[#This Row],[Product Name]],products[productName],products[Category Name])</f>
        <v>Beverages</v>
      </c>
      <c r="H1742" s="6">
        <f>_xlfn.XLOOKUP(order_details[[#This Row],[orderID]],orders[orderID],orders[orderDate])</f>
        <v>41792</v>
      </c>
      <c r="I1742" s="6" t="e">
        <f>DATEVALUE(order_details[[#This Row],[Order Date]])</f>
        <v>#VALUE!</v>
      </c>
      <c r="J1742">
        <v>4.5</v>
      </c>
      <c r="K1742">
        <v>18</v>
      </c>
      <c r="L1742">
        <v>0.2</v>
      </c>
      <c r="M1742">
        <f>(order_details[[#This Row],[unitPrice]]*order_details[[#This Row],[quantity]]) - (order_details[[#This Row],[unitPrice]]*order_details[[#This Row],[quantity]]*order_details[[#This Row],[discount]])</f>
        <v>64.8</v>
      </c>
      <c r="N1742">
        <f>_xlfn.XLOOKUP(order_details[[#This Row],[orderID]],orders[orderID],orders[freight])</f>
        <v>252.49</v>
      </c>
      <c r="O1742">
        <f>order_details[[#This Row],[Sales]]-order_details[[#This Row],[Freight]]</f>
        <v>-187.69</v>
      </c>
      <c r="P1742" s="8">
        <f>(order_details[[#This Row],[Profit]]/order_details[[#This Row],[Sales]])/100</f>
        <v>-2.8964506172839508E-2</v>
      </c>
      <c r="Q1742" s="12"/>
    </row>
    <row r="1743" spans="1:17" x14ac:dyDescent="0.25">
      <c r="A1743">
        <v>10555</v>
      </c>
      <c r="B1743">
        <v>51</v>
      </c>
      <c r="C1743" t="str">
        <f>_xlfn.XLOOKUP(order_details[[#This Row],[orderID]],orders[orderID],orders[customerID])</f>
        <v>SAVEA</v>
      </c>
      <c r="D1743" t="str">
        <f>_xlfn.XLOOKUP(order_details[[#This Row],[orderID]],orders[orderID],orders[Employee Name])</f>
        <v>Michael Suyama</v>
      </c>
      <c r="E1743" t="str">
        <f>_xlfn.XLOOKUP(order_details[[#This Row],[Customer ID]],customers[customerID],customers[companyName])</f>
        <v>Save-a-lot Markets</v>
      </c>
      <c r="F1743" t="str">
        <f>_xlfn.XLOOKUP(order_details[[#This Row],[productID]],products[productID],products[productName])</f>
        <v>Manjimup Dried Apples</v>
      </c>
      <c r="G1743" t="str">
        <f>_xlfn.XLOOKUP(order_details[[#This Row],[Product Name]],products[productName],products[Category Name])</f>
        <v>Produce</v>
      </c>
      <c r="H1743" s="6">
        <f>_xlfn.XLOOKUP(order_details[[#This Row],[orderID]],orders[orderID],orders[orderDate])</f>
        <v>41792</v>
      </c>
      <c r="I1743" s="6" t="e">
        <f>DATEVALUE(order_details[[#This Row],[Order Date]])</f>
        <v>#VALUE!</v>
      </c>
      <c r="J1743">
        <v>53</v>
      </c>
      <c r="K1743">
        <v>20</v>
      </c>
      <c r="L1743">
        <v>0.2</v>
      </c>
      <c r="M1743">
        <f>(order_details[[#This Row],[unitPrice]]*order_details[[#This Row],[quantity]]) - (order_details[[#This Row],[unitPrice]]*order_details[[#This Row],[quantity]]*order_details[[#This Row],[discount]])</f>
        <v>848</v>
      </c>
      <c r="N1743">
        <f>_xlfn.XLOOKUP(order_details[[#This Row],[orderID]],orders[orderID],orders[freight])</f>
        <v>252.49</v>
      </c>
      <c r="O1743">
        <f>order_details[[#This Row],[Sales]]-order_details[[#This Row],[Freight]]</f>
        <v>595.51</v>
      </c>
      <c r="P1743" s="8">
        <f>(order_details[[#This Row],[Profit]]/order_details[[#This Row],[Sales]])/100</f>
        <v>7.0225235849056596E-3</v>
      </c>
      <c r="Q1743" s="12"/>
    </row>
    <row r="1744" spans="1:17" x14ac:dyDescent="0.25">
      <c r="A1744">
        <v>10555</v>
      </c>
      <c r="B1744">
        <v>56</v>
      </c>
      <c r="C1744" t="str">
        <f>_xlfn.XLOOKUP(order_details[[#This Row],[orderID]],orders[orderID],orders[customerID])</f>
        <v>SAVEA</v>
      </c>
      <c r="D1744" t="str">
        <f>_xlfn.XLOOKUP(order_details[[#This Row],[orderID]],orders[orderID],orders[Employee Name])</f>
        <v>Michael Suyama</v>
      </c>
      <c r="E1744" t="str">
        <f>_xlfn.XLOOKUP(order_details[[#This Row],[Customer ID]],customers[customerID],customers[companyName])</f>
        <v>Save-a-lot Markets</v>
      </c>
      <c r="F1744" t="str">
        <f>_xlfn.XLOOKUP(order_details[[#This Row],[productID]],products[productID],products[productName])</f>
        <v>Gnocchi di nonna Alice</v>
      </c>
      <c r="G1744" t="str">
        <f>_xlfn.XLOOKUP(order_details[[#This Row],[Product Name]],products[productName],products[Category Name])</f>
        <v>Grains &amp; Cereals</v>
      </c>
      <c r="H1744" s="6">
        <f>_xlfn.XLOOKUP(order_details[[#This Row],[orderID]],orders[orderID],orders[orderDate])</f>
        <v>41792</v>
      </c>
      <c r="I1744" s="6" t="e">
        <f>DATEVALUE(order_details[[#This Row],[Order Date]])</f>
        <v>#VALUE!</v>
      </c>
      <c r="J1744">
        <v>38</v>
      </c>
      <c r="K1744">
        <v>40</v>
      </c>
      <c r="L1744">
        <v>0.2</v>
      </c>
      <c r="M1744">
        <f>(order_details[[#This Row],[unitPrice]]*order_details[[#This Row],[quantity]]) - (order_details[[#This Row],[unitPrice]]*order_details[[#This Row],[quantity]]*order_details[[#This Row],[discount]])</f>
        <v>1216</v>
      </c>
      <c r="N1744">
        <f>_xlfn.XLOOKUP(order_details[[#This Row],[orderID]],orders[orderID],orders[freight])</f>
        <v>252.49</v>
      </c>
      <c r="O1744">
        <f>order_details[[#This Row],[Sales]]-order_details[[#This Row],[Freight]]</f>
        <v>963.51</v>
      </c>
      <c r="P1744" s="8">
        <f>(order_details[[#This Row],[Profit]]/order_details[[#This Row],[Sales]])/100</f>
        <v>7.9236019736842103E-3</v>
      </c>
      <c r="Q1744" s="12"/>
    </row>
    <row r="1745" spans="1:17" x14ac:dyDescent="0.25">
      <c r="A1745">
        <v>10567</v>
      </c>
      <c r="B1745">
        <v>31</v>
      </c>
      <c r="C1745" t="str">
        <f>_xlfn.XLOOKUP(order_details[[#This Row],[orderID]],orders[orderID],orders[customerID])</f>
        <v>HUNGO</v>
      </c>
      <c r="D1745" t="str">
        <f>_xlfn.XLOOKUP(order_details[[#This Row],[orderID]],orders[orderID],orders[Employee Name])</f>
        <v>Nancy Davolio</v>
      </c>
      <c r="E1745" t="str">
        <f>_xlfn.XLOOKUP(order_details[[#This Row],[Customer ID]],customers[customerID],customers[companyName])</f>
        <v>Hungry Owl All-Night Grocers</v>
      </c>
      <c r="F1745" t="str">
        <f>_xlfn.XLOOKUP(order_details[[#This Row],[productID]],products[productID],products[productName])</f>
        <v>Gorgonzola Telino</v>
      </c>
      <c r="G1745" t="str">
        <f>_xlfn.XLOOKUP(order_details[[#This Row],[Product Name]],products[productName],products[Category Name])</f>
        <v>Dairy Products</v>
      </c>
      <c r="H1745" s="6">
        <f>_xlfn.XLOOKUP(order_details[[#This Row],[orderID]],orders[orderID],orders[orderDate])</f>
        <v>41802</v>
      </c>
      <c r="I1745" s="6" t="e">
        <f>DATEVALUE(order_details[[#This Row],[Order Date]])</f>
        <v>#VALUE!</v>
      </c>
      <c r="J1745">
        <v>12.5</v>
      </c>
      <c r="K1745">
        <v>60</v>
      </c>
      <c r="L1745">
        <v>0.2</v>
      </c>
      <c r="M1745">
        <f>(order_details[[#This Row],[unitPrice]]*order_details[[#This Row],[quantity]]) - (order_details[[#This Row],[unitPrice]]*order_details[[#This Row],[quantity]]*order_details[[#This Row],[discount]])</f>
        <v>600</v>
      </c>
      <c r="N1745">
        <f>_xlfn.XLOOKUP(order_details[[#This Row],[orderID]],orders[orderID],orders[freight])</f>
        <v>33.97</v>
      </c>
      <c r="O1745">
        <f>order_details[[#This Row],[Sales]]-order_details[[#This Row],[Freight]]</f>
        <v>566.03</v>
      </c>
      <c r="P1745" s="8">
        <f>(order_details[[#This Row],[Profit]]/order_details[[#This Row],[Sales]])/100</f>
        <v>9.4338333333333323E-3</v>
      </c>
      <c r="Q1745" s="12"/>
    </row>
    <row r="1746" spans="1:17" x14ac:dyDescent="0.25">
      <c r="A1746">
        <v>10567</v>
      </c>
      <c r="B1746">
        <v>59</v>
      </c>
      <c r="C1746" t="str">
        <f>_xlfn.XLOOKUP(order_details[[#This Row],[orderID]],orders[orderID],orders[customerID])</f>
        <v>HUNGO</v>
      </c>
      <c r="D1746" t="str">
        <f>_xlfn.XLOOKUP(order_details[[#This Row],[orderID]],orders[orderID],orders[Employee Name])</f>
        <v>Nancy Davolio</v>
      </c>
      <c r="E1746" t="str">
        <f>_xlfn.XLOOKUP(order_details[[#This Row],[Customer ID]],customers[customerID],customers[companyName])</f>
        <v>Hungry Owl All-Night Grocers</v>
      </c>
      <c r="F1746" t="str">
        <f>_xlfn.XLOOKUP(order_details[[#This Row],[productID]],products[productID],products[productName])</f>
        <v>Raclette Courdavault</v>
      </c>
      <c r="G1746" t="str">
        <f>_xlfn.XLOOKUP(order_details[[#This Row],[Product Name]],products[productName],products[Category Name])</f>
        <v>Dairy Products</v>
      </c>
      <c r="H1746" s="6">
        <f>_xlfn.XLOOKUP(order_details[[#This Row],[orderID]],orders[orderID],orders[orderDate])</f>
        <v>41802</v>
      </c>
      <c r="I1746" s="6" t="e">
        <f>DATEVALUE(order_details[[#This Row],[Order Date]])</f>
        <v>#VALUE!</v>
      </c>
      <c r="J1746">
        <v>55</v>
      </c>
      <c r="K1746">
        <v>40</v>
      </c>
      <c r="L1746">
        <v>0.2</v>
      </c>
      <c r="M1746">
        <f>(order_details[[#This Row],[unitPrice]]*order_details[[#This Row],[quantity]]) - (order_details[[#This Row],[unitPrice]]*order_details[[#This Row],[quantity]]*order_details[[#This Row],[discount]])</f>
        <v>1760</v>
      </c>
      <c r="N1746">
        <f>_xlfn.XLOOKUP(order_details[[#This Row],[orderID]],orders[orderID],orders[freight])</f>
        <v>33.97</v>
      </c>
      <c r="O1746">
        <f>order_details[[#This Row],[Sales]]-order_details[[#This Row],[Freight]]</f>
        <v>1726.03</v>
      </c>
      <c r="P1746" s="8">
        <f>(order_details[[#This Row],[Profit]]/order_details[[#This Row],[Sales]])/100</f>
        <v>9.8069886363636363E-3</v>
      </c>
      <c r="Q1746" s="12"/>
    </row>
    <row r="1747" spans="1:17" x14ac:dyDescent="0.25">
      <c r="A1747">
        <v>10569</v>
      </c>
      <c r="B1747">
        <v>31</v>
      </c>
      <c r="C1747" t="str">
        <f>_xlfn.XLOOKUP(order_details[[#This Row],[orderID]],orders[orderID],orders[customerID])</f>
        <v>RATTC</v>
      </c>
      <c r="D1747" t="str">
        <f>_xlfn.XLOOKUP(order_details[[#This Row],[orderID]],orders[orderID],orders[Employee Name])</f>
        <v>Steven Buchanan</v>
      </c>
      <c r="E1747" t="str">
        <f>_xlfn.XLOOKUP(order_details[[#This Row],[Customer ID]],customers[customerID],customers[companyName])</f>
        <v>Rattlesnake Canyon Grocery</v>
      </c>
      <c r="F1747" t="str">
        <f>_xlfn.XLOOKUP(order_details[[#This Row],[productID]],products[productID],products[productName])</f>
        <v>Gorgonzola Telino</v>
      </c>
      <c r="G1747" t="str">
        <f>_xlfn.XLOOKUP(order_details[[#This Row],[Product Name]],products[productName],products[Category Name])</f>
        <v>Dairy Products</v>
      </c>
      <c r="H1747" s="6">
        <f>_xlfn.XLOOKUP(order_details[[#This Row],[orderID]],orders[orderID],orders[orderDate])</f>
        <v>41806</v>
      </c>
      <c r="I1747" s="6" t="e">
        <f>DATEVALUE(order_details[[#This Row],[Order Date]])</f>
        <v>#VALUE!</v>
      </c>
      <c r="J1747">
        <v>12.5</v>
      </c>
      <c r="K1747">
        <v>35</v>
      </c>
      <c r="L1747">
        <v>0.2</v>
      </c>
      <c r="M1747">
        <f>(order_details[[#This Row],[unitPrice]]*order_details[[#This Row],[quantity]]) - (order_details[[#This Row],[unitPrice]]*order_details[[#This Row],[quantity]]*order_details[[#This Row],[discount]])</f>
        <v>350</v>
      </c>
      <c r="N1747">
        <f>_xlfn.XLOOKUP(order_details[[#This Row],[orderID]],orders[orderID],orders[freight])</f>
        <v>58.98</v>
      </c>
      <c r="O1747">
        <f>order_details[[#This Row],[Sales]]-order_details[[#This Row],[Freight]]</f>
        <v>291.02</v>
      </c>
      <c r="P1747" s="8">
        <f>(order_details[[#This Row],[Profit]]/order_details[[#This Row],[Sales]])/100</f>
        <v>8.3148571428571429E-3</v>
      </c>
      <c r="Q1747" s="12"/>
    </row>
    <row r="1748" spans="1:17" x14ac:dyDescent="0.25">
      <c r="A1748">
        <v>10581</v>
      </c>
      <c r="B1748">
        <v>75</v>
      </c>
      <c r="C1748" t="str">
        <f>_xlfn.XLOOKUP(order_details[[#This Row],[orderID]],orders[orderID],orders[customerID])</f>
        <v>FAMIA</v>
      </c>
      <c r="D1748" t="str">
        <f>_xlfn.XLOOKUP(order_details[[#This Row],[orderID]],orders[orderID],orders[Employee Name])</f>
        <v>Janet Leverling</v>
      </c>
      <c r="E1748" t="str">
        <f>_xlfn.XLOOKUP(order_details[[#This Row],[Customer ID]],customers[customerID],customers[companyName])</f>
        <v>Familia Arquibaldo</v>
      </c>
      <c r="F1748" t="str">
        <f>_xlfn.XLOOKUP(order_details[[#This Row],[productID]],products[productID],products[productName])</f>
        <v>Rhönbräu Klosterbier</v>
      </c>
      <c r="G1748" t="str">
        <f>_xlfn.XLOOKUP(order_details[[#This Row],[Product Name]],products[productName],products[Category Name])</f>
        <v>Beverages</v>
      </c>
      <c r="H1748" s="6">
        <f>_xlfn.XLOOKUP(order_details[[#This Row],[orderID]],orders[orderID],orders[orderDate])</f>
        <v>41816</v>
      </c>
      <c r="I1748" s="6" t="e">
        <f>DATEVALUE(order_details[[#This Row],[Order Date]])</f>
        <v>#VALUE!</v>
      </c>
      <c r="J1748">
        <v>7.75</v>
      </c>
      <c r="K1748">
        <v>50</v>
      </c>
      <c r="L1748">
        <v>0.2</v>
      </c>
      <c r="M1748">
        <f>(order_details[[#This Row],[unitPrice]]*order_details[[#This Row],[quantity]]) - (order_details[[#This Row],[unitPrice]]*order_details[[#This Row],[quantity]]*order_details[[#This Row],[discount]])</f>
        <v>310</v>
      </c>
      <c r="N1748">
        <f>_xlfn.XLOOKUP(order_details[[#This Row],[orderID]],orders[orderID],orders[freight])</f>
        <v>3.01</v>
      </c>
      <c r="O1748">
        <f>order_details[[#This Row],[Sales]]-order_details[[#This Row],[Freight]]</f>
        <v>306.99</v>
      </c>
      <c r="P1748" s="8">
        <f>(order_details[[#This Row],[Profit]]/order_details[[#This Row],[Sales]])/100</f>
        <v>9.9029032258064528E-3</v>
      </c>
      <c r="Q1748" s="12"/>
    </row>
    <row r="1749" spans="1:17" x14ac:dyDescent="0.25">
      <c r="A1749">
        <v>10588</v>
      </c>
      <c r="B1749">
        <v>18</v>
      </c>
      <c r="C1749" t="str">
        <f>_xlfn.XLOOKUP(order_details[[#This Row],[orderID]],orders[orderID],orders[customerID])</f>
        <v>QUICK</v>
      </c>
      <c r="D1749" t="str">
        <f>_xlfn.XLOOKUP(order_details[[#This Row],[orderID]],orders[orderID],orders[Employee Name])</f>
        <v>Andrew Fuller</v>
      </c>
      <c r="E1749" t="str">
        <f>_xlfn.XLOOKUP(order_details[[#This Row],[Customer ID]],customers[customerID],customers[companyName])</f>
        <v>QUICK-Stop</v>
      </c>
      <c r="F1749" t="str">
        <f>_xlfn.XLOOKUP(order_details[[#This Row],[productID]],products[productID],products[productName])</f>
        <v>Carnarvon Tigers</v>
      </c>
      <c r="G1749" t="str">
        <f>_xlfn.XLOOKUP(order_details[[#This Row],[Product Name]],products[productName],products[Category Name])</f>
        <v>Seafood</v>
      </c>
      <c r="H1749" s="6">
        <f>_xlfn.XLOOKUP(order_details[[#This Row],[orderID]],orders[orderID],orders[orderDate])</f>
        <v>41823</v>
      </c>
      <c r="I1749" s="6" t="e">
        <f>DATEVALUE(order_details[[#This Row],[Order Date]])</f>
        <v>#VALUE!</v>
      </c>
      <c r="J1749">
        <v>62.5</v>
      </c>
      <c r="K1749">
        <v>40</v>
      </c>
      <c r="L1749">
        <v>0.2</v>
      </c>
      <c r="M1749">
        <f>(order_details[[#This Row],[unitPrice]]*order_details[[#This Row],[quantity]]) - (order_details[[#This Row],[unitPrice]]*order_details[[#This Row],[quantity]]*order_details[[#This Row],[discount]])</f>
        <v>2000</v>
      </c>
      <c r="N1749">
        <f>_xlfn.XLOOKUP(order_details[[#This Row],[orderID]],orders[orderID],orders[freight])</f>
        <v>194.67</v>
      </c>
      <c r="O1749">
        <f>order_details[[#This Row],[Sales]]-order_details[[#This Row],[Freight]]</f>
        <v>1805.33</v>
      </c>
      <c r="P1749" s="8">
        <f>(order_details[[#This Row],[Profit]]/order_details[[#This Row],[Sales]])/100</f>
        <v>9.0266499999999989E-3</v>
      </c>
      <c r="Q1749" s="12"/>
    </row>
    <row r="1750" spans="1:17" x14ac:dyDescent="0.25">
      <c r="A1750">
        <v>10588</v>
      </c>
      <c r="B1750">
        <v>42</v>
      </c>
      <c r="C1750" t="str">
        <f>_xlfn.XLOOKUP(order_details[[#This Row],[orderID]],orders[orderID],orders[customerID])</f>
        <v>QUICK</v>
      </c>
      <c r="D1750" t="str">
        <f>_xlfn.XLOOKUP(order_details[[#This Row],[orderID]],orders[orderID],orders[Employee Name])</f>
        <v>Andrew Fuller</v>
      </c>
      <c r="E1750" t="str">
        <f>_xlfn.XLOOKUP(order_details[[#This Row],[Customer ID]],customers[customerID],customers[companyName])</f>
        <v>QUICK-Stop</v>
      </c>
      <c r="F1750" t="str">
        <f>_xlfn.XLOOKUP(order_details[[#This Row],[productID]],products[productID],products[productName])</f>
        <v>Singaporean Hokkien Fried Mee</v>
      </c>
      <c r="G1750" t="str">
        <f>_xlfn.XLOOKUP(order_details[[#This Row],[Product Name]],products[productName],products[Category Name])</f>
        <v>Grains &amp; Cereals</v>
      </c>
      <c r="H1750" s="6">
        <f>_xlfn.XLOOKUP(order_details[[#This Row],[orderID]],orders[orderID],orders[orderDate])</f>
        <v>41823</v>
      </c>
      <c r="I1750" s="6" t="e">
        <f>DATEVALUE(order_details[[#This Row],[Order Date]])</f>
        <v>#VALUE!</v>
      </c>
      <c r="J1750">
        <v>14</v>
      </c>
      <c r="K1750">
        <v>100</v>
      </c>
      <c r="L1750">
        <v>0.2</v>
      </c>
      <c r="M1750">
        <f>(order_details[[#This Row],[unitPrice]]*order_details[[#This Row],[quantity]]) - (order_details[[#This Row],[unitPrice]]*order_details[[#This Row],[quantity]]*order_details[[#This Row],[discount]])</f>
        <v>1120</v>
      </c>
      <c r="N1750">
        <f>_xlfn.XLOOKUP(order_details[[#This Row],[orderID]],orders[orderID],orders[freight])</f>
        <v>194.67</v>
      </c>
      <c r="O1750">
        <f>order_details[[#This Row],[Sales]]-order_details[[#This Row],[Freight]]</f>
        <v>925.33</v>
      </c>
      <c r="P1750" s="8">
        <f>(order_details[[#This Row],[Profit]]/order_details[[#This Row],[Sales]])/100</f>
        <v>8.2618750000000001E-3</v>
      </c>
      <c r="Q1750" s="12"/>
    </row>
    <row r="1751" spans="1:17" x14ac:dyDescent="0.25">
      <c r="A1751">
        <v>10593</v>
      </c>
      <c r="B1751">
        <v>20</v>
      </c>
      <c r="C1751" t="str">
        <f>_xlfn.XLOOKUP(order_details[[#This Row],[orderID]],orders[orderID],orders[customerID])</f>
        <v>LEHMS</v>
      </c>
      <c r="D1751" t="str">
        <f>_xlfn.XLOOKUP(order_details[[#This Row],[orderID]],orders[orderID],orders[Employee Name])</f>
        <v>Robert King</v>
      </c>
      <c r="E1751" t="str">
        <f>_xlfn.XLOOKUP(order_details[[#This Row],[Customer ID]],customers[customerID],customers[companyName])</f>
        <v>Lehmanns Marktstand</v>
      </c>
      <c r="F1751" t="str">
        <f>_xlfn.XLOOKUP(order_details[[#This Row],[productID]],products[productID],products[productName])</f>
        <v>Sir Rodney's Marmalade</v>
      </c>
      <c r="G1751" t="str">
        <f>_xlfn.XLOOKUP(order_details[[#This Row],[Product Name]],products[productName],products[Category Name])</f>
        <v>Confections</v>
      </c>
      <c r="H1751" s="6">
        <f>_xlfn.XLOOKUP(order_details[[#This Row],[orderID]],orders[orderID],orders[orderDate])</f>
        <v>41829</v>
      </c>
      <c r="I1751" s="6" t="e">
        <f>DATEVALUE(order_details[[#This Row],[Order Date]])</f>
        <v>#VALUE!</v>
      </c>
      <c r="J1751">
        <v>81</v>
      </c>
      <c r="K1751">
        <v>21</v>
      </c>
      <c r="L1751">
        <v>0.2</v>
      </c>
      <c r="M1751">
        <f>(order_details[[#This Row],[unitPrice]]*order_details[[#This Row],[quantity]]) - (order_details[[#This Row],[unitPrice]]*order_details[[#This Row],[quantity]]*order_details[[#This Row],[discount]])</f>
        <v>1360.8</v>
      </c>
      <c r="N1751">
        <f>_xlfn.XLOOKUP(order_details[[#This Row],[orderID]],orders[orderID],orders[freight])</f>
        <v>174.2</v>
      </c>
      <c r="O1751">
        <f>order_details[[#This Row],[Sales]]-order_details[[#This Row],[Freight]]</f>
        <v>1186.5999999999999</v>
      </c>
      <c r="P1751" s="8">
        <f>(order_details[[#This Row],[Profit]]/order_details[[#This Row],[Sales]])/100</f>
        <v>8.7198706643151075E-3</v>
      </c>
      <c r="Q1751" s="12"/>
    </row>
    <row r="1752" spans="1:17" x14ac:dyDescent="0.25">
      <c r="A1752">
        <v>10593</v>
      </c>
      <c r="B1752">
        <v>69</v>
      </c>
      <c r="C1752" t="str">
        <f>_xlfn.XLOOKUP(order_details[[#This Row],[orderID]],orders[orderID],orders[customerID])</f>
        <v>LEHMS</v>
      </c>
      <c r="D1752" t="str">
        <f>_xlfn.XLOOKUP(order_details[[#This Row],[orderID]],orders[orderID],orders[Employee Name])</f>
        <v>Robert King</v>
      </c>
      <c r="E1752" t="str">
        <f>_xlfn.XLOOKUP(order_details[[#This Row],[Customer ID]],customers[customerID],customers[companyName])</f>
        <v>Lehmanns Marktstand</v>
      </c>
      <c r="F1752" t="str">
        <f>_xlfn.XLOOKUP(order_details[[#This Row],[productID]],products[productID],products[productName])</f>
        <v>Gudbrandsdalsost</v>
      </c>
      <c r="G1752" t="str">
        <f>_xlfn.XLOOKUP(order_details[[#This Row],[Product Name]],products[productName],products[Category Name])</f>
        <v>Dairy Products</v>
      </c>
      <c r="H1752" s="6">
        <f>_xlfn.XLOOKUP(order_details[[#This Row],[orderID]],orders[orderID],orders[orderDate])</f>
        <v>41829</v>
      </c>
      <c r="I1752" s="6" t="e">
        <f>DATEVALUE(order_details[[#This Row],[Order Date]])</f>
        <v>#VALUE!</v>
      </c>
      <c r="J1752">
        <v>36</v>
      </c>
      <c r="K1752">
        <v>20</v>
      </c>
      <c r="L1752">
        <v>0.2</v>
      </c>
      <c r="M1752">
        <f>(order_details[[#This Row],[unitPrice]]*order_details[[#This Row],[quantity]]) - (order_details[[#This Row],[unitPrice]]*order_details[[#This Row],[quantity]]*order_details[[#This Row],[discount]])</f>
        <v>576</v>
      </c>
      <c r="N1752">
        <f>_xlfn.XLOOKUP(order_details[[#This Row],[orderID]],orders[orderID],orders[freight])</f>
        <v>174.2</v>
      </c>
      <c r="O1752">
        <f>order_details[[#This Row],[Sales]]-order_details[[#This Row],[Freight]]</f>
        <v>401.8</v>
      </c>
      <c r="P1752" s="8">
        <f>(order_details[[#This Row],[Profit]]/order_details[[#This Row],[Sales]])/100</f>
        <v>6.975694444444445E-3</v>
      </c>
      <c r="Q1752" s="12"/>
    </row>
    <row r="1753" spans="1:17" x14ac:dyDescent="0.25">
      <c r="A1753">
        <v>10593</v>
      </c>
      <c r="B1753">
        <v>76</v>
      </c>
      <c r="C1753" t="str">
        <f>_xlfn.XLOOKUP(order_details[[#This Row],[orderID]],orders[orderID],orders[customerID])</f>
        <v>LEHMS</v>
      </c>
      <c r="D1753" t="str">
        <f>_xlfn.XLOOKUP(order_details[[#This Row],[orderID]],orders[orderID],orders[Employee Name])</f>
        <v>Robert King</v>
      </c>
      <c r="E1753" t="str">
        <f>_xlfn.XLOOKUP(order_details[[#This Row],[Customer ID]],customers[customerID],customers[companyName])</f>
        <v>Lehmanns Marktstand</v>
      </c>
      <c r="F1753" t="str">
        <f>_xlfn.XLOOKUP(order_details[[#This Row],[productID]],products[productID],products[productName])</f>
        <v>Lakkaliköri</v>
      </c>
      <c r="G1753" t="str">
        <f>_xlfn.XLOOKUP(order_details[[#This Row],[Product Name]],products[productName],products[Category Name])</f>
        <v>Beverages</v>
      </c>
      <c r="H1753" s="6">
        <f>_xlfn.XLOOKUP(order_details[[#This Row],[orderID]],orders[orderID],orders[orderDate])</f>
        <v>41829</v>
      </c>
      <c r="I1753" s="6" t="e">
        <f>DATEVALUE(order_details[[#This Row],[Order Date]])</f>
        <v>#VALUE!</v>
      </c>
      <c r="J1753">
        <v>18</v>
      </c>
      <c r="K1753">
        <v>4</v>
      </c>
      <c r="L1753">
        <v>0.2</v>
      </c>
      <c r="M1753">
        <f>(order_details[[#This Row],[unitPrice]]*order_details[[#This Row],[quantity]]) - (order_details[[#This Row],[unitPrice]]*order_details[[#This Row],[quantity]]*order_details[[#This Row],[discount]])</f>
        <v>57.6</v>
      </c>
      <c r="N1753">
        <f>_xlfn.XLOOKUP(order_details[[#This Row],[orderID]],orders[orderID],orders[freight])</f>
        <v>174.2</v>
      </c>
      <c r="O1753">
        <f>order_details[[#This Row],[Sales]]-order_details[[#This Row],[Freight]]</f>
        <v>-116.6</v>
      </c>
      <c r="P1753" s="8">
        <f>(order_details[[#This Row],[Profit]]/order_details[[#This Row],[Sales]])/100</f>
        <v>-2.0243055555555552E-2</v>
      </c>
      <c r="Q1753" s="12"/>
    </row>
    <row r="1754" spans="1:17" x14ac:dyDescent="0.25">
      <c r="A1754">
        <v>10596</v>
      </c>
      <c r="B1754">
        <v>56</v>
      </c>
      <c r="C1754" t="str">
        <f>_xlfn.XLOOKUP(order_details[[#This Row],[orderID]],orders[orderID],orders[customerID])</f>
        <v>WHITC</v>
      </c>
      <c r="D1754" t="str">
        <f>_xlfn.XLOOKUP(order_details[[#This Row],[orderID]],orders[orderID],orders[Employee Name])</f>
        <v>Laura Callahan</v>
      </c>
      <c r="E1754" t="str">
        <f>_xlfn.XLOOKUP(order_details[[#This Row],[Customer ID]],customers[customerID],customers[companyName])</f>
        <v>White Clover Markets</v>
      </c>
      <c r="F1754" t="str">
        <f>_xlfn.XLOOKUP(order_details[[#This Row],[productID]],products[productID],products[productName])</f>
        <v>Gnocchi di nonna Alice</v>
      </c>
      <c r="G1754" t="str">
        <f>_xlfn.XLOOKUP(order_details[[#This Row],[Product Name]],products[productName],products[Category Name])</f>
        <v>Grains &amp; Cereals</v>
      </c>
      <c r="H1754" s="6">
        <f>_xlfn.XLOOKUP(order_details[[#This Row],[orderID]],orders[orderID],orders[orderDate])</f>
        <v>41831</v>
      </c>
      <c r="I1754" s="6" t="e">
        <f>DATEVALUE(order_details[[#This Row],[Order Date]])</f>
        <v>#VALUE!</v>
      </c>
      <c r="J1754">
        <v>38</v>
      </c>
      <c r="K1754">
        <v>5</v>
      </c>
      <c r="L1754">
        <v>0.2</v>
      </c>
      <c r="M1754">
        <f>(order_details[[#This Row],[unitPrice]]*order_details[[#This Row],[quantity]]) - (order_details[[#This Row],[unitPrice]]*order_details[[#This Row],[quantity]]*order_details[[#This Row],[discount]])</f>
        <v>152</v>
      </c>
      <c r="N1754">
        <f>_xlfn.XLOOKUP(order_details[[#This Row],[orderID]],orders[orderID],orders[freight])</f>
        <v>16.34</v>
      </c>
      <c r="O1754">
        <f>order_details[[#This Row],[Sales]]-order_details[[#This Row],[Freight]]</f>
        <v>135.66</v>
      </c>
      <c r="P1754" s="8">
        <f>(order_details[[#This Row],[Profit]]/order_details[[#This Row],[Sales]])/100</f>
        <v>8.9249999999999989E-3</v>
      </c>
      <c r="Q1754" s="12"/>
    </row>
    <row r="1755" spans="1:17" x14ac:dyDescent="0.25">
      <c r="A1755">
        <v>10596</v>
      </c>
      <c r="B1755">
        <v>63</v>
      </c>
      <c r="C1755" t="str">
        <f>_xlfn.XLOOKUP(order_details[[#This Row],[orderID]],orders[orderID],orders[customerID])</f>
        <v>WHITC</v>
      </c>
      <c r="D1755" t="str">
        <f>_xlfn.XLOOKUP(order_details[[#This Row],[orderID]],orders[orderID],orders[Employee Name])</f>
        <v>Laura Callahan</v>
      </c>
      <c r="E1755" t="str">
        <f>_xlfn.XLOOKUP(order_details[[#This Row],[Customer ID]],customers[customerID],customers[companyName])</f>
        <v>White Clover Markets</v>
      </c>
      <c r="F1755" t="str">
        <f>_xlfn.XLOOKUP(order_details[[#This Row],[productID]],products[productID],products[productName])</f>
        <v>Vegie-spread</v>
      </c>
      <c r="G1755" t="str">
        <f>_xlfn.XLOOKUP(order_details[[#This Row],[Product Name]],products[productName],products[Category Name])</f>
        <v>Condiments</v>
      </c>
      <c r="H1755" s="6">
        <f>_xlfn.XLOOKUP(order_details[[#This Row],[orderID]],orders[orderID],orders[orderDate])</f>
        <v>41831</v>
      </c>
      <c r="I1755" s="6" t="e">
        <f>DATEVALUE(order_details[[#This Row],[Order Date]])</f>
        <v>#VALUE!</v>
      </c>
      <c r="J1755">
        <v>43.9</v>
      </c>
      <c r="K1755">
        <v>24</v>
      </c>
      <c r="L1755">
        <v>0.2</v>
      </c>
      <c r="M1755">
        <f>(order_details[[#This Row],[unitPrice]]*order_details[[#This Row],[quantity]]) - (order_details[[#This Row],[unitPrice]]*order_details[[#This Row],[quantity]]*order_details[[#This Row],[discount]])</f>
        <v>842.87999999999988</v>
      </c>
      <c r="N1755">
        <f>_xlfn.XLOOKUP(order_details[[#This Row],[orderID]],orders[orderID],orders[freight])</f>
        <v>16.34</v>
      </c>
      <c r="O1755">
        <f>order_details[[#This Row],[Sales]]-order_details[[#This Row],[Freight]]</f>
        <v>826.53999999999985</v>
      </c>
      <c r="P1755" s="8">
        <f>(order_details[[#This Row],[Profit]]/order_details[[#This Row],[Sales]])/100</f>
        <v>9.8061408504176144E-3</v>
      </c>
      <c r="Q1755" s="12"/>
    </row>
    <row r="1756" spans="1:17" x14ac:dyDescent="0.25">
      <c r="A1756">
        <v>10596</v>
      </c>
      <c r="B1756">
        <v>75</v>
      </c>
      <c r="C1756" t="str">
        <f>_xlfn.XLOOKUP(order_details[[#This Row],[orderID]],orders[orderID],orders[customerID])</f>
        <v>WHITC</v>
      </c>
      <c r="D1756" t="str">
        <f>_xlfn.XLOOKUP(order_details[[#This Row],[orderID]],orders[orderID],orders[Employee Name])</f>
        <v>Laura Callahan</v>
      </c>
      <c r="E1756" t="str">
        <f>_xlfn.XLOOKUP(order_details[[#This Row],[Customer ID]],customers[customerID],customers[companyName])</f>
        <v>White Clover Markets</v>
      </c>
      <c r="F1756" t="str">
        <f>_xlfn.XLOOKUP(order_details[[#This Row],[productID]],products[productID],products[productName])</f>
        <v>Rhönbräu Klosterbier</v>
      </c>
      <c r="G1756" t="str">
        <f>_xlfn.XLOOKUP(order_details[[#This Row],[Product Name]],products[productName],products[Category Name])</f>
        <v>Beverages</v>
      </c>
      <c r="H1756" s="6">
        <f>_xlfn.XLOOKUP(order_details[[#This Row],[orderID]],orders[orderID],orders[orderDate])</f>
        <v>41831</v>
      </c>
      <c r="I1756" s="6" t="e">
        <f>DATEVALUE(order_details[[#This Row],[Order Date]])</f>
        <v>#VALUE!</v>
      </c>
      <c r="J1756">
        <v>7.75</v>
      </c>
      <c r="K1756">
        <v>30</v>
      </c>
      <c r="L1756">
        <v>0.2</v>
      </c>
      <c r="M1756">
        <f>(order_details[[#This Row],[unitPrice]]*order_details[[#This Row],[quantity]]) - (order_details[[#This Row],[unitPrice]]*order_details[[#This Row],[quantity]]*order_details[[#This Row],[discount]])</f>
        <v>186</v>
      </c>
      <c r="N1756">
        <f>_xlfn.XLOOKUP(order_details[[#This Row],[orderID]],orders[orderID],orders[freight])</f>
        <v>16.34</v>
      </c>
      <c r="O1756">
        <f>order_details[[#This Row],[Sales]]-order_details[[#This Row],[Freight]]</f>
        <v>169.66</v>
      </c>
      <c r="P1756" s="8">
        <f>(order_details[[#This Row],[Profit]]/order_details[[#This Row],[Sales]])/100</f>
        <v>9.1215053763440863E-3</v>
      </c>
      <c r="Q1756" s="12"/>
    </row>
    <row r="1757" spans="1:17" x14ac:dyDescent="0.25">
      <c r="A1757">
        <v>10597</v>
      </c>
      <c r="B1757">
        <v>24</v>
      </c>
      <c r="C1757" t="str">
        <f>_xlfn.XLOOKUP(order_details[[#This Row],[orderID]],orders[orderID],orders[customerID])</f>
        <v>PICCO</v>
      </c>
      <c r="D1757" t="str">
        <f>_xlfn.XLOOKUP(order_details[[#This Row],[orderID]],orders[orderID],orders[Employee Name])</f>
        <v>Robert King</v>
      </c>
      <c r="E1757" t="str">
        <f>_xlfn.XLOOKUP(order_details[[#This Row],[Customer ID]],customers[customerID],customers[companyName])</f>
        <v>Piccolo und mehr</v>
      </c>
      <c r="F1757" t="str">
        <f>_xlfn.XLOOKUP(order_details[[#This Row],[productID]],products[productID],products[productName])</f>
        <v>Guarana Fantastica</v>
      </c>
      <c r="G1757" t="str">
        <f>_xlfn.XLOOKUP(order_details[[#This Row],[Product Name]],products[productName],products[Category Name])</f>
        <v>Beverages</v>
      </c>
      <c r="H1757" s="6">
        <f>_xlfn.XLOOKUP(order_details[[#This Row],[orderID]],orders[orderID],orders[orderDate])</f>
        <v>41831</v>
      </c>
      <c r="I1757" s="6" t="e">
        <f>DATEVALUE(order_details[[#This Row],[Order Date]])</f>
        <v>#VALUE!</v>
      </c>
      <c r="J1757">
        <v>4.5</v>
      </c>
      <c r="K1757">
        <v>35</v>
      </c>
      <c r="L1757">
        <v>0.2</v>
      </c>
      <c r="M1757">
        <f>(order_details[[#This Row],[unitPrice]]*order_details[[#This Row],[quantity]]) - (order_details[[#This Row],[unitPrice]]*order_details[[#This Row],[quantity]]*order_details[[#This Row],[discount]])</f>
        <v>126</v>
      </c>
      <c r="N1757">
        <f>_xlfn.XLOOKUP(order_details[[#This Row],[orderID]],orders[orderID],orders[freight])</f>
        <v>35.119999999999997</v>
      </c>
      <c r="O1757">
        <f>order_details[[#This Row],[Sales]]-order_details[[#This Row],[Freight]]</f>
        <v>90.88</v>
      </c>
      <c r="P1757" s="8">
        <f>(order_details[[#This Row],[Profit]]/order_details[[#This Row],[Sales]])/100</f>
        <v>7.2126984126984128E-3</v>
      </c>
      <c r="Q1757" s="12"/>
    </row>
    <row r="1758" spans="1:17" x14ac:dyDescent="0.25">
      <c r="A1758">
        <v>10597</v>
      </c>
      <c r="B1758">
        <v>65</v>
      </c>
      <c r="C1758" t="str">
        <f>_xlfn.XLOOKUP(order_details[[#This Row],[orderID]],orders[orderID],orders[customerID])</f>
        <v>PICCO</v>
      </c>
      <c r="D1758" t="str">
        <f>_xlfn.XLOOKUP(order_details[[#This Row],[orderID]],orders[orderID],orders[Employee Name])</f>
        <v>Robert King</v>
      </c>
      <c r="E1758" t="str">
        <f>_xlfn.XLOOKUP(order_details[[#This Row],[Customer ID]],customers[customerID],customers[companyName])</f>
        <v>Piccolo und mehr</v>
      </c>
      <c r="F1758" t="str">
        <f>_xlfn.XLOOKUP(order_details[[#This Row],[productID]],products[productID],products[productName])</f>
        <v>Louisiana Fiery Hot Pepper Sauce</v>
      </c>
      <c r="G1758" t="str">
        <f>_xlfn.XLOOKUP(order_details[[#This Row],[Product Name]],products[productName],products[Category Name])</f>
        <v>Condiments</v>
      </c>
      <c r="H1758" s="6">
        <f>_xlfn.XLOOKUP(order_details[[#This Row],[orderID]],orders[orderID],orders[orderDate])</f>
        <v>41831</v>
      </c>
      <c r="I1758" s="6" t="e">
        <f>DATEVALUE(order_details[[#This Row],[Order Date]])</f>
        <v>#VALUE!</v>
      </c>
      <c r="J1758">
        <v>21.05</v>
      </c>
      <c r="K1758">
        <v>12</v>
      </c>
      <c r="L1758">
        <v>0.2</v>
      </c>
      <c r="M1758">
        <f>(order_details[[#This Row],[unitPrice]]*order_details[[#This Row],[quantity]]) - (order_details[[#This Row],[unitPrice]]*order_details[[#This Row],[quantity]]*order_details[[#This Row],[discount]])</f>
        <v>202.08</v>
      </c>
      <c r="N1758">
        <f>_xlfn.XLOOKUP(order_details[[#This Row],[orderID]],orders[orderID],orders[freight])</f>
        <v>35.119999999999997</v>
      </c>
      <c r="O1758">
        <f>order_details[[#This Row],[Sales]]-order_details[[#This Row],[Freight]]</f>
        <v>166.96</v>
      </c>
      <c r="P1758" s="8">
        <f>(order_details[[#This Row],[Profit]]/order_details[[#This Row],[Sales]])/100</f>
        <v>8.2620744259699133E-3</v>
      </c>
      <c r="Q1758" s="12"/>
    </row>
    <row r="1759" spans="1:17" x14ac:dyDescent="0.25">
      <c r="A1759">
        <v>10606</v>
      </c>
      <c r="B1759">
        <v>4</v>
      </c>
      <c r="C1759" t="str">
        <f>_xlfn.XLOOKUP(order_details[[#This Row],[orderID]],orders[orderID],orders[customerID])</f>
        <v>TRADH</v>
      </c>
      <c r="D1759" t="str">
        <f>_xlfn.XLOOKUP(order_details[[#This Row],[orderID]],orders[orderID],orders[Employee Name])</f>
        <v>Margaret Peacock</v>
      </c>
      <c r="E1759" t="str">
        <f>_xlfn.XLOOKUP(order_details[[#This Row],[Customer ID]],customers[customerID],customers[companyName])</f>
        <v>Tradição Hipermercados</v>
      </c>
      <c r="F1759" t="str">
        <f>_xlfn.XLOOKUP(order_details[[#This Row],[productID]],products[productID],products[productName])</f>
        <v>Chef Anton's Cajun Seasoning</v>
      </c>
      <c r="G1759" t="str">
        <f>_xlfn.XLOOKUP(order_details[[#This Row],[Product Name]],products[productName],products[Category Name])</f>
        <v>Condiments</v>
      </c>
      <c r="H1759" s="6">
        <f>_xlfn.XLOOKUP(order_details[[#This Row],[orderID]],orders[orderID],orders[orderDate])</f>
        <v>41842</v>
      </c>
      <c r="I1759" s="6" t="e">
        <f>DATEVALUE(order_details[[#This Row],[Order Date]])</f>
        <v>#VALUE!</v>
      </c>
      <c r="J1759">
        <v>22</v>
      </c>
      <c r="K1759">
        <v>20</v>
      </c>
      <c r="L1759">
        <v>0.2</v>
      </c>
      <c r="M1759">
        <f>(order_details[[#This Row],[unitPrice]]*order_details[[#This Row],[quantity]]) - (order_details[[#This Row],[unitPrice]]*order_details[[#This Row],[quantity]]*order_details[[#This Row],[discount]])</f>
        <v>352</v>
      </c>
      <c r="N1759">
        <f>_xlfn.XLOOKUP(order_details[[#This Row],[orderID]],orders[orderID],orders[freight])</f>
        <v>79.400000000000006</v>
      </c>
      <c r="O1759">
        <f>order_details[[#This Row],[Sales]]-order_details[[#This Row],[Freight]]</f>
        <v>272.60000000000002</v>
      </c>
      <c r="P1759" s="8">
        <f>(order_details[[#This Row],[Profit]]/order_details[[#This Row],[Sales]])/100</f>
        <v>7.7443181818181829E-3</v>
      </c>
      <c r="Q1759" s="12"/>
    </row>
    <row r="1760" spans="1:17" x14ac:dyDescent="0.25">
      <c r="A1760">
        <v>10606</v>
      </c>
      <c r="B1760">
        <v>55</v>
      </c>
      <c r="C1760" t="str">
        <f>_xlfn.XLOOKUP(order_details[[#This Row],[orderID]],orders[orderID],orders[customerID])</f>
        <v>TRADH</v>
      </c>
      <c r="D1760" t="str">
        <f>_xlfn.XLOOKUP(order_details[[#This Row],[orderID]],orders[orderID],orders[Employee Name])</f>
        <v>Margaret Peacock</v>
      </c>
      <c r="E1760" t="str">
        <f>_xlfn.XLOOKUP(order_details[[#This Row],[Customer ID]],customers[customerID],customers[companyName])</f>
        <v>Tradição Hipermercados</v>
      </c>
      <c r="F1760" t="str">
        <f>_xlfn.XLOOKUP(order_details[[#This Row],[productID]],products[productID],products[productName])</f>
        <v>Pâté chinois</v>
      </c>
      <c r="G1760" t="str">
        <f>_xlfn.XLOOKUP(order_details[[#This Row],[Product Name]],products[productName],products[Category Name])</f>
        <v>Meat &amp; Poultry</v>
      </c>
      <c r="H1760" s="6">
        <f>_xlfn.XLOOKUP(order_details[[#This Row],[orderID]],orders[orderID],orders[orderDate])</f>
        <v>41842</v>
      </c>
      <c r="I1760" s="6" t="e">
        <f>DATEVALUE(order_details[[#This Row],[Order Date]])</f>
        <v>#VALUE!</v>
      </c>
      <c r="J1760">
        <v>24</v>
      </c>
      <c r="K1760">
        <v>20</v>
      </c>
      <c r="L1760">
        <v>0.2</v>
      </c>
      <c r="M1760">
        <f>(order_details[[#This Row],[unitPrice]]*order_details[[#This Row],[quantity]]) - (order_details[[#This Row],[unitPrice]]*order_details[[#This Row],[quantity]]*order_details[[#This Row],[discount]])</f>
        <v>384</v>
      </c>
      <c r="N1760">
        <f>_xlfn.XLOOKUP(order_details[[#This Row],[orderID]],orders[orderID],orders[freight])</f>
        <v>79.400000000000006</v>
      </c>
      <c r="O1760">
        <f>order_details[[#This Row],[Sales]]-order_details[[#This Row],[Freight]]</f>
        <v>304.60000000000002</v>
      </c>
      <c r="P1760" s="8">
        <f>(order_details[[#This Row],[Profit]]/order_details[[#This Row],[Sales]])/100</f>
        <v>7.9322916666666674E-3</v>
      </c>
      <c r="Q1760" s="12"/>
    </row>
    <row r="1761" spans="1:17" x14ac:dyDescent="0.25">
      <c r="A1761">
        <v>10606</v>
      </c>
      <c r="B1761">
        <v>62</v>
      </c>
      <c r="C1761" t="str">
        <f>_xlfn.XLOOKUP(order_details[[#This Row],[orderID]],orders[orderID],orders[customerID])</f>
        <v>TRADH</v>
      </c>
      <c r="D1761" t="str">
        <f>_xlfn.XLOOKUP(order_details[[#This Row],[orderID]],orders[orderID],orders[Employee Name])</f>
        <v>Margaret Peacock</v>
      </c>
      <c r="E1761" t="str">
        <f>_xlfn.XLOOKUP(order_details[[#This Row],[Customer ID]],customers[customerID],customers[companyName])</f>
        <v>Tradição Hipermercados</v>
      </c>
      <c r="F1761" t="str">
        <f>_xlfn.XLOOKUP(order_details[[#This Row],[productID]],products[productID],products[productName])</f>
        <v>Tarte au sucre</v>
      </c>
      <c r="G1761" t="str">
        <f>_xlfn.XLOOKUP(order_details[[#This Row],[Product Name]],products[productName],products[Category Name])</f>
        <v>Confections</v>
      </c>
      <c r="H1761" s="6">
        <f>_xlfn.XLOOKUP(order_details[[#This Row],[orderID]],orders[orderID],orders[orderDate])</f>
        <v>41842</v>
      </c>
      <c r="I1761" s="6" t="e">
        <f>DATEVALUE(order_details[[#This Row],[Order Date]])</f>
        <v>#VALUE!</v>
      </c>
      <c r="J1761">
        <v>49.3</v>
      </c>
      <c r="K1761">
        <v>10</v>
      </c>
      <c r="L1761">
        <v>0.2</v>
      </c>
      <c r="M1761">
        <f>(order_details[[#This Row],[unitPrice]]*order_details[[#This Row],[quantity]]) - (order_details[[#This Row],[unitPrice]]*order_details[[#This Row],[quantity]]*order_details[[#This Row],[discount]])</f>
        <v>394.4</v>
      </c>
      <c r="N1761">
        <f>_xlfn.XLOOKUP(order_details[[#This Row],[orderID]],orders[orderID],orders[freight])</f>
        <v>79.400000000000006</v>
      </c>
      <c r="O1761">
        <f>order_details[[#This Row],[Sales]]-order_details[[#This Row],[Freight]]</f>
        <v>315</v>
      </c>
      <c r="P1761" s="8">
        <f>(order_details[[#This Row],[Profit]]/order_details[[#This Row],[Sales]])/100</f>
        <v>7.9868154158215018E-3</v>
      </c>
      <c r="Q1761" s="12"/>
    </row>
    <row r="1762" spans="1:17" x14ac:dyDescent="0.25">
      <c r="A1762">
        <v>10622</v>
      </c>
      <c r="B1762">
        <v>68</v>
      </c>
      <c r="C1762" t="str">
        <f>_xlfn.XLOOKUP(order_details[[#This Row],[orderID]],orders[orderID],orders[customerID])</f>
        <v>RICAR</v>
      </c>
      <c r="D1762" t="str">
        <f>_xlfn.XLOOKUP(order_details[[#This Row],[orderID]],orders[orderID],orders[Employee Name])</f>
        <v>Margaret Peacock</v>
      </c>
      <c r="E1762" t="str">
        <f>_xlfn.XLOOKUP(order_details[[#This Row],[Customer ID]],customers[customerID],customers[companyName])</f>
        <v>Ricardo Adocicados</v>
      </c>
      <c r="F1762" t="str">
        <f>_xlfn.XLOOKUP(order_details[[#This Row],[productID]],products[productID],products[productName])</f>
        <v>Scottish Longbreads</v>
      </c>
      <c r="G1762" t="str">
        <f>_xlfn.XLOOKUP(order_details[[#This Row],[Product Name]],products[productName],products[Category Name])</f>
        <v>Confections</v>
      </c>
      <c r="H1762" s="6">
        <f>_xlfn.XLOOKUP(order_details[[#This Row],[orderID]],orders[orderID],orders[orderDate])</f>
        <v>41857</v>
      </c>
      <c r="I1762" s="6" t="e">
        <f>DATEVALUE(order_details[[#This Row],[Order Date]])</f>
        <v>#VALUE!</v>
      </c>
      <c r="J1762">
        <v>12.5</v>
      </c>
      <c r="K1762">
        <v>18</v>
      </c>
      <c r="L1762">
        <v>0.2</v>
      </c>
      <c r="M1762">
        <f>(order_details[[#This Row],[unitPrice]]*order_details[[#This Row],[quantity]]) - (order_details[[#This Row],[unitPrice]]*order_details[[#This Row],[quantity]]*order_details[[#This Row],[discount]])</f>
        <v>180</v>
      </c>
      <c r="N1762">
        <f>_xlfn.XLOOKUP(order_details[[#This Row],[orderID]],orders[orderID],orders[freight])</f>
        <v>50.97</v>
      </c>
      <c r="O1762">
        <f>order_details[[#This Row],[Sales]]-order_details[[#This Row],[Freight]]</f>
        <v>129.03</v>
      </c>
      <c r="P1762" s="8">
        <f>(order_details[[#This Row],[Profit]]/order_details[[#This Row],[Sales]])/100</f>
        <v>7.168333333333333E-3</v>
      </c>
      <c r="Q1762" s="12"/>
    </row>
    <row r="1763" spans="1:17" x14ac:dyDescent="0.25">
      <c r="A1763">
        <v>10642</v>
      </c>
      <c r="B1763">
        <v>21</v>
      </c>
      <c r="C1763" t="str">
        <f>_xlfn.XLOOKUP(order_details[[#This Row],[orderID]],orders[orderID],orders[customerID])</f>
        <v>SIMOB</v>
      </c>
      <c r="D1763" t="str">
        <f>_xlfn.XLOOKUP(order_details[[#This Row],[orderID]],orders[orderID],orders[Employee Name])</f>
        <v>Robert King</v>
      </c>
      <c r="E1763" t="str">
        <f>_xlfn.XLOOKUP(order_details[[#This Row],[Customer ID]],customers[customerID],customers[companyName])</f>
        <v>Simons bistro</v>
      </c>
      <c r="F1763" t="str">
        <f>_xlfn.XLOOKUP(order_details[[#This Row],[productID]],products[productID],products[productName])</f>
        <v>Sir Rodney's Scones</v>
      </c>
      <c r="G1763" t="str">
        <f>_xlfn.XLOOKUP(order_details[[#This Row],[Product Name]],products[productName],products[Category Name])</f>
        <v>Confections</v>
      </c>
      <c r="H1763" s="6">
        <f>_xlfn.XLOOKUP(order_details[[#This Row],[orderID]],orders[orderID],orders[orderDate])</f>
        <v>41873</v>
      </c>
      <c r="I1763" s="6" t="e">
        <f>DATEVALUE(order_details[[#This Row],[Order Date]])</f>
        <v>#VALUE!</v>
      </c>
      <c r="J1763">
        <v>10</v>
      </c>
      <c r="K1763">
        <v>30</v>
      </c>
      <c r="L1763">
        <v>0.2</v>
      </c>
      <c r="M1763">
        <f>(order_details[[#This Row],[unitPrice]]*order_details[[#This Row],[quantity]]) - (order_details[[#This Row],[unitPrice]]*order_details[[#This Row],[quantity]]*order_details[[#This Row],[discount]])</f>
        <v>240</v>
      </c>
      <c r="N1763">
        <f>_xlfn.XLOOKUP(order_details[[#This Row],[orderID]],orders[orderID],orders[freight])</f>
        <v>41.89</v>
      </c>
      <c r="O1763">
        <f>order_details[[#This Row],[Sales]]-order_details[[#This Row],[Freight]]</f>
        <v>198.11</v>
      </c>
      <c r="P1763" s="8">
        <f>(order_details[[#This Row],[Profit]]/order_details[[#This Row],[Sales]])/100</f>
        <v>8.2545833333333343E-3</v>
      </c>
      <c r="Q1763" s="12"/>
    </row>
    <row r="1764" spans="1:17" x14ac:dyDescent="0.25">
      <c r="A1764">
        <v>10642</v>
      </c>
      <c r="B1764">
        <v>61</v>
      </c>
      <c r="C1764" t="str">
        <f>_xlfn.XLOOKUP(order_details[[#This Row],[orderID]],orders[orderID],orders[customerID])</f>
        <v>SIMOB</v>
      </c>
      <c r="D1764" t="str">
        <f>_xlfn.XLOOKUP(order_details[[#This Row],[orderID]],orders[orderID],orders[Employee Name])</f>
        <v>Robert King</v>
      </c>
      <c r="E1764" t="str">
        <f>_xlfn.XLOOKUP(order_details[[#This Row],[Customer ID]],customers[customerID],customers[companyName])</f>
        <v>Simons bistro</v>
      </c>
      <c r="F1764" t="str">
        <f>_xlfn.XLOOKUP(order_details[[#This Row],[productID]],products[productID],products[productName])</f>
        <v>Sirop d'érable</v>
      </c>
      <c r="G1764" t="str">
        <f>_xlfn.XLOOKUP(order_details[[#This Row],[Product Name]],products[productName],products[Category Name])</f>
        <v>Condiments</v>
      </c>
      <c r="H1764" s="6">
        <f>_xlfn.XLOOKUP(order_details[[#This Row],[orderID]],orders[orderID],orders[orderDate])</f>
        <v>41873</v>
      </c>
      <c r="I1764" s="6" t="e">
        <f>DATEVALUE(order_details[[#This Row],[Order Date]])</f>
        <v>#VALUE!</v>
      </c>
      <c r="J1764">
        <v>28.5</v>
      </c>
      <c r="K1764">
        <v>20</v>
      </c>
      <c r="L1764">
        <v>0.2</v>
      </c>
      <c r="M1764">
        <f>(order_details[[#This Row],[unitPrice]]*order_details[[#This Row],[quantity]]) - (order_details[[#This Row],[unitPrice]]*order_details[[#This Row],[quantity]]*order_details[[#This Row],[discount]])</f>
        <v>456</v>
      </c>
      <c r="N1764">
        <f>_xlfn.XLOOKUP(order_details[[#This Row],[orderID]],orders[orderID],orders[freight])</f>
        <v>41.89</v>
      </c>
      <c r="O1764">
        <f>order_details[[#This Row],[Sales]]-order_details[[#This Row],[Freight]]</f>
        <v>414.11</v>
      </c>
      <c r="P1764" s="8">
        <f>(order_details[[#This Row],[Profit]]/order_details[[#This Row],[Sales]])/100</f>
        <v>9.0813596491228082E-3</v>
      </c>
      <c r="Q1764" s="12"/>
    </row>
    <row r="1765" spans="1:17" x14ac:dyDescent="0.25">
      <c r="A1765">
        <v>10655</v>
      </c>
      <c r="B1765">
        <v>41</v>
      </c>
      <c r="C1765" t="str">
        <f>_xlfn.XLOOKUP(order_details[[#This Row],[orderID]],orders[orderID],orders[customerID])</f>
        <v>REGGC</v>
      </c>
      <c r="D1765" t="str">
        <f>_xlfn.XLOOKUP(order_details[[#This Row],[orderID]],orders[orderID],orders[Employee Name])</f>
        <v>Nancy Davolio</v>
      </c>
      <c r="E1765" t="str">
        <f>_xlfn.XLOOKUP(order_details[[#This Row],[Customer ID]],customers[customerID],customers[companyName])</f>
        <v>Reggiani Caseifici</v>
      </c>
      <c r="F1765" t="str">
        <f>_xlfn.XLOOKUP(order_details[[#This Row],[productID]],products[productID],products[productName])</f>
        <v>Jack's New England Clam Chowder</v>
      </c>
      <c r="G1765" t="str">
        <f>_xlfn.XLOOKUP(order_details[[#This Row],[Product Name]],products[productName],products[Category Name])</f>
        <v>Seafood</v>
      </c>
      <c r="H1765" s="6">
        <f>_xlfn.XLOOKUP(order_details[[#This Row],[orderID]],orders[orderID],orders[orderDate])</f>
        <v>41885</v>
      </c>
      <c r="I1765" s="6" t="e">
        <f>DATEVALUE(order_details[[#This Row],[Order Date]])</f>
        <v>#VALUE!</v>
      </c>
      <c r="J1765">
        <v>9.65</v>
      </c>
      <c r="K1765">
        <v>20</v>
      </c>
      <c r="L1765">
        <v>0.2</v>
      </c>
      <c r="M1765">
        <f>(order_details[[#This Row],[unitPrice]]*order_details[[#This Row],[quantity]]) - (order_details[[#This Row],[unitPrice]]*order_details[[#This Row],[quantity]]*order_details[[#This Row],[discount]])</f>
        <v>154.4</v>
      </c>
      <c r="N1765">
        <f>_xlfn.XLOOKUP(order_details[[#This Row],[orderID]],orders[orderID],orders[freight])</f>
        <v>4.41</v>
      </c>
      <c r="O1765">
        <f>order_details[[#This Row],[Sales]]-order_details[[#This Row],[Freight]]</f>
        <v>149.99</v>
      </c>
      <c r="P1765" s="8">
        <f>(order_details[[#This Row],[Profit]]/order_details[[#This Row],[Sales]])/100</f>
        <v>9.7143782383419704E-3</v>
      </c>
      <c r="Q1765" s="12"/>
    </row>
    <row r="1766" spans="1:17" x14ac:dyDescent="0.25">
      <c r="A1766">
        <v>10661</v>
      </c>
      <c r="B1766">
        <v>39</v>
      </c>
      <c r="C1766" t="str">
        <f>_xlfn.XLOOKUP(order_details[[#This Row],[orderID]],orders[orderID],orders[customerID])</f>
        <v>HUNGO</v>
      </c>
      <c r="D1766" t="str">
        <f>_xlfn.XLOOKUP(order_details[[#This Row],[orderID]],orders[orderID],orders[Employee Name])</f>
        <v>Robert King</v>
      </c>
      <c r="E1766" t="str">
        <f>_xlfn.XLOOKUP(order_details[[#This Row],[Customer ID]],customers[customerID],customers[companyName])</f>
        <v>Hungry Owl All-Night Grocers</v>
      </c>
      <c r="F1766" t="str">
        <f>_xlfn.XLOOKUP(order_details[[#This Row],[productID]],products[productID],products[productName])</f>
        <v>Chartreuse verte</v>
      </c>
      <c r="G1766" t="str">
        <f>_xlfn.XLOOKUP(order_details[[#This Row],[Product Name]],products[productName],products[Category Name])</f>
        <v>Beverages</v>
      </c>
      <c r="H1766" s="6">
        <f>_xlfn.XLOOKUP(order_details[[#This Row],[orderID]],orders[orderID],orders[orderDate])</f>
        <v>41891</v>
      </c>
      <c r="I1766" s="6" t="e">
        <f>DATEVALUE(order_details[[#This Row],[Order Date]])</f>
        <v>#VALUE!</v>
      </c>
      <c r="J1766">
        <v>18</v>
      </c>
      <c r="K1766">
        <v>3</v>
      </c>
      <c r="L1766">
        <v>0.2</v>
      </c>
      <c r="M1766">
        <f>(order_details[[#This Row],[unitPrice]]*order_details[[#This Row],[quantity]]) - (order_details[[#This Row],[unitPrice]]*order_details[[#This Row],[quantity]]*order_details[[#This Row],[discount]])</f>
        <v>43.2</v>
      </c>
      <c r="N1766">
        <f>_xlfn.XLOOKUP(order_details[[#This Row],[orderID]],orders[orderID],orders[freight])</f>
        <v>17.55</v>
      </c>
      <c r="O1766">
        <f>order_details[[#This Row],[Sales]]-order_details[[#This Row],[Freight]]</f>
        <v>25.650000000000002</v>
      </c>
      <c r="P1766" s="8">
        <f>(order_details[[#This Row],[Profit]]/order_details[[#This Row],[Sales]])/100</f>
        <v>5.9375000000000001E-3</v>
      </c>
      <c r="Q1766" s="12"/>
    </row>
    <row r="1767" spans="1:17" x14ac:dyDescent="0.25">
      <c r="A1767">
        <v>10661</v>
      </c>
      <c r="B1767">
        <v>58</v>
      </c>
      <c r="C1767" t="str">
        <f>_xlfn.XLOOKUP(order_details[[#This Row],[orderID]],orders[orderID],orders[customerID])</f>
        <v>HUNGO</v>
      </c>
      <c r="D1767" t="str">
        <f>_xlfn.XLOOKUP(order_details[[#This Row],[orderID]],orders[orderID],orders[Employee Name])</f>
        <v>Robert King</v>
      </c>
      <c r="E1767" t="str">
        <f>_xlfn.XLOOKUP(order_details[[#This Row],[Customer ID]],customers[customerID],customers[companyName])</f>
        <v>Hungry Owl All-Night Grocers</v>
      </c>
      <c r="F1767" t="str">
        <f>_xlfn.XLOOKUP(order_details[[#This Row],[productID]],products[productID],products[productName])</f>
        <v>Escargots de Bourgogne</v>
      </c>
      <c r="G1767" t="str">
        <f>_xlfn.XLOOKUP(order_details[[#This Row],[Product Name]],products[productName],products[Category Name])</f>
        <v>Seafood</v>
      </c>
      <c r="H1767" s="6">
        <f>_xlfn.XLOOKUP(order_details[[#This Row],[orderID]],orders[orderID],orders[orderDate])</f>
        <v>41891</v>
      </c>
      <c r="I1767" s="6" t="e">
        <f>DATEVALUE(order_details[[#This Row],[Order Date]])</f>
        <v>#VALUE!</v>
      </c>
      <c r="J1767">
        <v>13.25</v>
      </c>
      <c r="K1767">
        <v>49</v>
      </c>
      <c r="L1767">
        <v>0.2</v>
      </c>
      <c r="M1767">
        <f>(order_details[[#This Row],[unitPrice]]*order_details[[#This Row],[quantity]]) - (order_details[[#This Row],[unitPrice]]*order_details[[#This Row],[quantity]]*order_details[[#This Row],[discount]])</f>
        <v>519.4</v>
      </c>
      <c r="N1767">
        <f>_xlfn.XLOOKUP(order_details[[#This Row],[orderID]],orders[orderID],orders[freight])</f>
        <v>17.55</v>
      </c>
      <c r="O1767">
        <f>order_details[[#This Row],[Sales]]-order_details[[#This Row],[Freight]]</f>
        <v>501.84999999999997</v>
      </c>
      <c r="P1767" s="8">
        <f>(order_details[[#This Row],[Profit]]/order_details[[#This Row],[Sales]])/100</f>
        <v>9.6621101270696948E-3</v>
      </c>
      <c r="Q1767" s="12"/>
    </row>
    <row r="1768" spans="1:17" x14ac:dyDescent="0.25">
      <c r="A1768">
        <v>10667</v>
      </c>
      <c r="B1768">
        <v>69</v>
      </c>
      <c r="C1768" t="str">
        <f>_xlfn.XLOOKUP(order_details[[#This Row],[orderID]],orders[orderID],orders[customerID])</f>
        <v>ERNSH</v>
      </c>
      <c r="D1768" t="str">
        <f>_xlfn.XLOOKUP(order_details[[#This Row],[orderID]],orders[orderID],orders[Employee Name])</f>
        <v>Robert King</v>
      </c>
      <c r="E1768" t="str">
        <f>_xlfn.XLOOKUP(order_details[[#This Row],[Customer ID]],customers[customerID],customers[companyName])</f>
        <v>Ernst Handel</v>
      </c>
      <c r="F1768" t="str">
        <f>_xlfn.XLOOKUP(order_details[[#This Row],[productID]],products[productID],products[productName])</f>
        <v>Gudbrandsdalsost</v>
      </c>
      <c r="G1768" t="str">
        <f>_xlfn.XLOOKUP(order_details[[#This Row],[Product Name]],products[productName],products[Category Name])</f>
        <v>Dairy Products</v>
      </c>
      <c r="H1768" s="6">
        <f>_xlfn.XLOOKUP(order_details[[#This Row],[orderID]],orders[orderID],orders[orderDate])</f>
        <v>41894</v>
      </c>
      <c r="I1768" s="6" t="e">
        <f>DATEVALUE(order_details[[#This Row],[Order Date]])</f>
        <v>#VALUE!</v>
      </c>
      <c r="J1768">
        <v>36</v>
      </c>
      <c r="K1768">
        <v>45</v>
      </c>
      <c r="L1768">
        <v>0.2</v>
      </c>
      <c r="M1768">
        <f>(order_details[[#This Row],[unitPrice]]*order_details[[#This Row],[quantity]]) - (order_details[[#This Row],[unitPrice]]*order_details[[#This Row],[quantity]]*order_details[[#This Row],[discount]])</f>
        <v>1296</v>
      </c>
      <c r="N1768">
        <f>_xlfn.XLOOKUP(order_details[[#This Row],[orderID]],orders[orderID],orders[freight])</f>
        <v>78.09</v>
      </c>
      <c r="O1768">
        <f>order_details[[#This Row],[Sales]]-order_details[[#This Row],[Freight]]</f>
        <v>1217.9100000000001</v>
      </c>
      <c r="P1768" s="8">
        <f>(order_details[[#This Row],[Profit]]/order_details[[#This Row],[Sales]])/100</f>
        <v>9.3974537037037047E-3</v>
      </c>
      <c r="Q1768" s="12"/>
    </row>
    <row r="1769" spans="1:17" x14ac:dyDescent="0.25">
      <c r="A1769">
        <v>10667</v>
      </c>
      <c r="B1769">
        <v>71</v>
      </c>
      <c r="C1769" t="str">
        <f>_xlfn.XLOOKUP(order_details[[#This Row],[orderID]],orders[orderID],orders[customerID])</f>
        <v>ERNSH</v>
      </c>
      <c r="D1769" t="str">
        <f>_xlfn.XLOOKUP(order_details[[#This Row],[orderID]],orders[orderID],orders[Employee Name])</f>
        <v>Robert King</v>
      </c>
      <c r="E1769" t="str">
        <f>_xlfn.XLOOKUP(order_details[[#This Row],[Customer ID]],customers[customerID],customers[companyName])</f>
        <v>Ernst Handel</v>
      </c>
      <c r="F1769" t="str">
        <f>_xlfn.XLOOKUP(order_details[[#This Row],[productID]],products[productID],products[productName])</f>
        <v>Flotemysost</v>
      </c>
      <c r="G1769" t="str">
        <f>_xlfn.XLOOKUP(order_details[[#This Row],[Product Name]],products[productName],products[Category Name])</f>
        <v>Dairy Products</v>
      </c>
      <c r="H1769" s="6">
        <f>_xlfn.XLOOKUP(order_details[[#This Row],[orderID]],orders[orderID],orders[orderDate])</f>
        <v>41894</v>
      </c>
      <c r="I1769" s="6" t="e">
        <f>DATEVALUE(order_details[[#This Row],[Order Date]])</f>
        <v>#VALUE!</v>
      </c>
      <c r="J1769">
        <v>21.5</v>
      </c>
      <c r="K1769">
        <v>14</v>
      </c>
      <c r="L1769">
        <v>0.2</v>
      </c>
      <c r="M1769">
        <f>(order_details[[#This Row],[unitPrice]]*order_details[[#This Row],[quantity]]) - (order_details[[#This Row],[unitPrice]]*order_details[[#This Row],[quantity]]*order_details[[#This Row],[discount]])</f>
        <v>240.8</v>
      </c>
      <c r="N1769">
        <f>_xlfn.XLOOKUP(order_details[[#This Row],[orderID]],orders[orderID],orders[freight])</f>
        <v>78.09</v>
      </c>
      <c r="O1769">
        <f>order_details[[#This Row],[Sales]]-order_details[[#This Row],[Freight]]</f>
        <v>162.71</v>
      </c>
      <c r="P1769" s="8">
        <f>(order_details[[#This Row],[Profit]]/order_details[[#This Row],[Sales]])/100</f>
        <v>6.7570598006644524E-3</v>
      </c>
      <c r="Q1769" s="12"/>
    </row>
    <row r="1770" spans="1:17" x14ac:dyDescent="0.25">
      <c r="A1770">
        <v>10686</v>
      </c>
      <c r="B1770">
        <v>17</v>
      </c>
      <c r="C1770" t="str">
        <f>_xlfn.XLOOKUP(order_details[[#This Row],[orderID]],orders[orderID],orders[customerID])</f>
        <v>PICCO</v>
      </c>
      <c r="D1770" t="str">
        <f>_xlfn.XLOOKUP(order_details[[#This Row],[orderID]],orders[orderID],orders[Employee Name])</f>
        <v>Andrew Fuller</v>
      </c>
      <c r="E1770" t="str">
        <f>_xlfn.XLOOKUP(order_details[[#This Row],[Customer ID]],customers[customerID],customers[companyName])</f>
        <v>Piccolo und mehr</v>
      </c>
      <c r="F1770" t="str">
        <f>_xlfn.XLOOKUP(order_details[[#This Row],[productID]],products[productID],products[productName])</f>
        <v>Alice Mutton</v>
      </c>
      <c r="G1770" t="str">
        <f>_xlfn.XLOOKUP(order_details[[#This Row],[Product Name]],products[productName],products[Category Name])</f>
        <v>Meat &amp; Poultry</v>
      </c>
      <c r="H1770" s="6">
        <f>_xlfn.XLOOKUP(order_details[[#This Row],[orderID]],orders[orderID],orders[orderDate])</f>
        <v>41912</v>
      </c>
      <c r="I1770" s="6" t="e">
        <f>DATEVALUE(order_details[[#This Row],[Order Date]])</f>
        <v>#VALUE!</v>
      </c>
      <c r="J1770">
        <v>39</v>
      </c>
      <c r="K1770">
        <v>30</v>
      </c>
      <c r="L1770">
        <v>0.2</v>
      </c>
      <c r="M1770">
        <f>(order_details[[#This Row],[unitPrice]]*order_details[[#This Row],[quantity]]) - (order_details[[#This Row],[unitPrice]]*order_details[[#This Row],[quantity]]*order_details[[#This Row],[discount]])</f>
        <v>936</v>
      </c>
      <c r="N1770">
        <f>_xlfn.XLOOKUP(order_details[[#This Row],[orderID]],orders[orderID],orders[freight])</f>
        <v>96.5</v>
      </c>
      <c r="O1770">
        <f>order_details[[#This Row],[Sales]]-order_details[[#This Row],[Freight]]</f>
        <v>839.5</v>
      </c>
      <c r="P1770" s="8">
        <f>(order_details[[#This Row],[Profit]]/order_details[[#This Row],[Sales]])/100</f>
        <v>8.9690170940170937E-3</v>
      </c>
      <c r="Q1770" s="12"/>
    </row>
    <row r="1771" spans="1:17" x14ac:dyDescent="0.25">
      <c r="A1771">
        <v>10700</v>
      </c>
      <c r="B1771">
        <v>1</v>
      </c>
      <c r="C1771" t="str">
        <f>_xlfn.XLOOKUP(order_details[[#This Row],[orderID]],orders[orderID],orders[customerID])</f>
        <v>SAVEA</v>
      </c>
      <c r="D1771" t="str">
        <f>_xlfn.XLOOKUP(order_details[[#This Row],[orderID]],orders[orderID],orders[Employee Name])</f>
        <v>Janet Leverling</v>
      </c>
      <c r="E1771" t="str">
        <f>_xlfn.XLOOKUP(order_details[[#This Row],[Customer ID]],customers[customerID],customers[companyName])</f>
        <v>Save-a-lot Markets</v>
      </c>
      <c r="F1771" t="str">
        <f>_xlfn.XLOOKUP(order_details[[#This Row],[productID]],products[productID],products[productName])</f>
        <v>Chai</v>
      </c>
      <c r="G1771" t="str">
        <f>_xlfn.XLOOKUP(order_details[[#This Row],[Product Name]],products[productName],products[Category Name])</f>
        <v>Beverages</v>
      </c>
      <c r="H1771" s="6">
        <f>_xlfn.XLOOKUP(order_details[[#This Row],[orderID]],orders[orderID],orders[orderDate])</f>
        <v>41922</v>
      </c>
      <c r="I1771" s="6" t="e">
        <f>DATEVALUE(order_details[[#This Row],[Order Date]])</f>
        <v>#VALUE!</v>
      </c>
      <c r="J1771">
        <v>18</v>
      </c>
      <c r="K1771">
        <v>5</v>
      </c>
      <c r="L1771">
        <v>0.2</v>
      </c>
      <c r="M1771">
        <f>(order_details[[#This Row],[unitPrice]]*order_details[[#This Row],[quantity]]) - (order_details[[#This Row],[unitPrice]]*order_details[[#This Row],[quantity]]*order_details[[#This Row],[discount]])</f>
        <v>72</v>
      </c>
      <c r="N1771">
        <f>_xlfn.XLOOKUP(order_details[[#This Row],[orderID]],orders[orderID],orders[freight])</f>
        <v>65.099999999999994</v>
      </c>
      <c r="O1771">
        <f>order_details[[#This Row],[Sales]]-order_details[[#This Row],[Freight]]</f>
        <v>6.9000000000000057</v>
      </c>
      <c r="P1771" s="8">
        <f>(order_details[[#This Row],[Profit]]/order_details[[#This Row],[Sales]])/100</f>
        <v>9.5833333333333404E-4</v>
      </c>
      <c r="Q1771" s="12"/>
    </row>
    <row r="1772" spans="1:17" x14ac:dyDescent="0.25">
      <c r="A1772">
        <v>10700</v>
      </c>
      <c r="B1772">
        <v>34</v>
      </c>
      <c r="C1772" t="str">
        <f>_xlfn.XLOOKUP(order_details[[#This Row],[orderID]],orders[orderID],orders[customerID])</f>
        <v>SAVEA</v>
      </c>
      <c r="D1772" t="str">
        <f>_xlfn.XLOOKUP(order_details[[#This Row],[orderID]],orders[orderID],orders[Employee Name])</f>
        <v>Janet Leverling</v>
      </c>
      <c r="E1772" t="str">
        <f>_xlfn.XLOOKUP(order_details[[#This Row],[Customer ID]],customers[customerID],customers[companyName])</f>
        <v>Save-a-lot Markets</v>
      </c>
      <c r="F1772" t="str">
        <f>_xlfn.XLOOKUP(order_details[[#This Row],[productID]],products[productID],products[productName])</f>
        <v>Sasquatch Ale</v>
      </c>
      <c r="G1772" t="str">
        <f>_xlfn.XLOOKUP(order_details[[#This Row],[Product Name]],products[productName],products[Category Name])</f>
        <v>Beverages</v>
      </c>
      <c r="H1772" s="6">
        <f>_xlfn.XLOOKUP(order_details[[#This Row],[orderID]],orders[orderID],orders[orderDate])</f>
        <v>41922</v>
      </c>
      <c r="I1772" s="6" t="e">
        <f>DATEVALUE(order_details[[#This Row],[Order Date]])</f>
        <v>#VALUE!</v>
      </c>
      <c r="J1772">
        <v>14</v>
      </c>
      <c r="K1772">
        <v>12</v>
      </c>
      <c r="L1772">
        <v>0.2</v>
      </c>
      <c r="M1772">
        <f>(order_details[[#This Row],[unitPrice]]*order_details[[#This Row],[quantity]]) - (order_details[[#This Row],[unitPrice]]*order_details[[#This Row],[quantity]]*order_details[[#This Row],[discount]])</f>
        <v>134.4</v>
      </c>
      <c r="N1772">
        <f>_xlfn.XLOOKUP(order_details[[#This Row],[orderID]],orders[orderID],orders[freight])</f>
        <v>65.099999999999994</v>
      </c>
      <c r="O1772">
        <f>order_details[[#This Row],[Sales]]-order_details[[#This Row],[Freight]]</f>
        <v>69.300000000000011</v>
      </c>
      <c r="P1772" s="8">
        <f>(order_details[[#This Row],[Profit]]/order_details[[#This Row],[Sales]])/100</f>
        <v>5.1562500000000011E-3</v>
      </c>
      <c r="Q1772" s="12"/>
    </row>
    <row r="1773" spans="1:17" x14ac:dyDescent="0.25">
      <c r="A1773">
        <v>10700</v>
      </c>
      <c r="B1773">
        <v>68</v>
      </c>
      <c r="C1773" t="str">
        <f>_xlfn.XLOOKUP(order_details[[#This Row],[orderID]],orders[orderID],orders[customerID])</f>
        <v>SAVEA</v>
      </c>
      <c r="D1773" t="str">
        <f>_xlfn.XLOOKUP(order_details[[#This Row],[orderID]],orders[orderID],orders[Employee Name])</f>
        <v>Janet Leverling</v>
      </c>
      <c r="E1773" t="str">
        <f>_xlfn.XLOOKUP(order_details[[#This Row],[Customer ID]],customers[customerID],customers[companyName])</f>
        <v>Save-a-lot Markets</v>
      </c>
      <c r="F1773" t="str">
        <f>_xlfn.XLOOKUP(order_details[[#This Row],[productID]],products[productID],products[productName])</f>
        <v>Scottish Longbreads</v>
      </c>
      <c r="G1773" t="str">
        <f>_xlfn.XLOOKUP(order_details[[#This Row],[Product Name]],products[productName],products[Category Name])</f>
        <v>Confections</v>
      </c>
      <c r="H1773" s="6">
        <f>_xlfn.XLOOKUP(order_details[[#This Row],[orderID]],orders[orderID],orders[orderDate])</f>
        <v>41922</v>
      </c>
      <c r="I1773" s="6" t="e">
        <f>DATEVALUE(order_details[[#This Row],[Order Date]])</f>
        <v>#VALUE!</v>
      </c>
      <c r="J1773">
        <v>12.5</v>
      </c>
      <c r="K1773">
        <v>40</v>
      </c>
      <c r="L1773">
        <v>0.2</v>
      </c>
      <c r="M1773">
        <f>(order_details[[#This Row],[unitPrice]]*order_details[[#This Row],[quantity]]) - (order_details[[#This Row],[unitPrice]]*order_details[[#This Row],[quantity]]*order_details[[#This Row],[discount]])</f>
        <v>400</v>
      </c>
      <c r="N1773">
        <f>_xlfn.XLOOKUP(order_details[[#This Row],[orderID]],orders[orderID],orders[freight])</f>
        <v>65.099999999999994</v>
      </c>
      <c r="O1773">
        <f>order_details[[#This Row],[Sales]]-order_details[[#This Row],[Freight]]</f>
        <v>334.9</v>
      </c>
      <c r="P1773" s="8">
        <f>(order_details[[#This Row],[Profit]]/order_details[[#This Row],[Sales]])/100</f>
        <v>8.3724999999999997E-3</v>
      </c>
      <c r="Q1773" s="12"/>
    </row>
    <row r="1774" spans="1:17" x14ac:dyDescent="0.25">
      <c r="A1774">
        <v>10700</v>
      </c>
      <c r="B1774">
        <v>71</v>
      </c>
      <c r="C1774" t="str">
        <f>_xlfn.XLOOKUP(order_details[[#This Row],[orderID]],orders[orderID],orders[customerID])</f>
        <v>SAVEA</v>
      </c>
      <c r="D1774" t="str">
        <f>_xlfn.XLOOKUP(order_details[[#This Row],[orderID]],orders[orderID],orders[Employee Name])</f>
        <v>Janet Leverling</v>
      </c>
      <c r="E1774" t="str">
        <f>_xlfn.XLOOKUP(order_details[[#This Row],[Customer ID]],customers[customerID],customers[companyName])</f>
        <v>Save-a-lot Markets</v>
      </c>
      <c r="F1774" t="str">
        <f>_xlfn.XLOOKUP(order_details[[#This Row],[productID]],products[productID],products[productName])</f>
        <v>Flotemysost</v>
      </c>
      <c r="G1774" t="str">
        <f>_xlfn.XLOOKUP(order_details[[#This Row],[Product Name]],products[productName],products[Category Name])</f>
        <v>Dairy Products</v>
      </c>
      <c r="H1774" s="6">
        <f>_xlfn.XLOOKUP(order_details[[#This Row],[orderID]],orders[orderID],orders[orderDate])</f>
        <v>41922</v>
      </c>
      <c r="I1774" s="6" t="e">
        <f>DATEVALUE(order_details[[#This Row],[Order Date]])</f>
        <v>#VALUE!</v>
      </c>
      <c r="J1774">
        <v>21.5</v>
      </c>
      <c r="K1774">
        <v>60</v>
      </c>
      <c r="L1774">
        <v>0.2</v>
      </c>
      <c r="M1774">
        <f>(order_details[[#This Row],[unitPrice]]*order_details[[#This Row],[quantity]]) - (order_details[[#This Row],[unitPrice]]*order_details[[#This Row],[quantity]]*order_details[[#This Row],[discount]])</f>
        <v>1032</v>
      </c>
      <c r="N1774">
        <f>_xlfn.XLOOKUP(order_details[[#This Row],[orderID]],orders[orderID],orders[freight])</f>
        <v>65.099999999999994</v>
      </c>
      <c r="O1774">
        <f>order_details[[#This Row],[Sales]]-order_details[[#This Row],[Freight]]</f>
        <v>966.9</v>
      </c>
      <c r="P1774" s="8">
        <f>(order_details[[#This Row],[Profit]]/order_details[[#This Row],[Sales]])/100</f>
        <v>9.3691860465116277E-3</v>
      </c>
      <c r="Q1774" s="12"/>
    </row>
    <row r="1775" spans="1:17" x14ac:dyDescent="0.25">
      <c r="A1775">
        <v>10740</v>
      </c>
      <c r="B1775">
        <v>28</v>
      </c>
      <c r="C1775" t="str">
        <f>_xlfn.XLOOKUP(order_details[[#This Row],[orderID]],orders[orderID],orders[customerID])</f>
        <v>WHITC</v>
      </c>
      <c r="D1775" t="str">
        <f>_xlfn.XLOOKUP(order_details[[#This Row],[orderID]],orders[orderID],orders[Employee Name])</f>
        <v>Margaret Peacock</v>
      </c>
      <c r="E1775" t="str">
        <f>_xlfn.XLOOKUP(order_details[[#This Row],[Customer ID]],customers[customerID],customers[companyName])</f>
        <v>White Clover Markets</v>
      </c>
      <c r="F1775" t="str">
        <f>_xlfn.XLOOKUP(order_details[[#This Row],[productID]],products[productID],products[productName])</f>
        <v>Rössle Sauerkraut</v>
      </c>
      <c r="G1775" t="str">
        <f>_xlfn.XLOOKUP(order_details[[#This Row],[Product Name]],products[productName],products[Category Name])</f>
        <v>Produce</v>
      </c>
      <c r="H1775" s="6">
        <f>_xlfn.XLOOKUP(order_details[[#This Row],[orderID]],orders[orderID],orders[orderDate])</f>
        <v>41956</v>
      </c>
      <c r="I1775" s="6" t="e">
        <f>DATEVALUE(order_details[[#This Row],[Order Date]])</f>
        <v>#VALUE!</v>
      </c>
      <c r="J1775">
        <v>45.6</v>
      </c>
      <c r="K1775">
        <v>5</v>
      </c>
      <c r="L1775">
        <v>0.2</v>
      </c>
      <c r="M1775">
        <f>(order_details[[#This Row],[unitPrice]]*order_details[[#This Row],[quantity]]) - (order_details[[#This Row],[unitPrice]]*order_details[[#This Row],[quantity]]*order_details[[#This Row],[discount]])</f>
        <v>182.4</v>
      </c>
      <c r="N1775">
        <f>_xlfn.XLOOKUP(order_details[[#This Row],[orderID]],orders[orderID],orders[freight])</f>
        <v>81.88</v>
      </c>
      <c r="O1775">
        <f>order_details[[#This Row],[Sales]]-order_details[[#This Row],[Freight]]</f>
        <v>100.52000000000001</v>
      </c>
      <c r="P1775" s="8">
        <f>(order_details[[#This Row],[Profit]]/order_details[[#This Row],[Sales]])/100</f>
        <v>5.5109649122807025E-3</v>
      </c>
      <c r="Q1775" s="12"/>
    </row>
    <row r="1776" spans="1:17" x14ac:dyDescent="0.25">
      <c r="A1776">
        <v>10740</v>
      </c>
      <c r="B1776">
        <v>35</v>
      </c>
      <c r="C1776" t="str">
        <f>_xlfn.XLOOKUP(order_details[[#This Row],[orderID]],orders[orderID],orders[customerID])</f>
        <v>WHITC</v>
      </c>
      <c r="D1776" t="str">
        <f>_xlfn.XLOOKUP(order_details[[#This Row],[orderID]],orders[orderID],orders[Employee Name])</f>
        <v>Margaret Peacock</v>
      </c>
      <c r="E1776" t="str">
        <f>_xlfn.XLOOKUP(order_details[[#This Row],[Customer ID]],customers[customerID],customers[companyName])</f>
        <v>White Clover Markets</v>
      </c>
      <c r="F1776" t="str">
        <f>_xlfn.XLOOKUP(order_details[[#This Row],[productID]],products[productID],products[productName])</f>
        <v>Steeleye Stout</v>
      </c>
      <c r="G1776" t="str">
        <f>_xlfn.XLOOKUP(order_details[[#This Row],[Product Name]],products[productName],products[Category Name])</f>
        <v>Beverages</v>
      </c>
      <c r="H1776" s="6">
        <f>_xlfn.XLOOKUP(order_details[[#This Row],[orderID]],orders[orderID],orders[orderDate])</f>
        <v>41956</v>
      </c>
      <c r="I1776" s="6" t="e">
        <f>DATEVALUE(order_details[[#This Row],[Order Date]])</f>
        <v>#VALUE!</v>
      </c>
      <c r="J1776">
        <v>18</v>
      </c>
      <c r="K1776">
        <v>35</v>
      </c>
      <c r="L1776">
        <v>0.2</v>
      </c>
      <c r="M1776">
        <f>(order_details[[#This Row],[unitPrice]]*order_details[[#This Row],[quantity]]) - (order_details[[#This Row],[unitPrice]]*order_details[[#This Row],[quantity]]*order_details[[#This Row],[discount]])</f>
        <v>504</v>
      </c>
      <c r="N1776">
        <f>_xlfn.XLOOKUP(order_details[[#This Row],[orderID]],orders[orderID],orders[freight])</f>
        <v>81.88</v>
      </c>
      <c r="O1776">
        <f>order_details[[#This Row],[Sales]]-order_details[[#This Row],[Freight]]</f>
        <v>422.12</v>
      </c>
      <c r="P1776" s="8">
        <f>(order_details[[#This Row],[Profit]]/order_details[[#This Row],[Sales]])/100</f>
        <v>8.3753968253968258E-3</v>
      </c>
      <c r="Q1776" s="12"/>
    </row>
    <row r="1777" spans="1:17" x14ac:dyDescent="0.25">
      <c r="A1777">
        <v>10740</v>
      </c>
      <c r="B1777">
        <v>45</v>
      </c>
      <c r="C1777" t="str">
        <f>_xlfn.XLOOKUP(order_details[[#This Row],[orderID]],orders[orderID],orders[customerID])</f>
        <v>WHITC</v>
      </c>
      <c r="D1777" t="str">
        <f>_xlfn.XLOOKUP(order_details[[#This Row],[orderID]],orders[orderID],orders[Employee Name])</f>
        <v>Margaret Peacock</v>
      </c>
      <c r="E1777" t="str">
        <f>_xlfn.XLOOKUP(order_details[[#This Row],[Customer ID]],customers[customerID],customers[companyName])</f>
        <v>White Clover Markets</v>
      </c>
      <c r="F1777" t="str">
        <f>_xlfn.XLOOKUP(order_details[[#This Row],[productID]],products[productID],products[productName])</f>
        <v>Rogede sild</v>
      </c>
      <c r="G1777" t="str">
        <f>_xlfn.XLOOKUP(order_details[[#This Row],[Product Name]],products[productName],products[Category Name])</f>
        <v>Seafood</v>
      </c>
      <c r="H1777" s="6">
        <f>_xlfn.XLOOKUP(order_details[[#This Row],[orderID]],orders[orderID],orders[orderDate])</f>
        <v>41956</v>
      </c>
      <c r="I1777" s="6" t="e">
        <f>DATEVALUE(order_details[[#This Row],[Order Date]])</f>
        <v>#VALUE!</v>
      </c>
      <c r="J1777">
        <v>9.5</v>
      </c>
      <c r="K1777">
        <v>40</v>
      </c>
      <c r="L1777">
        <v>0.2</v>
      </c>
      <c r="M1777">
        <f>(order_details[[#This Row],[unitPrice]]*order_details[[#This Row],[quantity]]) - (order_details[[#This Row],[unitPrice]]*order_details[[#This Row],[quantity]]*order_details[[#This Row],[discount]])</f>
        <v>304</v>
      </c>
      <c r="N1777">
        <f>_xlfn.XLOOKUP(order_details[[#This Row],[orderID]],orders[orderID],orders[freight])</f>
        <v>81.88</v>
      </c>
      <c r="O1777">
        <f>order_details[[#This Row],[Sales]]-order_details[[#This Row],[Freight]]</f>
        <v>222.12</v>
      </c>
      <c r="P1777" s="8">
        <f>(order_details[[#This Row],[Profit]]/order_details[[#This Row],[Sales]])/100</f>
        <v>7.3065789473684218E-3</v>
      </c>
      <c r="Q1777" s="12"/>
    </row>
    <row r="1778" spans="1:17" x14ac:dyDescent="0.25">
      <c r="A1778">
        <v>10740</v>
      </c>
      <c r="B1778">
        <v>56</v>
      </c>
      <c r="C1778" t="str">
        <f>_xlfn.XLOOKUP(order_details[[#This Row],[orderID]],orders[orderID],orders[customerID])</f>
        <v>WHITC</v>
      </c>
      <c r="D1778" t="str">
        <f>_xlfn.XLOOKUP(order_details[[#This Row],[orderID]],orders[orderID],orders[Employee Name])</f>
        <v>Margaret Peacock</v>
      </c>
      <c r="E1778" t="str">
        <f>_xlfn.XLOOKUP(order_details[[#This Row],[Customer ID]],customers[customerID],customers[companyName])</f>
        <v>White Clover Markets</v>
      </c>
      <c r="F1778" t="str">
        <f>_xlfn.XLOOKUP(order_details[[#This Row],[productID]],products[productID],products[productName])</f>
        <v>Gnocchi di nonna Alice</v>
      </c>
      <c r="G1778" t="str">
        <f>_xlfn.XLOOKUP(order_details[[#This Row],[Product Name]],products[productName],products[Category Name])</f>
        <v>Grains &amp; Cereals</v>
      </c>
      <c r="H1778" s="6">
        <f>_xlfn.XLOOKUP(order_details[[#This Row],[orderID]],orders[orderID],orders[orderDate])</f>
        <v>41956</v>
      </c>
      <c r="I1778" s="6" t="e">
        <f>DATEVALUE(order_details[[#This Row],[Order Date]])</f>
        <v>#VALUE!</v>
      </c>
      <c r="J1778">
        <v>38</v>
      </c>
      <c r="K1778">
        <v>14</v>
      </c>
      <c r="L1778">
        <v>0.2</v>
      </c>
      <c r="M1778">
        <f>(order_details[[#This Row],[unitPrice]]*order_details[[#This Row],[quantity]]) - (order_details[[#This Row],[unitPrice]]*order_details[[#This Row],[quantity]]*order_details[[#This Row],[discount]])</f>
        <v>425.6</v>
      </c>
      <c r="N1778">
        <f>_xlfn.XLOOKUP(order_details[[#This Row],[orderID]],orders[orderID],orders[freight])</f>
        <v>81.88</v>
      </c>
      <c r="O1778">
        <f>order_details[[#This Row],[Sales]]-order_details[[#This Row],[Freight]]</f>
        <v>343.72</v>
      </c>
      <c r="P1778" s="8">
        <f>(order_details[[#This Row],[Profit]]/order_details[[#This Row],[Sales]])/100</f>
        <v>8.0761278195488721E-3</v>
      </c>
      <c r="Q1778" s="12"/>
    </row>
    <row r="1779" spans="1:17" x14ac:dyDescent="0.25">
      <c r="A1779">
        <v>10741</v>
      </c>
      <c r="B1779">
        <v>2</v>
      </c>
      <c r="C1779" t="str">
        <f>_xlfn.XLOOKUP(order_details[[#This Row],[orderID]],orders[orderID],orders[customerID])</f>
        <v>AROUT</v>
      </c>
      <c r="D1779" t="str">
        <f>_xlfn.XLOOKUP(order_details[[#This Row],[orderID]],orders[orderID],orders[Employee Name])</f>
        <v>Margaret Peacock</v>
      </c>
      <c r="E1779" t="str">
        <f>_xlfn.XLOOKUP(order_details[[#This Row],[Customer ID]],customers[customerID],customers[companyName])</f>
        <v>Around the Horn</v>
      </c>
      <c r="F1779" t="str">
        <f>_xlfn.XLOOKUP(order_details[[#This Row],[productID]],products[productID],products[productName])</f>
        <v>Chang</v>
      </c>
      <c r="G1779" t="str">
        <f>_xlfn.XLOOKUP(order_details[[#This Row],[Product Name]],products[productName],products[Category Name])</f>
        <v>Beverages</v>
      </c>
      <c r="H1779" s="6">
        <f>_xlfn.XLOOKUP(order_details[[#This Row],[orderID]],orders[orderID],orders[orderDate])</f>
        <v>41957</v>
      </c>
      <c r="I1779" s="6" t="e">
        <f>DATEVALUE(order_details[[#This Row],[Order Date]])</f>
        <v>#VALUE!</v>
      </c>
      <c r="J1779">
        <v>19</v>
      </c>
      <c r="K1779">
        <v>15</v>
      </c>
      <c r="L1779">
        <v>0.2</v>
      </c>
      <c r="M1779">
        <f>(order_details[[#This Row],[unitPrice]]*order_details[[#This Row],[quantity]]) - (order_details[[#This Row],[unitPrice]]*order_details[[#This Row],[quantity]]*order_details[[#This Row],[discount]])</f>
        <v>228</v>
      </c>
      <c r="N1779">
        <f>_xlfn.XLOOKUP(order_details[[#This Row],[orderID]],orders[orderID],orders[freight])</f>
        <v>10.96</v>
      </c>
      <c r="O1779">
        <f>order_details[[#This Row],[Sales]]-order_details[[#This Row],[Freight]]</f>
        <v>217.04</v>
      </c>
      <c r="P1779" s="8">
        <f>(order_details[[#This Row],[Profit]]/order_details[[#This Row],[Sales]])/100</f>
        <v>9.519298245614035E-3</v>
      </c>
      <c r="Q1779" s="12"/>
    </row>
    <row r="1780" spans="1:17" x14ac:dyDescent="0.25">
      <c r="A1780">
        <v>10744</v>
      </c>
      <c r="B1780">
        <v>40</v>
      </c>
      <c r="C1780" t="str">
        <f>_xlfn.XLOOKUP(order_details[[#This Row],[orderID]],orders[orderID],orders[customerID])</f>
        <v>VAFFE</v>
      </c>
      <c r="D1780" t="str">
        <f>_xlfn.XLOOKUP(order_details[[#This Row],[orderID]],orders[orderID],orders[Employee Name])</f>
        <v>Michael Suyama</v>
      </c>
      <c r="E1780" t="str">
        <f>_xlfn.XLOOKUP(order_details[[#This Row],[Customer ID]],customers[customerID],customers[companyName])</f>
        <v>Vaffeljernet</v>
      </c>
      <c r="F1780" t="str">
        <f>_xlfn.XLOOKUP(order_details[[#This Row],[productID]],products[productID],products[productName])</f>
        <v>Boston Crab Meat</v>
      </c>
      <c r="G1780" t="str">
        <f>_xlfn.XLOOKUP(order_details[[#This Row],[Product Name]],products[productName],products[Category Name])</f>
        <v>Seafood</v>
      </c>
      <c r="H1780" s="6">
        <f>_xlfn.XLOOKUP(order_details[[#This Row],[orderID]],orders[orderID],orders[orderDate])</f>
        <v>41960</v>
      </c>
      <c r="I1780" s="6" t="e">
        <f>DATEVALUE(order_details[[#This Row],[Order Date]])</f>
        <v>#VALUE!</v>
      </c>
      <c r="J1780">
        <v>18.399999999999999</v>
      </c>
      <c r="K1780">
        <v>50</v>
      </c>
      <c r="L1780">
        <v>0.2</v>
      </c>
      <c r="M1780">
        <f>(order_details[[#This Row],[unitPrice]]*order_details[[#This Row],[quantity]]) - (order_details[[#This Row],[unitPrice]]*order_details[[#This Row],[quantity]]*order_details[[#This Row],[discount]])</f>
        <v>735.99999999999989</v>
      </c>
      <c r="N1780">
        <f>_xlfn.XLOOKUP(order_details[[#This Row],[orderID]],orders[orderID],orders[freight])</f>
        <v>69.19</v>
      </c>
      <c r="O1780">
        <f>order_details[[#This Row],[Sales]]-order_details[[#This Row],[Freight]]</f>
        <v>666.81</v>
      </c>
      <c r="P1780" s="8">
        <f>(order_details[[#This Row],[Profit]]/order_details[[#This Row],[Sales]])/100</f>
        <v>9.0599184782608703E-3</v>
      </c>
      <c r="Q1780" s="12"/>
    </row>
    <row r="1781" spans="1:17" x14ac:dyDescent="0.25">
      <c r="A1781">
        <v>10756</v>
      </c>
      <c r="B1781">
        <v>18</v>
      </c>
      <c r="C1781" t="str">
        <f>_xlfn.XLOOKUP(order_details[[#This Row],[orderID]],orders[orderID],orders[customerID])</f>
        <v>SPLIR</v>
      </c>
      <c r="D1781" t="str">
        <f>_xlfn.XLOOKUP(order_details[[#This Row],[orderID]],orders[orderID],orders[Employee Name])</f>
        <v>Laura Callahan</v>
      </c>
      <c r="E1781" t="str">
        <f>_xlfn.XLOOKUP(order_details[[#This Row],[Customer ID]],customers[customerID],customers[companyName])</f>
        <v>Split Rail Beer &amp; Ale</v>
      </c>
      <c r="F1781" t="str">
        <f>_xlfn.XLOOKUP(order_details[[#This Row],[productID]],products[productID],products[productName])</f>
        <v>Carnarvon Tigers</v>
      </c>
      <c r="G1781" t="str">
        <f>_xlfn.XLOOKUP(order_details[[#This Row],[Product Name]],products[productName],products[Category Name])</f>
        <v>Seafood</v>
      </c>
      <c r="H1781" s="6">
        <f>_xlfn.XLOOKUP(order_details[[#This Row],[orderID]],orders[orderID],orders[orderDate])</f>
        <v>41970</v>
      </c>
      <c r="I1781" s="6" t="e">
        <f>DATEVALUE(order_details[[#This Row],[Order Date]])</f>
        <v>#VALUE!</v>
      </c>
      <c r="J1781">
        <v>62.5</v>
      </c>
      <c r="K1781">
        <v>21</v>
      </c>
      <c r="L1781">
        <v>0.2</v>
      </c>
      <c r="M1781">
        <f>(order_details[[#This Row],[unitPrice]]*order_details[[#This Row],[quantity]]) - (order_details[[#This Row],[unitPrice]]*order_details[[#This Row],[quantity]]*order_details[[#This Row],[discount]])</f>
        <v>1050</v>
      </c>
      <c r="N1781">
        <f>_xlfn.XLOOKUP(order_details[[#This Row],[orderID]],orders[orderID],orders[freight])</f>
        <v>73.209999999999994</v>
      </c>
      <c r="O1781">
        <f>order_details[[#This Row],[Sales]]-order_details[[#This Row],[Freight]]</f>
        <v>976.79</v>
      </c>
      <c r="P1781" s="8">
        <f>(order_details[[#This Row],[Profit]]/order_details[[#This Row],[Sales]])/100</f>
        <v>9.302761904761904E-3</v>
      </c>
      <c r="Q1781" s="12"/>
    </row>
    <row r="1782" spans="1:17" x14ac:dyDescent="0.25">
      <c r="A1782">
        <v>10756</v>
      </c>
      <c r="B1782">
        <v>36</v>
      </c>
      <c r="C1782" t="str">
        <f>_xlfn.XLOOKUP(order_details[[#This Row],[orderID]],orders[orderID],orders[customerID])</f>
        <v>SPLIR</v>
      </c>
      <c r="D1782" t="str">
        <f>_xlfn.XLOOKUP(order_details[[#This Row],[orderID]],orders[orderID],orders[Employee Name])</f>
        <v>Laura Callahan</v>
      </c>
      <c r="E1782" t="str">
        <f>_xlfn.XLOOKUP(order_details[[#This Row],[Customer ID]],customers[customerID],customers[companyName])</f>
        <v>Split Rail Beer &amp; Ale</v>
      </c>
      <c r="F1782" t="str">
        <f>_xlfn.XLOOKUP(order_details[[#This Row],[productID]],products[productID],products[productName])</f>
        <v>Inlagd Sill</v>
      </c>
      <c r="G1782" t="str">
        <f>_xlfn.XLOOKUP(order_details[[#This Row],[Product Name]],products[productName],products[Category Name])</f>
        <v>Seafood</v>
      </c>
      <c r="H1782" s="6">
        <f>_xlfn.XLOOKUP(order_details[[#This Row],[orderID]],orders[orderID],orders[orderDate])</f>
        <v>41970</v>
      </c>
      <c r="I1782" s="6" t="e">
        <f>DATEVALUE(order_details[[#This Row],[Order Date]])</f>
        <v>#VALUE!</v>
      </c>
      <c r="J1782">
        <v>19</v>
      </c>
      <c r="K1782">
        <v>20</v>
      </c>
      <c r="L1782">
        <v>0.2</v>
      </c>
      <c r="M1782">
        <f>(order_details[[#This Row],[unitPrice]]*order_details[[#This Row],[quantity]]) - (order_details[[#This Row],[unitPrice]]*order_details[[#This Row],[quantity]]*order_details[[#This Row],[discount]])</f>
        <v>304</v>
      </c>
      <c r="N1782">
        <f>_xlfn.XLOOKUP(order_details[[#This Row],[orderID]],orders[orderID],orders[freight])</f>
        <v>73.209999999999994</v>
      </c>
      <c r="O1782">
        <f>order_details[[#This Row],[Sales]]-order_details[[#This Row],[Freight]]</f>
        <v>230.79000000000002</v>
      </c>
      <c r="P1782" s="8">
        <f>(order_details[[#This Row],[Profit]]/order_details[[#This Row],[Sales]])/100</f>
        <v>7.591776315789475E-3</v>
      </c>
      <c r="Q1782" s="12"/>
    </row>
    <row r="1783" spans="1:17" x14ac:dyDescent="0.25">
      <c r="A1783">
        <v>10756</v>
      </c>
      <c r="B1783">
        <v>68</v>
      </c>
      <c r="C1783" t="str">
        <f>_xlfn.XLOOKUP(order_details[[#This Row],[orderID]],orders[orderID],orders[customerID])</f>
        <v>SPLIR</v>
      </c>
      <c r="D1783" t="str">
        <f>_xlfn.XLOOKUP(order_details[[#This Row],[orderID]],orders[orderID],orders[Employee Name])</f>
        <v>Laura Callahan</v>
      </c>
      <c r="E1783" t="str">
        <f>_xlfn.XLOOKUP(order_details[[#This Row],[Customer ID]],customers[customerID],customers[companyName])</f>
        <v>Split Rail Beer &amp; Ale</v>
      </c>
      <c r="F1783" t="str">
        <f>_xlfn.XLOOKUP(order_details[[#This Row],[productID]],products[productID],products[productName])</f>
        <v>Scottish Longbreads</v>
      </c>
      <c r="G1783" t="str">
        <f>_xlfn.XLOOKUP(order_details[[#This Row],[Product Name]],products[productName],products[Category Name])</f>
        <v>Confections</v>
      </c>
      <c r="H1783" s="6">
        <f>_xlfn.XLOOKUP(order_details[[#This Row],[orderID]],orders[orderID],orders[orderDate])</f>
        <v>41970</v>
      </c>
      <c r="I1783" s="6" t="e">
        <f>DATEVALUE(order_details[[#This Row],[Order Date]])</f>
        <v>#VALUE!</v>
      </c>
      <c r="J1783">
        <v>12.5</v>
      </c>
      <c r="K1783">
        <v>6</v>
      </c>
      <c r="L1783">
        <v>0.2</v>
      </c>
      <c r="M1783">
        <f>(order_details[[#This Row],[unitPrice]]*order_details[[#This Row],[quantity]]) - (order_details[[#This Row],[unitPrice]]*order_details[[#This Row],[quantity]]*order_details[[#This Row],[discount]])</f>
        <v>60</v>
      </c>
      <c r="N1783">
        <f>_xlfn.XLOOKUP(order_details[[#This Row],[orderID]],orders[orderID],orders[freight])</f>
        <v>73.209999999999994</v>
      </c>
      <c r="O1783">
        <f>order_details[[#This Row],[Sales]]-order_details[[#This Row],[Freight]]</f>
        <v>-13.209999999999994</v>
      </c>
      <c r="P1783" s="8">
        <f>(order_details[[#This Row],[Profit]]/order_details[[#This Row],[Sales]])/100</f>
        <v>-2.2016666666666656E-3</v>
      </c>
      <c r="Q1783" s="12"/>
    </row>
    <row r="1784" spans="1:17" x14ac:dyDescent="0.25">
      <c r="A1784">
        <v>10756</v>
      </c>
      <c r="B1784">
        <v>69</v>
      </c>
      <c r="C1784" t="str">
        <f>_xlfn.XLOOKUP(order_details[[#This Row],[orderID]],orders[orderID],orders[customerID])</f>
        <v>SPLIR</v>
      </c>
      <c r="D1784" t="str">
        <f>_xlfn.XLOOKUP(order_details[[#This Row],[orderID]],orders[orderID],orders[Employee Name])</f>
        <v>Laura Callahan</v>
      </c>
      <c r="E1784" t="str">
        <f>_xlfn.XLOOKUP(order_details[[#This Row],[Customer ID]],customers[customerID],customers[companyName])</f>
        <v>Split Rail Beer &amp; Ale</v>
      </c>
      <c r="F1784" t="str">
        <f>_xlfn.XLOOKUP(order_details[[#This Row],[productID]],products[productID],products[productName])</f>
        <v>Gudbrandsdalsost</v>
      </c>
      <c r="G1784" t="str">
        <f>_xlfn.XLOOKUP(order_details[[#This Row],[Product Name]],products[productName],products[Category Name])</f>
        <v>Dairy Products</v>
      </c>
      <c r="H1784" s="6">
        <f>_xlfn.XLOOKUP(order_details[[#This Row],[orderID]],orders[orderID],orders[orderDate])</f>
        <v>41970</v>
      </c>
      <c r="I1784" s="6" t="e">
        <f>DATEVALUE(order_details[[#This Row],[Order Date]])</f>
        <v>#VALUE!</v>
      </c>
      <c r="J1784">
        <v>36</v>
      </c>
      <c r="K1784">
        <v>20</v>
      </c>
      <c r="L1784">
        <v>0.2</v>
      </c>
      <c r="M1784">
        <f>(order_details[[#This Row],[unitPrice]]*order_details[[#This Row],[quantity]]) - (order_details[[#This Row],[unitPrice]]*order_details[[#This Row],[quantity]]*order_details[[#This Row],[discount]])</f>
        <v>576</v>
      </c>
      <c r="N1784">
        <f>_xlfn.XLOOKUP(order_details[[#This Row],[orderID]],orders[orderID],orders[freight])</f>
        <v>73.209999999999994</v>
      </c>
      <c r="O1784">
        <f>order_details[[#This Row],[Sales]]-order_details[[#This Row],[Freight]]</f>
        <v>502.79</v>
      </c>
      <c r="P1784" s="8">
        <f>(order_details[[#This Row],[Profit]]/order_details[[#This Row],[Sales]])/100</f>
        <v>8.7289930555555558E-3</v>
      </c>
      <c r="Q1784" s="12"/>
    </row>
    <row r="1785" spans="1:17" x14ac:dyDescent="0.25">
      <c r="A1785">
        <v>10773</v>
      </c>
      <c r="B1785">
        <v>31</v>
      </c>
      <c r="C1785" t="str">
        <f>_xlfn.XLOOKUP(order_details[[#This Row],[orderID]],orders[orderID],orders[customerID])</f>
        <v>ERNSH</v>
      </c>
      <c r="D1785" t="str">
        <f>_xlfn.XLOOKUP(order_details[[#This Row],[orderID]],orders[orderID],orders[Employee Name])</f>
        <v>Nancy Davolio</v>
      </c>
      <c r="E1785" t="str">
        <f>_xlfn.XLOOKUP(order_details[[#This Row],[Customer ID]],customers[customerID],customers[companyName])</f>
        <v>Ernst Handel</v>
      </c>
      <c r="F1785" t="str">
        <f>_xlfn.XLOOKUP(order_details[[#This Row],[productID]],products[productID],products[productName])</f>
        <v>Gorgonzola Telino</v>
      </c>
      <c r="G1785" t="str">
        <f>_xlfn.XLOOKUP(order_details[[#This Row],[Product Name]],products[productName],products[Category Name])</f>
        <v>Dairy Products</v>
      </c>
      <c r="H1785" s="6">
        <f>_xlfn.XLOOKUP(order_details[[#This Row],[orderID]],orders[orderID],orders[orderDate])</f>
        <v>41984</v>
      </c>
      <c r="I1785" s="6" t="e">
        <f>DATEVALUE(order_details[[#This Row],[Order Date]])</f>
        <v>#VALUE!</v>
      </c>
      <c r="J1785">
        <v>12.5</v>
      </c>
      <c r="K1785">
        <v>70</v>
      </c>
      <c r="L1785">
        <v>0.2</v>
      </c>
      <c r="M1785">
        <f>(order_details[[#This Row],[unitPrice]]*order_details[[#This Row],[quantity]]) - (order_details[[#This Row],[unitPrice]]*order_details[[#This Row],[quantity]]*order_details[[#This Row],[discount]])</f>
        <v>700</v>
      </c>
      <c r="N1785">
        <f>_xlfn.XLOOKUP(order_details[[#This Row],[orderID]],orders[orderID],orders[freight])</f>
        <v>96.43</v>
      </c>
      <c r="O1785">
        <f>order_details[[#This Row],[Sales]]-order_details[[#This Row],[Freight]]</f>
        <v>603.56999999999994</v>
      </c>
      <c r="P1785" s="8">
        <f>(order_details[[#This Row],[Profit]]/order_details[[#This Row],[Sales]])/100</f>
        <v>8.6224285714285708E-3</v>
      </c>
      <c r="Q1785" s="12"/>
    </row>
    <row r="1786" spans="1:17" x14ac:dyDescent="0.25">
      <c r="A1786">
        <v>10773</v>
      </c>
      <c r="B1786">
        <v>75</v>
      </c>
      <c r="C1786" t="str">
        <f>_xlfn.XLOOKUP(order_details[[#This Row],[orderID]],orders[orderID],orders[customerID])</f>
        <v>ERNSH</v>
      </c>
      <c r="D1786" t="str">
        <f>_xlfn.XLOOKUP(order_details[[#This Row],[orderID]],orders[orderID],orders[Employee Name])</f>
        <v>Nancy Davolio</v>
      </c>
      <c r="E1786" t="str">
        <f>_xlfn.XLOOKUP(order_details[[#This Row],[Customer ID]],customers[customerID],customers[companyName])</f>
        <v>Ernst Handel</v>
      </c>
      <c r="F1786" t="str">
        <f>_xlfn.XLOOKUP(order_details[[#This Row],[productID]],products[productID],products[productName])</f>
        <v>Rhönbräu Klosterbier</v>
      </c>
      <c r="G1786" t="str">
        <f>_xlfn.XLOOKUP(order_details[[#This Row],[Product Name]],products[productName],products[Category Name])</f>
        <v>Beverages</v>
      </c>
      <c r="H1786" s="6">
        <f>_xlfn.XLOOKUP(order_details[[#This Row],[orderID]],orders[orderID],orders[orderDate])</f>
        <v>41984</v>
      </c>
      <c r="I1786" s="6" t="e">
        <f>DATEVALUE(order_details[[#This Row],[Order Date]])</f>
        <v>#VALUE!</v>
      </c>
      <c r="J1786">
        <v>7.75</v>
      </c>
      <c r="K1786">
        <v>7</v>
      </c>
      <c r="L1786">
        <v>0.2</v>
      </c>
      <c r="M1786">
        <f>(order_details[[#This Row],[unitPrice]]*order_details[[#This Row],[quantity]]) - (order_details[[#This Row],[unitPrice]]*order_details[[#This Row],[quantity]]*order_details[[#This Row],[discount]])</f>
        <v>43.4</v>
      </c>
      <c r="N1786">
        <f>_xlfn.XLOOKUP(order_details[[#This Row],[orderID]],orders[orderID],orders[freight])</f>
        <v>96.43</v>
      </c>
      <c r="O1786">
        <f>order_details[[#This Row],[Sales]]-order_details[[#This Row],[Freight]]</f>
        <v>-53.030000000000008</v>
      </c>
      <c r="P1786" s="8">
        <f>(order_details[[#This Row],[Profit]]/order_details[[#This Row],[Sales]])/100</f>
        <v>-1.2218894009216592E-2</v>
      </c>
      <c r="Q1786" s="12"/>
    </row>
    <row r="1787" spans="1:17" x14ac:dyDescent="0.25">
      <c r="A1787">
        <v>10777</v>
      </c>
      <c r="B1787">
        <v>42</v>
      </c>
      <c r="C1787" t="str">
        <f>_xlfn.XLOOKUP(order_details[[#This Row],[orderID]],orders[orderID],orders[customerID])</f>
        <v>GOURL</v>
      </c>
      <c r="D1787" t="str">
        <f>_xlfn.XLOOKUP(order_details[[#This Row],[orderID]],orders[orderID],orders[Employee Name])</f>
        <v>Robert King</v>
      </c>
      <c r="E1787" t="str">
        <f>_xlfn.XLOOKUP(order_details[[#This Row],[Customer ID]],customers[customerID],customers[companyName])</f>
        <v>Gourmet Lanchonetes</v>
      </c>
      <c r="F1787" t="str">
        <f>_xlfn.XLOOKUP(order_details[[#This Row],[productID]],products[productID],products[productName])</f>
        <v>Singaporean Hokkien Fried Mee</v>
      </c>
      <c r="G1787" t="str">
        <f>_xlfn.XLOOKUP(order_details[[#This Row],[Product Name]],products[productName],products[Category Name])</f>
        <v>Grains &amp; Cereals</v>
      </c>
      <c r="H1787" s="6">
        <f>_xlfn.XLOOKUP(order_details[[#This Row],[orderID]],orders[orderID],orders[orderDate])</f>
        <v>41988</v>
      </c>
      <c r="I1787" s="6" t="e">
        <f>DATEVALUE(order_details[[#This Row],[Order Date]])</f>
        <v>#VALUE!</v>
      </c>
      <c r="J1787">
        <v>14</v>
      </c>
      <c r="K1787">
        <v>20</v>
      </c>
      <c r="L1787">
        <v>0.2</v>
      </c>
      <c r="M1787">
        <f>(order_details[[#This Row],[unitPrice]]*order_details[[#This Row],[quantity]]) - (order_details[[#This Row],[unitPrice]]*order_details[[#This Row],[quantity]]*order_details[[#This Row],[discount]])</f>
        <v>224</v>
      </c>
      <c r="N1787">
        <f>_xlfn.XLOOKUP(order_details[[#This Row],[orderID]],orders[orderID],orders[freight])</f>
        <v>3.01</v>
      </c>
      <c r="O1787">
        <f>order_details[[#This Row],[Sales]]-order_details[[#This Row],[Freight]]</f>
        <v>220.99</v>
      </c>
      <c r="P1787" s="8">
        <f>(order_details[[#This Row],[Profit]]/order_details[[#This Row],[Sales]])/100</f>
        <v>9.8656249999999994E-3</v>
      </c>
      <c r="Q1787" s="12"/>
    </row>
    <row r="1788" spans="1:17" x14ac:dyDescent="0.25">
      <c r="A1788">
        <v>10781</v>
      </c>
      <c r="B1788">
        <v>54</v>
      </c>
      <c r="C1788" t="str">
        <f>_xlfn.XLOOKUP(order_details[[#This Row],[orderID]],orders[orderID],orders[customerID])</f>
        <v>WARTH</v>
      </c>
      <c r="D1788" t="str">
        <f>_xlfn.XLOOKUP(order_details[[#This Row],[orderID]],orders[orderID],orders[Employee Name])</f>
        <v>Andrew Fuller</v>
      </c>
      <c r="E1788" t="str">
        <f>_xlfn.XLOOKUP(order_details[[#This Row],[Customer ID]],customers[customerID],customers[companyName])</f>
        <v>Wartian Herkku</v>
      </c>
      <c r="F1788" t="str">
        <f>_xlfn.XLOOKUP(order_details[[#This Row],[productID]],products[productID],products[productName])</f>
        <v>Tourtière</v>
      </c>
      <c r="G1788" t="str">
        <f>_xlfn.XLOOKUP(order_details[[#This Row],[Product Name]],products[productName],products[Category Name])</f>
        <v>Meat &amp; Poultry</v>
      </c>
      <c r="H1788" s="6">
        <f>_xlfn.XLOOKUP(order_details[[#This Row],[orderID]],orders[orderID],orders[orderDate])</f>
        <v>41990</v>
      </c>
      <c r="I1788" s="6" t="e">
        <f>DATEVALUE(order_details[[#This Row],[Order Date]])</f>
        <v>#VALUE!</v>
      </c>
      <c r="J1788">
        <v>7.45</v>
      </c>
      <c r="K1788">
        <v>3</v>
      </c>
      <c r="L1788">
        <v>0.2</v>
      </c>
      <c r="M1788">
        <f>(order_details[[#This Row],[unitPrice]]*order_details[[#This Row],[quantity]]) - (order_details[[#This Row],[unitPrice]]*order_details[[#This Row],[quantity]]*order_details[[#This Row],[discount]])</f>
        <v>17.880000000000003</v>
      </c>
      <c r="N1788">
        <f>_xlfn.XLOOKUP(order_details[[#This Row],[orderID]],orders[orderID],orders[freight])</f>
        <v>73.16</v>
      </c>
      <c r="O1788">
        <f>order_details[[#This Row],[Sales]]-order_details[[#This Row],[Freight]]</f>
        <v>-55.279999999999994</v>
      </c>
      <c r="P1788" s="8">
        <f>(order_details[[#This Row],[Profit]]/order_details[[#This Row],[Sales]])/100</f>
        <v>-3.091722595078299E-2</v>
      </c>
      <c r="Q1788" s="12"/>
    </row>
    <row r="1789" spans="1:17" x14ac:dyDescent="0.25">
      <c r="A1789">
        <v>10781</v>
      </c>
      <c r="B1789">
        <v>56</v>
      </c>
      <c r="C1789" t="str">
        <f>_xlfn.XLOOKUP(order_details[[#This Row],[orderID]],orders[orderID],orders[customerID])</f>
        <v>WARTH</v>
      </c>
      <c r="D1789" t="str">
        <f>_xlfn.XLOOKUP(order_details[[#This Row],[orderID]],orders[orderID],orders[Employee Name])</f>
        <v>Andrew Fuller</v>
      </c>
      <c r="E1789" t="str">
        <f>_xlfn.XLOOKUP(order_details[[#This Row],[Customer ID]],customers[customerID],customers[companyName])</f>
        <v>Wartian Herkku</v>
      </c>
      <c r="F1789" t="str">
        <f>_xlfn.XLOOKUP(order_details[[#This Row],[productID]],products[productID],products[productName])</f>
        <v>Gnocchi di nonna Alice</v>
      </c>
      <c r="G1789" t="str">
        <f>_xlfn.XLOOKUP(order_details[[#This Row],[Product Name]],products[productName],products[Category Name])</f>
        <v>Grains &amp; Cereals</v>
      </c>
      <c r="H1789" s="6">
        <f>_xlfn.XLOOKUP(order_details[[#This Row],[orderID]],orders[orderID],orders[orderDate])</f>
        <v>41990</v>
      </c>
      <c r="I1789" s="6" t="e">
        <f>DATEVALUE(order_details[[#This Row],[Order Date]])</f>
        <v>#VALUE!</v>
      </c>
      <c r="J1789">
        <v>38</v>
      </c>
      <c r="K1789">
        <v>20</v>
      </c>
      <c r="L1789">
        <v>0.2</v>
      </c>
      <c r="M1789">
        <f>(order_details[[#This Row],[unitPrice]]*order_details[[#This Row],[quantity]]) - (order_details[[#This Row],[unitPrice]]*order_details[[#This Row],[quantity]]*order_details[[#This Row],[discount]])</f>
        <v>608</v>
      </c>
      <c r="N1789">
        <f>_xlfn.XLOOKUP(order_details[[#This Row],[orderID]],orders[orderID],orders[freight])</f>
        <v>73.16</v>
      </c>
      <c r="O1789">
        <f>order_details[[#This Row],[Sales]]-order_details[[#This Row],[Freight]]</f>
        <v>534.84</v>
      </c>
      <c r="P1789" s="8">
        <f>(order_details[[#This Row],[Profit]]/order_details[[#This Row],[Sales]])/100</f>
        <v>8.7967105263157888E-3</v>
      </c>
      <c r="Q1789" s="12"/>
    </row>
    <row r="1790" spans="1:17" x14ac:dyDescent="0.25">
      <c r="A1790">
        <v>10786</v>
      </c>
      <c r="B1790">
        <v>8</v>
      </c>
      <c r="C1790" t="str">
        <f>_xlfn.XLOOKUP(order_details[[#This Row],[orderID]],orders[orderID],orders[customerID])</f>
        <v>QUEEN</v>
      </c>
      <c r="D1790" t="str">
        <f>_xlfn.XLOOKUP(order_details[[#This Row],[orderID]],orders[orderID],orders[Employee Name])</f>
        <v>Laura Callahan</v>
      </c>
      <c r="E1790" t="str">
        <f>_xlfn.XLOOKUP(order_details[[#This Row],[Customer ID]],customers[customerID],customers[companyName])</f>
        <v>Queen Cozinha</v>
      </c>
      <c r="F1790" t="str">
        <f>_xlfn.XLOOKUP(order_details[[#This Row],[productID]],products[productID],products[productName])</f>
        <v>Northwoods Cranberry Sauce</v>
      </c>
      <c r="G1790" t="str">
        <f>_xlfn.XLOOKUP(order_details[[#This Row],[Product Name]],products[productName],products[Category Name])</f>
        <v>Condiments</v>
      </c>
      <c r="H1790" s="6">
        <f>_xlfn.XLOOKUP(order_details[[#This Row],[orderID]],orders[orderID],orders[orderDate])</f>
        <v>41992</v>
      </c>
      <c r="I1790" s="6" t="e">
        <f>DATEVALUE(order_details[[#This Row],[Order Date]])</f>
        <v>#VALUE!</v>
      </c>
      <c r="J1790">
        <v>40</v>
      </c>
      <c r="K1790">
        <v>30</v>
      </c>
      <c r="L1790">
        <v>0.2</v>
      </c>
      <c r="M1790">
        <f>(order_details[[#This Row],[unitPrice]]*order_details[[#This Row],[quantity]]) - (order_details[[#This Row],[unitPrice]]*order_details[[#This Row],[quantity]]*order_details[[#This Row],[discount]])</f>
        <v>960</v>
      </c>
      <c r="N1790">
        <f>_xlfn.XLOOKUP(order_details[[#This Row],[orderID]],orders[orderID],orders[freight])</f>
        <v>110.87</v>
      </c>
      <c r="O1790">
        <f>order_details[[#This Row],[Sales]]-order_details[[#This Row],[Freight]]</f>
        <v>849.13</v>
      </c>
      <c r="P1790" s="8">
        <f>(order_details[[#This Row],[Profit]]/order_details[[#This Row],[Sales]])/100</f>
        <v>8.845104166666666E-3</v>
      </c>
      <c r="Q1790" s="12"/>
    </row>
    <row r="1791" spans="1:17" x14ac:dyDescent="0.25">
      <c r="A1791">
        <v>10786</v>
      </c>
      <c r="B1791">
        <v>30</v>
      </c>
      <c r="C1791" t="str">
        <f>_xlfn.XLOOKUP(order_details[[#This Row],[orderID]],orders[orderID],orders[customerID])</f>
        <v>QUEEN</v>
      </c>
      <c r="D1791" t="str">
        <f>_xlfn.XLOOKUP(order_details[[#This Row],[orderID]],orders[orderID],orders[Employee Name])</f>
        <v>Laura Callahan</v>
      </c>
      <c r="E1791" t="str">
        <f>_xlfn.XLOOKUP(order_details[[#This Row],[Customer ID]],customers[customerID],customers[companyName])</f>
        <v>Queen Cozinha</v>
      </c>
      <c r="F1791" t="str">
        <f>_xlfn.XLOOKUP(order_details[[#This Row],[productID]],products[productID],products[productName])</f>
        <v>Nord-Ost Matjeshering</v>
      </c>
      <c r="G1791" t="str">
        <f>_xlfn.XLOOKUP(order_details[[#This Row],[Product Name]],products[productName],products[Category Name])</f>
        <v>Seafood</v>
      </c>
      <c r="H1791" s="6">
        <f>_xlfn.XLOOKUP(order_details[[#This Row],[orderID]],orders[orderID],orders[orderDate])</f>
        <v>41992</v>
      </c>
      <c r="I1791" s="6" t="e">
        <f>DATEVALUE(order_details[[#This Row],[Order Date]])</f>
        <v>#VALUE!</v>
      </c>
      <c r="J1791">
        <v>25.89</v>
      </c>
      <c r="K1791">
        <v>15</v>
      </c>
      <c r="L1791">
        <v>0.2</v>
      </c>
      <c r="M1791">
        <f>(order_details[[#This Row],[unitPrice]]*order_details[[#This Row],[quantity]]) - (order_details[[#This Row],[unitPrice]]*order_details[[#This Row],[quantity]]*order_details[[#This Row],[discount]])</f>
        <v>310.68</v>
      </c>
      <c r="N1791">
        <f>_xlfn.XLOOKUP(order_details[[#This Row],[orderID]],orders[orderID],orders[freight])</f>
        <v>110.87</v>
      </c>
      <c r="O1791">
        <f>order_details[[#This Row],[Sales]]-order_details[[#This Row],[Freight]]</f>
        <v>199.81</v>
      </c>
      <c r="P1791" s="8">
        <f>(order_details[[#This Row],[Profit]]/order_details[[#This Row],[Sales]])/100</f>
        <v>6.4313763357795803E-3</v>
      </c>
      <c r="Q1791" s="12"/>
    </row>
    <row r="1792" spans="1:17" x14ac:dyDescent="0.25">
      <c r="A1792">
        <v>10786</v>
      </c>
      <c r="B1792">
        <v>75</v>
      </c>
      <c r="C1792" t="str">
        <f>_xlfn.XLOOKUP(order_details[[#This Row],[orderID]],orders[orderID],orders[customerID])</f>
        <v>QUEEN</v>
      </c>
      <c r="D1792" t="str">
        <f>_xlfn.XLOOKUP(order_details[[#This Row],[orderID]],orders[orderID],orders[Employee Name])</f>
        <v>Laura Callahan</v>
      </c>
      <c r="E1792" t="str">
        <f>_xlfn.XLOOKUP(order_details[[#This Row],[Customer ID]],customers[customerID],customers[companyName])</f>
        <v>Queen Cozinha</v>
      </c>
      <c r="F1792" t="str">
        <f>_xlfn.XLOOKUP(order_details[[#This Row],[productID]],products[productID],products[productName])</f>
        <v>Rhönbräu Klosterbier</v>
      </c>
      <c r="G1792" t="str">
        <f>_xlfn.XLOOKUP(order_details[[#This Row],[Product Name]],products[productName],products[Category Name])</f>
        <v>Beverages</v>
      </c>
      <c r="H1792" s="6">
        <f>_xlfn.XLOOKUP(order_details[[#This Row],[orderID]],orders[orderID],orders[orderDate])</f>
        <v>41992</v>
      </c>
      <c r="I1792" s="6" t="e">
        <f>DATEVALUE(order_details[[#This Row],[Order Date]])</f>
        <v>#VALUE!</v>
      </c>
      <c r="J1792">
        <v>7.75</v>
      </c>
      <c r="K1792">
        <v>42</v>
      </c>
      <c r="L1792">
        <v>0.2</v>
      </c>
      <c r="M1792">
        <f>(order_details[[#This Row],[unitPrice]]*order_details[[#This Row],[quantity]]) - (order_details[[#This Row],[unitPrice]]*order_details[[#This Row],[quantity]]*order_details[[#This Row],[discount]])</f>
        <v>260.39999999999998</v>
      </c>
      <c r="N1792">
        <f>_xlfn.XLOOKUP(order_details[[#This Row],[orderID]],orders[orderID],orders[freight])</f>
        <v>110.87</v>
      </c>
      <c r="O1792">
        <f>order_details[[#This Row],[Sales]]-order_details[[#This Row],[Freight]]</f>
        <v>149.52999999999997</v>
      </c>
      <c r="P1792" s="8">
        <f>(order_details[[#This Row],[Profit]]/order_details[[#This Row],[Sales]])/100</f>
        <v>5.7423195084485403E-3</v>
      </c>
      <c r="Q1792" s="12"/>
    </row>
    <row r="1793" spans="1:17" x14ac:dyDescent="0.25">
      <c r="A1793">
        <v>10794</v>
      </c>
      <c r="B1793">
        <v>14</v>
      </c>
      <c r="C1793" t="str">
        <f>_xlfn.XLOOKUP(order_details[[#This Row],[orderID]],orders[orderID],orders[customerID])</f>
        <v>QUEDE</v>
      </c>
      <c r="D1793" t="str">
        <f>_xlfn.XLOOKUP(order_details[[#This Row],[orderID]],orders[orderID],orders[Employee Name])</f>
        <v>Michael Suyama</v>
      </c>
      <c r="E1793" t="str">
        <f>_xlfn.XLOOKUP(order_details[[#This Row],[Customer ID]],customers[customerID],customers[companyName])</f>
        <v>Que Delícia</v>
      </c>
      <c r="F1793" t="str">
        <f>_xlfn.XLOOKUP(order_details[[#This Row],[productID]],products[productID],products[productName])</f>
        <v>Tofu</v>
      </c>
      <c r="G1793" t="str">
        <f>_xlfn.XLOOKUP(order_details[[#This Row],[Product Name]],products[productName],products[Category Name])</f>
        <v>Produce</v>
      </c>
      <c r="H1793" s="6">
        <f>_xlfn.XLOOKUP(order_details[[#This Row],[orderID]],orders[orderID],orders[orderDate])</f>
        <v>41997</v>
      </c>
      <c r="I1793" s="6" t="e">
        <f>DATEVALUE(order_details[[#This Row],[Order Date]])</f>
        <v>#VALUE!</v>
      </c>
      <c r="J1793">
        <v>23.25</v>
      </c>
      <c r="K1793">
        <v>15</v>
      </c>
      <c r="L1793">
        <v>0.2</v>
      </c>
      <c r="M1793">
        <f>(order_details[[#This Row],[unitPrice]]*order_details[[#This Row],[quantity]]) - (order_details[[#This Row],[unitPrice]]*order_details[[#This Row],[quantity]]*order_details[[#This Row],[discount]])</f>
        <v>279</v>
      </c>
      <c r="N1793">
        <f>_xlfn.XLOOKUP(order_details[[#This Row],[orderID]],orders[orderID],orders[freight])</f>
        <v>21.49</v>
      </c>
      <c r="O1793">
        <f>order_details[[#This Row],[Sales]]-order_details[[#This Row],[Freight]]</f>
        <v>257.51</v>
      </c>
      <c r="P1793" s="8">
        <f>(order_details[[#This Row],[Profit]]/order_details[[#This Row],[Sales]])/100</f>
        <v>9.229749103942652E-3</v>
      </c>
      <c r="Q1793" s="12"/>
    </row>
    <row r="1794" spans="1:17" x14ac:dyDescent="0.25">
      <c r="A1794">
        <v>10794</v>
      </c>
      <c r="B1794">
        <v>54</v>
      </c>
      <c r="C1794" t="str">
        <f>_xlfn.XLOOKUP(order_details[[#This Row],[orderID]],orders[orderID],orders[customerID])</f>
        <v>QUEDE</v>
      </c>
      <c r="D1794" t="str">
        <f>_xlfn.XLOOKUP(order_details[[#This Row],[orderID]],orders[orderID],orders[Employee Name])</f>
        <v>Michael Suyama</v>
      </c>
      <c r="E1794" t="str">
        <f>_xlfn.XLOOKUP(order_details[[#This Row],[Customer ID]],customers[customerID],customers[companyName])</f>
        <v>Que Delícia</v>
      </c>
      <c r="F1794" t="str">
        <f>_xlfn.XLOOKUP(order_details[[#This Row],[productID]],products[productID],products[productName])</f>
        <v>Tourtière</v>
      </c>
      <c r="G1794" t="str">
        <f>_xlfn.XLOOKUP(order_details[[#This Row],[Product Name]],products[productName],products[Category Name])</f>
        <v>Meat &amp; Poultry</v>
      </c>
      <c r="H1794" s="6">
        <f>_xlfn.XLOOKUP(order_details[[#This Row],[orderID]],orders[orderID],orders[orderDate])</f>
        <v>41997</v>
      </c>
      <c r="I1794" s="6" t="e">
        <f>DATEVALUE(order_details[[#This Row],[Order Date]])</f>
        <v>#VALUE!</v>
      </c>
      <c r="J1794">
        <v>7.45</v>
      </c>
      <c r="K1794">
        <v>6</v>
      </c>
      <c r="L1794">
        <v>0.2</v>
      </c>
      <c r="M1794">
        <f>(order_details[[#This Row],[unitPrice]]*order_details[[#This Row],[quantity]]) - (order_details[[#This Row],[unitPrice]]*order_details[[#This Row],[quantity]]*order_details[[#This Row],[discount]])</f>
        <v>35.760000000000005</v>
      </c>
      <c r="N1794">
        <f>_xlfn.XLOOKUP(order_details[[#This Row],[orderID]],orders[orderID],orders[freight])</f>
        <v>21.49</v>
      </c>
      <c r="O1794">
        <f>order_details[[#This Row],[Sales]]-order_details[[#This Row],[Freight]]</f>
        <v>14.270000000000007</v>
      </c>
      <c r="P1794" s="8">
        <f>(order_details[[#This Row],[Profit]]/order_details[[#This Row],[Sales]])/100</f>
        <v>3.9904921700223729E-3</v>
      </c>
      <c r="Q1794" s="12"/>
    </row>
    <row r="1795" spans="1:17" x14ac:dyDescent="0.25">
      <c r="A1795">
        <v>10796</v>
      </c>
      <c r="B1795">
        <v>26</v>
      </c>
      <c r="C1795" t="str">
        <f>_xlfn.XLOOKUP(order_details[[#This Row],[orderID]],orders[orderID],orders[customerID])</f>
        <v>HILAA</v>
      </c>
      <c r="D1795" t="str">
        <f>_xlfn.XLOOKUP(order_details[[#This Row],[orderID]],orders[orderID],orders[Employee Name])</f>
        <v>Janet Leverling</v>
      </c>
      <c r="E1795" t="str">
        <f>_xlfn.XLOOKUP(order_details[[#This Row],[Customer ID]],customers[customerID],customers[companyName])</f>
        <v>HILARION-Abastos</v>
      </c>
      <c r="F1795" t="str">
        <f>_xlfn.XLOOKUP(order_details[[#This Row],[productID]],products[productID],products[productName])</f>
        <v>Gumbär Gummibärchen</v>
      </c>
      <c r="G1795" t="str">
        <f>_xlfn.XLOOKUP(order_details[[#This Row],[Product Name]],products[productName],products[Category Name])</f>
        <v>Confections</v>
      </c>
      <c r="H1795" s="6">
        <f>_xlfn.XLOOKUP(order_details[[#This Row],[orderID]],orders[orderID],orders[orderDate])</f>
        <v>41998</v>
      </c>
      <c r="I1795" s="6" t="e">
        <f>DATEVALUE(order_details[[#This Row],[Order Date]])</f>
        <v>#VALUE!</v>
      </c>
      <c r="J1795">
        <v>31.23</v>
      </c>
      <c r="K1795">
        <v>21</v>
      </c>
      <c r="L1795">
        <v>0.2</v>
      </c>
      <c r="M1795">
        <f>(order_details[[#This Row],[unitPrice]]*order_details[[#This Row],[quantity]]) - (order_details[[#This Row],[unitPrice]]*order_details[[#This Row],[quantity]]*order_details[[#This Row],[discount]])</f>
        <v>524.66399999999999</v>
      </c>
      <c r="N1795">
        <f>_xlfn.XLOOKUP(order_details[[#This Row],[orderID]],orders[orderID],orders[freight])</f>
        <v>26.52</v>
      </c>
      <c r="O1795">
        <f>order_details[[#This Row],[Sales]]-order_details[[#This Row],[Freight]]</f>
        <v>498.14400000000001</v>
      </c>
      <c r="P1795" s="8">
        <f>(order_details[[#This Row],[Profit]]/order_details[[#This Row],[Sales]])/100</f>
        <v>9.4945336443895516E-3</v>
      </c>
      <c r="Q1795" s="12"/>
    </row>
    <row r="1796" spans="1:17" x14ac:dyDescent="0.25">
      <c r="A1796">
        <v>10796</v>
      </c>
      <c r="B1796">
        <v>64</v>
      </c>
      <c r="C1796" t="str">
        <f>_xlfn.XLOOKUP(order_details[[#This Row],[orderID]],orders[orderID],orders[customerID])</f>
        <v>HILAA</v>
      </c>
      <c r="D1796" t="str">
        <f>_xlfn.XLOOKUP(order_details[[#This Row],[orderID]],orders[orderID],orders[Employee Name])</f>
        <v>Janet Leverling</v>
      </c>
      <c r="E1796" t="str">
        <f>_xlfn.XLOOKUP(order_details[[#This Row],[Customer ID]],customers[customerID],customers[companyName])</f>
        <v>HILARION-Abastos</v>
      </c>
      <c r="F1796" t="str">
        <f>_xlfn.XLOOKUP(order_details[[#This Row],[productID]],products[productID],products[productName])</f>
        <v>Wimmers gute Semmelknödel</v>
      </c>
      <c r="G1796" t="str">
        <f>_xlfn.XLOOKUP(order_details[[#This Row],[Product Name]],products[productName],products[Category Name])</f>
        <v>Grains &amp; Cereals</v>
      </c>
      <c r="H1796" s="6">
        <f>_xlfn.XLOOKUP(order_details[[#This Row],[orderID]],orders[orderID],orders[orderDate])</f>
        <v>41998</v>
      </c>
      <c r="I1796" s="6" t="e">
        <f>DATEVALUE(order_details[[#This Row],[Order Date]])</f>
        <v>#VALUE!</v>
      </c>
      <c r="J1796">
        <v>33.25</v>
      </c>
      <c r="K1796">
        <v>35</v>
      </c>
      <c r="L1796">
        <v>0.2</v>
      </c>
      <c r="M1796">
        <f>(order_details[[#This Row],[unitPrice]]*order_details[[#This Row],[quantity]]) - (order_details[[#This Row],[unitPrice]]*order_details[[#This Row],[quantity]]*order_details[[#This Row],[discount]])</f>
        <v>931</v>
      </c>
      <c r="N1796">
        <f>_xlfn.XLOOKUP(order_details[[#This Row],[orderID]],orders[orderID],orders[freight])</f>
        <v>26.52</v>
      </c>
      <c r="O1796">
        <f>order_details[[#This Row],[Sales]]-order_details[[#This Row],[Freight]]</f>
        <v>904.48</v>
      </c>
      <c r="P1796" s="8">
        <f>(order_details[[#This Row],[Profit]]/order_details[[#This Row],[Sales]])/100</f>
        <v>9.7151450053705683E-3</v>
      </c>
      <c r="Q1796" s="12"/>
    </row>
    <row r="1797" spans="1:17" x14ac:dyDescent="0.25">
      <c r="A1797">
        <v>10796</v>
      </c>
      <c r="B1797">
        <v>69</v>
      </c>
      <c r="C1797" t="str">
        <f>_xlfn.XLOOKUP(order_details[[#This Row],[orderID]],orders[orderID],orders[customerID])</f>
        <v>HILAA</v>
      </c>
      <c r="D1797" t="str">
        <f>_xlfn.XLOOKUP(order_details[[#This Row],[orderID]],orders[orderID],orders[Employee Name])</f>
        <v>Janet Leverling</v>
      </c>
      <c r="E1797" t="str">
        <f>_xlfn.XLOOKUP(order_details[[#This Row],[Customer ID]],customers[customerID],customers[companyName])</f>
        <v>HILARION-Abastos</v>
      </c>
      <c r="F1797" t="str">
        <f>_xlfn.XLOOKUP(order_details[[#This Row],[productID]],products[productID],products[productName])</f>
        <v>Gudbrandsdalsost</v>
      </c>
      <c r="G1797" t="str">
        <f>_xlfn.XLOOKUP(order_details[[#This Row],[Product Name]],products[productName],products[Category Name])</f>
        <v>Dairy Products</v>
      </c>
      <c r="H1797" s="6">
        <f>_xlfn.XLOOKUP(order_details[[#This Row],[orderID]],orders[orderID],orders[orderDate])</f>
        <v>41998</v>
      </c>
      <c r="I1797" s="6" t="e">
        <f>DATEVALUE(order_details[[#This Row],[Order Date]])</f>
        <v>#VALUE!</v>
      </c>
      <c r="J1797">
        <v>36</v>
      </c>
      <c r="K1797">
        <v>24</v>
      </c>
      <c r="L1797">
        <v>0.2</v>
      </c>
      <c r="M1797">
        <f>(order_details[[#This Row],[unitPrice]]*order_details[[#This Row],[quantity]]) - (order_details[[#This Row],[unitPrice]]*order_details[[#This Row],[quantity]]*order_details[[#This Row],[discount]])</f>
        <v>691.2</v>
      </c>
      <c r="N1797">
        <f>_xlfn.XLOOKUP(order_details[[#This Row],[orderID]],orders[orderID],orders[freight])</f>
        <v>26.52</v>
      </c>
      <c r="O1797">
        <f>order_details[[#This Row],[Sales]]-order_details[[#This Row],[Freight]]</f>
        <v>664.68000000000006</v>
      </c>
      <c r="P1797" s="8">
        <f>(order_details[[#This Row],[Profit]]/order_details[[#This Row],[Sales]])/100</f>
        <v>9.6163194444444447E-3</v>
      </c>
      <c r="Q1797" s="12"/>
    </row>
    <row r="1798" spans="1:17" x14ac:dyDescent="0.25">
      <c r="A1798">
        <v>10813</v>
      </c>
      <c r="B1798">
        <v>2</v>
      </c>
      <c r="C1798" t="str">
        <f>_xlfn.XLOOKUP(order_details[[#This Row],[orderID]],orders[orderID],orders[customerID])</f>
        <v>RICAR</v>
      </c>
      <c r="D1798" t="str">
        <f>_xlfn.XLOOKUP(order_details[[#This Row],[orderID]],orders[orderID],orders[Employee Name])</f>
        <v>Nancy Davolio</v>
      </c>
      <c r="E1798" t="str">
        <f>_xlfn.XLOOKUP(order_details[[#This Row],[Customer ID]],customers[customerID],customers[companyName])</f>
        <v>Ricardo Adocicados</v>
      </c>
      <c r="F1798" t="str">
        <f>_xlfn.XLOOKUP(order_details[[#This Row],[productID]],products[productID],products[productName])</f>
        <v>Chang</v>
      </c>
      <c r="G1798" t="str">
        <f>_xlfn.XLOOKUP(order_details[[#This Row],[Product Name]],products[productName],products[Category Name])</f>
        <v>Beverages</v>
      </c>
      <c r="H1798" s="6">
        <f>_xlfn.XLOOKUP(order_details[[#This Row],[orderID]],orders[orderID],orders[orderDate])</f>
        <v>42009</v>
      </c>
      <c r="I1798" s="6" t="e">
        <f>DATEVALUE(order_details[[#This Row],[Order Date]])</f>
        <v>#VALUE!</v>
      </c>
      <c r="J1798">
        <v>19</v>
      </c>
      <c r="K1798">
        <v>12</v>
      </c>
      <c r="L1798">
        <v>0.2</v>
      </c>
      <c r="M1798">
        <f>(order_details[[#This Row],[unitPrice]]*order_details[[#This Row],[quantity]]) - (order_details[[#This Row],[unitPrice]]*order_details[[#This Row],[quantity]]*order_details[[#This Row],[discount]])</f>
        <v>182.4</v>
      </c>
      <c r="N1798">
        <f>_xlfn.XLOOKUP(order_details[[#This Row],[orderID]],orders[orderID],orders[freight])</f>
        <v>47.38</v>
      </c>
      <c r="O1798">
        <f>order_details[[#This Row],[Sales]]-order_details[[#This Row],[Freight]]</f>
        <v>135.02000000000001</v>
      </c>
      <c r="P1798" s="8">
        <f>(order_details[[#This Row],[Profit]]/order_details[[#This Row],[Sales]])/100</f>
        <v>7.4024122807017541E-3</v>
      </c>
      <c r="Q1798" s="12"/>
    </row>
    <row r="1799" spans="1:17" x14ac:dyDescent="0.25">
      <c r="A1799">
        <v>10832</v>
      </c>
      <c r="B1799">
        <v>13</v>
      </c>
      <c r="C1799" t="str">
        <f>_xlfn.XLOOKUP(order_details[[#This Row],[orderID]],orders[orderID],orders[customerID])</f>
        <v>LAMAI</v>
      </c>
      <c r="D1799" t="str">
        <f>_xlfn.XLOOKUP(order_details[[#This Row],[orderID]],orders[orderID],orders[Employee Name])</f>
        <v>Andrew Fuller</v>
      </c>
      <c r="E1799" t="str">
        <f>_xlfn.XLOOKUP(order_details[[#This Row],[Customer ID]],customers[customerID],customers[companyName])</f>
        <v>La maison d'Asie</v>
      </c>
      <c r="F1799" t="str">
        <f>_xlfn.XLOOKUP(order_details[[#This Row],[productID]],products[productID],products[productName])</f>
        <v>Konbu</v>
      </c>
      <c r="G1799" t="str">
        <f>_xlfn.XLOOKUP(order_details[[#This Row],[Product Name]],products[productName],products[Category Name])</f>
        <v>Seafood</v>
      </c>
      <c r="H1799" s="6">
        <f>_xlfn.XLOOKUP(order_details[[#This Row],[orderID]],orders[orderID],orders[orderDate])</f>
        <v>42018</v>
      </c>
      <c r="I1799" s="6" t="e">
        <f>DATEVALUE(order_details[[#This Row],[Order Date]])</f>
        <v>#VALUE!</v>
      </c>
      <c r="J1799">
        <v>6</v>
      </c>
      <c r="K1799">
        <v>3</v>
      </c>
      <c r="L1799">
        <v>0.2</v>
      </c>
      <c r="M1799">
        <f>(order_details[[#This Row],[unitPrice]]*order_details[[#This Row],[quantity]]) - (order_details[[#This Row],[unitPrice]]*order_details[[#This Row],[quantity]]*order_details[[#This Row],[discount]])</f>
        <v>14.4</v>
      </c>
      <c r="N1799">
        <f>_xlfn.XLOOKUP(order_details[[#This Row],[orderID]],orders[orderID],orders[freight])</f>
        <v>43.26</v>
      </c>
      <c r="O1799">
        <f>order_details[[#This Row],[Sales]]-order_details[[#This Row],[Freight]]</f>
        <v>-28.86</v>
      </c>
      <c r="P1799" s="8">
        <f>(order_details[[#This Row],[Profit]]/order_details[[#This Row],[Sales]])/100</f>
        <v>-2.0041666666666666E-2</v>
      </c>
      <c r="Q1799" s="12"/>
    </row>
    <row r="1800" spans="1:17" x14ac:dyDescent="0.25">
      <c r="A1800">
        <v>10832</v>
      </c>
      <c r="B1800">
        <v>25</v>
      </c>
      <c r="C1800" t="str">
        <f>_xlfn.XLOOKUP(order_details[[#This Row],[orderID]],orders[orderID],orders[customerID])</f>
        <v>LAMAI</v>
      </c>
      <c r="D1800" t="str">
        <f>_xlfn.XLOOKUP(order_details[[#This Row],[orderID]],orders[orderID],orders[Employee Name])</f>
        <v>Andrew Fuller</v>
      </c>
      <c r="E1800" t="str">
        <f>_xlfn.XLOOKUP(order_details[[#This Row],[Customer ID]],customers[customerID],customers[companyName])</f>
        <v>La maison d'Asie</v>
      </c>
      <c r="F1800" t="str">
        <f>_xlfn.XLOOKUP(order_details[[#This Row],[productID]],products[productID],products[productName])</f>
        <v>NuNuCa Nuß-Nougat-Creme</v>
      </c>
      <c r="G1800" t="str">
        <f>_xlfn.XLOOKUP(order_details[[#This Row],[Product Name]],products[productName],products[Category Name])</f>
        <v>Confections</v>
      </c>
      <c r="H1800" s="6">
        <f>_xlfn.XLOOKUP(order_details[[#This Row],[orderID]],orders[orderID],orders[orderDate])</f>
        <v>42018</v>
      </c>
      <c r="I1800" s="6" t="e">
        <f>DATEVALUE(order_details[[#This Row],[Order Date]])</f>
        <v>#VALUE!</v>
      </c>
      <c r="J1800">
        <v>14</v>
      </c>
      <c r="K1800">
        <v>10</v>
      </c>
      <c r="L1800">
        <v>0.2</v>
      </c>
      <c r="M1800">
        <f>(order_details[[#This Row],[unitPrice]]*order_details[[#This Row],[quantity]]) - (order_details[[#This Row],[unitPrice]]*order_details[[#This Row],[quantity]]*order_details[[#This Row],[discount]])</f>
        <v>112</v>
      </c>
      <c r="N1800">
        <f>_xlfn.XLOOKUP(order_details[[#This Row],[orderID]],orders[orderID],orders[freight])</f>
        <v>43.26</v>
      </c>
      <c r="O1800">
        <f>order_details[[#This Row],[Sales]]-order_details[[#This Row],[Freight]]</f>
        <v>68.740000000000009</v>
      </c>
      <c r="P1800" s="8">
        <f>(order_details[[#This Row],[Profit]]/order_details[[#This Row],[Sales]])/100</f>
        <v>6.1375000000000015E-3</v>
      </c>
      <c r="Q1800" s="12"/>
    </row>
    <row r="1801" spans="1:17" x14ac:dyDescent="0.25">
      <c r="A1801">
        <v>10832</v>
      </c>
      <c r="B1801">
        <v>44</v>
      </c>
      <c r="C1801" t="str">
        <f>_xlfn.XLOOKUP(order_details[[#This Row],[orderID]],orders[orderID],orders[customerID])</f>
        <v>LAMAI</v>
      </c>
      <c r="D1801" t="str">
        <f>_xlfn.XLOOKUP(order_details[[#This Row],[orderID]],orders[orderID],orders[Employee Name])</f>
        <v>Andrew Fuller</v>
      </c>
      <c r="E1801" t="str">
        <f>_xlfn.XLOOKUP(order_details[[#This Row],[Customer ID]],customers[customerID],customers[companyName])</f>
        <v>La maison d'Asie</v>
      </c>
      <c r="F1801" t="str">
        <f>_xlfn.XLOOKUP(order_details[[#This Row],[productID]],products[productID],products[productName])</f>
        <v>Gula Malacca</v>
      </c>
      <c r="G1801" t="str">
        <f>_xlfn.XLOOKUP(order_details[[#This Row],[Product Name]],products[productName],products[Category Name])</f>
        <v>Condiments</v>
      </c>
      <c r="H1801" s="6">
        <f>_xlfn.XLOOKUP(order_details[[#This Row],[orderID]],orders[orderID],orders[orderDate])</f>
        <v>42018</v>
      </c>
      <c r="I1801" s="6" t="e">
        <f>DATEVALUE(order_details[[#This Row],[Order Date]])</f>
        <v>#VALUE!</v>
      </c>
      <c r="J1801">
        <v>19.45</v>
      </c>
      <c r="K1801">
        <v>16</v>
      </c>
      <c r="L1801">
        <v>0.2</v>
      </c>
      <c r="M1801">
        <f>(order_details[[#This Row],[unitPrice]]*order_details[[#This Row],[quantity]]) - (order_details[[#This Row],[unitPrice]]*order_details[[#This Row],[quantity]]*order_details[[#This Row],[discount]])</f>
        <v>248.95999999999998</v>
      </c>
      <c r="N1801">
        <f>_xlfn.XLOOKUP(order_details[[#This Row],[orderID]],orders[orderID],orders[freight])</f>
        <v>43.26</v>
      </c>
      <c r="O1801">
        <f>order_details[[#This Row],[Sales]]-order_details[[#This Row],[Freight]]</f>
        <v>205.7</v>
      </c>
      <c r="P1801" s="8">
        <f>(order_details[[#This Row],[Profit]]/order_details[[#This Row],[Sales]])/100</f>
        <v>8.2623714652956311E-3</v>
      </c>
      <c r="Q1801" s="12"/>
    </row>
    <row r="1802" spans="1:17" x14ac:dyDescent="0.25">
      <c r="A1802">
        <v>10835</v>
      </c>
      <c r="B1802">
        <v>77</v>
      </c>
      <c r="C1802" t="str">
        <f>_xlfn.XLOOKUP(order_details[[#This Row],[orderID]],orders[orderID],orders[customerID])</f>
        <v>ALFKI</v>
      </c>
      <c r="D1802" t="str">
        <f>_xlfn.XLOOKUP(order_details[[#This Row],[orderID]],orders[orderID],orders[Employee Name])</f>
        <v>Nancy Davolio</v>
      </c>
      <c r="E1802" t="str">
        <f>_xlfn.XLOOKUP(order_details[[#This Row],[Customer ID]],customers[customerID],customers[companyName])</f>
        <v>Alfreds Futterkiste</v>
      </c>
      <c r="F1802" t="str">
        <f>_xlfn.XLOOKUP(order_details[[#This Row],[productID]],products[productID],products[productName])</f>
        <v>Original Frankfurter Grüne Soße</v>
      </c>
      <c r="G1802" t="str">
        <f>_xlfn.XLOOKUP(order_details[[#This Row],[Product Name]],products[productName],products[Category Name])</f>
        <v>Condiments</v>
      </c>
      <c r="H1802" s="6">
        <f>_xlfn.XLOOKUP(order_details[[#This Row],[orderID]],orders[orderID],orders[orderDate])</f>
        <v>42019</v>
      </c>
      <c r="I1802" s="6" t="e">
        <f>DATEVALUE(order_details[[#This Row],[Order Date]])</f>
        <v>#VALUE!</v>
      </c>
      <c r="J1802">
        <v>13</v>
      </c>
      <c r="K1802">
        <v>2</v>
      </c>
      <c r="L1802">
        <v>0.2</v>
      </c>
      <c r="M1802">
        <f>(order_details[[#This Row],[unitPrice]]*order_details[[#This Row],[quantity]]) - (order_details[[#This Row],[unitPrice]]*order_details[[#This Row],[quantity]]*order_details[[#This Row],[discount]])</f>
        <v>20.8</v>
      </c>
      <c r="N1802">
        <f>_xlfn.XLOOKUP(order_details[[#This Row],[orderID]],orders[orderID],orders[freight])</f>
        <v>69.53</v>
      </c>
      <c r="O1802">
        <f>order_details[[#This Row],[Sales]]-order_details[[#This Row],[Freight]]</f>
        <v>-48.730000000000004</v>
      </c>
      <c r="P1802" s="8">
        <f>(order_details[[#This Row],[Profit]]/order_details[[#This Row],[Sales]])/100</f>
        <v>-2.3427884615384618E-2</v>
      </c>
      <c r="Q1802" s="12"/>
    </row>
    <row r="1803" spans="1:17" x14ac:dyDescent="0.25">
      <c r="A1803">
        <v>10840</v>
      </c>
      <c r="B1803">
        <v>25</v>
      </c>
      <c r="C1803" t="str">
        <f>_xlfn.XLOOKUP(order_details[[#This Row],[orderID]],orders[orderID],orders[customerID])</f>
        <v>LINOD</v>
      </c>
      <c r="D1803" t="str">
        <f>_xlfn.XLOOKUP(order_details[[#This Row],[orderID]],orders[orderID],orders[Employee Name])</f>
        <v>Margaret Peacock</v>
      </c>
      <c r="E1803" t="str">
        <f>_xlfn.XLOOKUP(order_details[[#This Row],[Customer ID]],customers[customerID],customers[companyName])</f>
        <v>LINO-Delicateses</v>
      </c>
      <c r="F1803" t="str">
        <f>_xlfn.XLOOKUP(order_details[[#This Row],[productID]],products[productID],products[productName])</f>
        <v>NuNuCa Nuß-Nougat-Creme</v>
      </c>
      <c r="G1803" t="str">
        <f>_xlfn.XLOOKUP(order_details[[#This Row],[Product Name]],products[productName],products[Category Name])</f>
        <v>Confections</v>
      </c>
      <c r="H1803" s="6">
        <f>_xlfn.XLOOKUP(order_details[[#This Row],[orderID]],orders[orderID],orders[orderDate])</f>
        <v>42023</v>
      </c>
      <c r="I1803" s="6" t="e">
        <f>DATEVALUE(order_details[[#This Row],[Order Date]])</f>
        <v>#VALUE!</v>
      </c>
      <c r="J1803">
        <v>14</v>
      </c>
      <c r="K1803">
        <v>6</v>
      </c>
      <c r="L1803">
        <v>0.2</v>
      </c>
      <c r="M1803">
        <f>(order_details[[#This Row],[unitPrice]]*order_details[[#This Row],[quantity]]) - (order_details[[#This Row],[unitPrice]]*order_details[[#This Row],[quantity]]*order_details[[#This Row],[discount]])</f>
        <v>67.2</v>
      </c>
      <c r="N1803">
        <f>_xlfn.XLOOKUP(order_details[[#This Row],[orderID]],orders[orderID],orders[freight])</f>
        <v>2.71</v>
      </c>
      <c r="O1803">
        <f>order_details[[#This Row],[Sales]]-order_details[[#This Row],[Freight]]</f>
        <v>64.490000000000009</v>
      </c>
      <c r="P1803" s="8">
        <f>(order_details[[#This Row],[Profit]]/order_details[[#This Row],[Sales]])/100</f>
        <v>9.596726190476192E-3</v>
      </c>
      <c r="Q1803" s="12"/>
    </row>
    <row r="1804" spans="1:17" x14ac:dyDescent="0.25">
      <c r="A1804">
        <v>10840</v>
      </c>
      <c r="B1804">
        <v>39</v>
      </c>
      <c r="C1804" t="str">
        <f>_xlfn.XLOOKUP(order_details[[#This Row],[orderID]],orders[orderID],orders[customerID])</f>
        <v>LINOD</v>
      </c>
      <c r="D1804" t="str">
        <f>_xlfn.XLOOKUP(order_details[[#This Row],[orderID]],orders[orderID],orders[Employee Name])</f>
        <v>Margaret Peacock</v>
      </c>
      <c r="E1804" t="str">
        <f>_xlfn.XLOOKUP(order_details[[#This Row],[Customer ID]],customers[customerID],customers[companyName])</f>
        <v>LINO-Delicateses</v>
      </c>
      <c r="F1804" t="str">
        <f>_xlfn.XLOOKUP(order_details[[#This Row],[productID]],products[productID],products[productName])</f>
        <v>Chartreuse verte</v>
      </c>
      <c r="G1804" t="str">
        <f>_xlfn.XLOOKUP(order_details[[#This Row],[Product Name]],products[productName],products[Category Name])</f>
        <v>Beverages</v>
      </c>
      <c r="H1804" s="6">
        <f>_xlfn.XLOOKUP(order_details[[#This Row],[orderID]],orders[orderID],orders[orderDate])</f>
        <v>42023</v>
      </c>
      <c r="I1804" s="6" t="e">
        <f>DATEVALUE(order_details[[#This Row],[Order Date]])</f>
        <v>#VALUE!</v>
      </c>
      <c r="J1804">
        <v>18</v>
      </c>
      <c r="K1804">
        <v>10</v>
      </c>
      <c r="L1804">
        <v>0.2</v>
      </c>
      <c r="M1804">
        <f>(order_details[[#This Row],[unitPrice]]*order_details[[#This Row],[quantity]]) - (order_details[[#This Row],[unitPrice]]*order_details[[#This Row],[quantity]]*order_details[[#This Row],[discount]])</f>
        <v>144</v>
      </c>
      <c r="N1804">
        <f>_xlfn.XLOOKUP(order_details[[#This Row],[orderID]],orders[orderID],orders[freight])</f>
        <v>2.71</v>
      </c>
      <c r="O1804">
        <f>order_details[[#This Row],[Sales]]-order_details[[#This Row],[Freight]]</f>
        <v>141.29</v>
      </c>
      <c r="P1804" s="8">
        <f>(order_details[[#This Row],[Profit]]/order_details[[#This Row],[Sales]])/100</f>
        <v>9.8118055555555545E-3</v>
      </c>
      <c r="Q1804" s="12"/>
    </row>
    <row r="1805" spans="1:17" x14ac:dyDescent="0.25">
      <c r="A1805">
        <v>10847</v>
      </c>
      <c r="B1805">
        <v>1</v>
      </c>
      <c r="C1805" t="str">
        <f>_xlfn.XLOOKUP(order_details[[#This Row],[orderID]],orders[orderID],orders[customerID])</f>
        <v>SAVEA</v>
      </c>
      <c r="D1805" t="str">
        <f>_xlfn.XLOOKUP(order_details[[#This Row],[orderID]],orders[orderID],orders[Employee Name])</f>
        <v>Margaret Peacock</v>
      </c>
      <c r="E1805" t="str">
        <f>_xlfn.XLOOKUP(order_details[[#This Row],[Customer ID]],customers[customerID],customers[companyName])</f>
        <v>Save-a-lot Markets</v>
      </c>
      <c r="F1805" t="str">
        <f>_xlfn.XLOOKUP(order_details[[#This Row],[productID]],products[productID],products[productName])</f>
        <v>Chai</v>
      </c>
      <c r="G1805" t="str">
        <f>_xlfn.XLOOKUP(order_details[[#This Row],[Product Name]],products[productName],products[Category Name])</f>
        <v>Beverages</v>
      </c>
      <c r="H1805" s="6">
        <f>_xlfn.XLOOKUP(order_details[[#This Row],[orderID]],orders[orderID],orders[orderDate])</f>
        <v>42026</v>
      </c>
      <c r="I1805" s="6" t="e">
        <f>DATEVALUE(order_details[[#This Row],[Order Date]])</f>
        <v>#VALUE!</v>
      </c>
      <c r="J1805">
        <v>18</v>
      </c>
      <c r="K1805">
        <v>80</v>
      </c>
      <c r="L1805">
        <v>0.2</v>
      </c>
      <c r="M1805">
        <f>(order_details[[#This Row],[unitPrice]]*order_details[[#This Row],[quantity]]) - (order_details[[#This Row],[unitPrice]]*order_details[[#This Row],[quantity]]*order_details[[#This Row],[discount]])</f>
        <v>1152</v>
      </c>
      <c r="N1805">
        <f>_xlfn.XLOOKUP(order_details[[#This Row],[orderID]],orders[orderID],orders[freight])</f>
        <v>487.57</v>
      </c>
      <c r="O1805">
        <f>order_details[[#This Row],[Sales]]-order_details[[#This Row],[Freight]]</f>
        <v>664.43000000000006</v>
      </c>
      <c r="P1805" s="8">
        <f>(order_details[[#This Row],[Profit]]/order_details[[#This Row],[Sales]])/100</f>
        <v>5.7676215277777786E-3</v>
      </c>
      <c r="Q1805" s="12"/>
    </row>
    <row r="1806" spans="1:17" x14ac:dyDescent="0.25">
      <c r="A1806">
        <v>10847</v>
      </c>
      <c r="B1806">
        <v>19</v>
      </c>
      <c r="C1806" t="str">
        <f>_xlfn.XLOOKUP(order_details[[#This Row],[orderID]],orders[orderID],orders[customerID])</f>
        <v>SAVEA</v>
      </c>
      <c r="D1806" t="str">
        <f>_xlfn.XLOOKUP(order_details[[#This Row],[orderID]],orders[orderID],orders[Employee Name])</f>
        <v>Margaret Peacock</v>
      </c>
      <c r="E1806" t="str">
        <f>_xlfn.XLOOKUP(order_details[[#This Row],[Customer ID]],customers[customerID],customers[companyName])</f>
        <v>Save-a-lot Markets</v>
      </c>
      <c r="F1806" t="str">
        <f>_xlfn.XLOOKUP(order_details[[#This Row],[productID]],products[productID],products[productName])</f>
        <v>Teatime Chocolate Biscuits</v>
      </c>
      <c r="G1806" t="str">
        <f>_xlfn.XLOOKUP(order_details[[#This Row],[Product Name]],products[productName],products[Category Name])</f>
        <v>Confections</v>
      </c>
      <c r="H1806" s="6">
        <f>_xlfn.XLOOKUP(order_details[[#This Row],[orderID]],orders[orderID],orders[orderDate])</f>
        <v>42026</v>
      </c>
      <c r="I1806" s="6" t="e">
        <f>DATEVALUE(order_details[[#This Row],[Order Date]])</f>
        <v>#VALUE!</v>
      </c>
      <c r="J1806">
        <v>9.1999999999999993</v>
      </c>
      <c r="K1806">
        <v>12</v>
      </c>
      <c r="L1806">
        <v>0.2</v>
      </c>
      <c r="M1806">
        <f>(order_details[[#This Row],[unitPrice]]*order_details[[#This Row],[quantity]]) - (order_details[[#This Row],[unitPrice]]*order_details[[#This Row],[quantity]]*order_details[[#This Row],[discount]])</f>
        <v>88.32</v>
      </c>
      <c r="N1806">
        <f>_xlfn.XLOOKUP(order_details[[#This Row],[orderID]],orders[orderID],orders[freight])</f>
        <v>487.57</v>
      </c>
      <c r="O1806">
        <f>order_details[[#This Row],[Sales]]-order_details[[#This Row],[Freight]]</f>
        <v>-399.25</v>
      </c>
      <c r="P1806" s="8">
        <f>(order_details[[#This Row],[Profit]]/order_details[[#This Row],[Sales]])/100</f>
        <v>-4.5204936594202903E-2</v>
      </c>
      <c r="Q1806" s="12"/>
    </row>
    <row r="1807" spans="1:17" x14ac:dyDescent="0.25">
      <c r="A1807">
        <v>10847</v>
      </c>
      <c r="B1807">
        <v>37</v>
      </c>
      <c r="C1807" t="str">
        <f>_xlfn.XLOOKUP(order_details[[#This Row],[orderID]],orders[orderID],orders[customerID])</f>
        <v>SAVEA</v>
      </c>
      <c r="D1807" t="str">
        <f>_xlfn.XLOOKUP(order_details[[#This Row],[orderID]],orders[orderID],orders[Employee Name])</f>
        <v>Margaret Peacock</v>
      </c>
      <c r="E1807" t="str">
        <f>_xlfn.XLOOKUP(order_details[[#This Row],[Customer ID]],customers[customerID],customers[companyName])</f>
        <v>Save-a-lot Markets</v>
      </c>
      <c r="F1807" t="str">
        <f>_xlfn.XLOOKUP(order_details[[#This Row],[productID]],products[productID],products[productName])</f>
        <v>Gravad lax</v>
      </c>
      <c r="G1807" t="str">
        <f>_xlfn.XLOOKUP(order_details[[#This Row],[Product Name]],products[productName],products[Category Name])</f>
        <v>Seafood</v>
      </c>
      <c r="H1807" s="6">
        <f>_xlfn.XLOOKUP(order_details[[#This Row],[orderID]],orders[orderID],orders[orderDate])</f>
        <v>42026</v>
      </c>
      <c r="I1807" s="6" t="e">
        <f>DATEVALUE(order_details[[#This Row],[Order Date]])</f>
        <v>#VALUE!</v>
      </c>
      <c r="J1807">
        <v>26</v>
      </c>
      <c r="K1807">
        <v>60</v>
      </c>
      <c r="L1807">
        <v>0.2</v>
      </c>
      <c r="M1807">
        <f>(order_details[[#This Row],[unitPrice]]*order_details[[#This Row],[quantity]]) - (order_details[[#This Row],[unitPrice]]*order_details[[#This Row],[quantity]]*order_details[[#This Row],[discount]])</f>
        <v>1248</v>
      </c>
      <c r="N1807">
        <f>_xlfn.XLOOKUP(order_details[[#This Row],[orderID]],orders[orderID],orders[freight])</f>
        <v>487.57</v>
      </c>
      <c r="O1807">
        <f>order_details[[#This Row],[Sales]]-order_details[[#This Row],[Freight]]</f>
        <v>760.43000000000006</v>
      </c>
      <c r="P1807" s="8">
        <f>(order_details[[#This Row],[Profit]]/order_details[[#This Row],[Sales]])/100</f>
        <v>6.0931891025641028E-3</v>
      </c>
      <c r="Q1807" s="12"/>
    </row>
    <row r="1808" spans="1:17" x14ac:dyDescent="0.25">
      <c r="A1808">
        <v>10847</v>
      </c>
      <c r="B1808">
        <v>45</v>
      </c>
      <c r="C1808" t="str">
        <f>_xlfn.XLOOKUP(order_details[[#This Row],[orderID]],orders[orderID],orders[customerID])</f>
        <v>SAVEA</v>
      </c>
      <c r="D1808" t="str">
        <f>_xlfn.XLOOKUP(order_details[[#This Row],[orderID]],orders[orderID],orders[Employee Name])</f>
        <v>Margaret Peacock</v>
      </c>
      <c r="E1808" t="str">
        <f>_xlfn.XLOOKUP(order_details[[#This Row],[Customer ID]],customers[customerID],customers[companyName])</f>
        <v>Save-a-lot Markets</v>
      </c>
      <c r="F1808" t="str">
        <f>_xlfn.XLOOKUP(order_details[[#This Row],[productID]],products[productID],products[productName])</f>
        <v>Rogede sild</v>
      </c>
      <c r="G1808" t="str">
        <f>_xlfn.XLOOKUP(order_details[[#This Row],[Product Name]],products[productName],products[Category Name])</f>
        <v>Seafood</v>
      </c>
      <c r="H1808" s="6">
        <f>_xlfn.XLOOKUP(order_details[[#This Row],[orderID]],orders[orderID],orders[orderDate])</f>
        <v>42026</v>
      </c>
      <c r="I1808" s="6" t="e">
        <f>DATEVALUE(order_details[[#This Row],[Order Date]])</f>
        <v>#VALUE!</v>
      </c>
      <c r="J1808">
        <v>9.5</v>
      </c>
      <c r="K1808">
        <v>36</v>
      </c>
      <c r="L1808">
        <v>0.2</v>
      </c>
      <c r="M1808">
        <f>(order_details[[#This Row],[unitPrice]]*order_details[[#This Row],[quantity]]) - (order_details[[#This Row],[unitPrice]]*order_details[[#This Row],[quantity]]*order_details[[#This Row],[discount]])</f>
        <v>273.60000000000002</v>
      </c>
      <c r="N1808">
        <f>_xlfn.XLOOKUP(order_details[[#This Row],[orderID]],orders[orderID],orders[freight])</f>
        <v>487.57</v>
      </c>
      <c r="O1808">
        <f>order_details[[#This Row],[Sales]]-order_details[[#This Row],[Freight]]</f>
        <v>-213.96999999999997</v>
      </c>
      <c r="P1808" s="8">
        <f>(order_details[[#This Row],[Profit]]/order_details[[#This Row],[Sales]])/100</f>
        <v>-7.8205409356725125E-3</v>
      </c>
      <c r="Q1808" s="12"/>
    </row>
    <row r="1809" spans="1:17" x14ac:dyDescent="0.25">
      <c r="A1809">
        <v>10847</v>
      </c>
      <c r="B1809">
        <v>60</v>
      </c>
      <c r="C1809" t="str">
        <f>_xlfn.XLOOKUP(order_details[[#This Row],[orderID]],orders[orderID],orders[customerID])</f>
        <v>SAVEA</v>
      </c>
      <c r="D1809" t="str">
        <f>_xlfn.XLOOKUP(order_details[[#This Row],[orderID]],orders[orderID],orders[Employee Name])</f>
        <v>Margaret Peacock</v>
      </c>
      <c r="E1809" t="str">
        <f>_xlfn.XLOOKUP(order_details[[#This Row],[Customer ID]],customers[customerID],customers[companyName])</f>
        <v>Save-a-lot Markets</v>
      </c>
      <c r="F1809" t="str">
        <f>_xlfn.XLOOKUP(order_details[[#This Row],[productID]],products[productID],products[productName])</f>
        <v>Camembert Pierrot</v>
      </c>
      <c r="G1809" t="str">
        <f>_xlfn.XLOOKUP(order_details[[#This Row],[Product Name]],products[productName],products[Category Name])</f>
        <v>Dairy Products</v>
      </c>
      <c r="H1809" s="6">
        <f>_xlfn.XLOOKUP(order_details[[#This Row],[orderID]],orders[orderID],orders[orderDate])</f>
        <v>42026</v>
      </c>
      <c r="I1809" s="6" t="e">
        <f>DATEVALUE(order_details[[#This Row],[Order Date]])</f>
        <v>#VALUE!</v>
      </c>
      <c r="J1809">
        <v>34</v>
      </c>
      <c r="K1809">
        <v>45</v>
      </c>
      <c r="L1809">
        <v>0.2</v>
      </c>
      <c r="M1809">
        <f>(order_details[[#This Row],[unitPrice]]*order_details[[#This Row],[quantity]]) - (order_details[[#This Row],[unitPrice]]*order_details[[#This Row],[quantity]]*order_details[[#This Row],[discount]])</f>
        <v>1224</v>
      </c>
      <c r="N1809">
        <f>_xlfn.XLOOKUP(order_details[[#This Row],[orderID]],orders[orderID],orders[freight])</f>
        <v>487.57</v>
      </c>
      <c r="O1809">
        <f>order_details[[#This Row],[Sales]]-order_details[[#This Row],[Freight]]</f>
        <v>736.43000000000006</v>
      </c>
      <c r="P1809" s="8">
        <f>(order_details[[#This Row],[Profit]]/order_details[[#This Row],[Sales]])/100</f>
        <v>6.0165849673202623E-3</v>
      </c>
      <c r="Q1809" s="12"/>
    </row>
    <row r="1810" spans="1:17" x14ac:dyDescent="0.25">
      <c r="A1810">
        <v>10847</v>
      </c>
      <c r="B1810">
        <v>71</v>
      </c>
      <c r="C1810" t="str">
        <f>_xlfn.XLOOKUP(order_details[[#This Row],[orderID]],orders[orderID],orders[customerID])</f>
        <v>SAVEA</v>
      </c>
      <c r="D1810" t="str">
        <f>_xlfn.XLOOKUP(order_details[[#This Row],[orderID]],orders[orderID],orders[Employee Name])</f>
        <v>Margaret Peacock</v>
      </c>
      <c r="E1810" t="str">
        <f>_xlfn.XLOOKUP(order_details[[#This Row],[Customer ID]],customers[customerID],customers[companyName])</f>
        <v>Save-a-lot Markets</v>
      </c>
      <c r="F1810" t="str">
        <f>_xlfn.XLOOKUP(order_details[[#This Row],[productID]],products[productID],products[productName])</f>
        <v>Flotemysost</v>
      </c>
      <c r="G1810" t="str">
        <f>_xlfn.XLOOKUP(order_details[[#This Row],[Product Name]],products[productName],products[Category Name])</f>
        <v>Dairy Products</v>
      </c>
      <c r="H1810" s="6">
        <f>_xlfn.XLOOKUP(order_details[[#This Row],[orderID]],orders[orderID],orders[orderDate])</f>
        <v>42026</v>
      </c>
      <c r="I1810" s="6" t="e">
        <f>DATEVALUE(order_details[[#This Row],[Order Date]])</f>
        <v>#VALUE!</v>
      </c>
      <c r="J1810">
        <v>21.5</v>
      </c>
      <c r="K1810">
        <v>55</v>
      </c>
      <c r="L1810">
        <v>0.2</v>
      </c>
      <c r="M1810">
        <f>(order_details[[#This Row],[unitPrice]]*order_details[[#This Row],[quantity]]) - (order_details[[#This Row],[unitPrice]]*order_details[[#This Row],[quantity]]*order_details[[#This Row],[discount]])</f>
        <v>946</v>
      </c>
      <c r="N1810">
        <f>_xlfn.XLOOKUP(order_details[[#This Row],[orderID]],orders[orderID],orders[freight])</f>
        <v>487.57</v>
      </c>
      <c r="O1810">
        <f>order_details[[#This Row],[Sales]]-order_details[[#This Row],[Freight]]</f>
        <v>458.43</v>
      </c>
      <c r="P1810" s="8">
        <f>(order_details[[#This Row],[Profit]]/order_details[[#This Row],[Sales]])/100</f>
        <v>4.8459830866807614E-3</v>
      </c>
      <c r="Q1810" s="12"/>
    </row>
    <row r="1811" spans="1:17" x14ac:dyDescent="0.25">
      <c r="A1811">
        <v>10880</v>
      </c>
      <c r="B1811">
        <v>23</v>
      </c>
      <c r="C1811" t="str">
        <f>_xlfn.XLOOKUP(order_details[[#This Row],[orderID]],orders[orderID],orders[customerID])</f>
        <v>FOLKO</v>
      </c>
      <c r="D1811" t="str">
        <f>_xlfn.XLOOKUP(order_details[[#This Row],[orderID]],orders[orderID],orders[Employee Name])</f>
        <v>Robert King</v>
      </c>
      <c r="E1811" t="str">
        <f>_xlfn.XLOOKUP(order_details[[#This Row],[Customer ID]],customers[customerID],customers[companyName])</f>
        <v>Folk och fä HB</v>
      </c>
      <c r="F1811" t="str">
        <f>_xlfn.XLOOKUP(order_details[[#This Row],[productID]],products[productID],products[productName])</f>
        <v>Tunnbröd</v>
      </c>
      <c r="G1811" t="str">
        <f>_xlfn.XLOOKUP(order_details[[#This Row],[Product Name]],products[productName],products[Category Name])</f>
        <v>Grains &amp; Cereals</v>
      </c>
      <c r="H1811" s="6">
        <f>_xlfn.XLOOKUP(order_details[[#This Row],[orderID]],orders[orderID],orders[orderDate])</f>
        <v>42045</v>
      </c>
      <c r="I1811" s="6" t="e">
        <f>DATEVALUE(order_details[[#This Row],[Order Date]])</f>
        <v>#VALUE!</v>
      </c>
      <c r="J1811">
        <v>9</v>
      </c>
      <c r="K1811">
        <v>30</v>
      </c>
      <c r="L1811">
        <v>0.2</v>
      </c>
      <c r="M1811">
        <f>(order_details[[#This Row],[unitPrice]]*order_details[[#This Row],[quantity]]) - (order_details[[#This Row],[unitPrice]]*order_details[[#This Row],[quantity]]*order_details[[#This Row],[discount]])</f>
        <v>216</v>
      </c>
      <c r="N1811">
        <f>_xlfn.XLOOKUP(order_details[[#This Row],[orderID]],orders[orderID],orders[freight])</f>
        <v>88.01</v>
      </c>
      <c r="O1811">
        <f>order_details[[#This Row],[Sales]]-order_details[[#This Row],[Freight]]</f>
        <v>127.99</v>
      </c>
      <c r="P1811" s="8">
        <f>(order_details[[#This Row],[Profit]]/order_details[[#This Row],[Sales]])/100</f>
        <v>5.9254629629629631E-3</v>
      </c>
      <c r="Q1811" s="12"/>
    </row>
    <row r="1812" spans="1:17" x14ac:dyDescent="0.25">
      <c r="A1812">
        <v>10880</v>
      </c>
      <c r="B1812">
        <v>61</v>
      </c>
      <c r="C1812" t="str">
        <f>_xlfn.XLOOKUP(order_details[[#This Row],[orderID]],orders[orderID],orders[customerID])</f>
        <v>FOLKO</v>
      </c>
      <c r="D1812" t="str">
        <f>_xlfn.XLOOKUP(order_details[[#This Row],[orderID]],orders[orderID],orders[Employee Name])</f>
        <v>Robert King</v>
      </c>
      <c r="E1812" t="str">
        <f>_xlfn.XLOOKUP(order_details[[#This Row],[Customer ID]],customers[customerID],customers[companyName])</f>
        <v>Folk och fä HB</v>
      </c>
      <c r="F1812" t="str">
        <f>_xlfn.XLOOKUP(order_details[[#This Row],[productID]],products[productID],products[productName])</f>
        <v>Sirop d'érable</v>
      </c>
      <c r="G1812" t="str">
        <f>_xlfn.XLOOKUP(order_details[[#This Row],[Product Name]],products[productName],products[Category Name])</f>
        <v>Condiments</v>
      </c>
      <c r="H1812" s="6">
        <f>_xlfn.XLOOKUP(order_details[[#This Row],[orderID]],orders[orderID],orders[orderDate])</f>
        <v>42045</v>
      </c>
      <c r="I1812" s="6" t="e">
        <f>DATEVALUE(order_details[[#This Row],[Order Date]])</f>
        <v>#VALUE!</v>
      </c>
      <c r="J1812">
        <v>28.5</v>
      </c>
      <c r="K1812">
        <v>30</v>
      </c>
      <c r="L1812">
        <v>0.2</v>
      </c>
      <c r="M1812">
        <f>(order_details[[#This Row],[unitPrice]]*order_details[[#This Row],[quantity]]) - (order_details[[#This Row],[unitPrice]]*order_details[[#This Row],[quantity]]*order_details[[#This Row],[discount]])</f>
        <v>684</v>
      </c>
      <c r="N1812">
        <f>_xlfn.XLOOKUP(order_details[[#This Row],[orderID]],orders[orderID],orders[freight])</f>
        <v>88.01</v>
      </c>
      <c r="O1812">
        <f>order_details[[#This Row],[Sales]]-order_details[[#This Row],[Freight]]</f>
        <v>595.99</v>
      </c>
      <c r="P1812" s="8">
        <f>(order_details[[#This Row],[Profit]]/order_details[[#This Row],[Sales]])/100</f>
        <v>8.713304093567251E-3</v>
      </c>
      <c r="Q1812" s="12"/>
    </row>
    <row r="1813" spans="1:17" x14ac:dyDescent="0.25">
      <c r="A1813">
        <v>10880</v>
      </c>
      <c r="B1813">
        <v>70</v>
      </c>
      <c r="C1813" t="str">
        <f>_xlfn.XLOOKUP(order_details[[#This Row],[orderID]],orders[orderID],orders[customerID])</f>
        <v>FOLKO</v>
      </c>
      <c r="D1813" t="str">
        <f>_xlfn.XLOOKUP(order_details[[#This Row],[orderID]],orders[orderID],orders[Employee Name])</f>
        <v>Robert King</v>
      </c>
      <c r="E1813" t="str">
        <f>_xlfn.XLOOKUP(order_details[[#This Row],[Customer ID]],customers[customerID],customers[companyName])</f>
        <v>Folk och fä HB</v>
      </c>
      <c r="F1813" t="str">
        <f>_xlfn.XLOOKUP(order_details[[#This Row],[productID]],products[productID],products[productName])</f>
        <v>Outback Lager</v>
      </c>
      <c r="G1813" t="str">
        <f>_xlfn.XLOOKUP(order_details[[#This Row],[Product Name]],products[productName],products[Category Name])</f>
        <v>Beverages</v>
      </c>
      <c r="H1813" s="6">
        <f>_xlfn.XLOOKUP(order_details[[#This Row],[orderID]],orders[orderID],orders[orderDate])</f>
        <v>42045</v>
      </c>
      <c r="I1813" s="6" t="e">
        <f>DATEVALUE(order_details[[#This Row],[Order Date]])</f>
        <v>#VALUE!</v>
      </c>
      <c r="J1813">
        <v>15</v>
      </c>
      <c r="K1813">
        <v>50</v>
      </c>
      <c r="L1813">
        <v>0.2</v>
      </c>
      <c r="M1813">
        <f>(order_details[[#This Row],[unitPrice]]*order_details[[#This Row],[quantity]]) - (order_details[[#This Row],[unitPrice]]*order_details[[#This Row],[quantity]]*order_details[[#This Row],[discount]])</f>
        <v>600</v>
      </c>
      <c r="N1813">
        <f>_xlfn.XLOOKUP(order_details[[#This Row],[orderID]],orders[orderID],orders[freight])</f>
        <v>88.01</v>
      </c>
      <c r="O1813">
        <f>order_details[[#This Row],[Sales]]-order_details[[#This Row],[Freight]]</f>
        <v>511.99</v>
      </c>
      <c r="P1813" s="8">
        <f>(order_details[[#This Row],[Profit]]/order_details[[#This Row],[Sales]])/100</f>
        <v>8.5331666666666681E-3</v>
      </c>
      <c r="Q1813" s="12"/>
    </row>
    <row r="1814" spans="1:17" x14ac:dyDescent="0.25">
      <c r="A1814">
        <v>10923</v>
      </c>
      <c r="B1814">
        <v>42</v>
      </c>
      <c r="C1814" t="str">
        <f>_xlfn.XLOOKUP(order_details[[#This Row],[orderID]],orders[orderID],orders[customerID])</f>
        <v>LAMAI</v>
      </c>
      <c r="D1814" t="str">
        <f>_xlfn.XLOOKUP(order_details[[#This Row],[orderID]],orders[orderID],orders[Employee Name])</f>
        <v>Robert King</v>
      </c>
      <c r="E1814" t="str">
        <f>_xlfn.XLOOKUP(order_details[[#This Row],[Customer ID]],customers[customerID],customers[companyName])</f>
        <v>La maison d'Asie</v>
      </c>
      <c r="F1814" t="str">
        <f>_xlfn.XLOOKUP(order_details[[#This Row],[productID]],products[productID],products[productName])</f>
        <v>Singaporean Hokkien Fried Mee</v>
      </c>
      <c r="G1814" t="str">
        <f>_xlfn.XLOOKUP(order_details[[#This Row],[Product Name]],products[productName],products[Category Name])</f>
        <v>Grains &amp; Cereals</v>
      </c>
      <c r="H1814" s="6">
        <f>_xlfn.XLOOKUP(order_details[[#This Row],[orderID]],orders[orderID],orders[orderDate])</f>
        <v>42066</v>
      </c>
      <c r="I1814" s="6" t="e">
        <f>DATEVALUE(order_details[[#This Row],[Order Date]])</f>
        <v>#VALUE!</v>
      </c>
      <c r="J1814">
        <v>14</v>
      </c>
      <c r="K1814">
        <v>10</v>
      </c>
      <c r="L1814">
        <v>0.2</v>
      </c>
      <c r="M1814">
        <f>(order_details[[#This Row],[unitPrice]]*order_details[[#This Row],[quantity]]) - (order_details[[#This Row],[unitPrice]]*order_details[[#This Row],[quantity]]*order_details[[#This Row],[discount]])</f>
        <v>112</v>
      </c>
      <c r="N1814">
        <f>_xlfn.XLOOKUP(order_details[[#This Row],[orderID]],orders[orderID],orders[freight])</f>
        <v>68.260000000000005</v>
      </c>
      <c r="O1814">
        <f>order_details[[#This Row],[Sales]]-order_details[[#This Row],[Freight]]</f>
        <v>43.739999999999995</v>
      </c>
      <c r="P1814" s="8">
        <f>(order_details[[#This Row],[Profit]]/order_details[[#This Row],[Sales]])/100</f>
        <v>3.9053571428571427E-3</v>
      </c>
      <c r="Q1814" s="12"/>
    </row>
    <row r="1815" spans="1:17" x14ac:dyDescent="0.25">
      <c r="A1815">
        <v>10923</v>
      </c>
      <c r="B1815">
        <v>43</v>
      </c>
      <c r="C1815" t="str">
        <f>_xlfn.XLOOKUP(order_details[[#This Row],[orderID]],orders[orderID],orders[customerID])</f>
        <v>LAMAI</v>
      </c>
      <c r="D1815" t="str">
        <f>_xlfn.XLOOKUP(order_details[[#This Row],[orderID]],orders[orderID],orders[Employee Name])</f>
        <v>Robert King</v>
      </c>
      <c r="E1815" t="str">
        <f>_xlfn.XLOOKUP(order_details[[#This Row],[Customer ID]],customers[customerID],customers[companyName])</f>
        <v>La maison d'Asie</v>
      </c>
      <c r="F1815" t="str">
        <f>_xlfn.XLOOKUP(order_details[[#This Row],[productID]],products[productID],products[productName])</f>
        <v>Ipoh Coffee</v>
      </c>
      <c r="G1815" t="str">
        <f>_xlfn.XLOOKUP(order_details[[#This Row],[Product Name]],products[productName],products[Category Name])</f>
        <v>Beverages</v>
      </c>
      <c r="H1815" s="6">
        <f>_xlfn.XLOOKUP(order_details[[#This Row],[orderID]],orders[orderID],orders[orderDate])</f>
        <v>42066</v>
      </c>
      <c r="I1815" s="6" t="e">
        <f>DATEVALUE(order_details[[#This Row],[Order Date]])</f>
        <v>#VALUE!</v>
      </c>
      <c r="J1815">
        <v>46</v>
      </c>
      <c r="K1815">
        <v>10</v>
      </c>
      <c r="L1815">
        <v>0.2</v>
      </c>
      <c r="M1815">
        <f>(order_details[[#This Row],[unitPrice]]*order_details[[#This Row],[quantity]]) - (order_details[[#This Row],[unitPrice]]*order_details[[#This Row],[quantity]]*order_details[[#This Row],[discount]])</f>
        <v>368</v>
      </c>
      <c r="N1815">
        <f>_xlfn.XLOOKUP(order_details[[#This Row],[orderID]],orders[orderID],orders[freight])</f>
        <v>68.260000000000005</v>
      </c>
      <c r="O1815">
        <f>order_details[[#This Row],[Sales]]-order_details[[#This Row],[Freight]]</f>
        <v>299.74</v>
      </c>
      <c r="P1815" s="8">
        <f>(order_details[[#This Row],[Profit]]/order_details[[#This Row],[Sales]])/100</f>
        <v>8.1451086956521746E-3</v>
      </c>
      <c r="Q1815" s="12"/>
    </row>
    <row r="1816" spans="1:17" x14ac:dyDescent="0.25">
      <c r="A1816">
        <v>10923</v>
      </c>
      <c r="B1816">
        <v>67</v>
      </c>
      <c r="C1816" t="str">
        <f>_xlfn.XLOOKUP(order_details[[#This Row],[orderID]],orders[orderID],orders[customerID])</f>
        <v>LAMAI</v>
      </c>
      <c r="D1816" t="str">
        <f>_xlfn.XLOOKUP(order_details[[#This Row],[orderID]],orders[orderID],orders[Employee Name])</f>
        <v>Robert King</v>
      </c>
      <c r="E1816" t="str">
        <f>_xlfn.XLOOKUP(order_details[[#This Row],[Customer ID]],customers[customerID],customers[companyName])</f>
        <v>La maison d'Asie</v>
      </c>
      <c r="F1816" t="str">
        <f>_xlfn.XLOOKUP(order_details[[#This Row],[productID]],products[productID],products[productName])</f>
        <v>Laughing Lumberjack Lager</v>
      </c>
      <c r="G1816" t="str">
        <f>_xlfn.XLOOKUP(order_details[[#This Row],[Product Name]],products[productName],products[Category Name])</f>
        <v>Beverages</v>
      </c>
      <c r="H1816" s="6">
        <f>_xlfn.XLOOKUP(order_details[[#This Row],[orderID]],orders[orderID],orders[orderDate])</f>
        <v>42066</v>
      </c>
      <c r="I1816" s="6" t="e">
        <f>DATEVALUE(order_details[[#This Row],[Order Date]])</f>
        <v>#VALUE!</v>
      </c>
      <c r="J1816">
        <v>14</v>
      </c>
      <c r="K1816">
        <v>24</v>
      </c>
      <c r="L1816">
        <v>0.2</v>
      </c>
      <c r="M1816">
        <f>(order_details[[#This Row],[unitPrice]]*order_details[[#This Row],[quantity]]) - (order_details[[#This Row],[unitPrice]]*order_details[[#This Row],[quantity]]*order_details[[#This Row],[discount]])</f>
        <v>268.8</v>
      </c>
      <c r="N1816">
        <f>_xlfn.XLOOKUP(order_details[[#This Row],[orderID]],orders[orderID],orders[freight])</f>
        <v>68.260000000000005</v>
      </c>
      <c r="O1816">
        <f>order_details[[#This Row],[Sales]]-order_details[[#This Row],[Freight]]</f>
        <v>200.54000000000002</v>
      </c>
      <c r="P1816" s="8">
        <f>(order_details[[#This Row],[Profit]]/order_details[[#This Row],[Sales]])/100</f>
        <v>7.4605654761904774E-3</v>
      </c>
      <c r="Q1816" s="12"/>
    </row>
    <row r="1817" spans="1:17" x14ac:dyDescent="0.25">
      <c r="A1817">
        <v>10930</v>
      </c>
      <c r="B1817">
        <v>55</v>
      </c>
      <c r="C1817" t="str">
        <f>_xlfn.XLOOKUP(order_details[[#This Row],[orderID]],orders[orderID],orders[customerID])</f>
        <v>SUPRD</v>
      </c>
      <c r="D1817" t="str">
        <f>_xlfn.XLOOKUP(order_details[[#This Row],[orderID]],orders[orderID],orders[Employee Name])</f>
        <v>Margaret Peacock</v>
      </c>
      <c r="E1817" t="str">
        <f>_xlfn.XLOOKUP(order_details[[#This Row],[Customer ID]],customers[customerID],customers[companyName])</f>
        <v>Suprêmes délices</v>
      </c>
      <c r="F1817" t="str">
        <f>_xlfn.XLOOKUP(order_details[[#This Row],[productID]],products[productID],products[productName])</f>
        <v>Pâté chinois</v>
      </c>
      <c r="G1817" t="str">
        <f>_xlfn.XLOOKUP(order_details[[#This Row],[Product Name]],products[productName],products[Category Name])</f>
        <v>Meat &amp; Poultry</v>
      </c>
      <c r="H1817" s="6">
        <f>_xlfn.XLOOKUP(order_details[[#This Row],[orderID]],orders[orderID],orders[orderDate])</f>
        <v>42069</v>
      </c>
      <c r="I1817" s="6" t="e">
        <f>DATEVALUE(order_details[[#This Row],[Order Date]])</f>
        <v>#VALUE!</v>
      </c>
      <c r="J1817">
        <v>24</v>
      </c>
      <c r="K1817">
        <v>25</v>
      </c>
      <c r="L1817">
        <v>0.2</v>
      </c>
      <c r="M1817">
        <f>(order_details[[#This Row],[unitPrice]]*order_details[[#This Row],[quantity]]) - (order_details[[#This Row],[unitPrice]]*order_details[[#This Row],[quantity]]*order_details[[#This Row],[discount]])</f>
        <v>480</v>
      </c>
      <c r="N1817">
        <f>_xlfn.XLOOKUP(order_details[[#This Row],[orderID]],orders[orderID],orders[freight])</f>
        <v>15.55</v>
      </c>
      <c r="O1817">
        <f>order_details[[#This Row],[Sales]]-order_details[[#This Row],[Freight]]</f>
        <v>464.45</v>
      </c>
      <c r="P1817" s="8">
        <f>(order_details[[#This Row],[Profit]]/order_details[[#This Row],[Sales]])/100</f>
        <v>9.6760416666666661E-3</v>
      </c>
      <c r="Q1817" s="12"/>
    </row>
    <row r="1818" spans="1:17" x14ac:dyDescent="0.25">
      <c r="A1818">
        <v>10930</v>
      </c>
      <c r="B1818">
        <v>58</v>
      </c>
      <c r="C1818" t="str">
        <f>_xlfn.XLOOKUP(order_details[[#This Row],[orderID]],orders[orderID],orders[customerID])</f>
        <v>SUPRD</v>
      </c>
      <c r="D1818" t="str">
        <f>_xlfn.XLOOKUP(order_details[[#This Row],[orderID]],orders[orderID],orders[Employee Name])</f>
        <v>Margaret Peacock</v>
      </c>
      <c r="E1818" t="str">
        <f>_xlfn.XLOOKUP(order_details[[#This Row],[Customer ID]],customers[customerID],customers[companyName])</f>
        <v>Suprêmes délices</v>
      </c>
      <c r="F1818" t="str">
        <f>_xlfn.XLOOKUP(order_details[[#This Row],[productID]],products[productID],products[productName])</f>
        <v>Escargots de Bourgogne</v>
      </c>
      <c r="G1818" t="str">
        <f>_xlfn.XLOOKUP(order_details[[#This Row],[Product Name]],products[productName],products[Category Name])</f>
        <v>Seafood</v>
      </c>
      <c r="H1818" s="6">
        <f>_xlfn.XLOOKUP(order_details[[#This Row],[orderID]],orders[orderID],orders[orderDate])</f>
        <v>42069</v>
      </c>
      <c r="I1818" s="6" t="e">
        <f>DATEVALUE(order_details[[#This Row],[Order Date]])</f>
        <v>#VALUE!</v>
      </c>
      <c r="J1818">
        <v>13.25</v>
      </c>
      <c r="K1818">
        <v>30</v>
      </c>
      <c r="L1818">
        <v>0.2</v>
      </c>
      <c r="M1818">
        <f>(order_details[[#This Row],[unitPrice]]*order_details[[#This Row],[quantity]]) - (order_details[[#This Row],[unitPrice]]*order_details[[#This Row],[quantity]]*order_details[[#This Row],[discount]])</f>
        <v>318</v>
      </c>
      <c r="N1818">
        <f>_xlfn.XLOOKUP(order_details[[#This Row],[orderID]],orders[orderID],orders[freight])</f>
        <v>15.55</v>
      </c>
      <c r="O1818">
        <f>order_details[[#This Row],[Sales]]-order_details[[#This Row],[Freight]]</f>
        <v>302.45</v>
      </c>
      <c r="P1818" s="8">
        <f>(order_details[[#This Row],[Profit]]/order_details[[#This Row],[Sales]])/100</f>
        <v>9.5110062893081753E-3</v>
      </c>
      <c r="Q1818" s="12"/>
    </row>
    <row r="1819" spans="1:17" x14ac:dyDescent="0.25">
      <c r="A1819">
        <v>10936</v>
      </c>
      <c r="B1819">
        <v>36</v>
      </c>
      <c r="C1819" t="str">
        <f>_xlfn.XLOOKUP(order_details[[#This Row],[orderID]],orders[orderID],orders[customerID])</f>
        <v>GREAL</v>
      </c>
      <c r="D1819" t="str">
        <f>_xlfn.XLOOKUP(order_details[[#This Row],[orderID]],orders[orderID],orders[Employee Name])</f>
        <v>Janet Leverling</v>
      </c>
      <c r="E1819" t="str">
        <f>_xlfn.XLOOKUP(order_details[[#This Row],[Customer ID]],customers[customerID],customers[companyName])</f>
        <v>Great Lakes Food Market</v>
      </c>
      <c r="F1819" t="str">
        <f>_xlfn.XLOOKUP(order_details[[#This Row],[productID]],products[productID],products[productName])</f>
        <v>Inlagd Sill</v>
      </c>
      <c r="G1819" t="str">
        <f>_xlfn.XLOOKUP(order_details[[#This Row],[Product Name]],products[productName],products[Category Name])</f>
        <v>Seafood</v>
      </c>
      <c r="H1819" s="6">
        <f>_xlfn.XLOOKUP(order_details[[#This Row],[orderID]],orders[orderID],orders[orderDate])</f>
        <v>42072</v>
      </c>
      <c r="I1819" s="6" t="e">
        <f>DATEVALUE(order_details[[#This Row],[Order Date]])</f>
        <v>#VALUE!</v>
      </c>
      <c r="J1819">
        <v>19</v>
      </c>
      <c r="K1819">
        <v>30</v>
      </c>
      <c r="L1819">
        <v>0.2</v>
      </c>
      <c r="M1819">
        <f>(order_details[[#This Row],[unitPrice]]*order_details[[#This Row],[quantity]]) - (order_details[[#This Row],[unitPrice]]*order_details[[#This Row],[quantity]]*order_details[[#This Row],[discount]])</f>
        <v>456</v>
      </c>
      <c r="N1819">
        <f>_xlfn.XLOOKUP(order_details[[#This Row],[orderID]],orders[orderID],orders[freight])</f>
        <v>33.68</v>
      </c>
      <c r="O1819">
        <f>order_details[[#This Row],[Sales]]-order_details[[#This Row],[Freight]]</f>
        <v>422.32</v>
      </c>
      <c r="P1819" s="8">
        <f>(order_details[[#This Row],[Profit]]/order_details[[#This Row],[Sales]])/100</f>
        <v>9.2614035087719287E-3</v>
      </c>
      <c r="Q1819" s="12"/>
    </row>
    <row r="1820" spans="1:17" x14ac:dyDescent="0.25">
      <c r="A1820">
        <v>10955</v>
      </c>
      <c r="B1820">
        <v>75</v>
      </c>
      <c r="C1820" t="str">
        <f>_xlfn.XLOOKUP(order_details[[#This Row],[orderID]],orders[orderID],orders[customerID])</f>
        <v>FOLKO</v>
      </c>
      <c r="D1820" t="str">
        <f>_xlfn.XLOOKUP(order_details[[#This Row],[orderID]],orders[orderID],orders[Employee Name])</f>
        <v>Laura Callahan</v>
      </c>
      <c r="E1820" t="str">
        <f>_xlfn.XLOOKUP(order_details[[#This Row],[Customer ID]],customers[customerID],customers[companyName])</f>
        <v>Folk och fä HB</v>
      </c>
      <c r="F1820" t="str">
        <f>_xlfn.XLOOKUP(order_details[[#This Row],[productID]],products[productID],products[productName])</f>
        <v>Rhönbräu Klosterbier</v>
      </c>
      <c r="G1820" t="str">
        <f>_xlfn.XLOOKUP(order_details[[#This Row],[Product Name]],products[productName],products[Category Name])</f>
        <v>Beverages</v>
      </c>
      <c r="H1820" s="6">
        <f>_xlfn.XLOOKUP(order_details[[#This Row],[orderID]],orders[orderID],orders[orderDate])</f>
        <v>42080</v>
      </c>
      <c r="I1820" s="6" t="e">
        <f>DATEVALUE(order_details[[#This Row],[Order Date]])</f>
        <v>#VALUE!</v>
      </c>
      <c r="J1820">
        <v>7.75</v>
      </c>
      <c r="K1820">
        <v>12</v>
      </c>
      <c r="L1820">
        <v>0.2</v>
      </c>
      <c r="M1820">
        <f>(order_details[[#This Row],[unitPrice]]*order_details[[#This Row],[quantity]]) - (order_details[[#This Row],[unitPrice]]*order_details[[#This Row],[quantity]]*order_details[[#This Row],[discount]])</f>
        <v>74.400000000000006</v>
      </c>
      <c r="N1820">
        <f>_xlfn.XLOOKUP(order_details[[#This Row],[orderID]],orders[orderID],orders[freight])</f>
        <v>3.26</v>
      </c>
      <c r="O1820">
        <f>order_details[[#This Row],[Sales]]-order_details[[#This Row],[Freight]]</f>
        <v>71.14</v>
      </c>
      <c r="P1820" s="8">
        <f>(order_details[[#This Row],[Profit]]/order_details[[#This Row],[Sales]])/100</f>
        <v>9.5618279569892467E-3</v>
      </c>
      <c r="Q1820" s="12"/>
    </row>
    <row r="1821" spans="1:17" x14ac:dyDescent="0.25">
      <c r="A1821">
        <v>10970</v>
      </c>
      <c r="B1821">
        <v>52</v>
      </c>
      <c r="C1821" t="str">
        <f>_xlfn.XLOOKUP(order_details[[#This Row],[orderID]],orders[orderID],orders[customerID])</f>
        <v>BOLID</v>
      </c>
      <c r="D1821" t="str">
        <f>_xlfn.XLOOKUP(order_details[[#This Row],[orderID]],orders[orderID],orders[Employee Name])</f>
        <v>Anne Dodsworth</v>
      </c>
      <c r="E1821" t="str">
        <f>_xlfn.XLOOKUP(order_details[[#This Row],[Customer ID]],customers[customerID],customers[companyName])</f>
        <v>Bólido Comidas preparadas</v>
      </c>
      <c r="F1821" t="str">
        <f>_xlfn.XLOOKUP(order_details[[#This Row],[productID]],products[productID],products[productName])</f>
        <v>Filo Mix</v>
      </c>
      <c r="G1821" t="str">
        <f>_xlfn.XLOOKUP(order_details[[#This Row],[Product Name]],products[productName],products[Category Name])</f>
        <v>Grains &amp; Cereals</v>
      </c>
      <c r="H1821" s="6">
        <f>_xlfn.XLOOKUP(order_details[[#This Row],[orderID]],orders[orderID],orders[orderDate])</f>
        <v>42087</v>
      </c>
      <c r="I1821" s="6" t="e">
        <f>DATEVALUE(order_details[[#This Row],[Order Date]])</f>
        <v>#VALUE!</v>
      </c>
      <c r="J1821">
        <v>7</v>
      </c>
      <c r="K1821">
        <v>40</v>
      </c>
      <c r="L1821">
        <v>0.2</v>
      </c>
      <c r="M1821">
        <f>(order_details[[#This Row],[unitPrice]]*order_details[[#This Row],[quantity]]) - (order_details[[#This Row],[unitPrice]]*order_details[[#This Row],[quantity]]*order_details[[#This Row],[discount]])</f>
        <v>224</v>
      </c>
      <c r="N1821">
        <f>_xlfn.XLOOKUP(order_details[[#This Row],[orderID]],orders[orderID],orders[freight])</f>
        <v>16.16</v>
      </c>
      <c r="O1821">
        <f>order_details[[#This Row],[Sales]]-order_details[[#This Row],[Freight]]</f>
        <v>207.84</v>
      </c>
      <c r="P1821" s="8">
        <f>(order_details[[#This Row],[Profit]]/order_details[[#This Row],[Sales]])/100</f>
        <v>9.2785714285714277E-3</v>
      </c>
      <c r="Q1821" s="12"/>
    </row>
    <row r="1822" spans="1:17" x14ac:dyDescent="0.25">
      <c r="A1822">
        <v>10980</v>
      </c>
      <c r="B1822">
        <v>75</v>
      </c>
      <c r="C1822" t="str">
        <f>_xlfn.XLOOKUP(order_details[[#This Row],[orderID]],orders[orderID],orders[customerID])</f>
        <v>FOLKO</v>
      </c>
      <c r="D1822" t="str">
        <f>_xlfn.XLOOKUP(order_details[[#This Row],[orderID]],orders[orderID],orders[Employee Name])</f>
        <v>Margaret Peacock</v>
      </c>
      <c r="E1822" t="str">
        <f>_xlfn.XLOOKUP(order_details[[#This Row],[Customer ID]],customers[customerID],customers[companyName])</f>
        <v>Folk och fä HB</v>
      </c>
      <c r="F1822" t="str">
        <f>_xlfn.XLOOKUP(order_details[[#This Row],[productID]],products[productID],products[productName])</f>
        <v>Rhönbräu Klosterbier</v>
      </c>
      <c r="G1822" t="str">
        <f>_xlfn.XLOOKUP(order_details[[#This Row],[Product Name]],products[productName],products[Category Name])</f>
        <v>Beverages</v>
      </c>
      <c r="H1822" s="6">
        <f>_xlfn.XLOOKUP(order_details[[#This Row],[orderID]],orders[orderID],orders[orderDate])</f>
        <v>42090</v>
      </c>
      <c r="I1822" s="6" t="e">
        <f>DATEVALUE(order_details[[#This Row],[Order Date]])</f>
        <v>#VALUE!</v>
      </c>
      <c r="J1822">
        <v>7.75</v>
      </c>
      <c r="K1822">
        <v>40</v>
      </c>
      <c r="L1822">
        <v>0.2</v>
      </c>
      <c r="M1822">
        <f>(order_details[[#This Row],[unitPrice]]*order_details[[#This Row],[quantity]]) - (order_details[[#This Row],[unitPrice]]*order_details[[#This Row],[quantity]]*order_details[[#This Row],[discount]])</f>
        <v>248</v>
      </c>
      <c r="N1822">
        <f>_xlfn.XLOOKUP(order_details[[#This Row],[orderID]],orders[orderID],orders[freight])</f>
        <v>1.26</v>
      </c>
      <c r="O1822">
        <f>order_details[[#This Row],[Sales]]-order_details[[#This Row],[Freight]]</f>
        <v>246.74</v>
      </c>
      <c r="P1822" s="8">
        <f>(order_details[[#This Row],[Profit]]/order_details[[#This Row],[Sales]])/100</f>
        <v>9.9491935483870982E-3</v>
      </c>
      <c r="Q1822" s="12"/>
    </row>
    <row r="1823" spans="1:17" x14ac:dyDescent="0.25">
      <c r="A1823">
        <v>10991</v>
      </c>
      <c r="B1823">
        <v>2</v>
      </c>
      <c r="C1823" t="str">
        <f>_xlfn.XLOOKUP(order_details[[#This Row],[orderID]],orders[orderID],orders[customerID])</f>
        <v>QUICK</v>
      </c>
      <c r="D1823" t="str">
        <f>_xlfn.XLOOKUP(order_details[[#This Row],[orderID]],orders[orderID],orders[Employee Name])</f>
        <v>Nancy Davolio</v>
      </c>
      <c r="E1823" t="str">
        <f>_xlfn.XLOOKUP(order_details[[#This Row],[Customer ID]],customers[customerID],customers[companyName])</f>
        <v>QUICK-Stop</v>
      </c>
      <c r="F1823" t="str">
        <f>_xlfn.XLOOKUP(order_details[[#This Row],[productID]],products[productID],products[productName])</f>
        <v>Chang</v>
      </c>
      <c r="G1823" t="str">
        <f>_xlfn.XLOOKUP(order_details[[#This Row],[Product Name]],products[productName],products[Category Name])</f>
        <v>Beverages</v>
      </c>
      <c r="H1823" s="6">
        <f>_xlfn.XLOOKUP(order_details[[#This Row],[orderID]],orders[orderID],orders[orderDate])</f>
        <v>42095</v>
      </c>
      <c r="I1823" s="6" t="e">
        <f>DATEVALUE(order_details[[#This Row],[Order Date]])</f>
        <v>#VALUE!</v>
      </c>
      <c r="J1823">
        <v>19</v>
      </c>
      <c r="K1823">
        <v>50</v>
      </c>
      <c r="L1823">
        <v>0.2</v>
      </c>
      <c r="M1823">
        <f>(order_details[[#This Row],[unitPrice]]*order_details[[#This Row],[quantity]]) - (order_details[[#This Row],[unitPrice]]*order_details[[#This Row],[quantity]]*order_details[[#This Row],[discount]])</f>
        <v>760</v>
      </c>
      <c r="N1823">
        <f>_xlfn.XLOOKUP(order_details[[#This Row],[orderID]],orders[orderID],orders[freight])</f>
        <v>38.51</v>
      </c>
      <c r="O1823">
        <f>order_details[[#This Row],[Sales]]-order_details[[#This Row],[Freight]]</f>
        <v>721.49</v>
      </c>
      <c r="P1823" s="8">
        <f>(order_details[[#This Row],[Profit]]/order_details[[#This Row],[Sales]])/100</f>
        <v>9.4932894736842119E-3</v>
      </c>
      <c r="Q1823" s="12"/>
    </row>
    <row r="1824" spans="1:17" x14ac:dyDescent="0.25">
      <c r="A1824">
        <v>10991</v>
      </c>
      <c r="B1824">
        <v>70</v>
      </c>
      <c r="C1824" t="str">
        <f>_xlfn.XLOOKUP(order_details[[#This Row],[orderID]],orders[orderID],orders[customerID])</f>
        <v>QUICK</v>
      </c>
      <c r="D1824" t="str">
        <f>_xlfn.XLOOKUP(order_details[[#This Row],[orderID]],orders[orderID],orders[Employee Name])</f>
        <v>Nancy Davolio</v>
      </c>
      <c r="E1824" t="str">
        <f>_xlfn.XLOOKUP(order_details[[#This Row],[Customer ID]],customers[customerID],customers[companyName])</f>
        <v>QUICK-Stop</v>
      </c>
      <c r="F1824" t="str">
        <f>_xlfn.XLOOKUP(order_details[[#This Row],[productID]],products[productID],products[productName])</f>
        <v>Outback Lager</v>
      </c>
      <c r="G1824" t="str">
        <f>_xlfn.XLOOKUP(order_details[[#This Row],[Product Name]],products[productName],products[Category Name])</f>
        <v>Beverages</v>
      </c>
      <c r="H1824" s="6">
        <f>_xlfn.XLOOKUP(order_details[[#This Row],[orderID]],orders[orderID],orders[orderDate])</f>
        <v>42095</v>
      </c>
      <c r="I1824" s="6" t="e">
        <f>DATEVALUE(order_details[[#This Row],[Order Date]])</f>
        <v>#VALUE!</v>
      </c>
      <c r="J1824">
        <v>15</v>
      </c>
      <c r="K1824">
        <v>20</v>
      </c>
      <c r="L1824">
        <v>0.2</v>
      </c>
      <c r="M1824">
        <f>(order_details[[#This Row],[unitPrice]]*order_details[[#This Row],[quantity]]) - (order_details[[#This Row],[unitPrice]]*order_details[[#This Row],[quantity]]*order_details[[#This Row],[discount]])</f>
        <v>240</v>
      </c>
      <c r="N1824">
        <f>_xlfn.XLOOKUP(order_details[[#This Row],[orderID]],orders[orderID],orders[freight])</f>
        <v>38.51</v>
      </c>
      <c r="O1824">
        <f>order_details[[#This Row],[Sales]]-order_details[[#This Row],[Freight]]</f>
        <v>201.49</v>
      </c>
      <c r="P1824" s="8">
        <f>(order_details[[#This Row],[Profit]]/order_details[[#This Row],[Sales]])/100</f>
        <v>8.3954166666666673E-3</v>
      </c>
      <c r="Q1824" s="12"/>
    </row>
    <row r="1825" spans="1:17" x14ac:dyDescent="0.25">
      <c r="A1825">
        <v>10991</v>
      </c>
      <c r="B1825">
        <v>76</v>
      </c>
      <c r="C1825" t="str">
        <f>_xlfn.XLOOKUP(order_details[[#This Row],[orderID]],orders[orderID],orders[customerID])</f>
        <v>QUICK</v>
      </c>
      <c r="D1825" t="str">
        <f>_xlfn.XLOOKUP(order_details[[#This Row],[orderID]],orders[orderID],orders[Employee Name])</f>
        <v>Nancy Davolio</v>
      </c>
      <c r="E1825" t="str">
        <f>_xlfn.XLOOKUP(order_details[[#This Row],[Customer ID]],customers[customerID],customers[companyName])</f>
        <v>QUICK-Stop</v>
      </c>
      <c r="F1825" t="str">
        <f>_xlfn.XLOOKUP(order_details[[#This Row],[productID]],products[productID],products[productName])</f>
        <v>Lakkaliköri</v>
      </c>
      <c r="G1825" t="str">
        <f>_xlfn.XLOOKUP(order_details[[#This Row],[Product Name]],products[productName],products[Category Name])</f>
        <v>Beverages</v>
      </c>
      <c r="H1825" s="6">
        <f>_xlfn.XLOOKUP(order_details[[#This Row],[orderID]],orders[orderID],orders[orderDate])</f>
        <v>42095</v>
      </c>
      <c r="I1825" s="6" t="e">
        <f>DATEVALUE(order_details[[#This Row],[Order Date]])</f>
        <v>#VALUE!</v>
      </c>
      <c r="J1825">
        <v>18</v>
      </c>
      <c r="K1825">
        <v>90</v>
      </c>
      <c r="L1825">
        <v>0.2</v>
      </c>
      <c r="M1825">
        <f>(order_details[[#This Row],[unitPrice]]*order_details[[#This Row],[quantity]]) - (order_details[[#This Row],[unitPrice]]*order_details[[#This Row],[quantity]]*order_details[[#This Row],[discount]])</f>
        <v>1296</v>
      </c>
      <c r="N1825">
        <f>_xlfn.XLOOKUP(order_details[[#This Row],[orderID]],orders[orderID],orders[freight])</f>
        <v>38.51</v>
      </c>
      <c r="O1825">
        <f>order_details[[#This Row],[Sales]]-order_details[[#This Row],[Freight]]</f>
        <v>1257.49</v>
      </c>
      <c r="P1825" s="8">
        <f>(order_details[[#This Row],[Profit]]/order_details[[#This Row],[Sales]])/100</f>
        <v>9.7028549382716048E-3</v>
      </c>
      <c r="Q1825" s="12"/>
    </row>
    <row r="1826" spans="1:17" x14ac:dyDescent="0.25">
      <c r="A1826">
        <v>11038</v>
      </c>
      <c r="B1826">
        <v>40</v>
      </c>
      <c r="C1826" t="str">
        <f>_xlfn.XLOOKUP(order_details[[#This Row],[orderID]],orders[orderID],orders[customerID])</f>
        <v>SUPRD</v>
      </c>
      <c r="D1826" t="str">
        <f>_xlfn.XLOOKUP(order_details[[#This Row],[orderID]],orders[orderID],orders[Employee Name])</f>
        <v>Nancy Davolio</v>
      </c>
      <c r="E1826" t="str">
        <f>_xlfn.XLOOKUP(order_details[[#This Row],[Customer ID]],customers[customerID],customers[companyName])</f>
        <v>Suprêmes délices</v>
      </c>
      <c r="F1826" t="str">
        <f>_xlfn.XLOOKUP(order_details[[#This Row],[productID]],products[productID],products[productName])</f>
        <v>Boston Crab Meat</v>
      </c>
      <c r="G1826" t="str">
        <f>_xlfn.XLOOKUP(order_details[[#This Row],[Product Name]],products[productName],products[Category Name])</f>
        <v>Seafood</v>
      </c>
      <c r="H1826" s="6">
        <f>_xlfn.XLOOKUP(order_details[[#This Row],[orderID]],orders[orderID],orders[orderDate])</f>
        <v>42115</v>
      </c>
      <c r="I1826" s="6" t="e">
        <f>DATEVALUE(order_details[[#This Row],[Order Date]])</f>
        <v>#VALUE!</v>
      </c>
      <c r="J1826">
        <v>18.399999999999999</v>
      </c>
      <c r="K1826">
        <v>5</v>
      </c>
      <c r="L1826">
        <v>0.2</v>
      </c>
      <c r="M1826">
        <f>(order_details[[#This Row],[unitPrice]]*order_details[[#This Row],[quantity]]) - (order_details[[#This Row],[unitPrice]]*order_details[[#This Row],[quantity]]*order_details[[#This Row],[discount]])</f>
        <v>73.599999999999994</v>
      </c>
      <c r="N1826">
        <f>_xlfn.XLOOKUP(order_details[[#This Row],[orderID]],orders[orderID],orders[freight])</f>
        <v>29.59</v>
      </c>
      <c r="O1826">
        <f>order_details[[#This Row],[Sales]]-order_details[[#This Row],[Freight]]</f>
        <v>44.009999999999991</v>
      </c>
      <c r="P1826" s="8">
        <f>(order_details[[#This Row],[Profit]]/order_details[[#This Row],[Sales]])/100</f>
        <v>5.9796195652173896E-3</v>
      </c>
      <c r="Q1826" s="12"/>
    </row>
    <row r="1827" spans="1:17" x14ac:dyDescent="0.25">
      <c r="A1827">
        <v>11041</v>
      </c>
      <c r="B1827">
        <v>2</v>
      </c>
      <c r="C1827" t="str">
        <f>_xlfn.XLOOKUP(order_details[[#This Row],[orderID]],orders[orderID],orders[customerID])</f>
        <v>CHOPS</v>
      </c>
      <c r="D1827" t="str">
        <f>_xlfn.XLOOKUP(order_details[[#This Row],[orderID]],orders[orderID],orders[Employee Name])</f>
        <v>Janet Leverling</v>
      </c>
      <c r="E1827" t="str">
        <f>_xlfn.XLOOKUP(order_details[[#This Row],[Customer ID]],customers[customerID],customers[companyName])</f>
        <v>Chop-suey Chinese</v>
      </c>
      <c r="F1827" t="str">
        <f>_xlfn.XLOOKUP(order_details[[#This Row],[productID]],products[productID],products[productName])</f>
        <v>Chang</v>
      </c>
      <c r="G1827" t="str">
        <f>_xlfn.XLOOKUP(order_details[[#This Row],[Product Name]],products[productName],products[Category Name])</f>
        <v>Beverages</v>
      </c>
      <c r="H1827" s="6">
        <f>_xlfn.XLOOKUP(order_details[[#This Row],[orderID]],orders[orderID],orders[orderDate])</f>
        <v>42116</v>
      </c>
      <c r="I1827" s="6" t="e">
        <f>DATEVALUE(order_details[[#This Row],[Order Date]])</f>
        <v>#VALUE!</v>
      </c>
      <c r="J1827">
        <v>19</v>
      </c>
      <c r="K1827">
        <v>30</v>
      </c>
      <c r="L1827">
        <v>0.2</v>
      </c>
      <c r="M1827">
        <f>(order_details[[#This Row],[unitPrice]]*order_details[[#This Row],[quantity]]) - (order_details[[#This Row],[unitPrice]]*order_details[[#This Row],[quantity]]*order_details[[#This Row],[discount]])</f>
        <v>456</v>
      </c>
      <c r="N1827">
        <f>_xlfn.XLOOKUP(order_details[[#This Row],[orderID]],orders[orderID],orders[freight])</f>
        <v>48.22</v>
      </c>
      <c r="O1827">
        <f>order_details[[#This Row],[Sales]]-order_details[[#This Row],[Freight]]</f>
        <v>407.78</v>
      </c>
      <c r="P1827" s="8">
        <f>(order_details[[#This Row],[Profit]]/order_details[[#This Row],[Sales]])/100</f>
        <v>8.9425438596491217E-3</v>
      </c>
      <c r="Q1827" s="12"/>
    </row>
    <row r="1828" spans="1:17" x14ac:dyDescent="0.25">
      <c r="A1828">
        <v>11049</v>
      </c>
      <c r="B1828">
        <v>2</v>
      </c>
      <c r="C1828" t="str">
        <f>_xlfn.XLOOKUP(order_details[[#This Row],[orderID]],orders[orderID],orders[customerID])</f>
        <v>GOURL</v>
      </c>
      <c r="D1828" t="str">
        <f>_xlfn.XLOOKUP(order_details[[#This Row],[orderID]],orders[orderID],orders[Employee Name])</f>
        <v>Janet Leverling</v>
      </c>
      <c r="E1828" t="str">
        <f>_xlfn.XLOOKUP(order_details[[#This Row],[Customer ID]],customers[customerID],customers[companyName])</f>
        <v>Gourmet Lanchonetes</v>
      </c>
      <c r="F1828" t="str">
        <f>_xlfn.XLOOKUP(order_details[[#This Row],[productID]],products[productID],products[productName])</f>
        <v>Chang</v>
      </c>
      <c r="G1828" t="str">
        <f>_xlfn.XLOOKUP(order_details[[#This Row],[Product Name]],products[productName],products[Category Name])</f>
        <v>Beverages</v>
      </c>
      <c r="H1828" s="6">
        <f>_xlfn.XLOOKUP(order_details[[#This Row],[orderID]],orders[orderID],orders[orderDate])</f>
        <v>42118</v>
      </c>
      <c r="I1828" s="6" t="e">
        <f>DATEVALUE(order_details[[#This Row],[Order Date]])</f>
        <v>#VALUE!</v>
      </c>
      <c r="J1828">
        <v>19</v>
      </c>
      <c r="K1828">
        <v>10</v>
      </c>
      <c r="L1828">
        <v>0.2</v>
      </c>
      <c r="M1828">
        <f>(order_details[[#This Row],[unitPrice]]*order_details[[#This Row],[quantity]]) - (order_details[[#This Row],[unitPrice]]*order_details[[#This Row],[quantity]]*order_details[[#This Row],[discount]])</f>
        <v>152</v>
      </c>
      <c r="N1828">
        <f>_xlfn.XLOOKUP(order_details[[#This Row],[orderID]],orders[orderID],orders[freight])</f>
        <v>8.34</v>
      </c>
      <c r="O1828">
        <f>order_details[[#This Row],[Sales]]-order_details[[#This Row],[Freight]]</f>
        <v>143.66</v>
      </c>
      <c r="P1828" s="8">
        <f>(order_details[[#This Row],[Profit]]/order_details[[#This Row],[Sales]])/100</f>
        <v>9.4513157894736844E-3</v>
      </c>
      <c r="Q1828" s="12"/>
    </row>
    <row r="1829" spans="1:17" x14ac:dyDescent="0.25">
      <c r="A1829">
        <v>11049</v>
      </c>
      <c r="B1829">
        <v>12</v>
      </c>
      <c r="C1829" t="str">
        <f>_xlfn.XLOOKUP(order_details[[#This Row],[orderID]],orders[orderID],orders[customerID])</f>
        <v>GOURL</v>
      </c>
      <c r="D1829" t="str">
        <f>_xlfn.XLOOKUP(order_details[[#This Row],[orderID]],orders[orderID],orders[Employee Name])</f>
        <v>Janet Leverling</v>
      </c>
      <c r="E1829" t="str">
        <f>_xlfn.XLOOKUP(order_details[[#This Row],[Customer ID]],customers[customerID],customers[companyName])</f>
        <v>Gourmet Lanchonetes</v>
      </c>
      <c r="F1829" t="str">
        <f>_xlfn.XLOOKUP(order_details[[#This Row],[productID]],products[productID],products[productName])</f>
        <v>Queso Manchego La Pastora</v>
      </c>
      <c r="G1829" t="str">
        <f>_xlfn.XLOOKUP(order_details[[#This Row],[Product Name]],products[productName],products[Category Name])</f>
        <v>Dairy Products</v>
      </c>
      <c r="H1829" s="6">
        <f>_xlfn.XLOOKUP(order_details[[#This Row],[orderID]],orders[orderID],orders[orderDate])</f>
        <v>42118</v>
      </c>
      <c r="I1829" s="6" t="e">
        <f>DATEVALUE(order_details[[#This Row],[Order Date]])</f>
        <v>#VALUE!</v>
      </c>
      <c r="J1829">
        <v>38</v>
      </c>
      <c r="K1829">
        <v>4</v>
      </c>
      <c r="L1829">
        <v>0.2</v>
      </c>
      <c r="M1829">
        <f>(order_details[[#This Row],[unitPrice]]*order_details[[#This Row],[quantity]]) - (order_details[[#This Row],[unitPrice]]*order_details[[#This Row],[quantity]]*order_details[[#This Row],[discount]])</f>
        <v>121.6</v>
      </c>
      <c r="N1829">
        <f>_xlfn.XLOOKUP(order_details[[#This Row],[orderID]],orders[orderID],orders[freight])</f>
        <v>8.34</v>
      </c>
      <c r="O1829">
        <f>order_details[[#This Row],[Sales]]-order_details[[#This Row],[Freight]]</f>
        <v>113.25999999999999</v>
      </c>
      <c r="P1829" s="8">
        <f>(order_details[[#This Row],[Profit]]/order_details[[#This Row],[Sales]])/100</f>
        <v>9.3141447368421046E-3</v>
      </c>
      <c r="Q1829" s="12"/>
    </row>
    <row r="1830" spans="1:17" x14ac:dyDescent="0.25">
      <c r="A1830">
        <v>11051</v>
      </c>
      <c r="B1830">
        <v>24</v>
      </c>
      <c r="C1830" t="str">
        <f>_xlfn.XLOOKUP(order_details[[#This Row],[orderID]],orders[orderID],orders[customerID])</f>
        <v>LAMAI</v>
      </c>
      <c r="D1830" t="str">
        <f>_xlfn.XLOOKUP(order_details[[#This Row],[orderID]],orders[orderID],orders[Employee Name])</f>
        <v>Robert King</v>
      </c>
      <c r="E1830" t="str">
        <f>_xlfn.XLOOKUP(order_details[[#This Row],[Customer ID]],customers[customerID],customers[companyName])</f>
        <v>La maison d'Asie</v>
      </c>
      <c r="F1830" t="str">
        <f>_xlfn.XLOOKUP(order_details[[#This Row],[productID]],products[productID],products[productName])</f>
        <v>Guarana Fantastica</v>
      </c>
      <c r="G1830" t="str">
        <f>_xlfn.XLOOKUP(order_details[[#This Row],[Product Name]],products[productName],products[Category Name])</f>
        <v>Beverages</v>
      </c>
      <c r="H1830" s="6">
        <f>_xlfn.XLOOKUP(order_details[[#This Row],[orderID]],orders[orderID],orders[orderDate])</f>
        <v>42121</v>
      </c>
      <c r="I1830" s="6" t="e">
        <f>DATEVALUE(order_details[[#This Row],[Order Date]])</f>
        <v>#VALUE!</v>
      </c>
      <c r="J1830">
        <v>4.5</v>
      </c>
      <c r="K1830">
        <v>10</v>
      </c>
      <c r="L1830">
        <v>0.2</v>
      </c>
      <c r="M1830">
        <f>(order_details[[#This Row],[unitPrice]]*order_details[[#This Row],[quantity]]) - (order_details[[#This Row],[unitPrice]]*order_details[[#This Row],[quantity]]*order_details[[#This Row],[discount]])</f>
        <v>36</v>
      </c>
      <c r="N1830">
        <f>_xlfn.XLOOKUP(order_details[[#This Row],[orderID]],orders[orderID],orders[freight])</f>
        <v>2.79</v>
      </c>
      <c r="O1830">
        <f>order_details[[#This Row],[Sales]]-order_details[[#This Row],[Freight]]</f>
        <v>33.21</v>
      </c>
      <c r="P1830" s="8">
        <f>(order_details[[#This Row],[Profit]]/order_details[[#This Row],[Sales]])/100</f>
        <v>9.2250000000000006E-3</v>
      </c>
      <c r="Q1830" s="12"/>
    </row>
    <row r="1831" spans="1:17" x14ac:dyDescent="0.25">
      <c r="A1831">
        <v>11052</v>
      </c>
      <c r="B1831">
        <v>43</v>
      </c>
      <c r="C1831" t="str">
        <f>_xlfn.XLOOKUP(order_details[[#This Row],[orderID]],orders[orderID],orders[customerID])</f>
        <v>HANAR</v>
      </c>
      <c r="D1831" t="str">
        <f>_xlfn.XLOOKUP(order_details[[#This Row],[orderID]],orders[orderID],orders[Employee Name])</f>
        <v>Janet Leverling</v>
      </c>
      <c r="E1831" t="str">
        <f>_xlfn.XLOOKUP(order_details[[#This Row],[Customer ID]],customers[customerID],customers[companyName])</f>
        <v>Hanari Carnes</v>
      </c>
      <c r="F1831" t="str">
        <f>_xlfn.XLOOKUP(order_details[[#This Row],[productID]],products[productID],products[productName])</f>
        <v>Ipoh Coffee</v>
      </c>
      <c r="G1831" t="str">
        <f>_xlfn.XLOOKUP(order_details[[#This Row],[Product Name]],products[productName],products[Category Name])</f>
        <v>Beverages</v>
      </c>
      <c r="H1831" s="6">
        <f>_xlfn.XLOOKUP(order_details[[#This Row],[orderID]],orders[orderID],orders[orderDate])</f>
        <v>42121</v>
      </c>
      <c r="I1831" s="6" t="e">
        <f>DATEVALUE(order_details[[#This Row],[Order Date]])</f>
        <v>#VALUE!</v>
      </c>
      <c r="J1831">
        <v>46</v>
      </c>
      <c r="K1831">
        <v>30</v>
      </c>
      <c r="L1831">
        <v>0.2</v>
      </c>
      <c r="M1831">
        <f>(order_details[[#This Row],[unitPrice]]*order_details[[#This Row],[quantity]]) - (order_details[[#This Row],[unitPrice]]*order_details[[#This Row],[quantity]]*order_details[[#This Row],[discount]])</f>
        <v>1104</v>
      </c>
      <c r="N1831">
        <f>_xlfn.XLOOKUP(order_details[[#This Row],[orderID]],orders[orderID],orders[freight])</f>
        <v>67.260000000000005</v>
      </c>
      <c r="O1831">
        <f>order_details[[#This Row],[Sales]]-order_details[[#This Row],[Freight]]</f>
        <v>1036.74</v>
      </c>
      <c r="P1831" s="8">
        <f>(order_details[[#This Row],[Profit]]/order_details[[#This Row],[Sales]])/100</f>
        <v>9.3907608695652182E-3</v>
      </c>
      <c r="Q1831" s="12"/>
    </row>
    <row r="1832" spans="1:17" x14ac:dyDescent="0.25">
      <c r="A1832">
        <v>11052</v>
      </c>
      <c r="B1832">
        <v>61</v>
      </c>
      <c r="C1832" t="str">
        <f>_xlfn.XLOOKUP(order_details[[#This Row],[orderID]],orders[orderID],orders[customerID])</f>
        <v>HANAR</v>
      </c>
      <c r="D1832" t="str">
        <f>_xlfn.XLOOKUP(order_details[[#This Row],[orderID]],orders[orderID],orders[Employee Name])</f>
        <v>Janet Leverling</v>
      </c>
      <c r="E1832" t="str">
        <f>_xlfn.XLOOKUP(order_details[[#This Row],[Customer ID]],customers[customerID],customers[companyName])</f>
        <v>Hanari Carnes</v>
      </c>
      <c r="F1832" t="str">
        <f>_xlfn.XLOOKUP(order_details[[#This Row],[productID]],products[productID],products[productName])</f>
        <v>Sirop d'érable</v>
      </c>
      <c r="G1832" t="str">
        <f>_xlfn.XLOOKUP(order_details[[#This Row],[Product Name]],products[productName],products[Category Name])</f>
        <v>Condiments</v>
      </c>
      <c r="H1832" s="6">
        <f>_xlfn.XLOOKUP(order_details[[#This Row],[orderID]],orders[orderID],orders[orderDate])</f>
        <v>42121</v>
      </c>
      <c r="I1832" s="6" t="e">
        <f>DATEVALUE(order_details[[#This Row],[Order Date]])</f>
        <v>#VALUE!</v>
      </c>
      <c r="J1832">
        <v>28.5</v>
      </c>
      <c r="K1832">
        <v>10</v>
      </c>
      <c r="L1832">
        <v>0.2</v>
      </c>
      <c r="M1832">
        <f>(order_details[[#This Row],[unitPrice]]*order_details[[#This Row],[quantity]]) - (order_details[[#This Row],[unitPrice]]*order_details[[#This Row],[quantity]]*order_details[[#This Row],[discount]])</f>
        <v>228</v>
      </c>
      <c r="N1832">
        <f>_xlfn.XLOOKUP(order_details[[#This Row],[orderID]],orders[orderID],orders[freight])</f>
        <v>67.260000000000005</v>
      </c>
      <c r="O1832">
        <f>order_details[[#This Row],[Sales]]-order_details[[#This Row],[Freight]]</f>
        <v>160.74</v>
      </c>
      <c r="P1832" s="8">
        <f>(order_details[[#This Row],[Profit]]/order_details[[#This Row],[Sales]])/100</f>
        <v>7.0500000000000007E-3</v>
      </c>
      <c r="Q1832" s="12"/>
    </row>
    <row r="1833" spans="1:17" x14ac:dyDescent="0.25">
      <c r="A1833">
        <v>11053</v>
      </c>
      <c r="B1833">
        <v>18</v>
      </c>
      <c r="C1833" t="str">
        <f>_xlfn.XLOOKUP(order_details[[#This Row],[orderID]],orders[orderID],orders[customerID])</f>
        <v>PICCO</v>
      </c>
      <c r="D1833" t="str">
        <f>_xlfn.XLOOKUP(order_details[[#This Row],[orderID]],orders[orderID],orders[Employee Name])</f>
        <v>Andrew Fuller</v>
      </c>
      <c r="E1833" t="str">
        <f>_xlfn.XLOOKUP(order_details[[#This Row],[Customer ID]],customers[customerID],customers[companyName])</f>
        <v>Piccolo und mehr</v>
      </c>
      <c r="F1833" t="str">
        <f>_xlfn.XLOOKUP(order_details[[#This Row],[productID]],products[productID],products[productName])</f>
        <v>Carnarvon Tigers</v>
      </c>
      <c r="G1833" t="str">
        <f>_xlfn.XLOOKUP(order_details[[#This Row],[Product Name]],products[productName],products[Category Name])</f>
        <v>Seafood</v>
      </c>
      <c r="H1833" s="6">
        <f>_xlfn.XLOOKUP(order_details[[#This Row],[orderID]],orders[orderID],orders[orderDate])</f>
        <v>42121</v>
      </c>
      <c r="I1833" s="6" t="e">
        <f>DATEVALUE(order_details[[#This Row],[Order Date]])</f>
        <v>#VALUE!</v>
      </c>
      <c r="J1833">
        <v>62.5</v>
      </c>
      <c r="K1833">
        <v>35</v>
      </c>
      <c r="L1833">
        <v>0.2</v>
      </c>
      <c r="M1833">
        <f>(order_details[[#This Row],[unitPrice]]*order_details[[#This Row],[quantity]]) - (order_details[[#This Row],[unitPrice]]*order_details[[#This Row],[quantity]]*order_details[[#This Row],[discount]])</f>
        <v>1750</v>
      </c>
      <c r="N1833">
        <f>_xlfn.XLOOKUP(order_details[[#This Row],[orderID]],orders[orderID],orders[freight])</f>
        <v>53.05</v>
      </c>
      <c r="O1833">
        <f>order_details[[#This Row],[Sales]]-order_details[[#This Row],[Freight]]</f>
        <v>1696.95</v>
      </c>
      <c r="P1833" s="8">
        <f>(order_details[[#This Row],[Profit]]/order_details[[#This Row],[Sales]])/100</f>
        <v>9.6968571428571425E-3</v>
      </c>
      <c r="Q1833" s="12"/>
    </row>
    <row r="1834" spans="1:17" x14ac:dyDescent="0.25">
      <c r="A1834">
        <v>11053</v>
      </c>
      <c r="B1834">
        <v>64</v>
      </c>
      <c r="C1834" t="str">
        <f>_xlfn.XLOOKUP(order_details[[#This Row],[orderID]],orders[orderID],orders[customerID])</f>
        <v>PICCO</v>
      </c>
      <c r="D1834" t="str">
        <f>_xlfn.XLOOKUP(order_details[[#This Row],[orderID]],orders[orderID],orders[Employee Name])</f>
        <v>Andrew Fuller</v>
      </c>
      <c r="E1834" t="str">
        <f>_xlfn.XLOOKUP(order_details[[#This Row],[Customer ID]],customers[customerID],customers[companyName])</f>
        <v>Piccolo und mehr</v>
      </c>
      <c r="F1834" t="str">
        <f>_xlfn.XLOOKUP(order_details[[#This Row],[productID]],products[productID],products[productName])</f>
        <v>Wimmers gute Semmelknödel</v>
      </c>
      <c r="G1834" t="str">
        <f>_xlfn.XLOOKUP(order_details[[#This Row],[Product Name]],products[productName],products[Category Name])</f>
        <v>Grains &amp; Cereals</v>
      </c>
      <c r="H1834" s="6">
        <f>_xlfn.XLOOKUP(order_details[[#This Row],[orderID]],orders[orderID],orders[orderDate])</f>
        <v>42121</v>
      </c>
      <c r="I1834" s="6" t="e">
        <f>DATEVALUE(order_details[[#This Row],[Order Date]])</f>
        <v>#VALUE!</v>
      </c>
      <c r="J1834">
        <v>33.25</v>
      </c>
      <c r="K1834">
        <v>25</v>
      </c>
      <c r="L1834">
        <v>0.2</v>
      </c>
      <c r="M1834">
        <f>(order_details[[#This Row],[unitPrice]]*order_details[[#This Row],[quantity]]) - (order_details[[#This Row],[unitPrice]]*order_details[[#This Row],[quantity]]*order_details[[#This Row],[discount]])</f>
        <v>665</v>
      </c>
      <c r="N1834">
        <f>_xlfn.XLOOKUP(order_details[[#This Row],[orderID]],orders[orderID],orders[freight])</f>
        <v>53.05</v>
      </c>
      <c r="O1834">
        <f>order_details[[#This Row],[Sales]]-order_details[[#This Row],[Freight]]</f>
        <v>611.95000000000005</v>
      </c>
      <c r="P1834" s="8">
        <f>(order_details[[#This Row],[Profit]]/order_details[[#This Row],[Sales]])/100</f>
        <v>9.2022556390977447E-3</v>
      </c>
      <c r="Q1834" s="12"/>
    </row>
    <row r="1835" spans="1:17" x14ac:dyDescent="0.25">
      <c r="A1835">
        <v>11062</v>
      </c>
      <c r="B1835">
        <v>53</v>
      </c>
      <c r="C1835" t="str">
        <f>_xlfn.XLOOKUP(order_details[[#This Row],[orderID]],orders[orderID],orders[customerID])</f>
        <v>REGGC</v>
      </c>
      <c r="D1835" t="str">
        <f>_xlfn.XLOOKUP(order_details[[#This Row],[orderID]],orders[orderID],orders[Employee Name])</f>
        <v>Margaret Peacock</v>
      </c>
      <c r="E1835" t="str">
        <f>_xlfn.XLOOKUP(order_details[[#This Row],[Customer ID]],customers[customerID],customers[companyName])</f>
        <v>Reggiani Caseifici</v>
      </c>
      <c r="F1835" t="str">
        <f>_xlfn.XLOOKUP(order_details[[#This Row],[productID]],products[productID],products[productName])</f>
        <v>Perth Pasties</v>
      </c>
      <c r="G1835" t="str">
        <f>_xlfn.XLOOKUP(order_details[[#This Row],[Product Name]],products[productName],products[Category Name])</f>
        <v>Meat &amp; Poultry</v>
      </c>
      <c r="H1835" s="6">
        <f>_xlfn.XLOOKUP(order_details[[#This Row],[orderID]],orders[orderID],orders[orderDate])</f>
        <v>42124</v>
      </c>
      <c r="I1835" s="6" t="e">
        <f>DATEVALUE(order_details[[#This Row],[Order Date]])</f>
        <v>#VALUE!</v>
      </c>
      <c r="J1835">
        <v>32.799999999999997</v>
      </c>
      <c r="K1835">
        <v>10</v>
      </c>
      <c r="L1835">
        <v>0.2</v>
      </c>
      <c r="M1835">
        <f>(order_details[[#This Row],[unitPrice]]*order_details[[#This Row],[quantity]]) - (order_details[[#This Row],[unitPrice]]*order_details[[#This Row],[quantity]]*order_details[[#This Row],[discount]])</f>
        <v>262.39999999999998</v>
      </c>
      <c r="N1835">
        <f>_xlfn.XLOOKUP(order_details[[#This Row],[orderID]],orders[orderID],orders[freight])</f>
        <v>29.93</v>
      </c>
      <c r="O1835">
        <f>order_details[[#This Row],[Sales]]-order_details[[#This Row],[Freight]]</f>
        <v>232.46999999999997</v>
      </c>
      <c r="P1835" s="8">
        <f>(order_details[[#This Row],[Profit]]/order_details[[#This Row],[Sales]])/100</f>
        <v>8.8593749999999992E-3</v>
      </c>
      <c r="Q1835" s="12"/>
    </row>
    <row r="1836" spans="1:17" x14ac:dyDescent="0.25">
      <c r="A1836">
        <v>11062</v>
      </c>
      <c r="B1836">
        <v>70</v>
      </c>
      <c r="C1836" t="str">
        <f>_xlfn.XLOOKUP(order_details[[#This Row],[orderID]],orders[orderID],orders[customerID])</f>
        <v>REGGC</v>
      </c>
      <c r="D1836" t="str">
        <f>_xlfn.XLOOKUP(order_details[[#This Row],[orderID]],orders[orderID],orders[Employee Name])</f>
        <v>Margaret Peacock</v>
      </c>
      <c r="E1836" t="str">
        <f>_xlfn.XLOOKUP(order_details[[#This Row],[Customer ID]],customers[customerID],customers[companyName])</f>
        <v>Reggiani Caseifici</v>
      </c>
      <c r="F1836" t="str">
        <f>_xlfn.XLOOKUP(order_details[[#This Row],[productID]],products[productID],products[productName])</f>
        <v>Outback Lager</v>
      </c>
      <c r="G1836" t="str">
        <f>_xlfn.XLOOKUP(order_details[[#This Row],[Product Name]],products[productName],products[Category Name])</f>
        <v>Beverages</v>
      </c>
      <c r="H1836" s="6">
        <f>_xlfn.XLOOKUP(order_details[[#This Row],[orderID]],orders[orderID],orders[orderDate])</f>
        <v>42124</v>
      </c>
      <c r="I1836" s="6" t="e">
        <f>DATEVALUE(order_details[[#This Row],[Order Date]])</f>
        <v>#VALUE!</v>
      </c>
      <c r="J1836">
        <v>15</v>
      </c>
      <c r="K1836">
        <v>12</v>
      </c>
      <c r="L1836">
        <v>0.2</v>
      </c>
      <c r="M1836">
        <f>(order_details[[#This Row],[unitPrice]]*order_details[[#This Row],[quantity]]) - (order_details[[#This Row],[unitPrice]]*order_details[[#This Row],[quantity]]*order_details[[#This Row],[discount]])</f>
        <v>144</v>
      </c>
      <c r="N1836">
        <f>_xlfn.XLOOKUP(order_details[[#This Row],[orderID]],orders[orderID],orders[freight])</f>
        <v>29.93</v>
      </c>
      <c r="O1836">
        <f>order_details[[#This Row],[Sales]]-order_details[[#This Row],[Freight]]</f>
        <v>114.07</v>
      </c>
      <c r="P1836" s="8">
        <f>(order_details[[#This Row],[Profit]]/order_details[[#This Row],[Sales]])/100</f>
        <v>7.9215277777777773E-3</v>
      </c>
      <c r="Q1836" s="12"/>
    </row>
    <row r="1837" spans="1:17" x14ac:dyDescent="0.25">
      <c r="A1837">
        <v>11077</v>
      </c>
      <c r="B1837">
        <v>2</v>
      </c>
      <c r="C1837" t="str">
        <f>_xlfn.XLOOKUP(order_details[[#This Row],[orderID]],orders[orderID],orders[customerID])</f>
        <v>RATTC</v>
      </c>
      <c r="D1837" t="str">
        <f>_xlfn.XLOOKUP(order_details[[#This Row],[orderID]],orders[orderID],orders[Employee Name])</f>
        <v>Nancy Davolio</v>
      </c>
      <c r="E1837" t="str">
        <f>_xlfn.XLOOKUP(order_details[[#This Row],[Customer ID]],customers[customerID],customers[companyName])</f>
        <v>Rattlesnake Canyon Grocery</v>
      </c>
      <c r="F1837" t="str">
        <f>_xlfn.XLOOKUP(order_details[[#This Row],[productID]],products[productID],products[productName])</f>
        <v>Chang</v>
      </c>
      <c r="G1837" t="str">
        <f>_xlfn.XLOOKUP(order_details[[#This Row],[Product Name]],products[productName],products[Category Name])</f>
        <v>Beverages</v>
      </c>
      <c r="H1837" s="6">
        <f>_xlfn.XLOOKUP(order_details[[#This Row],[orderID]],orders[orderID],orders[orderDate])</f>
        <v>42130</v>
      </c>
      <c r="I1837" s="6" t="e">
        <f>DATEVALUE(order_details[[#This Row],[Order Date]])</f>
        <v>#VALUE!</v>
      </c>
      <c r="J1837">
        <v>19</v>
      </c>
      <c r="K1837">
        <v>24</v>
      </c>
      <c r="L1837">
        <v>0.2</v>
      </c>
      <c r="M1837">
        <f>(order_details[[#This Row],[unitPrice]]*order_details[[#This Row],[quantity]]) - (order_details[[#This Row],[unitPrice]]*order_details[[#This Row],[quantity]]*order_details[[#This Row],[discount]])</f>
        <v>364.8</v>
      </c>
      <c r="N1837">
        <f>_xlfn.XLOOKUP(order_details[[#This Row],[orderID]],orders[orderID],orders[freight])</f>
        <v>8.5299999999999994</v>
      </c>
      <c r="O1837">
        <f>order_details[[#This Row],[Sales]]-order_details[[#This Row],[Freight]]</f>
        <v>356.27000000000004</v>
      </c>
      <c r="P1837" s="8">
        <f>(order_details[[#This Row],[Profit]]/order_details[[#This Row],[Sales]])/100</f>
        <v>9.7661732456140356E-3</v>
      </c>
      <c r="Q1837" s="12"/>
    </row>
    <row r="1838" spans="1:17" x14ac:dyDescent="0.25">
      <c r="A1838">
        <v>10250</v>
      </c>
      <c r="B1838">
        <v>51</v>
      </c>
      <c r="C1838" t="str">
        <f>_xlfn.XLOOKUP(order_details[[#This Row],[orderID]],orders[orderID],orders[customerID])</f>
        <v>HANAR</v>
      </c>
      <c r="D1838" t="str">
        <f>_xlfn.XLOOKUP(order_details[[#This Row],[orderID]],orders[orderID],orders[Employee Name])</f>
        <v>Margaret Peacock</v>
      </c>
      <c r="E1838" t="str">
        <f>_xlfn.XLOOKUP(order_details[[#This Row],[Customer ID]],customers[customerID],customers[companyName])</f>
        <v>Hanari Carnes</v>
      </c>
      <c r="F1838" t="str">
        <f>_xlfn.XLOOKUP(order_details[[#This Row],[productID]],products[productID],products[productName])</f>
        <v>Manjimup Dried Apples</v>
      </c>
      <c r="G1838" t="str">
        <f>_xlfn.XLOOKUP(order_details[[#This Row],[Product Name]],products[productName],products[Category Name])</f>
        <v>Produce</v>
      </c>
      <c r="H1838" s="6">
        <f>_xlfn.XLOOKUP(order_details[[#This Row],[orderID]],orders[orderID],orders[orderDate])</f>
        <v>41463</v>
      </c>
      <c r="I1838" s="6" t="e">
        <f>DATEVALUE(order_details[[#This Row],[Order Date]])</f>
        <v>#VALUE!</v>
      </c>
      <c r="J1838">
        <v>42.4</v>
      </c>
      <c r="K1838">
        <v>35</v>
      </c>
      <c r="L1838">
        <v>0.15</v>
      </c>
      <c r="M1838">
        <f>(order_details[[#This Row],[unitPrice]]*order_details[[#This Row],[quantity]]) - (order_details[[#This Row],[unitPrice]]*order_details[[#This Row],[quantity]]*order_details[[#This Row],[discount]])</f>
        <v>1261.4000000000001</v>
      </c>
      <c r="N1838">
        <f>_xlfn.XLOOKUP(order_details[[#This Row],[orderID]],orders[orderID],orders[freight])</f>
        <v>65.83</v>
      </c>
      <c r="O1838">
        <f>order_details[[#This Row],[Sales]]-order_details[[#This Row],[Freight]]</f>
        <v>1195.5700000000002</v>
      </c>
      <c r="P1838" s="8">
        <f>(order_details[[#This Row],[Profit]]/order_details[[#This Row],[Sales]])/100</f>
        <v>9.4781195497066761E-3</v>
      </c>
      <c r="Q1838" s="12"/>
    </row>
    <row r="1839" spans="1:17" x14ac:dyDescent="0.25">
      <c r="A1839">
        <v>10250</v>
      </c>
      <c r="B1839">
        <v>65</v>
      </c>
      <c r="C1839" t="str">
        <f>_xlfn.XLOOKUP(order_details[[#This Row],[orderID]],orders[orderID],orders[customerID])</f>
        <v>HANAR</v>
      </c>
      <c r="D1839" t="str">
        <f>_xlfn.XLOOKUP(order_details[[#This Row],[orderID]],orders[orderID],orders[Employee Name])</f>
        <v>Margaret Peacock</v>
      </c>
      <c r="E1839" t="str">
        <f>_xlfn.XLOOKUP(order_details[[#This Row],[Customer ID]],customers[customerID],customers[companyName])</f>
        <v>Hanari Carnes</v>
      </c>
      <c r="F1839" t="str">
        <f>_xlfn.XLOOKUP(order_details[[#This Row],[productID]],products[productID],products[productName])</f>
        <v>Louisiana Fiery Hot Pepper Sauce</v>
      </c>
      <c r="G1839" t="str">
        <f>_xlfn.XLOOKUP(order_details[[#This Row],[Product Name]],products[productName],products[Category Name])</f>
        <v>Condiments</v>
      </c>
      <c r="H1839" s="6">
        <f>_xlfn.XLOOKUP(order_details[[#This Row],[orderID]],orders[orderID],orders[orderDate])</f>
        <v>41463</v>
      </c>
      <c r="I1839" s="6" t="e">
        <f>DATEVALUE(order_details[[#This Row],[Order Date]])</f>
        <v>#VALUE!</v>
      </c>
      <c r="J1839">
        <v>16.8</v>
      </c>
      <c r="K1839">
        <v>15</v>
      </c>
      <c r="L1839">
        <v>0.15</v>
      </c>
      <c r="M1839">
        <f>(order_details[[#This Row],[unitPrice]]*order_details[[#This Row],[quantity]]) - (order_details[[#This Row],[unitPrice]]*order_details[[#This Row],[quantity]]*order_details[[#This Row],[discount]])</f>
        <v>214.2</v>
      </c>
      <c r="N1839">
        <f>_xlfn.XLOOKUP(order_details[[#This Row],[orderID]],orders[orderID],orders[freight])</f>
        <v>65.83</v>
      </c>
      <c r="O1839">
        <f>order_details[[#This Row],[Sales]]-order_details[[#This Row],[Freight]]</f>
        <v>148.37</v>
      </c>
      <c r="P1839" s="8">
        <f>(order_details[[#This Row],[Profit]]/order_details[[#This Row],[Sales]])/100</f>
        <v>6.9267040149393099E-3</v>
      </c>
      <c r="Q1839" s="12"/>
    </row>
    <row r="1840" spans="1:17" x14ac:dyDescent="0.25">
      <c r="A1840">
        <v>10254</v>
      </c>
      <c r="B1840">
        <v>24</v>
      </c>
      <c r="C1840" t="str">
        <f>_xlfn.XLOOKUP(order_details[[#This Row],[orderID]],orders[orderID],orders[customerID])</f>
        <v>CHOPS</v>
      </c>
      <c r="D1840" t="str">
        <f>_xlfn.XLOOKUP(order_details[[#This Row],[orderID]],orders[orderID],orders[Employee Name])</f>
        <v>Steven Buchanan</v>
      </c>
      <c r="E1840" t="str">
        <f>_xlfn.XLOOKUP(order_details[[#This Row],[Customer ID]],customers[customerID],customers[companyName])</f>
        <v>Chop-suey Chinese</v>
      </c>
      <c r="F1840" t="str">
        <f>_xlfn.XLOOKUP(order_details[[#This Row],[productID]],products[productID],products[productName])</f>
        <v>Guarana Fantastica</v>
      </c>
      <c r="G1840" t="str">
        <f>_xlfn.XLOOKUP(order_details[[#This Row],[Product Name]],products[productName],products[Category Name])</f>
        <v>Beverages</v>
      </c>
      <c r="H1840" s="6">
        <f>_xlfn.XLOOKUP(order_details[[#This Row],[orderID]],orders[orderID],orders[orderDate])</f>
        <v>41466</v>
      </c>
      <c r="I1840" s="6" t="e">
        <f>DATEVALUE(order_details[[#This Row],[Order Date]])</f>
        <v>#VALUE!</v>
      </c>
      <c r="J1840">
        <v>3.6</v>
      </c>
      <c r="K1840">
        <v>15</v>
      </c>
      <c r="L1840">
        <v>0.15</v>
      </c>
      <c r="M1840">
        <f>(order_details[[#This Row],[unitPrice]]*order_details[[#This Row],[quantity]]) - (order_details[[#This Row],[unitPrice]]*order_details[[#This Row],[quantity]]*order_details[[#This Row],[discount]])</f>
        <v>45.9</v>
      </c>
      <c r="N1840">
        <f>_xlfn.XLOOKUP(order_details[[#This Row],[orderID]],orders[orderID],orders[freight])</f>
        <v>22.98</v>
      </c>
      <c r="O1840">
        <f>order_details[[#This Row],[Sales]]-order_details[[#This Row],[Freight]]</f>
        <v>22.919999999999998</v>
      </c>
      <c r="P1840" s="8">
        <f>(order_details[[#This Row],[Profit]]/order_details[[#This Row],[Sales]])/100</f>
        <v>4.9934640522875818E-3</v>
      </c>
      <c r="Q1840" s="12"/>
    </row>
    <row r="1841" spans="1:17" x14ac:dyDescent="0.25">
      <c r="A1841">
        <v>10254</v>
      </c>
      <c r="B1841">
        <v>55</v>
      </c>
      <c r="C1841" t="str">
        <f>_xlfn.XLOOKUP(order_details[[#This Row],[orderID]],orders[orderID],orders[customerID])</f>
        <v>CHOPS</v>
      </c>
      <c r="D1841" t="str">
        <f>_xlfn.XLOOKUP(order_details[[#This Row],[orderID]],orders[orderID],orders[Employee Name])</f>
        <v>Steven Buchanan</v>
      </c>
      <c r="E1841" t="str">
        <f>_xlfn.XLOOKUP(order_details[[#This Row],[Customer ID]],customers[customerID],customers[companyName])</f>
        <v>Chop-suey Chinese</v>
      </c>
      <c r="F1841" t="str">
        <f>_xlfn.XLOOKUP(order_details[[#This Row],[productID]],products[productID],products[productName])</f>
        <v>Pâté chinois</v>
      </c>
      <c r="G1841" t="str">
        <f>_xlfn.XLOOKUP(order_details[[#This Row],[Product Name]],products[productName],products[Category Name])</f>
        <v>Meat &amp; Poultry</v>
      </c>
      <c r="H1841" s="6">
        <f>_xlfn.XLOOKUP(order_details[[#This Row],[orderID]],orders[orderID],orders[orderDate])</f>
        <v>41466</v>
      </c>
      <c r="I1841" s="6" t="e">
        <f>DATEVALUE(order_details[[#This Row],[Order Date]])</f>
        <v>#VALUE!</v>
      </c>
      <c r="J1841">
        <v>19.2</v>
      </c>
      <c r="K1841">
        <v>21</v>
      </c>
      <c r="L1841">
        <v>0.15</v>
      </c>
      <c r="M1841">
        <f>(order_details[[#This Row],[unitPrice]]*order_details[[#This Row],[quantity]]) - (order_details[[#This Row],[unitPrice]]*order_details[[#This Row],[quantity]]*order_details[[#This Row],[discount]])</f>
        <v>342.71999999999997</v>
      </c>
      <c r="N1841">
        <f>_xlfn.XLOOKUP(order_details[[#This Row],[orderID]],orders[orderID],orders[freight])</f>
        <v>22.98</v>
      </c>
      <c r="O1841">
        <f>order_details[[#This Row],[Sales]]-order_details[[#This Row],[Freight]]</f>
        <v>319.73999999999995</v>
      </c>
      <c r="P1841" s="8">
        <f>(order_details[[#This Row],[Profit]]/order_details[[#This Row],[Sales]])/100</f>
        <v>9.3294817927170853E-3</v>
      </c>
      <c r="Q1841" s="12"/>
    </row>
    <row r="1842" spans="1:17" x14ac:dyDescent="0.25">
      <c r="A1842">
        <v>10264</v>
      </c>
      <c r="B1842">
        <v>41</v>
      </c>
      <c r="C1842" t="str">
        <f>_xlfn.XLOOKUP(order_details[[#This Row],[orderID]],orders[orderID],orders[customerID])</f>
        <v>FOLKO</v>
      </c>
      <c r="D1842" t="str">
        <f>_xlfn.XLOOKUP(order_details[[#This Row],[orderID]],orders[orderID],orders[Employee Name])</f>
        <v>Michael Suyama</v>
      </c>
      <c r="E1842" t="str">
        <f>_xlfn.XLOOKUP(order_details[[#This Row],[Customer ID]],customers[customerID],customers[companyName])</f>
        <v>Folk och fä HB</v>
      </c>
      <c r="F1842" t="str">
        <f>_xlfn.XLOOKUP(order_details[[#This Row],[productID]],products[productID],products[productName])</f>
        <v>Jack's New England Clam Chowder</v>
      </c>
      <c r="G1842" t="str">
        <f>_xlfn.XLOOKUP(order_details[[#This Row],[Product Name]],products[productName],products[Category Name])</f>
        <v>Seafood</v>
      </c>
      <c r="H1842" s="6">
        <f>_xlfn.XLOOKUP(order_details[[#This Row],[orderID]],orders[orderID],orders[orderDate])</f>
        <v>41479</v>
      </c>
      <c r="I1842" s="6" t="e">
        <f>DATEVALUE(order_details[[#This Row],[Order Date]])</f>
        <v>#VALUE!</v>
      </c>
      <c r="J1842">
        <v>7.7</v>
      </c>
      <c r="K1842">
        <v>25</v>
      </c>
      <c r="L1842">
        <v>0.15</v>
      </c>
      <c r="M1842">
        <f>(order_details[[#This Row],[unitPrice]]*order_details[[#This Row],[quantity]]) - (order_details[[#This Row],[unitPrice]]*order_details[[#This Row],[quantity]]*order_details[[#This Row],[discount]])</f>
        <v>163.625</v>
      </c>
      <c r="N1842">
        <f>_xlfn.XLOOKUP(order_details[[#This Row],[orderID]],orders[orderID],orders[freight])</f>
        <v>3.67</v>
      </c>
      <c r="O1842">
        <f>order_details[[#This Row],[Sales]]-order_details[[#This Row],[Freight]]</f>
        <v>159.95500000000001</v>
      </c>
      <c r="P1842" s="8">
        <f>(order_details[[#This Row],[Profit]]/order_details[[#This Row],[Sales]])/100</f>
        <v>9.7757066462948825E-3</v>
      </c>
      <c r="Q1842" s="12"/>
    </row>
    <row r="1843" spans="1:17" x14ac:dyDescent="0.25">
      <c r="A1843">
        <v>10267</v>
      </c>
      <c r="B1843">
        <v>59</v>
      </c>
      <c r="C1843" t="str">
        <f>_xlfn.XLOOKUP(order_details[[#This Row],[orderID]],orders[orderID],orders[customerID])</f>
        <v>FRANK</v>
      </c>
      <c r="D1843" t="str">
        <f>_xlfn.XLOOKUP(order_details[[#This Row],[orderID]],orders[orderID],orders[Employee Name])</f>
        <v>Margaret Peacock</v>
      </c>
      <c r="E1843" t="str">
        <f>_xlfn.XLOOKUP(order_details[[#This Row],[Customer ID]],customers[customerID],customers[companyName])</f>
        <v>Frankenversand</v>
      </c>
      <c r="F1843" t="str">
        <f>_xlfn.XLOOKUP(order_details[[#This Row],[productID]],products[productID],products[productName])</f>
        <v>Raclette Courdavault</v>
      </c>
      <c r="G1843" t="str">
        <f>_xlfn.XLOOKUP(order_details[[#This Row],[Product Name]],products[productName],products[Category Name])</f>
        <v>Dairy Products</v>
      </c>
      <c r="H1843" s="6">
        <f>_xlfn.XLOOKUP(order_details[[#This Row],[orderID]],orders[orderID],orders[orderDate])</f>
        <v>41484</v>
      </c>
      <c r="I1843" s="6" t="e">
        <f>DATEVALUE(order_details[[#This Row],[Order Date]])</f>
        <v>#VALUE!</v>
      </c>
      <c r="J1843">
        <v>44</v>
      </c>
      <c r="K1843">
        <v>70</v>
      </c>
      <c r="L1843">
        <v>0.15</v>
      </c>
      <c r="M1843">
        <f>(order_details[[#This Row],[unitPrice]]*order_details[[#This Row],[quantity]]) - (order_details[[#This Row],[unitPrice]]*order_details[[#This Row],[quantity]]*order_details[[#This Row],[discount]])</f>
        <v>2618</v>
      </c>
      <c r="N1843">
        <f>_xlfn.XLOOKUP(order_details[[#This Row],[orderID]],orders[orderID],orders[freight])</f>
        <v>208.58</v>
      </c>
      <c r="O1843">
        <f>order_details[[#This Row],[Sales]]-order_details[[#This Row],[Freight]]</f>
        <v>2409.42</v>
      </c>
      <c r="P1843" s="8">
        <f>(order_details[[#This Row],[Profit]]/order_details[[#This Row],[Sales]])/100</f>
        <v>9.203284950343775E-3</v>
      </c>
      <c r="Q1843" s="12"/>
    </row>
    <row r="1844" spans="1:17" x14ac:dyDescent="0.25">
      <c r="A1844">
        <v>10267</v>
      </c>
      <c r="B1844">
        <v>76</v>
      </c>
      <c r="C1844" t="str">
        <f>_xlfn.XLOOKUP(order_details[[#This Row],[orderID]],orders[orderID],orders[customerID])</f>
        <v>FRANK</v>
      </c>
      <c r="D1844" t="str">
        <f>_xlfn.XLOOKUP(order_details[[#This Row],[orderID]],orders[orderID],orders[Employee Name])</f>
        <v>Margaret Peacock</v>
      </c>
      <c r="E1844" t="str">
        <f>_xlfn.XLOOKUP(order_details[[#This Row],[Customer ID]],customers[customerID],customers[companyName])</f>
        <v>Frankenversand</v>
      </c>
      <c r="F1844" t="str">
        <f>_xlfn.XLOOKUP(order_details[[#This Row],[productID]],products[productID],products[productName])</f>
        <v>Lakkaliköri</v>
      </c>
      <c r="G1844" t="str">
        <f>_xlfn.XLOOKUP(order_details[[#This Row],[Product Name]],products[productName],products[Category Name])</f>
        <v>Beverages</v>
      </c>
      <c r="H1844" s="6">
        <f>_xlfn.XLOOKUP(order_details[[#This Row],[orderID]],orders[orderID],orders[orderDate])</f>
        <v>41484</v>
      </c>
      <c r="I1844" s="6" t="e">
        <f>DATEVALUE(order_details[[#This Row],[Order Date]])</f>
        <v>#VALUE!</v>
      </c>
      <c r="J1844">
        <v>14.4</v>
      </c>
      <c r="K1844">
        <v>15</v>
      </c>
      <c r="L1844">
        <v>0.15</v>
      </c>
      <c r="M1844">
        <f>(order_details[[#This Row],[unitPrice]]*order_details[[#This Row],[quantity]]) - (order_details[[#This Row],[unitPrice]]*order_details[[#This Row],[quantity]]*order_details[[#This Row],[discount]])</f>
        <v>183.6</v>
      </c>
      <c r="N1844">
        <f>_xlfn.XLOOKUP(order_details[[#This Row],[orderID]],orders[orderID],orders[freight])</f>
        <v>208.58</v>
      </c>
      <c r="O1844">
        <f>order_details[[#This Row],[Sales]]-order_details[[#This Row],[Freight]]</f>
        <v>-24.980000000000018</v>
      </c>
      <c r="P1844" s="8">
        <f>(order_details[[#This Row],[Profit]]/order_details[[#This Row],[Sales]])/100</f>
        <v>-1.3605664488017437E-3</v>
      </c>
      <c r="Q1844" s="12"/>
    </row>
    <row r="1845" spans="1:17" x14ac:dyDescent="0.25">
      <c r="A1845">
        <v>10287</v>
      </c>
      <c r="B1845">
        <v>16</v>
      </c>
      <c r="C1845" t="str">
        <f>_xlfn.XLOOKUP(order_details[[#This Row],[orderID]],orders[orderID],orders[customerID])</f>
        <v>RICAR</v>
      </c>
      <c r="D1845" t="str">
        <f>_xlfn.XLOOKUP(order_details[[#This Row],[orderID]],orders[orderID],orders[Employee Name])</f>
        <v>Laura Callahan</v>
      </c>
      <c r="E1845" t="str">
        <f>_xlfn.XLOOKUP(order_details[[#This Row],[Customer ID]],customers[customerID],customers[companyName])</f>
        <v>Ricardo Adocicados</v>
      </c>
      <c r="F1845" t="str">
        <f>_xlfn.XLOOKUP(order_details[[#This Row],[productID]],products[productID],products[productName])</f>
        <v>Pavlova</v>
      </c>
      <c r="G1845" t="str">
        <f>_xlfn.XLOOKUP(order_details[[#This Row],[Product Name]],products[productName],products[Category Name])</f>
        <v>Confections</v>
      </c>
      <c r="H1845" s="6">
        <f>_xlfn.XLOOKUP(order_details[[#This Row],[orderID]],orders[orderID],orders[orderDate])</f>
        <v>41508</v>
      </c>
      <c r="I1845" s="6" t="e">
        <f>DATEVALUE(order_details[[#This Row],[Order Date]])</f>
        <v>#VALUE!</v>
      </c>
      <c r="J1845">
        <v>13.9</v>
      </c>
      <c r="K1845">
        <v>40</v>
      </c>
      <c r="L1845">
        <v>0.15</v>
      </c>
      <c r="M1845">
        <f>(order_details[[#This Row],[unitPrice]]*order_details[[#This Row],[quantity]]) - (order_details[[#This Row],[unitPrice]]*order_details[[#This Row],[quantity]]*order_details[[#This Row],[discount]])</f>
        <v>472.6</v>
      </c>
      <c r="N1845">
        <f>_xlfn.XLOOKUP(order_details[[#This Row],[orderID]],orders[orderID],orders[freight])</f>
        <v>12.76</v>
      </c>
      <c r="O1845">
        <f>order_details[[#This Row],[Sales]]-order_details[[#This Row],[Freight]]</f>
        <v>459.84000000000003</v>
      </c>
      <c r="P1845" s="8">
        <f>(order_details[[#This Row],[Profit]]/order_details[[#This Row],[Sales]])/100</f>
        <v>9.7300042319085917E-3</v>
      </c>
      <c r="Q1845" s="12"/>
    </row>
    <row r="1846" spans="1:17" x14ac:dyDescent="0.25">
      <c r="A1846">
        <v>10287</v>
      </c>
      <c r="B1846">
        <v>46</v>
      </c>
      <c r="C1846" t="str">
        <f>_xlfn.XLOOKUP(order_details[[#This Row],[orderID]],orders[orderID],orders[customerID])</f>
        <v>RICAR</v>
      </c>
      <c r="D1846" t="str">
        <f>_xlfn.XLOOKUP(order_details[[#This Row],[orderID]],orders[orderID],orders[Employee Name])</f>
        <v>Laura Callahan</v>
      </c>
      <c r="E1846" t="str">
        <f>_xlfn.XLOOKUP(order_details[[#This Row],[Customer ID]],customers[customerID],customers[companyName])</f>
        <v>Ricardo Adocicados</v>
      </c>
      <c r="F1846" t="str">
        <f>_xlfn.XLOOKUP(order_details[[#This Row],[productID]],products[productID],products[productName])</f>
        <v>Spegesild</v>
      </c>
      <c r="G1846" t="str">
        <f>_xlfn.XLOOKUP(order_details[[#This Row],[Product Name]],products[productName],products[Category Name])</f>
        <v>Seafood</v>
      </c>
      <c r="H1846" s="6">
        <f>_xlfn.XLOOKUP(order_details[[#This Row],[orderID]],orders[orderID],orders[orderDate])</f>
        <v>41508</v>
      </c>
      <c r="I1846" s="6" t="e">
        <f>DATEVALUE(order_details[[#This Row],[Order Date]])</f>
        <v>#VALUE!</v>
      </c>
      <c r="J1846">
        <v>9.6</v>
      </c>
      <c r="K1846">
        <v>15</v>
      </c>
      <c r="L1846">
        <v>0.15</v>
      </c>
      <c r="M1846">
        <f>(order_details[[#This Row],[unitPrice]]*order_details[[#This Row],[quantity]]) - (order_details[[#This Row],[unitPrice]]*order_details[[#This Row],[quantity]]*order_details[[#This Row],[discount]])</f>
        <v>122.4</v>
      </c>
      <c r="N1846">
        <f>_xlfn.XLOOKUP(order_details[[#This Row],[orderID]],orders[orderID],orders[freight])</f>
        <v>12.76</v>
      </c>
      <c r="O1846">
        <f>order_details[[#This Row],[Sales]]-order_details[[#This Row],[Freight]]</f>
        <v>109.64</v>
      </c>
      <c r="P1846" s="8">
        <f>(order_details[[#This Row],[Profit]]/order_details[[#This Row],[Sales]])/100</f>
        <v>8.9575163398692807E-3</v>
      </c>
      <c r="Q1846" s="12"/>
    </row>
    <row r="1847" spans="1:17" x14ac:dyDescent="0.25">
      <c r="A1847">
        <v>10324</v>
      </c>
      <c r="B1847">
        <v>16</v>
      </c>
      <c r="C1847" t="str">
        <f>_xlfn.XLOOKUP(order_details[[#This Row],[orderID]],orders[orderID],orders[customerID])</f>
        <v>SAVEA</v>
      </c>
      <c r="D1847" t="str">
        <f>_xlfn.XLOOKUP(order_details[[#This Row],[orderID]],orders[orderID],orders[Employee Name])</f>
        <v>Anne Dodsworth</v>
      </c>
      <c r="E1847" t="str">
        <f>_xlfn.XLOOKUP(order_details[[#This Row],[Customer ID]],customers[customerID],customers[companyName])</f>
        <v>Save-a-lot Markets</v>
      </c>
      <c r="F1847" t="str">
        <f>_xlfn.XLOOKUP(order_details[[#This Row],[productID]],products[productID],products[productName])</f>
        <v>Pavlova</v>
      </c>
      <c r="G1847" t="str">
        <f>_xlfn.XLOOKUP(order_details[[#This Row],[Product Name]],products[productName],products[Category Name])</f>
        <v>Confections</v>
      </c>
      <c r="H1847" s="6">
        <f>_xlfn.XLOOKUP(order_details[[#This Row],[orderID]],orders[orderID],orders[orderDate])</f>
        <v>41555</v>
      </c>
      <c r="I1847" s="6" t="e">
        <f>DATEVALUE(order_details[[#This Row],[Order Date]])</f>
        <v>#VALUE!</v>
      </c>
      <c r="J1847">
        <v>13.9</v>
      </c>
      <c r="K1847">
        <v>21</v>
      </c>
      <c r="L1847">
        <v>0.15</v>
      </c>
      <c r="M1847">
        <f>(order_details[[#This Row],[unitPrice]]*order_details[[#This Row],[quantity]]) - (order_details[[#This Row],[unitPrice]]*order_details[[#This Row],[quantity]]*order_details[[#This Row],[discount]])</f>
        <v>248.11500000000004</v>
      </c>
      <c r="N1847">
        <f>_xlfn.XLOOKUP(order_details[[#This Row],[orderID]],orders[orderID],orders[freight])</f>
        <v>214.27</v>
      </c>
      <c r="O1847">
        <f>order_details[[#This Row],[Sales]]-order_details[[#This Row],[Freight]]</f>
        <v>33.845000000000027</v>
      </c>
      <c r="P1847" s="8">
        <f>(order_details[[#This Row],[Profit]]/order_details[[#This Row],[Sales]])/100</f>
        <v>1.364085202426295E-3</v>
      </c>
      <c r="Q1847" s="12"/>
    </row>
    <row r="1848" spans="1:17" x14ac:dyDescent="0.25">
      <c r="A1848">
        <v>10324</v>
      </c>
      <c r="B1848">
        <v>35</v>
      </c>
      <c r="C1848" t="str">
        <f>_xlfn.XLOOKUP(order_details[[#This Row],[orderID]],orders[orderID],orders[customerID])</f>
        <v>SAVEA</v>
      </c>
      <c r="D1848" t="str">
        <f>_xlfn.XLOOKUP(order_details[[#This Row],[orderID]],orders[orderID],orders[Employee Name])</f>
        <v>Anne Dodsworth</v>
      </c>
      <c r="E1848" t="str">
        <f>_xlfn.XLOOKUP(order_details[[#This Row],[Customer ID]],customers[customerID],customers[companyName])</f>
        <v>Save-a-lot Markets</v>
      </c>
      <c r="F1848" t="str">
        <f>_xlfn.XLOOKUP(order_details[[#This Row],[productID]],products[productID],products[productName])</f>
        <v>Steeleye Stout</v>
      </c>
      <c r="G1848" t="str">
        <f>_xlfn.XLOOKUP(order_details[[#This Row],[Product Name]],products[productName],products[Category Name])</f>
        <v>Beverages</v>
      </c>
      <c r="H1848" s="6">
        <f>_xlfn.XLOOKUP(order_details[[#This Row],[orderID]],orders[orderID],orders[orderDate])</f>
        <v>41555</v>
      </c>
      <c r="I1848" s="6" t="e">
        <f>DATEVALUE(order_details[[#This Row],[Order Date]])</f>
        <v>#VALUE!</v>
      </c>
      <c r="J1848">
        <v>14.4</v>
      </c>
      <c r="K1848">
        <v>70</v>
      </c>
      <c r="L1848">
        <v>0.15</v>
      </c>
      <c r="M1848">
        <f>(order_details[[#This Row],[unitPrice]]*order_details[[#This Row],[quantity]]) - (order_details[[#This Row],[unitPrice]]*order_details[[#This Row],[quantity]]*order_details[[#This Row],[discount]])</f>
        <v>856.8</v>
      </c>
      <c r="N1848">
        <f>_xlfn.XLOOKUP(order_details[[#This Row],[orderID]],orders[orderID],orders[freight])</f>
        <v>214.27</v>
      </c>
      <c r="O1848">
        <f>order_details[[#This Row],[Sales]]-order_details[[#This Row],[Freight]]</f>
        <v>642.53</v>
      </c>
      <c r="P1848" s="8">
        <f>(order_details[[#This Row],[Profit]]/order_details[[#This Row],[Sales]])/100</f>
        <v>7.4991830065359475E-3</v>
      </c>
      <c r="Q1848" s="12"/>
    </row>
    <row r="1849" spans="1:17" x14ac:dyDescent="0.25">
      <c r="A1849">
        <v>10324</v>
      </c>
      <c r="B1849">
        <v>59</v>
      </c>
      <c r="C1849" t="str">
        <f>_xlfn.XLOOKUP(order_details[[#This Row],[orderID]],orders[orderID],orders[customerID])</f>
        <v>SAVEA</v>
      </c>
      <c r="D1849" t="str">
        <f>_xlfn.XLOOKUP(order_details[[#This Row],[orderID]],orders[orderID],orders[Employee Name])</f>
        <v>Anne Dodsworth</v>
      </c>
      <c r="E1849" t="str">
        <f>_xlfn.XLOOKUP(order_details[[#This Row],[Customer ID]],customers[customerID],customers[companyName])</f>
        <v>Save-a-lot Markets</v>
      </c>
      <c r="F1849" t="str">
        <f>_xlfn.XLOOKUP(order_details[[#This Row],[productID]],products[productID],products[productName])</f>
        <v>Raclette Courdavault</v>
      </c>
      <c r="G1849" t="str">
        <f>_xlfn.XLOOKUP(order_details[[#This Row],[Product Name]],products[productName],products[Category Name])</f>
        <v>Dairy Products</v>
      </c>
      <c r="H1849" s="6">
        <f>_xlfn.XLOOKUP(order_details[[#This Row],[orderID]],orders[orderID],orders[orderDate])</f>
        <v>41555</v>
      </c>
      <c r="I1849" s="6" t="e">
        <f>DATEVALUE(order_details[[#This Row],[Order Date]])</f>
        <v>#VALUE!</v>
      </c>
      <c r="J1849">
        <v>44</v>
      </c>
      <c r="K1849">
        <v>40</v>
      </c>
      <c r="L1849">
        <v>0.15</v>
      </c>
      <c r="M1849">
        <f>(order_details[[#This Row],[unitPrice]]*order_details[[#This Row],[quantity]]) - (order_details[[#This Row],[unitPrice]]*order_details[[#This Row],[quantity]]*order_details[[#This Row],[discount]])</f>
        <v>1496</v>
      </c>
      <c r="N1849">
        <f>_xlfn.XLOOKUP(order_details[[#This Row],[orderID]],orders[orderID],orders[freight])</f>
        <v>214.27</v>
      </c>
      <c r="O1849">
        <f>order_details[[#This Row],[Sales]]-order_details[[#This Row],[Freight]]</f>
        <v>1281.73</v>
      </c>
      <c r="P1849" s="8">
        <f>(order_details[[#This Row],[Profit]]/order_details[[#This Row],[Sales]])/100</f>
        <v>8.5677139037433157E-3</v>
      </c>
      <c r="Q1849" s="12"/>
    </row>
    <row r="1850" spans="1:17" x14ac:dyDescent="0.25">
      <c r="A1850">
        <v>10324</v>
      </c>
      <c r="B1850">
        <v>63</v>
      </c>
      <c r="C1850" t="str">
        <f>_xlfn.XLOOKUP(order_details[[#This Row],[orderID]],orders[orderID],orders[customerID])</f>
        <v>SAVEA</v>
      </c>
      <c r="D1850" t="str">
        <f>_xlfn.XLOOKUP(order_details[[#This Row],[orderID]],orders[orderID],orders[Employee Name])</f>
        <v>Anne Dodsworth</v>
      </c>
      <c r="E1850" t="str">
        <f>_xlfn.XLOOKUP(order_details[[#This Row],[Customer ID]],customers[customerID],customers[companyName])</f>
        <v>Save-a-lot Markets</v>
      </c>
      <c r="F1850" t="str">
        <f>_xlfn.XLOOKUP(order_details[[#This Row],[productID]],products[productID],products[productName])</f>
        <v>Vegie-spread</v>
      </c>
      <c r="G1850" t="str">
        <f>_xlfn.XLOOKUP(order_details[[#This Row],[Product Name]],products[productName],products[Category Name])</f>
        <v>Condiments</v>
      </c>
      <c r="H1850" s="6">
        <f>_xlfn.XLOOKUP(order_details[[#This Row],[orderID]],orders[orderID],orders[orderDate])</f>
        <v>41555</v>
      </c>
      <c r="I1850" s="6" t="e">
        <f>DATEVALUE(order_details[[#This Row],[Order Date]])</f>
        <v>#VALUE!</v>
      </c>
      <c r="J1850">
        <v>35.1</v>
      </c>
      <c r="K1850">
        <v>80</v>
      </c>
      <c r="L1850">
        <v>0.15</v>
      </c>
      <c r="M1850">
        <f>(order_details[[#This Row],[unitPrice]]*order_details[[#This Row],[quantity]]) - (order_details[[#This Row],[unitPrice]]*order_details[[#This Row],[quantity]]*order_details[[#This Row],[discount]])</f>
        <v>2386.8000000000002</v>
      </c>
      <c r="N1850">
        <f>_xlfn.XLOOKUP(order_details[[#This Row],[orderID]],orders[orderID],orders[freight])</f>
        <v>214.27</v>
      </c>
      <c r="O1850">
        <f>order_details[[#This Row],[Sales]]-order_details[[#This Row],[Freight]]</f>
        <v>2172.5300000000002</v>
      </c>
      <c r="P1850" s="8">
        <f>(order_details[[#This Row],[Profit]]/order_details[[#This Row],[Sales]])/100</f>
        <v>9.1022708228590595E-3</v>
      </c>
      <c r="Q1850" s="12"/>
    </row>
    <row r="1851" spans="1:17" x14ac:dyDescent="0.25">
      <c r="A1851">
        <v>10330</v>
      </c>
      <c r="B1851">
        <v>26</v>
      </c>
      <c r="C1851" t="str">
        <f>_xlfn.XLOOKUP(order_details[[#This Row],[orderID]],orders[orderID],orders[customerID])</f>
        <v>LILAS</v>
      </c>
      <c r="D1851" t="str">
        <f>_xlfn.XLOOKUP(order_details[[#This Row],[orderID]],orders[orderID],orders[Employee Name])</f>
        <v>Janet Leverling</v>
      </c>
      <c r="E1851" t="str">
        <f>_xlfn.XLOOKUP(order_details[[#This Row],[Customer ID]],customers[customerID],customers[companyName])</f>
        <v>LILA-Supermercado</v>
      </c>
      <c r="F1851" t="str">
        <f>_xlfn.XLOOKUP(order_details[[#This Row],[productID]],products[productID],products[productName])</f>
        <v>Gumbär Gummibärchen</v>
      </c>
      <c r="G1851" t="str">
        <f>_xlfn.XLOOKUP(order_details[[#This Row],[Product Name]],products[productName],products[Category Name])</f>
        <v>Confections</v>
      </c>
      <c r="H1851" s="6">
        <f>_xlfn.XLOOKUP(order_details[[#This Row],[orderID]],orders[orderID],orders[orderDate])</f>
        <v>41563</v>
      </c>
      <c r="I1851" s="6" t="e">
        <f>DATEVALUE(order_details[[#This Row],[Order Date]])</f>
        <v>#VALUE!</v>
      </c>
      <c r="J1851">
        <v>24.9</v>
      </c>
      <c r="K1851">
        <v>50</v>
      </c>
      <c r="L1851">
        <v>0.15</v>
      </c>
      <c r="M1851">
        <f>(order_details[[#This Row],[unitPrice]]*order_details[[#This Row],[quantity]]) - (order_details[[#This Row],[unitPrice]]*order_details[[#This Row],[quantity]]*order_details[[#This Row],[discount]])</f>
        <v>1058.25</v>
      </c>
      <c r="N1851">
        <f>_xlfn.XLOOKUP(order_details[[#This Row],[orderID]],orders[orderID],orders[freight])</f>
        <v>12.75</v>
      </c>
      <c r="O1851">
        <f>order_details[[#This Row],[Sales]]-order_details[[#This Row],[Freight]]</f>
        <v>1045.5</v>
      </c>
      <c r="P1851" s="8">
        <f>(order_details[[#This Row],[Profit]]/order_details[[#This Row],[Sales]])/100</f>
        <v>9.8795180722891559E-3</v>
      </c>
      <c r="Q1851" s="12"/>
    </row>
    <row r="1852" spans="1:17" x14ac:dyDescent="0.25">
      <c r="A1852">
        <v>10330</v>
      </c>
      <c r="B1852">
        <v>72</v>
      </c>
      <c r="C1852" t="str">
        <f>_xlfn.XLOOKUP(order_details[[#This Row],[orderID]],orders[orderID],orders[customerID])</f>
        <v>LILAS</v>
      </c>
      <c r="D1852" t="str">
        <f>_xlfn.XLOOKUP(order_details[[#This Row],[orderID]],orders[orderID],orders[Employee Name])</f>
        <v>Janet Leverling</v>
      </c>
      <c r="E1852" t="str">
        <f>_xlfn.XLOOKUP(order_details[[#This Row],[Customer ID]],customers[customerID],customers[companyName])</f>
        <v>LILA-Supermercado</v>
      </c>
      <c r="F1852" t="str">
        <f>_xlfn.XLOOKUP(order_details[[#This Row],[productID]],products[productID],products[productName])</f>
        <v>Mozzarella di Giovanni</v>
      </c>
      <c r="G1852" t="str">
        <f>_xlfn.XLOOKUP(order_details[[#This Row],[Product Name]],products[productName],products[Category Name])</f>
        <v>Dairy Products</v>
      </c>
      <c r="H1852" s="6">
        <f>_xlfn.XLOOKUP(order_details[[#This Row],[orderID]],orders[orderID],orders[orderDate])</f>
        <v>41563</v>
      </c>
      <c r="I1852" s="6" t="e">
        <f>DATEVALUE(order_details[[#This Row],[Order Date]])</f>
        <v>#VALUE!</v>
      </c>
      <c r="J1852">
        <v>27.8</v>
      </c>
      <c r="K1852">
        <v>25</v>
      </c>
      <c r="L1852">
        <v>0.15</v>
      </c>
      <c r="M1852">
        <f>(order_details[[#This Row],[unitPrice]]*order_details[[#This Row],[quantity]]) - (order_details[[#This Row],[unitPrice]]*order_details[[#This Row],[quantity]]*order_details[[#This Row],[discount]])</f>
        <v>590.75</v>
      </c>
      <c r="N1852">
        <f>_xlfn.XLOOKUP(order_details[[#This Row],[orderID]],orders[orderID],orders[freight])</f>
        <v>12.75</v>
      </c>
      <c r="O1852">
        <f>order_details[[#This Row],[Sales]]-order_details[[#This Row],[Freight]]</f>
        <v>578</v>
      </c>
      <c r="P1852" s="8">
        <f>(order_details[[#This Row],[Profit]]/order_details[[#This Row],[Sales]])/100</f>
        <v>9.7841726618705036E-3</v>
      </c>
      <c r="Q1852" s="12"/>
    </row>
    <row r="1853" spans="1:17" x14ac:dyDescent="0.25">
      <c r="A1853">
        <v>10341</v>
      </c>
      <c r="B1853">
        <v>59</v>
      </c>
      <c r="C1853" t="str">
        <f>_xlfn.XLOOKUP(order_details[[#This Row],[orderID]],orders[orderID],orders[customerID])</f>
        <v>SIMOB</v>
      </c>
      <c r="D1853" t="str">
        <f>_xlfn.XLOOKUP(order_details[[#This Row],[orderID]],orders[orderID],orders[Employee Name])</f>
        <v>Robert King</v>
      </c>
      <c r="E1853" t="str">
        <f>_xlfn.XLOOKUP(order_details[[#This Row],[Customer ID]],customers[customerID],customers[companyName])</f>
        <v>Simons bistro</v>
      </c>
      <c r="F1853" t="str">
        <f>_xlfn.XLOOKUP(order_details[[#This Row],[productID]],products[productID],products[productName])</f>
        <v>Raclette Courdavault</v>
      </c>
      <c r="G1853" t="str">
        <f>_xlfn.XLOOKUP(order_details[[#This Row],[Product Name]],products[productName],products[Category Name])</f>
        <v>Dairy Products</v>
      </c>
      <c r="H1853" s="6">
        <f>_xlfn.XLOOKUP(order_details[[#This Row],[orderID]],orders[orderID],orders[orderDate])</f>
        <v>41576</v>
      </c>
      <c r="I1853" s="6" t="e">
        <f>DATEVALUE(order_details[[#This Row],[Order Date]])</f>
        <v>#VALUE!</v>
      </c>
      <c r="J1853">
        <v>44</v>
      </c>
      <c r="K1853">
        <v>9</v>
      </c>
      <c r="L1853">
        <v>0.15</v>
      </c>
      <c r="M1853">
        <f>(order_details[[#This Row],[unitPrice]]*order_details[[#This Row],[quantity]]) - (order_details[[#This Row],[unitPrice]]*order_details[[#This Row],[quantity]]*order_details[[#This Row],[discount]])</f>
        <v>336.6</v>
      </c>
      <c r="N1853">
        <f>_xlfn.XLOOKUP(order_details[[#This Row],[orderID]],orders[orderID],orders[freight])</f>
        <v>26.78</v>
      </c>
      <c r="O1853">
        <f>order_details[[#This Row],[Sales]]-order_details[[#This Row],[Freight]]</f>
        <v>309.82000000000005</v>
      </c>
      <c r="P1853" s="8">
        <f>(order_details[[#This Row],[Profit]]/order_details[[#This Row],[Sales]])/100</f>
        <v>9.2043969102792653E-3</v>
      </c>
      <c r="Q1853" s="12"/>
    </row>
    <row r="1854" spans="1:17" x14ac:dyDescent="0.25">
      <c r="A1854">
        <v>10347</v>
      </c>
      <c r="B1854">
        <v>39</v>
      </c>
      <c r="C1854" t="str">
        <f>_xlfn.XLOOKUP(order_details[[#This Row],[orderID]],orders[orderID],orders[customerID])</f>
        <v>FAMIA</v>
      </c>
      <c r="D1854" t="str">
        <f>_xlfn.XLOOKUP(order_details[[#This Row],[orderID]],orders[orderID],orders[Employee Name])</f>
        <v>Margaret Peacock</v>
      </c>
      <c r="E1854" t="str">
        <f>_xlfn.XLOOKUP(order_details[[#This Row],[Customer ID]],customers[customerID],customers[companyName])</f>
        <v>Familia Arquibaldo</v>
      </c>
      <c r="F1854" t="str">
        <f>_xlfn.XLOOKUP(order_details[[#This Row],[productID]],products[productID],products[productName])</f>
        <v>Chartreuse verte</v>
      </c>
      <c r="G1854" t="str">
        <f>_xlfn.XLOOKUP(order_details[[#This Row],[Product Name]],products[productName],products[Category Name])</f>
        <v>Beverages</v>
      </c>
      <c r="H1854" s="6">
        <f>_xlfn.XLOOKUP(order_details[[#This Row],[orderID]],orders[orderID],orders[orderDate])</f>
        <v>41584</v>
      </c>
      <c r="I1854" s="6" t="e">
        <f>DATEVALUE(order_details[[#This Row],[Order Date]])</f>
        <v>#VALUE!</v>
      </c>
      <c r="J1854">
        <v>14.4</v>
      </c>
      <c r="K1854">
        <v>50</v>
      </c>
      <c r="L1854">
        <v>0.15</v>
      </c>
      <c r="M1854">
        <f>(order_details[[#This Row],[unitPrice]]*order_details[[#This Row],[quantity]]) - (order_details[[#This Row],[unitPrice]]*order_details[[#This Row],[quantity]]*order_details[[#This Row],[discount]])</f>
        <v>612</v>
      </c>
      <c r="N1854">
        <f>_xlfn.XLOOKUP(order_details[[#This Row],[orderID]],orders[orderID],orders[freight])</f>
        <v>3.1</v>
      </c>
      <c r="O1854">
        <f>order_details[[#This Row],[Sales]]-order_details[[#This Row],[Freight]]</f>
        <v>608.9</v>
      </c>
      <c r="P1854" s="8">
        <f>(order_details[[#This Row],[Profit]]/order_details[[#This Row],[Sales]])/100</f>
        <v>9.9493464052287581E-3</v>
      </c>
      <c r="Q1854" s="12"/>
    </row>
    <row r="1855" spans="1:17" x14ac:dyDescent="0.25">
      <c r="A1855">
        <v>10347</v>
      </c>
      <c r="B1855">
        <v>75</v>
      </c>
      <c r="C1855" t="str">
        <f>_xlfn.XLOOKUP(order_details[[#This Row],[orderID]],orders[orderID],orders[customerID])</f>
        <v>FAMIA</v>
      </c>
      <c r="D1855" t="str">
        <f>_xlfn.XLOOKUP(order_details[[#This Row],[orderID]],orders[orderID],orders[Employee Name])</f>
        <v>Margaret Peacock</v>
      </c>
      <c r="E1855" t="str">
        <f>_xlfn.XLOOKUP(order_details[[#This Row],[Customer ID]],customers[customerID],customers[companyName])</f>
        <v>Familia Arquibaldo</v>
      </c>
      <c r="F1855" t="str">
        <f>_xlfn.XLOOKUP(order_details[[#This Row],[productID]],products[productID],products[productName])</f>
        <v>Rhönbräu Klosterbier</v>
      </c>
      <c r="G1855" t="str">
        <f>_xlfn.XLOOKUP(order_details[[#This Row],[Product Name]],products[productName],products[Category Name])</f>
        <v>Beverages</v>
      </c>
      <c r="H1855" s="6">
        <f>_xlfn.XLOOKUP(order_details[[#This Row],[orderID]],orders[orderID],orders[orderDate])</f>
        <v>41584</v>
      </c>
      <c r="I1855" s="6" t="e">
        <f>DATEVALUE(order_details[[#This Row],[Order Date]])</f>
        <v>#VALUE!</v>
      </c>
      <c r="J1855">
        <v>6.2</v>
      </c>
      <c r="K1855">
        <v>6</v>
      </c>
      <c r="L1855">
        <v>0.15</v>
      </c>
      <c r="M1855">
        <f>(order_details[[#This Row],[unitPrice]]*order_details[[#This Row],[quantity]]) - (order_details[[#This Row],[unitPrice]]*order_details[[#This Row],[quantity]]*order_details[[#This Row],[discount]])</f>
        <v>31.620000000000005</v>
      </c>
      <c r="N1855">
        <f>_xlfn.XLOOKUP(order_details[[#This Row],[orderID]],orders[orderID],orders[freight])</f>
        <v>3.1</v>
      </c>
      <c r="O1855">
        <f>order_details[[#This Row],[Sales]]-order_details[[#This Row],[Freight]]</f>
        <v>28.520000000000003</v>
      </c>
      <c r="P1855" s="8">
        <f>(order_details[[#This Row],[Profit]]/order_details[[#This Row],[Sales]])/100</f>
        <v>9.0196078431372551E-3</v>
      </c>
      <c r="Q1855" s="12"/>
    </row>
    <row r="1856" spans="1:17" x14ac:dyDescent="0.25">
      <c r="A1856">
        <v>10348</v>
      </c>
      <c r="B1856">
        <v>1</v>
      </c>
      <c r="C1856" t="str">
        <f>_xlfn.XLOOKUP(order_details[[#This Row],[orderID]],orders[orderID],orders[customerID])</f>
        <v>WANDK</v>
      </c>
      <c r="D1856" t="str">
        <f>_xlfn.XLOOKUP(order_details[[#This Row],[orderID]],orders[orderID],orders[Employee Name])</f>
        <v>Margaret Peacock</v>
      </c>
      <c r="E1856" t="str">
        <f>_xlfn.XLOOKUP(order_details[[#This Row],[Customer ID]],customers[customerID],customers[companyName])</f>
        <v>Die Wandernde Kuh</v>
      </c>
      <c r="F1856" t="str">
        <f>_xlfn.XLOOKUP(order_details[[#This Row],[productID]],products[productID],products[productName])</f>
        <v>Chai</v>
      </c>
      <c r="G1856" t="str">
        <f>_xlfn.XLOOKUP(order_details[[#This Row],[Product Name]],products[productName],products[Category Name])</f>
        <v>Beverages</v>
      </c>
      <c r="H1856" s="6">
        <f>_xlfn.XLOOKUP(order_details[[#This Row],[orderID]],orders[orderID],orders[orderDate])</f>
        <v>41585</v>
      </c>
      <c r="I1856" s="6" t="e">
        <f>DATEVALUE(order_details[[#This Row],[Order Date]])</f>
        <v>#VALUE!</v>
      </c>
      <c r="J1856">
        <v>14.4</v>
      </c>
      <c r="K1856">
        <v>15</v>
      </c>
      <c r="L1856">
        <v>0.15</v>
      </c>
      <c r="M1856">
        <f>(order_details[[#This Row],[unitPrice]]*order_details[[#This Row],[quantity]]) - (order_details[[#This Row],[unitPrice]]*order_details[[#This Row],[quantity]]*order_details[[#This Row],[discount]])</f>
        <v>183.6</v>
      </c>
      <c r="N1856">
        <f>_xlfn.XLOOKUP(order_details[[#This Row],[orderID]],orders[orderID],orders[freight])</f>
        <v>0.78</v>
      </c>
      <c r="O1856">
        <f>order_details[[#This Row],[Sales]]-order_details[[#This Row],[Freight]]</f>
        <v>182.82</v>
      </c>
      <c r="P1856" s="8">
        <f>(order_details[[#This Row],[Profit]]/order_details[[#This Row],[Sales]])/100</f>
        <v>9.9575163398692816E-3</v>
      </c>
      <c r="Q1856" s="12"/>
    </row>
    <row r="1857" spans="1:17" x14ac:dyDescent="0.25">
      <c r="A1857">
        <v>10352</v>
      </c>
      <c r="B1857">
        <v>54</v>
      </c>
      <c r="C1857" t="str">
        <f>_xlfn.XLOOKUP(order_details[[#This Row],[orderID]],orders[orderID],orders[customerID])</f>
        <v>FURIB</v>
      </c>
      <c r="D1857" t="str">
        <f>_xlfn.XLOOKUP(order_details[[#This Row],[orderID]],orders[orderID],orders[Employee Name])</f>
        <v>Janet Leverling</v>
      </c>
      <c r="E1857" t="str">
        <f>_xlfn.XLOOKUP(order_details[[#This Row],[Customer ID]],customers[customerID],customers[companyName])</f>
        <v>Furia Bacalhau e Frutos do Mar</v>
      </c>
      <c r="F1857" t="str">
        <f>_xlfn.XLOOKUP(order_details[[#This Row],[productID]],products[productID],products[productName])</f>
        <v>Tourtière</v>
      </c>
      <c r="G1857" t="str">
        <f>_xlfn.XLOOKUP(order_details[[#This Row],[Product Name]],products[productName],products[Category Name])</f>
        <v>Meat &amp; Poultry</v>
      </c>
      <c r="H1857" s="6">
        <f>_xlfn.XLOOKUP(order_details[[#This Row],[orderID]],orders[orderID],orders[orderDate])</f>
        <v>41590</v>
      </c>
      <c r="I1857" s="6" t="e">
        <f>DATEVALUE(order_details[[#This Row],[Order Date]])</f>
        <v>#VALUE!</v>
      </c>
      <c r="J1857">
        <v>5.9</v>
      </c>
      <c r="K1857">
        <v>20</v>
      </c>
      <c r="L1857">
        <v>0.15</v>
      </c>
      <c r="M1857">
        <f>(order_details[[#This Row],[unitPrice]]*order_details[[#This Row],[quantity]]) - (order_details[[#This Row],[unitPrice]]*order_details[[#This Row],[quantity]]*order_details[[#This Row],[discount]])</f>
        <v>100.3</v>
      </c>
      <c r="N1857">
        <f>_xlfn.XLOOKUP(order_details[[#This Row],[orderID]],orders[orderID],orders[freight])</f>
        <v>1.3</v>
      </c>
      <c r="O1857">
        <f>order_details[[#This Row],[Sales]]-order_details[[#This Row],[Freight]]</f>
        <v>99</v>
      </c>
      <c r="P1857" s="8">
        <f>(order_details[[#This Row],[Profit]]/order_details[[#This Row],[Sales]])/100</f>
        <v>9.8703888334995011E-3</v>
      </c>
      <c r="Q1857" s="12"/>
    </row>
    <row r="1858" spans="1:17" x14ac:dyDescent="0.25">
      <c r="A1858">
        <v>10370</v>
      </c>
      <c r="B1858">
        <v>1</v>
      </c>
      <c r="C1858" t="str">
        <f>_xlfn.XLOOKUP(order_details[[#This Row],[orderID]],orders[orderID],orders[customerID])</f>
        <v>CHOPS</v>
      </c>
      <c r="D1858" t="str">
        <f>_xlfn.XLOOKUP(order_details[[#This Row],[orderID]],orders[orderID],orders[Employee Name])</f>
        <v>Michael Suyama</v>
      </c>
      <c r="E1858" t="str">
        <f>_xlfn.XLOOKUP(order_details[[#This Row],[Customer ID]],customers[customerID],customers[companyName])</f>
        <v>Chop-suey Chinese</v>
      </c>
      <c r="F1858" t="str">
        <f>_xlfn.XLOOKUP(order_details[[#This Row],[productID]],products[productID],products[productName])</f>
        <v>Chai</v>
      </c>
      <c r="G1858" t="str">
        <f>_xlfn.XLOOKUP(order_details[[#This Row],[Product Name]],products[productName],products[Category Name])</f>
        <v>Beverages</v>
      </c>
      <c r="H1858" s="6">
        <f>_xlfn.XLOOKUP(order_details[[#This Row],[orderID]],orders[orderID],orders[orderDate])</f>
        <v>41611</v>
      </c>
      <c r="I1858" s="6" t="e">
        <f>DATEVALUE(order_details[[#This Row],[Order Date]])</f>
        <v>#VALUE!</v>
      </c>
      <c r="J1858">
        <v>14.4</v>
      </c>
      <c r="K1858">
        <v>15</v>
      </c>
      <c r="L1858">
        <v>0.15</v>
      </c>
      <c r="M1858">
        <f>(order_details[[#This Row],[unitPrice]]*order_details[[#This Row],[quantity]]) - (order_details[[#This Row],[unitPrice]]*order_details[[#This Row],[quantity]]*order_details[[#This Row],[discount]])</f>
        <v>183.6</v>
      </c>
      <c r="N1858">
        <f>_xlfn.XLOOKUP(order_details[[#This Row],[orderID]],orders[orderID],orders[freight])</f>
        <v>1.17</v>
      </c>
      <c r="O1858">
        <f>order_details[[#This Row],[Sales]]-order_details[[#This Row],[Freight]]</f>
        <v>182.43</v>
      </c>
      <c r="P1858" s="8">
        <f>(order_details[[#This Row],[Profit]]/order_details[[#This Row],[Sales]])/100</f>
        <v>9.9362745098039214E-3</v>
      </c>
      <c r="Q1858" s="12"/>
    </row>
    <row r="1859" spans="1:17" x14ac:dyDescent="0.25">
      <c r="A1859">
        <v>10370</v>
      </c>
      <c r="B1859">
        <v>74</v>
      </c>
      <c r="C1859" t="str">
        <f>_xlfn.XLOOKUP(order_details[[#This Row],[orderID]],orders[orderID],orders[customerID])</f>
        <v>CHOPS</v>
      </c>
      <c r="D1859" t="str">
        <f>_xlfn.XLOOKUP(order_details[[#This Row],[orderID]],orders[orderID],orders[Employee Name])</f>
        <v>Michael Suyama</v>
      </c>
      <c r="E1859" t="str">
        <f>_xlfn.XLOOKUP(order_details[[#This Row],[Customer ID]],customers[customerID],customers[companyName])</f>
        <v>Chop-suey Chinese</v>
      </c>
      <c r="F1859" t="str">
        <f>_xlfn.XLOOKUP(order_details[[#This Row],[productID]],products[productID],products[productName])</f>
        <v>Longlife Tofu</v>
      </c>
      <c r="G1859" t="str">
        <f>_xlfn.XLOOKUP(order_details[[#This Row],[Product Name]],products[productName],products[Category Name])</f>
        <v>Produce</v>
      </c>
      <c r="H1859" s="6">
        <f>_xlfn.XLOOKUP(order_details[[#This Row],[orderID]],orders[orderID],orders[orderDate])</f>
        <v>41611</v>
      </c>
      <c r="I1859" s="6" t="e">
        <f>DATEVALUE(order_details[[#This Row],[Order Date]])</f>
        <v>#VALUE!</v>
      </c>
      <c r="J1859">
        <v>8</v>
      </c>
      <c r="K1859">
        <v>20</v>
      </c>
      <c r="L1859">
        <v>0.15</v>
      </c>
      <c r="M1859">
        <f>(order_details[[#This Row],[unitPrice]]*order_details[[#This Row],[quantity]]) - (order_details[[#This Row],[unitPrice]]*order_details[[#This Row],[quantity]]*order_details[[#This Row],[discount]])</f>
        <v>136</v>
      </c>
      <c r="N1859">
        <f>_xlfn.XLOOKUP(order_details[[#This Row],[orderID]],orders[orderID],orders[freight])</f>
        <v>1.17</v>
      </c>
      <c r="O1859">
        <f>order_details[[#This Row],[Sales]]-order_details[[#This Row],[Freight]]</f>
        <v>134.83000000000001</v>
      </c>
      <c r="P1859" s="8">
        <f>(order_details[[#This Row],[Profit]]/order_details[[#This Row],[Sales]])/100</f>
        <v>9.9139705882352949E-3</v>
      </c>
      <c r="Q1859" s="12"/>
    </row>
    <row r="1860" spans="1:17" x14ac:dyDescent="0.25">
      <c r="A1860">
        <v>10377</v>
      </c>
      <c r="B1860">
        <v>28</v>
      </c>
      <c r="C1860" t="str">
        <f>_xlfn.XLOOKUP(order_details[[#This Row],[orderID]],orders[orderID],orders[customerID])</f>
        <v>SEVES</v>
      </c>
      <c r="D1860" t="str">
        <f>_xlfn.XLOOKUP(order_details[[#This Row],[orderID]],orders[orderID],orders[Employee Name])</f>
        <v>Nancy Davolio</v>
      </c>
      <c r="E1860" t="str">
        <f>_xlfn.XLOOKUP(order_details[[#This Row],[Customer ID]],customers[customerID],customers[companyName])</f>
        <v>Seven Seas Imports</v>
      </c>
      <c r="F1860" t="str">
        <f>_xlfn.XLOOKUP(order_details[[#This Row],[productID]],products[productID],products[productName])</f>
        <v>Rössle Sauerkraut</v>
      </c>
      <c r="G1860" t="str">
        <f>_xlfn.XLOOKUP(order_details[[#This Row],[Product Name]],products[productName],products[Category Name])</f>
        <v>Produce</v>
      </c>
      <c r="H1860" s="6">
        <f>_xlfn.XLOOKUP(order_details[[#This Row],[orderID]],orders[orderID],orders[orderDate])</f>
        <v>41617</v>
      </c>
      <c r="I1860" s="6" t="e">
        <f>DATEVALUE(order_details[[#This Row],[Order Date]])</f>
        <v>#VALUE!</v>
      </c>
      <c r="J1860">
        <v>36.4</v>
      </c>
      <c r="K1860">
        <v>20</v>
      </c>
      <c r="L1860">
        <v>0.15</v>
      </c>
      <c r="M1860">
        <f>(order_details[[#This Row],[unitPrice]]*order_details[[#This Row],[quantity]]) - (order_details[[#This Row],[unitPrice]]*order_details[[#This Row],[quantity]]*order_details[[#This Row],[discount]])</f>
        <v>618.79999999999995</v>
      </c>
      <c r="N1860">
        <f>_xlfn.XLOOKUP(order_details[[#This Row],[orderID]],orders[orderID],orders[freight])</f>
        <v>22.21</v>
      </c>
      <c r="O1860">
        <f>order_details[[#This Row],[Sales]]-order_details[[#This Row],[Freight]]</f>
        <v>596.58999999999992</v>
      </c>
      <c r="P1860" s="8">
        <f>(order_details[[#This Row],[Profit]]/order_details[[#This Row],[Sales]])/100</f>
        <v>9.6410795087265664E-3</v>
      </c>
      <c r="Q1860" s="12"/>
    </row>
    <row r="1861" spans="1:17" x14ac:dyDescent="0.25">
      <c r="A1861">
        <v>10377</v>
      </c>
      <c r="B1861">
        <v>39</v>
      </c>
      <c r="C1861" t="str">
        <f>_xlfn.XLOOKUP(order_details[[#This Row],[orderID]],orders[orderID],orders[customerID])</f>
        <v>SEVES</v>
      </c>
      <c r="D1861" t="str">
        <f>_xlfn.XLOOKUP(order_details[[#This Row],[orderID]],orders[orderID],orders[Employee Name])</f>
        <v>Nancy Davolio</v>
      </c>
      <c r="E1861" t="str">
        <f>_xlfn.XLOOKUP(order_details[[#This Row],[Customer ID]],customers[customerID],customers[companyName])</f>
        <v>Seven Seas Imports</v>
      </c>
      <c r="F1861" t="str">
        <f>_xlfn.XLOOKUP(order_details[[#This Row],[productID]],products[productID],products[productName])</f>
        <v>Chartreuse verte</v>
      </c>
      <c r="G1861" t="str">
        <f>_xlfn.XLOOKUP(order_details[[#This Row],[Product Name]],products[productName],products[Category Name])</f>
        <v>Beverages</v>
      </c>
      <c r="H1861" s="6">
        <f>_xlfn.XLOOKUP(order_details[[#This Row],[orderID]],orders[orderID],orders[orderDate])</f>
        <v>41617</v>
      </c>
      <c r="I1861" s="6" t="e">
        <f>DATEVALUE(order_details[[#This Row],[Order Date]])</f>
        <v>#VALUE!</v>
      </c>
      <c r="J1861">
        <v>14.4</v>
      </c>
      <c r="K1861">
        <v>20</v>
      </c>
      <c r="L1861">
        <v>0.15</v>
      </c>
      <c r="M1861">
        <f>(order_details[[#This Row],[unitPrice]]*order_details[[#This Row],[quantity]]) - (order_details[[#This Row],[unitPrice]]*order_details[[#This Row],[quantity]]*order_details[[#This Row],[discount]])</f>
        <v>244.8</v>
      </c>
      <c r="N1861">
        <f>_xlfn.XLOOKUP(order_details[[#This Row],[orderID]],orders[orderID],orders[freight])</f>
        <v>22.21</v>
      </c>
      <c r="O1861">
        <f>order_details[[#This Row],[Sales]]-order_details[[#This Row],[Freight]]</f>
        <v>222.59</v>
      </c>
      <c r="P1861" s="8">
        <f>(order_details[[#This Row],[Profit]]/order_details[[#This Row],[Sales]])/100</f>
        <v>9.0927287581699344E-3</v>
      </c>
      <c r="Q1861" s="12"/>
    </row>
    <row r="1862" spans="1:17" x14ac:dyDescent="0.25">
      <c r="A1862">
        <v>10397</v>
      </c>
      <c r="B1862">
        <v>21</v>
      </c>
      <c r="C1862" t="str">
        <f>_xlfn.XLOOKUP(order_details[[#This Row],[orderID]],orders[orderID],orders[customerID])</f>
        <v>PRINI</v>
      </c>
      <c r="D1862" t="str">
        <f>_xlfn.XLOOKUP(order_details[[#This Row],[orderID]],orders[orderID],orders[Employee Name])</f>
        <v>Steven Buchanan</v>
      </c>
      <c r="E1862" t="str">
        <f>_xlfn.XLOOKUP(order_details[[#This Row],[Customer ID]],customers[customerID],customers[companyName])</f>
        <v>Princesa Isabel Vinhos</v>
      </c>
      <c r="F1862" t="str">
        <f>_xlfn.XLOOKUP(order_details[[#This Row],[productID]],products[productID],products[productName])</f>
        <v>Sir Rodney's Scones</v>
      </c>
      <c r="G1862" t="str">
        <f>_xlfn.XLOOKUP(order_details[[#This Row],[Product Name]],products[productName],products[Category Name])</f>
        <v>Confections</v>
      </c>
      <c r="H1862" s="6">
        <f>_xlfn.XLOOKUP(order_details[[#This Row],[orderID]],orders[orderID],orders[orderDate])</f>
        <v>41635</v>
      </c>
      <c r="I1862" s="6" t="e">
        <f>DATEVALUE(order_details[[#This Row],[Order Date]])</f>
        <v>#VALUE!</v>
      </c>
      <c r="J1862">
        <v>8</v>
      </c>
      <c r="K1862">
        <v>10</v>
      </c>
      <c r="L1862">
        <v>0.15</v>
      </c>
      <c r="M1862">
        <f>(order_details[[#This Row],[unitPrice]]*order_details[[#This Row],[quantity]]) - (order_details[[#This Row],[unitPrice]]*order_details[[#This Row],[quantity]]*order_details[[#This Row],[discount]])</f>
        <v>68</v>
      </c>
      <c r="N1862">
        <f>_xlfn.XLOOKUP(order_details[[#This Row],[orderID]],orders[orderID],orders[freight])</f>
        <v>60.26</v>
      </c>
      <c r="O1862">
        <f>order_details[[#This Row],[Sales]]-order_details[[#This Row],[Freight]]</f>
        <v>7.740000000000002</v>
      </c>
      <c r="P1862" s="8">
        <f>(order_details[[#This Row],[Profit]]/order_details[[#This Row],[Sales]])/100</f>
        <v>1.1382352941176474E-3</v>
      </c>
      <c r="Q1862" s="12"/>
    </row>
    <row r="1863" spans="1:17" x14ac:dyDescent="0.25">
      <c r="A1863">
        <v>10397</v>
      </c>
      <c r="B1863">
        <v>51</v>
      </c>
      <c r="C1863" t="str">
        <f>_xlfn.XLOOKUP(order_details[[#This Row],[orderID]],orders[orderID],orders[customerID])</f>
        <v>PRINI</v>
      </c>
      <c r="D1863" t="str">
        <f>_xlfn.XLOOKUP(order_details[[#This Row],[orderID]],orders[orderID],orders[Employee Name])</f>
        <v>Steven Buchanan</v>
      </c>
      <c r="E1863" t="str">
        <f>_xlfn.XLOOKUP(order_details[[#This Row],[Customer ID]],customers[customerID],customers[companyName])</f>
        <v>Princesa Isabel Vinhos</v>
      </c>
      <c r="F1863" t="str">
        <f>_xlfn.XLOOKUP(order_details[[#This Row],[productID]],products[productID],products[productName])</f>
        <v>Manjimup Dried Apples</v>
      </c>
      <c r="G1863" t="str">
        <f>_xlfn.XLOOKUP(order_details[[#This Row],[Product Name]],products[productName],products[Category Name])</f>
        <v>Produce</v>
      </c>
      <c r="H1863" s="6">
        <f>_xlfn.XLOOKUP(order_details[[#This Row],[orderID]],orders[orderID],orders[orderDate])</f>
        <v>41635</v>
      </c>
      <c r="I1863" s="6" t="e">
        <f>DATEVALUE(order_details[[#This Row],[Order Date]])</f>
        <v>#VALUE!</v>
      </c>
      <c r="J1863">
        <v>42.4</v>
      </c>
      <c r="K1863">
        <v>18</v>
      </c>
      <c r="L1863">
        <v>0.15</v>
      </c>
      <c r="M1863">
        <f>(order_details[[#This Row],[unitPrice]]*order_details[[#This Row],[quantity]]) - (order_details[[#This Row],[unitPrice]]*order_details[[#This Row],[quantity]]*order_details[[#This Row],[discount]])</f>
        <v>648.71999999999991</v>
      </c>
      <c r="N1863">
        <f>_xlfn.XLOOKUP(order_details[[#This Row],[orderID]],orders[orderID],orders[freight])</f>
        <v>60.26</v>
      </c>
      <c r="O1863">
        <f>order_details[[#This Row],[Sales]]-order_details[[#This Row],[Freight]]</f>
        <v>588.45999999999992</v>
      </c>
      <c r="P1863" s="8">
        <f>(order_details[[#This Row],[Profit]]/order_details[[#This Row],[Sales]])/100</f>
        <v>9.0710938463435687E-3</v>
      </c>
      <c r="Q1863" s="12"/>
    </row>
    <row r="1864" spans="1:17" x14ac:dyDescent="0.25">
      <c r="A1864">
        <v>10403</v>
      </c>
      <c r="B1864">
        <v>16</v>
      </c>
      <c r="C1864" t="str">
        <f>_xlfn.XLOOKUP(order_details[[#This Row],[orderID]],orders[orderID],orders[customerID])</f>
        <v>ERNSH</v>
      </c>
      <c r="D1864" t="str">
        <f>_xlfn.XLOOKUP(order_details[[#This Row],[orderID]],orders[orderID],orders[Employee Name])</f>
        <v>Margaret Peacock</v>
      </c>
      <c r="E1864" t="str">
        <f>_xlfn.XLOOKUP(order_details[[#This Row],[Customer ID]],customers[customerID],customers[companyName])</f>
        <v>Ernst Handel</v>
      </c>
      <c r="F1864" t="str">
        <f>_xlfn.XLOOKUP(order_details[[#This Row],[productID]],products[productID],products[productName])</f>
        <v>Pavlova</v>
      </c>
      <c r="G1864" t="str">
        <f>_xlfn.XLOOKUP(order_details[[#This Row],[Product Name]],products[productName],products[Category Name])</f>
        <v>Confections</v>
      </c>
      <c r="H1864" s="6">
        <f>_xlfn.XLOOKUP(order_details[[#This Row],[orderID]],orders[orderID],orders[orderDate])</f>
        <v>41642</v>
      </c>
      <c r="I1864" s="6" t="e">
        <f>DATEVALUE(order_details[[#This Row],[Order Date]])</f>
        <v>#VALUE!</v>
      </c>
      <c r="J1864">
        <v>13.9</v>
      </c>
      <c r="K1864">
        <v>21</v>
      </c>
      <c r="L1864">
        <v>0.15</v>
      </c>
      <c r="M1864">
        <f>(order_details[[#This Row],[unitPrice]]*order_details[[#This Row],[quantity]]) - (order_details[[#This Row],[unitPrice]]*order_details[[#This Row],[quantity]]*order_details[[#This Row],[discount]])</f>
        <v>248.11500000000004</v>
      </c>
      <c r="N1864">
        <f>_xlfn.XLOOKUP(order_details[[#This Row],[orderID]],orders[orderID],orders[freight])</f>
        <v>73.790000000000006</v>
      </c>
      <c r="O1864">
        <f>order_details[[#This Row],[Sales]]-order_details[[#This Row],[Freight]]</f>
        <v>174.32500000000005</v>
      </c>
      <c r="P1864" s="8">
        <f>(order_details[[#This Row],[Profit]]/order_details[[#This Row],[Sales]])/100</f>
        <v>7.0259758579690875E-3</v>
      </c>
      <c r="Q1864" s="12"/>
    </row>
    <row r="1865" spans="1:17" x14ac:dyDescent="0.25">
      <c r="A1865">
        <v>10403</v>
      </c>
      <c r="B1865">
        <v>48</v>
      </c>
      <c r="C1865" t="str">
        <f>_xlfn.XLOOKUP(order_details[[#This Row],[orderID]],orders[orderID],orders[customerID])</f>
        <v>ERNSH</v>
      </c>
      <c r="D1865" t="str">
        <f>_xlfn.XLOOKUP(order_details[[#This Row],[orderID]],orders[orderID],orders[Employee Name])</f>
        <v>Margaret Peacock</v>
      </c>
      <c r="E1865" t="str">
        <f>_xlfn.XLOOKUP(order_details[[#This Row],[Customer ID]],customers[customerID],customers[companyName])</f>
        <v>Ernst Handel</v>
      </c>
      <c r="F1865" t="str">
        <f>_xlfn.XLOOKUP(order_details[[#This Row],[productID]],products[productID],products[productName])</f>
        <v>Chocolade</v>
      </c>
      <c r="G1865" t="str">
        <f>_xlfn.XLOOKUP(order_details[[#This Row],[Product Name]],products[productName],products[Category Name])</f>
        <v>Confections</v>
      </c>
      <c r="H1865" s="6">
        <f>_xlfn.XLOOKUP(order_details[[#This Row],[orderID]],orders[orderID],orders[orderDate])</f>
        <v>41642</v>
      </c>
      <c r="I1865" s="6" t="e">
        <f>DATEVALUE(order_details[[#This Row],[Order Date]])</f>
        <v>#VALUE!</v>
      </c>
      <c r="J1865">
        <v>10.199999999999999</v>
      </c>
      <c r="K1865">
        <v>70</v>
      </c>
      <c r="L1865">
        <v>0.15</v>
      </c>
      <c r="M1865">
        <f>(order_details[[#This Row],[unitPrice]]*order_details[[#This Row],[quantity]]) - (order_details[[#This Row],[unitPrice]]*order_details[[#This Row],[quantity]]*order_details[[#This Row],[discount]])</f>
        <v>606.9</v>
      </c>
      <c r="N1865">
        <f>_xlfn.XLOOKUP(order_details[[#This Row],[orderID]],orders[orderID],orders[freight])</f>
        <v>73.790000000000006</v>
      </c>
      <c r="O1865">
        <f>order_details[[#This Row],[Sales]]-order_details[[#This Row],[Freight]]</f>
        <v>533.11</v>
      </c>
      <c r="P1865" s="8">
        <f>(order_details[[#This Row],[Profit]]/order_details[[#This Row],[Sales]])/100</f>
        <v>8.7841489536991269E-3</v>
      </c>
      <c r="Q1865" s="12"/>
    </row>
    <row r="1866" spans="1:17" x14ac:dyDescent="0.25">
      <c r="A1866">
        <v>10421</v>
      </c>
      <c r="B1866">
        <v>19</v>
      </c>
      <c r="C1866" t="str">
        <f>_xlfn.XLOOKUP(order_details[[#This Row],[orderID]],orders[orderID],orders[customerID])</f>
        <v>QUEDE</v>
      </c>
      <c r="D1866" t="str">
        <f>_xlfn.XLOOKUP(order_details[[#This Row],[orderID]],orders[orderID],orders[Employee Name])</f>
        <v>Laura Callahan</v>
      </c>
      <c r="E1866" t="str">
        <f>_xlfn.XLOOKUP(order_details[[#This Row],[Customer ID]],customers[customerID],customers[companyName])</f>
        <v>Que Delícia</v>
      </c>
      <c r="F1866" t="str">
        <f>_xlfn.XLOOKUP(order_details[[#This Row],[productID]],products[productID],products[productName])</f>
        <v>Teatime Chocolate Biscuits</v>
      </c>
      <c r="G1866" t="str">
        <f>_xlfn.XLOOKUP(order_details[[#This Row],[Product Name]],products[productName],products[Category Name])</f>
        <v>Confections</v>
      </c>
      <c r="H1866" s="6">
        <f>_xlfn.XLOOKUP(order_details[[#This Row],[orderID]],orders[orderID],orders[orderDate])</f>
        <v>41660</v>
      </c>
      <c r="I1866" s="6" t="e">
        <f>DATEVALUE(order_details[[#This Row],[Order Date]])</f>
        <v>#VALUE!</v>
      </c>
      <c r="J1866">
        <v>7.3</v>
      </c>
      <c r="K1866">
        <v>4</v>
      </c>
      <c r="L1866">
        <v>0.15</v>
      </c>
      <c r="M1866">
        <f>(order_details[[#This Row],[unitPrice]]*order_details[[#This Row],[quantity]]) - (order_details[[#This Row],[unitPrice]]*order_details[[#This Row],[quantity]]*order_details[[#This Row],[discount]])</f>
        <v>24.82</v>
      </c>
      <c r="N1866">
        <f>_xlfn.XLOOKUP(order_details[[#This Row],[orderID]],orders[orderID],orders[freight])</f>
        <v>99.23</v>
      </c>
      <c r="O1866">
        <f>order_details[[#This Row],[Sales]]-order_details[[#This Row],[Freight]]</f>
        <v>-74.41</v>
      </c>
      <c r="P1866" s="8">
        <f>(order_details[[#This Row],[Profit]]/order_details[[#This Row],[Sales]])/100</f>
        <v>-2.9979854955680899E-2</v>
      </c>
      <c r="Q1866" s="12"/>
    </row>
    <row r="1867" spans="1:17" x14ac:dyDescent="0.25">
      <c r="A1867">
        <v>10421</v>
      </c>
      <c r="B1867">
        <v>53</v>
      </c>
      <c r="C1867" t="str">
        <f>_xlfn.XLOOKUP(order_details[[#This Row],[orderID]],orders[orderID],orders[customerID])</f>
        <v>QUEDE</v>
      </c>
      <c r="D1867" t="str">
        <f>_xlfn.XLOOKUP(order_details[[#This Row],[orderID]],orders[orderID],orders[Employee Name])</f>
        <v>Laura Callahan</v>
      </c>
      <c r="E1867" t="str">
        <f>_xlfn.XLOOKUP(order_details[[#This Row],[Customer ID]],customers[customerID],customers[companyName])</f>
        <v>Que Delícia</v>
      </c>
      <c r="F1867" t="str">
        <f>_xlfn.XLOOKUP(order_details[[#This Row],[productID]],products[productID],products[productName])</f>
        <v>Perth Pasties</v>
      </c>
      <c r="G1867" t="str">
        <f>_xlfn.XLOOKUP(order_details[[#This Row],[Product Name]],products[productName],products[Category Name])</f>
        <v>Meat &amp; Poultry</v>
      </c>
      <c r="H1867" s="6">
        <f>_xlfn.XLOOKUP(order_details[[#This Row],[orderID]],orders[orderID],orders[orderDate])</f>
        <v>41660</v>
      </c>
      <c r="I1867" s="6" t="e">
        <f>DATEVALUE(order_details[[#This Row],[Order Date]])</f>
        <v>#VALUE!</v>
      </c>
      <c r="J1867">
        <v>26.2</v>
      </c>
      <c r="K1867">
        <v>15</v>
      </c>
      <c r="L1867">
        <v>0.15</v>
      </c>
      <c r="M1867">
        <f>(order_details[[#This Row],[unitPrice]]*order_details[[#This Row],[quantity]]) - (order_details[[#This Row],[unitPrice]]*order_details[[#This Row],[quantity]]*order_details[[#This Row],[discount]])</f>
        <v>334.05</v>
      </c>
      <c r="N1867">
        <f>_xlfn.XLOOKUP(order_details[[#This Row],[orderID]],orders[orderID],orders[freight])</f>
        <v>99.23</v>
      </c>
      <c r="O1867">
        <f>order_details[[#This Row],[Sales]]-order_details[[#This Row],[Freight]]</f>
        <v>234.82</v>
      </c>
      <c r="P1867" s="8">
        <f>(order_details[[#This Row],[Profit]]/order_details[[#This Row],[Sales]])/100</f>
        <v>7.029486603801826E-3</v>
      </c>
      <c r="Q1867" s="12"/>
    </row>
    <row r="1868" spans="1:17" x14ac:dyDescent="0.25">
      <c r="A1868">
        <v>10421</v>
      </c>
      <c r="B1868">
        <v>77</v>
      </c>
      <c r="C1868" t="str">
        <f>_xlfn.XLOOKUP(order_details[[#This Row],[orderID]],orders[orderID],orders[customerID])</f>
        <v>QUEDE</v>
      </c>
      <c r="D1868" t="str">
        <f>_xlfn.XLOOKUP(order_details[[#This Row],[orderID]],orders[orderID],orders[Employee Name])</f>
        <v>Laura Callahan</v>
      </c>
      <c r="E1868" t="str">
        <f>_xlfn.XLOOKUP(order_details[[#This Row],[Customer ID]],customers[customerID],customers[companyName])</f>
        <v>Que Delícia</v>
      </c>
      <c r="F1868" t="str">
        <f>_xlfn.XLOOKUP(order_details[[#This Row],[productID]],products[productID],products[productName])</f>
        <v>Original Frankfurter Grüne Soße</v>
      </c>
      <c r="G1868" t="str">
        <f>_xlfn.XLOOKUP(order_details[[#This Row],[Product Name]],products[productName],products[Category Name])</f>
        <v>Condiments</v>
      </c>
      <c r="H1868" s="6">
        <f>_xlfn.XLOOKUP(order_details[[#This Row],[orderID]],orders[orderID],orders[orderDate])</f>
        <v>41660</v>
      </c>
      <c r="I1868" s="6" t="e">
        <f>DATEVALUE(order_details[[#This Row],[Order Date]])</f>
        <v>#VALUE!</v>
      </c>
      <c r="J1868">
        <v>10.4</v>
      </c>
      <c r="K1868">
        <v>10</v>
      </c>
      <c r="L1868">
        <v>0.15</v>
      </c>
      <c r="M1868">
        <f>(order_details[[#This Row],[unitPrice]]*order_details[[#This Row],[quantity]]) - (order_details[[#This Row],[unitPrice]]*order_details[[#This Row],[quantity]]*order_details[[#This Row],[discount]])</f>
        <v>88.4</v>
      </c>
      <c r="N1868">
        <f>_xlfn.XLOOKUP(order_details[[#This Row],[orderID]],orders[orderID],orders[freight])</f>
        <v>99.23</v>
      </c>
      <c r="O1868">
        <f>order_details[[#This Row],[Sales]]-order_details[[#This Row],[Freight]]</f>
        <v>-10.829999999999998</v>
      </c>
      <c r="P1868" s="8">
        <f>(order_details[[#This Row],[Profit]]/order_details[[#This Row],[Sales]])/100</f>
        <v>-1.2251131221719454E-3</v>
      </c>
      <c r="Q1868" s="12"/>
    </row>
    <row r="1869" spans="1:17" x14ac:dyDescent="0.25">
      <c r="A1869">
        <v>10434</v>
      </c>
      <c r="B1869">
        <v>76</v>
      </c>
      <c r="C1869" t="str">
        <f>_xlfn.XLOOKUP(order_details[[#This Row],[orderID]],orders[orderID],orders[customerID])</f>
        <v>FOLKO</v>
      </c>
      <c r="D1869" t="str">
        <f>_xlfn.XLOOKUP(order_details[[#This Row],[orderID]],orders[orderID],orders[Employee Name])</f>
        <v>Janet Leverling</v>
      </c>
      <c r="E1869" t="str">
        <f>_xlfn.XLOOKUP(order_details[[#This Row],[Customer ID]],customers[customerID],customers[companyName])</f>
        <v>Folk och fä HB</v>
      </c>
      <c r="F1869" t="str">
        <f>_xlfn.XLOOKUP(order_details[[#This Row],[productID]],products[productID],products[productName])</f>
        <v>Lakkaliköri</v>
      </c>
      <c r="G1869" t="str">
        <f>_xlfn.XLOOKUP(order_details[[#This Row],[Product Name]],products[productName],products[Category Name])</f>
        <v>Beverages</v>
      </c>
      <c r="H1869" s="6">
        <f>_xlfn.XLOOKUP(order_details[[#This Row],[orderID]],orders[orderID],orders[orderDate])</f>
        <v>41673</v>
      </c>
      <c r="I1869" s="6" t="e">
        <f>DATEVALUE(order_details[[#This Row],[Order Date]])</f>
        <v>#VALUE!</v>
      </c>
      <c r="J1869">
        <v>14.4</v>
      </c>
      <c r="K1869">
        <v>18</v>
      </c>
      <c r="L1869">
        <v>0.15</v>
      </c>
      <c r="M1869">
        <f>(order_details[[#This Row],[unitPrice]]*order_details[[#This Row],[quantity]]) - (order_details[[#This Row],[unitPrice]]*order_details[[#This Row],[quantity]]*order_details[[#This Row],[discount]])</f>
        <v>220.32</v>
      </c>
      <c r="N1869">
        <f>_xlfn.XLOOKUP(order_details[[#This Row],[orderID]],orders[orderID],orders[freight])</f>
        <v>17.920000000000002</v>
      </c>
      <c r="O1869">
        <f>order_details[[#This Row],[Sales]]-order_details[[#This Row],[Freight]]</f>
        <v>202.39999999999998</v>
      </c>
      <c r="P1869" s="8">
        <f>(order_details[[#This Row],[Profit]]/order_details[[#This Row],[Sales]])/100</f>
        <v>9.1866376180101666E-3</v>
      </c>
      <c r="Q1869" s="12"/>
    </row>
    <row r="1870" spans="1:17" x14ac:dyDescent="0.25">
      <c r="A1870">
        <v>10440</v>
      </c>
      <c r="B1870">
        <v>2</v>
      </c>
      <c r="C1870" t="str">
        <f>_xlfn.XLOOKUP(order_details[[#This Row],[orderID]],orders[orderID],orders[customerID])</f>
        <v>SAVEA</v>
      </c>
      <c r="D1870" t="str">
        <f>_xlfn.XLOOKUP(order_details[[#This Row],[orderID]],orders[orderID],orders[Employee Name])</f>
        <v>Margaret Peacock</v>
      </c>
      <c r="E1870" t="str">
        <f>_xlfn.XLOOKUP(order_details[[#This Row],[Customer ID]],customers[customerID],customers[companyName])</f>
        <v>Save-a-lot Markets</v>
      </c>
      <c r="F1870" t="str">
        <f>_xlfn.XLOOKUP(order_details[[#This Row],[productID]],products[productID],products[productName])</f>
        <v>Chang</v>
      </c>
      <c r="G1870" t="str">
        <f>_xlfn.XLOOKUP(order_details[[#This Row],[Product Name]],products[productName],products[Category Name])</f>
        <v>Beverages</v>
      </c>
      <c r="H1870" s="6">
        <f>_xlfn.XLOOKUP(order_details[[#This Row],[orderID]],orders[orderID],orders[orderDate])</f>
        <v>41680</v>
      </c>
      <c r="I1870" s="6" t="e">
        <f>DATEVALUE(order_details[[#This Row],[Order Date]])</f>
        <v>#VALUE!</v>
      </c>
      <c r="J1870">
        <v>15.2</v>
      </c>
      <c r="K1870">
        <v>45</v>
      </c>
      <c r="L1870">
        <v>0.15</v>
      </c>
      <c r="M1870">
        <f>(order_details[[#This Row],[unitPrice]]*order_details[[#This Row],[quantity]]) - (order_details[[#This Row],[unitPrice]]*order_details[[#This Row],[quantity]]*order_details[[#This Row],[discount]])</f>
        <v>581.4</v>
      </c>
      <c r="N1870">
        <f>_xlfn.XLOOKUP(order_details[[#This Row],[orderID]],orders[orderID],orders[freight])</f>
        <v>86.53</v>
      </c>
      <c r="O1870">
        <f>order_details[[#This Row],[Sales]]-order_details[[#This Row],[Freight]]</f>
        <v>494.87</v>
      </c>
      <c r="P1870" s="8">
        <f>(order_details[[#This Row],[Profit]]/order_details[[#This Row],[Sales]])/100</f>
        <v>8.5116959064327497E-3</v>
      </c>
      <c r="Q1870" s="12"/>
    </row>
    <row r="1871" spans="1:17" x14ac:dyDescent="0.25">
      <c r="A1871">
        <v>10440</v>
      </c>
      <c r="B1871">
        <v>16</v>
      </c>
      <c r="C1871" t="str">
        <f>_xlfn.XLOOKUP(order_details[[#This Row],[orderID]],orders[orderID],orders[customerID])</f>
        <v>SAVEA</v>
      </c>
      <c r="D1871" t="str">
        <f>_xlfn.XLOOKUP(order_details[[#This Row],[orderID]],orders[orderID],orders[Employee Name])</f>
        <v>Margaret Peacock</v>
      </c>
      <c r="E1871" t="str">
        <f>_xlfn.XLOOKUP(order_details[[#This Row],[Customer ID]],customers[customerID],customers[companyName])</f>
        <v>Save-a-lot Markets</v>
      </c>
      <c r="F1871" t="str">
        <f>_xlfn.XLOOKUP(order_details[[#This Row],[productID]],products[productID],products[productName])</f>
        <v>Pavlova</v>
      </c>
      <c r="G1871" t="str">
        <f>_xlfn.XLOOKUP(order_details[[#This Row],[Product Name]],products[productName],products[Category Name])</f>
        <v>Confections</v>
      </c>
      <c r="H1871" s="6">
        <f>_xlfn.XLOOKUP(order_details[[#This Row],[orderID]],orders[orderID],orders[orderDate])</f>
        <v>41680</v>
      </c>
      <c r="I1871" s="6" t="e">
        <f>DATEVALUE(order_details[[#This Row],[Order Date]])</f>
        <v>#VALUE!</v>
      </c>
      <c r="J1871">
        <v>13.9</v>
      </c>
      <c r="K1871">
        <v>49</v>
      </c>
      <c r="L1871">
        <v>0.15</v>
      </c>
      <c r="M1871">
        <f>(order_details[[#This Row],[unitPrice]]*order_details[[#This Row],[quantity]]) - (order_details[[#This Row],[unitPrice]]*order_details[[#This Row],[quantity]]*order_details[[#This Row],[discount]])</f>
        <v>578.93500000000006</v>
      </c>
      <c r="N1871">
        <f>_xlfn.XLOOKUP(order_details[[#This Row],[orderID]],orders[orderID],orders[freight])</f>
        <v>86.53</v>
      </c>
      <c r="O1871">
        <f>order_details[[#This Row],[Sales]]-order_details[[#This Row],[Freight]]</f>
        <v>492.40500000000009</v>
      </c>
      <c r="P1871" s="8">
        <f>(order_details[[#This Row],[Profit]]/order_details[[#This Row],[Sales]])/100</f>
        <v>8.5053589781236231E-3</v>
      </c>
      <c r="Q1871" s="12"/>
    </row>
    <row r="1872" spans="1:17" x14ac:dyDescent="0.25">
      <c r="A1872">
        <v>10440</v>
      </c>
      <c r="B1872">
        <v>29</v>
      </c>
      <c r="C1872" t="str">
        <f>_xlfn.XLOOKUP(order_details[[#This Row],[orderID]],orders[orderID],orders[customerID])</f>
        <v>SAVEA</v>
      </c>
      <c r="D1872" t="str">
        <f>_xlfn.XLOOKUP(order_details[[#This Row],[orderID]],orders[orderID],orders[Employee Name])</f>
        <v>Margaret Peacock</v>
      </c>
      <c r="E1872" t="str">
        <f>_xlfn.XLOOKUP(order_details[[#This Row],[Customer ID]],customers[customerID],customers[companyName])</f>
        <v>Save-a-lot Markets</v>
      </c>
      <c r="F1872" t="str">
        <f>_xlfn.XLOOKUP(order_details[[#This Row],[productID]],products[productID],products[productName])</f>
        <v>Thüringer Rostbratwurst</v>
      </c>
      <c r="G1872" t="str">
        <f>_xlfn.XLOOKUP(order_details[[#This Row],[Product Name]],products[productName],products[Category Name])</f>
        <v>Meat &amp; Poultry</v>
      </c>
      <c r="H1872" s="6">
        <f>_xlfn.XLOOKUP(order_details[[#This Row],[orderID]],orders[orderID],orders[orderDate])</f>
        <v>41680</v>
      </c>
      <c r="I1872" s="6" t="e">
        <f>DATEVALUE(order_details[[#This Row],[Order Date]])</f>
        <v>#VALUE!</v>
      </c>
      <c r="J1872">
        <v>99</v>
      </c>
      <c r="K1872">
        <v>24</v>
      </c>
      <c r="L1872">
        <v>0.15</v>
      </c>
      <c r="M1872">
        <f>(order_details[[#This Row],[unitPrice]]*order_details[[#This Row],[quantity]]) - (order_details[[#This Row],[unitPrice]]*order_details[[#This Row],[quantity]]*order_details[[#This Row],[discount]])</f>
        <v>2019.6</v>
      </c>
      <c r="N1872">
        <f>_xlfn.XLOOKUP(order_details[[#This Row],[orderID]],orders[orderID],orders[freight])</f>
        <v>86.53</v>
      </c>
      <c r="O1872">
        <f>order_details[[#This Row],[Sales]]-order_details[[#This Row],[Freight]]</f>
        <v>1933.07</v>
      </c>
      <c r="P1872" s="8">
        <f>(order_details[[#This Row],[Profit]]/order_details[[#This Row],[Sales]])/100</f>
        <v>9.5715488215488212E-3</v>
      </c>
      <c r="Q1872" s="12"/>
    </row>
    <row r="1873" spans="1:17" x14ac:dyDescent="0.25">
      <c r="A1873">
        <v>10440</v>
      </c>
      <c r="B1873">
        <v>61</v>
      </c>
      <c r="C1873" t="str">
        <f>_xlfn.XLOOKUP(order_details[[#This Row],[orderID]],orders[orderID],orders[customerID])</f>
        <v>SAVEA</v>
      </c>
      <c r="D1873" t="str">
        <f>_xlfn.XLOOKUP(order_details[[#This Row],[orderID]],orders[orderID],orders[Employee Name])</f>
        <v>Margaret Peacock</v>
      </c>
      <c r="E1873" t="str">
        <f>_xlfn.XLOOKUP(order_details[[#This Row],[Customer ID]],customers[customerID],customers[companyName])</f>
        <v>Save-a-lot Markets</v>
      </c>
      <c r="F1873" t="str">
        <f>_xlfn.XLOOKUP(order_details[[#This Row],[productID]],products[productID],products[productName])</f>
        <v>Sirop d'érable</v>
      </c>
      <c r="G1873" t="str">
        <f>_xlfn.XLOOKUP(order_details[[#This Row],[Product Name]],products[productName],products[Category Name])</f>
        <v>Condiments</v>
      </c>
      <c r="H1873" s="6">
        <f>_xlfn.XLOOKUP(order_details[[#This Row],[orderID]],orders[orderID],orders[orderDate])</f>
        <v>41680</v>
      </c>
      <c r="I1873" s="6" t="e">
        <f>DATEVALUE(order_details[[#This Row],[Order Date]])</f>
        <v>#VALUE!</v>
      </c>
      <c r="J1873">
        <v>22.8</v>
      </c>
      <c r="K1873">
        <v>90</v>
      </c>
      <c r="L1873">
        <v>0.15</v>
      </c>
      <c r="M1873">
        <f>(order_details[[#This Row],[unitPrice]]*order_details[[#This Row],[quantity]]) - (order_details[[#This Row],[unitPrice]]*order_details[[#This Row],[quantity]]*order_details[[#This Row],[discount]])</f>
        <v>1744.2</v>
      </c>
      <c r="N1873">
        <f>_xlfn.XLOOKUP(order_details[[#This Row],[orderID]],orders[orderID],orders[freight])</f>
        <v>86.53</v>
      </c>
      <c r="O1873">
        <f>order_details[[#This Row],[Sales]]-order_details[[#This Row],[Freight]]</f>
        <v>1657.67</v>
      </c>
      <c r="P1873" s="8">
        <f>(order_details[[#This Row],[Profit]]/order_details[[#This Row],[Sales]])/100</f>
        <v>9.503898635477584E-3</v>
      </c>
      <c r="Q1873" s="12"/>
    </row>
    <row r="1874" spans="1:17" x14ac:dyDescent="0.25">
      <c r="A1874">
        <v>10456</v>
      </c>
      <c r="B1874">
        <v>21</v>
      </c>
      <c r="C1874" t="str">
        <f>_xlfn.XLOOKUP(order_details[[#This Row],[orderID]],orders[orderID],orders[customerID])</f>
        <v>KOENE</v>
      </c>
      <c r="D1874" t="str">
        <f>_xlfn.XLOOKUP(order_details[[#This Row],[orderID]],orders[orderID],orders[Employee Name])</f>
        <v>Laura Callahan</v>
      </c>
      <c r="E1874" t="str">
        <f>_xlfn.XLOOKUP(order_details[[#This Row],[Customer ID]],customers[customerID],customers[companyName])</f>
        <v>Königlich Essen</v>
      </c>
      <c r="F1874" t="str">
        <f>_xlfn.XLOOKUP(order_details[[#This Row],[productID]],products[productID],products[productName])</f>
        <v>Sir Rodney's Scones</v>
      </c>
      <c r="G1874" t="str">
        <f>_xlfn.XLOOKUP(order_details[[#This Row],[Product Name]],products[productName],products[Category Name])</f>
        <v>Confections</v>
      </c>
      <c r="H1874" s="6">
        <f>_xlfn.XLOOKUP(order_details[[#This Row],[orderID]],orders[orderID],orders[orderDate])</f>
        <v>41695</v>
      </c>
      <c r="I1874" s="6" t="e">
        <f>DATEVALUE(order_details[[#This Row],[Order Date]])</f>
        <v>#VALUE!</v>
      </c>
      <c r="J1874">
        <v>8</v>
      </c>
      <c r="K1874">
        <v>40</v>
      </c>
      <c r="L1874">
        <v>0.15</v>
      </c>
      <c r="M1874">
        <f>(order_details[[#This Row],[unitPrice]]*order_details[[#This Row],[quantity]]) - (order_details[[#This Row],[unitPrice]]*order_details[[#This Row],[quantity]]*order_details[[#This Row],[discount]])</f>
        <v>272</v>
      </c>
      <c r="N1874">
        <f>_xlfn.XLOOKUP(order_details[[#This Row],[orderID]],orders[orderID],orders[freight])</f>
        <v>8.1199999999999992</v>
      </c>
      <c r="O1874">
        <f>order_details[[#This Row],[Sales]]-order_details[[#This Row],[Freight]]</f>
        <v>263.88</v>
      </c>
      <c r="P1874" s="8">
        <f>(order_details[[#This Row],[Profit]]/order_details[[#This Row],[Sales]])/100</f>
        <v>9.701470588235294E-3</v>
      </c>
      <c r="Q1874" s="12"/>
    </row>
    <row r="1875" spans="1:17" x14ac:dyDescent="0.25">
      <c r="A1875">
        <v>10456</v>
      </c>
      <c r="B1875">
        <v>49</v>
      </c>
      <c r="C1875" t="str">
        <f>_xlfn.XLOOKUP(order_details[[#This Row],[orderID]],orders[orderID],orders[customerID])</f>
        <v>KOENE</v>
      </c>
      <c r="D1875" t="str">
        <f>_xlfn.XLOOKUP(order_details[[#This Row],[orderID]],orders[orderID],orders[Employee Name])</f>
        <v>Laura Callahan</v>
      </c>
      <c r="E1875" t="str">
        <f>_xlfn.XLOOKUP(order_details[[#This Row],[Customer ID]],customers[customerID],customers[companyName])</f>
        <v>Königlich Essen</v>
      </c>
      <c r="F1875" t="str">
        <f>_xlfn.XLOOKUP(order_details[[#This Row],[productID]],products[productID],products[productName])</f>
        <v>Maxilaku</v>
      </c>
      <c r="G1875" t="str">
        <f>_xlfn.XLOOKUP(order_details[[#This Row],[Product Name]],products[productName],products[Category Name])</f>
        <v>Confections</v>
      </c>
      <c r="H1875" s="6">
        <f>_xlfn.XLOOKUP(order_details[[#This Row],[orderID]],orders[orderID],orders[orderDate])</f>
        <v>41695</v>
      </c>
      <c r="I1875" s="6" t="e">
        <f>DATEVALUE(order_details[[#This Row],[Order Date]])</f>
        <v>#VALUE!</v>
      </c>
      <c r="J1875">
        <v>16</v>
      </c>
      <c r="K1875">
        <v>21</v>
      </c>
      <c r="L1875">
        <v>0.15</v>
      </c>
      <c r="M1875">
        <f>(order_details[[#This Row],[unitPrice]]*order_details[[#This Row],[quantity]]) - (order_details[[#This Row],[unitPrice]]*order_details[[#This Row],[quantity]]*order_details[[#This Row],[discount]])</f>
        <v>285.60000000000002</v>
      </c>
      <c r="N1875">
        <f>_xlfn.XLOOKUP(order_details[[#This Row],[orderID]],orders[orderID],orders[freight])</f>
        <v>8.1199999999999992</v>
      </c>
      <c r="O1875">
        <f>order_details[[#This Row],[Sales]]-order_details[[#This Row],[Freight]]</f>
        <v>277.48</v>
      </c>
      <c r="P1875" s="8">
        <f>(order_details[[#This Row],[Profit]]/order_details[[#This Row],[Sales]])/100</f>
        <v>9.7156862745098032E-3</v>
      </c>
      <c r="Q1875" s="12"/>
    </row>
    <row r="1876" spans="1:17" x14ac:dyDescent="0.25">
      <c r="A1876">
        <v>10469</v>
      </c>
      <c r="B1876">
        <v>2</v>
      </c>
      <c r="C1876" t="str">
        <f>_xlfn.XLOOKUP(order_details[[#This Row],[orderID]],orders[orderID],orders[customerID])</f>
        <v>WHITC</v>
      </c>
      <c r="D1876" t="str">
        <f>_xlfn.XLOOKUP(order_details[[#This Row],[orderID]],orders[orderID],orders[Employee Name])</f>
        <v>Nancy Davolio</v>
      </c>
      <c r="E1876" t="str">
        <f>_xlfn.XLOOKUP(order_details[[#This Row],[Customer ID]],customers[customerID],customers[companyName])</f>
        <v>White Clover Markets</v>
      </c>
      <c r="F1876" t="str">
        <f>_xlfn.XLOOKUP(order_details[[#This Row],[productID]],products[productID],products[productName])</f>
        <v>Chang</v>
      </c>
      <c r="G1876" t="str">
        <f>_xlfn.XLOOKUP(order_details[[#This Row],[Product Name]],products[productName],products[Category Name])</f>
        <v>Beverages</v>
      </c>
      <c r="H1876" s="6">
        <f>_xlfn.XLOOKUP(order_details[[#This Row],[orderID]],orders[orderID],orders[orderDate])</f>
        <v>41708</v>
      </c>
      <c r="I1876" s="6" t="e">
        <f>DATEVALUE(order_details[[#This Row],[Order Date]])</f>
        <v>#VALUE!</v>
      </c>
      <c r="J1876">
        <v>15.2</v>
      </c>
      <c r="K1876">
        <v>40</v>
      </c>
      <c r="L1876">
        <v>0.15</v>
      </c>
      <c r="M1876">
        <f>(order_details[[#This Row],[unitPrice]]*order_details[[#This Row],[quantity]]) - (order_details[[#This Row],[unitPrice]]*order_details[[#This Row],[quantity]]*order_details[[#This Row],[discount]])</f>
        <v>516.79999999999995</v>
      </c>
      <c r="N1876">
        <f>_xlfn.XLOOKUP(order_details[[#This Row],[orderID]],orders[orderID],orders[freight])</f>
        <v>60.18</v>
      </c>
      <c r="O1876">
        <f>order_details[[#This Row],[Sales]]-order_details[[#This Row],[Freight]]</f>
        <v>456.61999999999995</v>
      </c>
      <c r="P1876" s="8">
        <f>(order_details[[#This Row],[Profit]]/order_details[[#This Row],[Sales]])/100</f>
        <v>8.8355263157894742E-3</v>
      </c>
      <c r="Q1876" s="12"/>
    </row>
    <row r="1877" spans="1:17" x14ac:dyDescent="0.25">
      <c r="A1877">
        <v>10469</v>
      </c>
      <c r="B1877">
        <v>16</v>
      </c>
      <c r="C1877" t="str">
        <f>_xlfn.XLOOKUP(order_details[[#This Row],[orderID]],orders[orderID],orders[customerID])</f>
        <v>WHITC</v>
      </c>
      <c r="D1877" t="str">
        <f>_xlfn.XLOOKUP(order_details[[#This Row],[orderID]],orders[orderID],orders[Employee Name])</f>
        <v>Nancy Davolio</v>
      </c>
      <c r="E1877" t="str">
        <f>_xlfn.XLOOKUP(order_details[[#This Row],[Customer ID]],customers[customerID],customers[companyName])</f>
        <v>White Clover Markets</v>
      </c>
      <c r="F1877" t="str">
        <f>_xlfn.XLOOKUP(order_details[[#This Row],[productID]],products[productID],products[productName])</f>
        <v>Pavlova</v>
      </c>
      <c r="G1877" t="str">
        <f>_xlfn.XLOOKUP(order_details[[#This Row],[Product Name]],products[productName],products[Category Name])</f>
        <v>Confections</v>
      </c>
      <c r="H1877" s="6">
        <f>_xlfn.XLOOKUP(order_details[[#This Row],[orderID]],orders[orderID],orders[orderDate])</f>
        <v>41708</v>
      </c>
      <c r="I1877" s="6" t="e">
        <f>DATEVALUE(order_details[[#This Row],[Order Date]])</f>
        <v>#VALUE!</v>
      </c>
      <c r="J1877">
        <v>13.9</v>
      </c>
      <c r="K1877">
        <v>35</v>
      </c>
      <c r="L1877">
        <v>0.15</v>
      </c>
      <c r="M1877">
        <f>(order_details[[#This Row],[unitPrice]]*order_details[[#This Row],[quantity]]) - (order_details[[#This Row],[unitPrice]]*order_details[[#This Row],[quantity]]*order_details[[#This Row],[discount]])</f>
        <v>413.52499999999998</v>
      </c>
      <c r="N1877">
        <f>_xlfn.XLOOKUP(order_details[[#This Row],[orderID]],orders[orderID],orders[freight])</f>
        <v>60.18</v>
      </c>
      <c r="O1877">
        <f>order_details[[#This Row],[Sales]]-order_details[[#This Row],[Freight]]</f>
        <v>353.34499999999997</v>
      </c>
      <c r="P1877" s="8">
        <f>(order_details[[#This Row],[Profit]]/order_details[[#This Row],[Sales]])/100</f>
        <v>8.5447070914696811E-3</v>
      </c>
      <c r="Q1877" s="12"/>
    </row>
    <row r="1878" spans="1:17" x14ac:dyDescent="0.25">
      <c r="A1878">
        <v>10469</v>
      </c>
      <c r="B1878">
        <v>44</v>
      </c>
      <c r="C1878" t="str">
        <f>_xlfn.XLOOKUP(order_details[[#This Row],[orderID]],orders[orderID],orders[customerID])</f>
        <v>WHITC</v>
      </c>
      <c r="D1878" t="str">
        <f>_xlfn.XLOOKUP(order_details[[#This Row],[orderID]],orders[orderID],orders[Employee Name])</f>
        <v>Nancy Davolio</v>
      </c>
      <c r="E1878" t="str">
        <f>_xlfn.XLOOKUP(order_details[[#This Row],[Customer ID]],customers[customerID],customers[companyName])</f>
        <v>White Clover Markets</v>
      </c>
      <c r="F1878" t="str">
        <f>_xlfn.XLOOKUP(order_details[[#This Row],[productID]],products[productID],products[productName])</f>
        <v>Gula Malacca</v>
      </c>
      <c r="G1878" t="str">
        <f>_xlfn.XLOOKUP(order_details[[#This Row],[Product Name]],products[productName],products[Category Name])</f>
        <v>Condiments</v>
      </c>
      <c r="H1878" s="6">
        <f>_xlfn.XLOOKUP(order_details[[#This Row],[orderID]],orders[orderID],orders[orderDate])</f>
        <v>41708</v>
      </c>
      <c r="I1878" s="6" t="e">
        <f>DATEVALUE(order_details[[#This Row],[Order Date]])</f>
        <v>#VALUE!</v>
      </c>
      <c r="J1878">
        <v>15.5</v>
      </c>
      <c r="K1878">
        <v>2</v>
      </c>
      <c r="L1878">
        <v>0.15</v>
      </c>
      <c r="M1878">
        <f>(order_details[[#This Row],[unitPrice]]*order_details[[#This Row],[quantity]]) - (order_details[[#This Row],[unitPrice]]*order_details[[#This Row],[quantity]]*order_details[[#This Row],[discount]])</f>
        <v>26.35</v>
      </c>
      <c r="N1878">
        <f>_xlfn.XLOOKUP(order_details[[#This Row],[orderID]],orders[orderID],orders[freight])</f>
        <v>60.18</v>
      </c>
      <c r="O1878">
        <f>order_details[[#This Row],[Sales]]-order_details[[#This Row],[Freight]]</f>
        <v>-33.83</v>
      </c>
      <c r="P1878" s="8">
        <f>(order_details[[#This Row],[Profit]]/order_details[[#This Row],[Sales]])/100</f>
        <v>-1.2838709677419353E-2</v>
      </c>
      <c r="Q1878" s="12"/>
    </row>
    <row r="1879" spans="1:17" x14ac:dyDescent="0.25">
      <c r="A1879">
        <v>10475</v>
      </c>
      <c r="B1879">
        <v>31</v>
      </c>
      <c r="C1879" t="str">
        <f>_xlfn.XLOOKUP(order_details[[#This Row],[orderID]],orders[orderID],orders[customerID])</f>
        <v>SUPRD</v>
      </c>
      <c r="D1879" t="str">
        <f>_xlfn.XLOOKUP(order_details[[#This Row],[orderID]],orders[orderID],orders[Employee Name])</f>
        <v>Anne Dodsworth</v>
      </c>
      <c r="E1879" t="str">
        <f>_xlfn.XLOOKUP(order_details[[#This Row],[Customer ID]],customers[customerID],customers[companyName])</f>
        <v>Suprêmes délices</v>
      </c>
      <c r="F1879" t="str">
        <f>_xlfn.XLOOKUP(order_details[[#This Row],[productID]],products[productID],products[productName])</f>
        <v>Gorgonzola Telino</v>
      </c>
      <c r="G1879" t="str">
        <f>_xlfn.XLOOKUP(order_details[[#This Row],[Product Name]],products[productName],products[Category Name])</f>
        <v>Dairy Products</v>
      </c>
      <c r="H1879" s="6">
        <f>_xlfn.XLOOKUP(order_details[[#This Row],[orderID]],orders[orderID],orders[orderDate])</f>
        <v>41712</v>
      </c>
      <c r="I1879" s="6" t="e">
        <f>DATEVALUE(order_details[[#This Row],[Order Date]])</f>
        <v>#VALUE!</v>
      </c>
      <c r="J1879">
        <v>10</v>
      </c>
      <c r="K1879">
        <v>35</v>
      </c>
      <c r="L1879">
        <v>0.15</v>
      </c>
      <c r="M1879">
        <f>(order_details[[#This Row],[unitPrice]]*order_details[[#This Row],[quantity]]) - (order_details[[#This Row],[unitPrice]]*order_details[[#This Row],[quantity]]*order_details[[#This Row],[discount]])</f>
        <v>297.5</v>
      </c>
      <c r="N1879">
        <f>_xlfn.XLOOKUP(order_details[[#This Row],[orderID]],orders[orderID],orders[freight])</f>
        <v>68.52</v>
      </c>
      <c r="O1879">
        <f>order_details[[#This Row],[Sales]]-order_details[[#This Row],[Freight]]</f>
        <v>228.98000000000002</v>
      </c>
      <c r="P1879" s="8">
        <f>(order_details[[#This Row],[Profit]]/order_details[[#This Row],[Sales]])/100</f>
        <v>7.6968067226890757E-3</v>
      </c>
      <c r="Q1879" s="12"/>
    </row>
    <row r="1880" spans="1:17" x14ac:dyDescent="0.25">
      <c r="A1880">
        <v>10475</v>
      </c>
      <c r="B1880">
        <v>66</v>
      </c>
      <c r="C1880" t="str">
        <f>_xlfn.XLOOKUP(order_details[[#This Row],[orderID]],orders[orderID],orders[customerID])</f>
        <v>SUPRD</v>
      </c>
      <c r="D1880" t="str">
        <f>_xlfn.XLOOKUP(order_details[[#This Row],[orderID]],orders[orderID],orders[Employee Name])</f>
        <v>Anne Dodsworth</v>
      </c>
      <c r="E1880" t="str">
        <f>_xlfn.XLOOKUP(order_details[[#This Row],[Customer ID]],customers[customerID],customers[companyName])</f>
        <v>Suprêmes délices</v>
      </c>
      <c r="F1880" t="str">
        <f>_xlfn.XLOOKUP(order_details[[#This Row],[productID]],products[productID],products[productName])</f>
        <v>Louisiana Hot Spiced Okra</v>
      </c>
      <c r="G1880" t="str">
        <f>_xlfn.XLOOKUP(order_details[[#This Row],[Product Name]],products[productName],products[Category Name])</f>
        <v>Condiments</v>
      </c>
      <c r="H1880" s="6">
        <f>_xlfn.XLOOKUP(order_details[[#This Row],[orderID]],orders[orderID],orders[orderDate])</f>
        <v>41712</v>
      </c>
      <c r="I1880" s="6" t="e">
        <f>DATEVALUE(order_details[[#This Row],[Order Date]])</f>
        <v>#VALUE!</v>
      </c>
      <c r="J1880">
        <v>13.6</v>
      </c>
      <c r="K1880">
        <v>60</v>
      </c>
      <c r="L1880">
        <v>0.15</v>
      </c>
      <c r="M1880">
        <f>(order_details[[#This Row],[unitPrice]]*order_details[[#This Row],[quantity]]) - (order_details[[#This Row],[unitPrice]]*order_details[[#This Row],[quantity]]*order_details[[#This Row],[discount]])</f>
        <v>693.6</v>
      </c>
      <c r="N1880">
        <f>_xlfn.XLOOKUP(order_details[[#This Row],[orderID]],orders[orderID],orders[freight])</f>
        <v>68.52</v>
      </c>
      <c r="O1880">
        <f>order_details[[#This Row],[Sales]]-order_details[[#This Row],[Freight]]</f>
        <v>625.08000000000004</v>
      </c>
      <c r="P1880" s="8">
        <f>(order_details[[#This Row],[Profit]]/order_details[[#This Row],[Sales]])/100</f>
        <v>9.012110726643598E-3</v>
      </c>
      <c r="Q1880" s="12"/>
    </row>
    <row r="1881" spans="1:17" x14ac:dyDescent="0.25">
      <c r="A1881">
        <v>10475</v>
      </c>
      <c r="B1881">
        <v>76</v>
      </c>
      <c r="C1881" t="str">
        <f>_xlfn.XLOOKUP(order_details[[#This Row],[orderID]],orders[orderID],orders[customerID])</f>
        <v>SUPRD</v>
      </c>
      <c r="D1881" t="str">
        <f>_xlfn.XLOOKUP(order_details[[#This Row],[orderID]],orders[orderID],orders[Employee Name])</f>
        <v>Anne Dodsworth</v>
      </c>
      <c r="E1881" t="str">
        <f>_xlfn.XLOOKUP(order_details[[#This Row],[Customer ID]],customers[customerID],customers[companyName])</f>
        <v>Suprêmes délices</v>
      </c>
      <c r="F1881" t="str">
        <f>_xlfn.XLOOKUP(order_details[[#This Row],[productID]],products[productID],products[productName])</f>
        <v>Lakkaliköri</v>
      </c>
      <c r="G1881" t="str">
        <f>_xlfn.XLOOKUP(order_details[[#This Row],[Product Name]],products[productName],products[Category Name])</f>
        <v>Beverages</v>
      </c>
      <c r="H1881" s="6">
        <f>_xlfn.XLOOKUP(order_details[[#This Row],[orderID]],orders[orderID],orders[orderDate])</f>
        <v>41712</v>
      </c>
      <c r="I1881" s="6" t="e">
        <f>DATEVALUE(order_details[[#This Row],[Order Date]])</f>
        <v>#VALUE!</v>
      </c>
      <c r="J1881">
        <v>14.4</v>
      </c>
      <c r="K1881">
        <v>42</v>
      </c>
      <c r="L1881">
        <v>0.15</v>
      </c>
      <c r="M1881">
        <f>(order_details[[#This Row],[unitPrice]]*order_details[[#This Row],[quantity]]) - (order_details[[#This Row],[unitPrice]]*order_details[[#This Row],[quantity]]*order_details[[#This Row],[discount]])</f>
        <v>514.08000000000004</v>
      </c>
      <c r="N1881">
        <f>_xlfn.XLOOKUP(order_details[[#This Row],[orderID]],orders[orderID],orders[freight])</f>
        <v>68.52</v>
      </c>
      <c r="O1881">
        <f>order_details[[#This Row],[Sales]]-order_details[[#This Row],[Freight]]</f>
        <v>445.56000000000006</v>
      </c>
      <c r="P1881" s="8">
        <f>(order_details[[#This Row],[Profit]]/order_details[[#This Row],[Sales]])/100</f>
        <v>8.6671335200746973E-3</v>
      </c>
      <c r="Q1881" s="12"/>
    </row>
    <row r="1882" spans="1:17" x14ac:dyDescent="0.25">
      <c r="A1882">
        <v>10491</v>
      </c>
      <c r="B1882">
        <v>44</v>
      </c>
      <c r="C1882" t="str">
        <f>_xlfn.XLOOKUP(order_details[[#This Row],[orderID]],orders[orderID],orders[customerID])</f>
        <v>FURIB</v>
      </c>
      <c r="D1882" t="str">
        <f>_xlfn.XLOOKUP(order_details[[#This Row],[orderID]],orders[orderID],orders[Employee Name])</f>
        <v>Laura Callahan</v>
      </c>
      <c r="E1882" t="str">
        <f>_xlfn.XLOOKUP(order_details[[#This Row],[Customer ID]],customers[customerID],customers[companyName])</f>
        <v>Furia Bacalhau e Frutos do Mar</v>
      </c>
      <c r="F1882" t="str">
        <f>_xlfn.XLOOKUP(order_details[[#This Row],[productID]],products[productID],products[productName])</f>
        <v>Gula Malacca</v>
      </c>
      <c r="G1882" t="str">
        <f>_xlfn.XLOOKUP(order_details[[#This Row],[Product Name]],products[productName],products[Category Name])</f>
        <v>Condiments</v>
      </c>
      <c r="H1882" s="6">
        <f>_xlfn.XLOOKUP(order_details[[#This Row],[orderID]],orders[orderID],orders[orderDate])</f>
        <v>41729</v>
      </c>
      <c r="I1882" s="6" t="e">
        <f>DATEVALUE(order_details[[#This Row],[Order Date]])</f>
        <v>#VALUE!</v>
      </c>
      <c r="J1882">
        <v>15.5</v>
      </c>
      <c r="K1882">
        <v>15</v>
      </c>
      <c r="L1882">
        <v>0.15</v>
      </c>
      <c r="M1882">
        <f>(order_details[[#This Row],[unitPrice]]*order_details[[#This Row],[quantity]]) - (order_details[[#This Row],[unitPrice]]*order_details[[#This Row],[quantity]]*order_details[[#This Row],[discount]])</f>
        <v>197.625</v>
      </c>
      <c r="N1882">
        <f>_xlfn.XLOOKUP(order_details[[#This Row],[orderID]],orders[orderID],orders[freight])</f>
        <v>16.96</v>
      </c>
      <c r="O1882">
        <f>order_details[[#This Row],[Sales]]-order_details[[#This Row],[Freight]]</f>
        <v>180.66499999999999</v>
      </c>
      <c r="P1882" s="8">
        <f>(order_details[[#This Row],[Profit]]/order_details[[#This Row],[Sales]])/100</f>
        <v>9.1418089816571787E-3</v>
      </c>
      <c r="Q1882" s="12"/>
    </row>
    <row r="1883" spans="1:17" x14ac:dyDescent="0.25">
      <c r="A1883">
        <v>10491</v>
      </c>
      <c r="B1883">
        <v>77</v>
      </c>
      <c r="C1883" t="str">
        <f>_xlfn.XLOOKUP(order_details[[#This Row],[orderID]],orders[orderID],orders[customerID])</f>
        <v>FURIB</v>
      </c>
      <c r="D1883" t="str">
        <f>_xlfn.XLOOKUP(order_details[[#This Row],[orderID]],orders[orderID],orders[Employee Name])</f>
        <v>Laura Callahan</v>
      </c>
      <c r="E1883" t="str">
        <f>_xlfn.XLOOKUP(order_details[[#This Row],[Customer ID]],customers[customerID],customers[companyName])</f>
        <v>Furia Bacalhau e Frutos do Mar</v>
      </c>
      <c r="F1883" t="str">
        <f>_xlfn.XLOOKUP(order_details[[#This Row],[productID]],products[productID],products[productName])</f>
        <v>Original Frankfurter Grüne Soße</v>
      </c>
      <c r="G1883" t="str">
        <f>_xlfn.XLOOKUP(order_details[[#This Row],[Product Name]],products[productName],products[Category Name])</f>
        <v>Condiments</v>
      </c>
      <c r="H1883" s="6">
        <f>_xlfn.XLOOKUP(order_details[[#This Row],[orderID]],orders[orderID],orders[orderDate])</f>
        <v>41729</v>
      </c>
      <c r="I1883" s="6" t="e">
        <f>DATEVALUE(order_details[[#This Row],[Order Date]])</f>
        <v>#VALUE!</v>
      </c>
      <c r="J1883">
        <v>10.4</v>
      </c>
      <c r="K1883">
        <v>7</v>
      </c>
      <c r="L1883">
        <v>0.15</v>
      </c>
      <c r="M1883">
        <f>(order_details[[#This Row],[unitPrice]]*order_details[[#This Row],[quantity]]) - (order_details[[#This Row],[unitPrice]]*order_details[[#This Row],[quantity]]*order_details[[#This Row],[discount]])</f>
        <v>61.879999999999995</v>
      </c>
      <c r="N1883">
        <f>_xlfn.XLOOKUP(order_details[[#This Row],[orderID]],orders[orderID],orders[freight])</f>
        <v>16.96</v>
      </c>
      <c r="O1883">
        <f>order_details[[#This Row],[Sales]]-order_details[[#This Row],[Freight]]</f>
        <v>44.919999999999995</v>
      </c>
      <c r="P1883" s="8">
        <f>(order_details[[#This Row],[Profit]]/order_details[[#This Row],[Sales]])/100</f>
        <v>7.2592113768584357E-3</v>
      </c>
      <c r="Q1883" s="12"/>
    </row>
    <row r="1884" spans="1:17" x14ac:dyDescent="0.25">
      <c r="A1884">
        <v>10507</v>
      </c>
      <c r="B1884">
        <v>43</v>
      </c>
      <c r="C1884" t="str">
        <f>_xlfn.XLOOKUP(order_details[[#This Row],[orderID]],orders[orderID],orders[customerID])</f>
        <v>ANTON</v>
      </c>
      <c r="D1884" t="str">
        <f>_xlfn.XLOOKUP(order_details[[#This Row],[orderID]],orders[orderID],orders[Employee Name])</f>
        <v>Robert King</v>
      </c>
      <c r="E1884" t="str">
        <f>_xlfn.XLOOKUP(order_details[[#This Row],[Customer ID]],customers[customerID],customers[companyName])</f>
        <v>Antonio Moreno Taquería</v>
      </c>
      <c r="F1884" t="str">
        <f>_xlfn.XLOOKUP(order_details[[#This Row],[productID]],products[productID],products[productName])</f>
        <v>Ipoh Coffee</v>
      </c>
      <c r="G1884" t="str">
        <f>_xlfn.XLOOKUP(order_details[[#This Row],[Product Name]],products[productName],products[Category Name])</f>
        <v>Beverages</v>
      </c>
      <c r="H1884" s="6">
        <f>_xlfn.XLOOKUP(order_details[[#This Row],[orderID]],orders[orderID],orders[orderDate])</f>
        <v>41744</v>
      </c>
      <c r="I1884" s="6" t="e">
        <f>DATEVALUE(order_details[[#This Row],[Order Date]])</f>
        <v>#VALUE!</v>
      </c>
      <c r="J1884">
        <v>46</v>
      </c>
      <c r="K1884">
        <v>15</v>
      </c>
      <c r="L1884">
        <v>0.15</v>
      </c>
      <c r="M1884">
        <f>(order_details[[#This Row],[unitPrice]]*order_details[[#This Row],[quantity]]) - (order_details[[#This Row],[unitPrice]]*order_details[[#This Row],[quantity]]*order_details[[#This Row],[discount]])</f>
        <v>586.5</v>
      </c>
      <c r="N1884">
        <f>_xlfn.XLOOKUP(order_details[[#This Row],[orderID]],orders[orderID],orders[freight])</f>
        <v>47.45</v>
      </c>
      <c r="O1884">
        <f>order_details[[#This Row],[Sales]]-order_details[[#This Row],[Freight]]</f>
        <v>539.04999999999995</v>
      </c>
      <c r="P1884" s="8">
        <f>(order_details[[#This Row],[Profit]]/order_details[[#This Row],[Sales]])/100</f>
        <v>9.1909633418584807E-3</v>
      </c>
      <c r="Q1884" s="12"/>
    </row>
    <row r="1885" spans="1:17" x14ac:dyDescent="0.25">
      <c r="A1885">
        <v>10507</v>
      </c>
      <c r="B1885">
        <v>48</v>
      </c>
      <c r="C1885" t="str">
        <f>_xlfn.XLOOKUP(order_details[[#This Row],[orderID]],orders[orderID],orders[customerID])</f>
        <v>ANTON</v>
      </c>
      <c r="D1885" t="str">
        <f>_xlfn.XLOOKUP(order_details[[#This Row],[orderID]],orders[orderID],orders[Employee Name])</f>
        <v>Robert King</v>
      </c>
      <c r="E1885" t="str">
        <f>_xlfn.XLOOKUP(order_details[[#This Row],[Customer ID]],customers[customerID],customers[companyName])</f>
        <v>Antonio Moreno Taquería</v>
      </c>
      <c r="F1885" t="str">
        <f>_xlfn.XLOOKUP(order_details[[#This Row],[productID]],products[productID],products[productName])</f>
        <v>Chocolade</v>
      </c>
      <c r="G1885" t="str">
        <f>_xlfn.XLOOKUP(order_details[[#This Row],[Product Name]],products[productName],products[Category Name])</f>
        <v>Confections</v>
      </c>
      <c r="H1885" s="6">
        <f>_xlfn.XLOOKUP(order_details[[#This Row],[orderID]],orders[orderID],orders[orderDate])</f>
        <v>41744</v>
      </c>
      <c r="I1885" s="6" t="e">
        <f>DATEVALUE(order_details[[#This Row],[Order Date]])</f>
        <v>#VALUE!</v>
      </c>
      <c r="J1885">
        <v>12.75</v>
      </c>
      <c r="K1885">
        <v>15</v>
      </c>
      <c r="L1885">
        <v>0.15</v>
      </c>
      <c r="M1885">
        <f>(order_details[[#This Row],[unitPrice]]*order_details[[#This Row],[quantity]]) - (order_details[[#This Row],[unitPrice]]*order_details[[#This Row],[quantity]]*order_details[[#This Row],[discount]])</f>
        <v>162.5625</v>
      </c>
      <c r="N1885">
        <f>_xlfn.XLOOKUP(order_details[[#This Row],[orderID]],orders[orderID],orders[freight])</f>
        <v>47.45</v>
      </c>
      <c r="O1885">
        <f>order_details[[#This Row],[Sales]]-order_details[[#This Row],[Freight]]</f>
        <v>115.1125</v>
      </c>
      <c r="P1885" s="8">
        <f>(order_details[[#This Row],[Profit]]/order_details[[#This Row],[Sales]])/100</f>
        <v>7.0811226451364864E-3</v>
      </c>
      <c r="Q1885" s="12"/>
    </row>
    <row r="1886" spans="1:17" x14ac:dyDescent="0.25">
      <c r="A1886">
        <v>10511</v>
      </c>
      <c r="B1886">
        <v>4</v>
      </c>
      <c r="C1886" t="str">
        <f>_xlfn.XLOOKUP(order_details[[#This Row],[orderID]],orders[orderID],orders[customerID])</f>
        <v>BONAP</v>
      </c>
      <c r="D1886" t="str">
        <f>_xlfn.XLOOKUP(order_details[[#This Row],[orderID]],orders[orderID],orders[Employee Name])</f>
        <v>Margaret Peacock</v>
      </c>
      <c r="E1886" t="str">
        <f>_xlfn.XLOOKUP(order_details[[#This Row],[Customer ID]],customers[customerID],customers[companyName])</f>
        <v>Bon app'</v>
      </c>
      <c r="F1886" t="str">
        <f>_xlfn.XLOOKUP(order_details[[#This Row],[productID]],products[productID],products[productName])</f>
        <v>Chef Anton's Cajun Seasoning</v>
      </c>
      <c r="G1886" t="str">
        <f>_xlfn.XLOOKUP(order_details[[#This Row],[Product Name]],products[productName],products[Category Name])</f>
        <v>Condiments</v>
      </c>
      <c r="H1886" s="6">
        <f>_xlfn.XLOOKUP(order_details[[#This Row],[orderID]],orders[orderID],orders[orderDate])</f>
        <v>41747</v>
      </c>
      <c r="I1886" s="6" t="e">
        <f>DATEVALUE(order_details[[#This Row],[Order Date]])</f>
        <v>#VALUE!</v>
      </c>
      <c r="J1886">
        <v>22</v>
      </c>
      <c r="K1886">
        <v>50</v>
      </c>
      <c r="L1886">
        <v>0.15</v>
      </c>
      <c r="M1886">
        <f>(order_details[[#This Row],[unitPrice]]*order_details[[#This Row],[quantity]]) - (order_details[[#This Row],[unitPrice]]*order_details[[#This Row],[quantity]]*order_details[[#This Row],[discount]])</f>
        <v>935</v>
      </c>
      <c r="N1886">
        <f>_xlfn.XLOOKUP(order_details[[#This Row],[orderID]],orders[orderID],orders[freight])</f>
        <v>350.64</v>
      </c>
      <c r="O1886">
        <f>order_details[[#This Row],[Sales]]-order_details[[#This Row],[Freight]]</f>
        <v>584.36</v>
      </c>
      <c r="P1886" s="8">
        <f>(order_details[[#This Row],[Profit]]/order_details[[#This Row],[Sales]])/100</f>
        <v>6.2498395721925139E-3</v>
      </c>
      <c r="Q1886" s="12"/>
    </row>
    <row r="1887" spans="1:17" x14ac:dyDescent="0.25">
      <c r="A1887">
        <v>10511</v>
      </c>
      <c r="B1887">
        <v>7</v>
      </c>
      <c r="C1887" t="str">
        <f>_xlfn.XLOOKUP(order_details[[#This Row],[orderID]],orders[orderID],orders[customerID])</f>
        <v>BONAP</v>
      </c>
      <c r="D1887" t="str">
        <f>_xlfn.XLOOKUP(order_details[[#This Row],[orderID]],orders[orderID],orders[Employee Name])</f>
        <v>Margaret Peacock</v>
      </c>
      <c r="E1887" t="str">
        <f>_xlfn.XLOOKUP(order_details[[#This Row],[Customer ID]],customers[customerID],customers[companyName])</f>
        <v>Bon app'</v>
      </c>
      <c r="F1887" t="str">
        <f>_xlfn.XLOOKUP(order_details[[#This Row],[productID]],products[productID],products[productName])</f>
        <v>Uncle Bob's Organic Dried Pears</v>
      </c>
      <c r="G1887" t="str">
        <f>_xlfn.XLOOKUP(order_details[[#This Row],[Product Name]],products[productName],products[Category Name])</f>
        <v>Produce</v>
      </c>
      <c r="H1887" s="6">
        <f>_xlfn.XLOOKUP(order_details[[#This Row],[orderID]],orders[orderID],orders[orderDate])</f>
        <v>41747</v>
      </c>
      <c r="I1887" s="6" t="e">
        <f>DATEVALUE(order_details[[#This Row],[Order Date]])</f>
        <v>#VALUE!</v>
      </c>
      <c r="J1887">
        <v>30</v>
      </c>
      <c r="K1887">
        <v>50</v>
      </c>
      <c r="L1887">
        <v>0.15</v>
      </c>
      <c r="M1887">
        <f>(order_details[[#This Row],[unitPrice]]*order_details[[#This Row],[quantity]]) - (order_details[[#This Row],[unitPrice]]*order_details[[#This Row],[quantity]]*order_details[[#This Row],[discount]])</f>
        <v>1275</v>
      </c>
      <c r="N1887">
        <f>_xlfn.XLOOKUP(order_details[[#This Row],[orderID]],orders[orderID],orders[freight])</f>
        <v>350.64</v>
      </c>
      <c r="O1887">
        <f>order_details[[#This Row],[Sales]]-order_details[[#This Row],[Freight]]</f>
        <v>924.36</v>
      </c>
      <c r="P1887" s="8">
        <f>(order_details[[#This Row],[Profit]]/order_details[[#This Row],[Sales]])/100</f>
        <v>7.2498823529411772E-3</v>
      </c>
      <c r="Q1887" s="12"/>
    </row>
    <row r="1888" spans="1:17" x14ac:dyDescent="0.25">
      <c r="A1888">
        <v>10511</v>
      </c>
      <c r="B1888">
        <v>8</v>
      </c>
      <c r="C1888" t="str">
        <f>_xlfn.XLOOKUP(order_details[[#This Row],[orderID]],orders[orderID],orders[customerID])</f>
        <v>BONAP</v>
      </c>
      <c r="D1888" t="str">
        <f>_xlfn.XLOOKUP(order_details[[#This Row],[orderID]],orders[orderID],orders[Employee Name])</f>
        <v>Margaret Peacock</v>
      </c>
      <c r="E1888" t="str">
        <f>_xlfn.XLOOKUP(order_details[[#This Row],[Customer ID]],customers[customerID],customers[companyName])</f>
        <v>Bon app'</v>
      </c>
      <c r="F1888" t="str">
        <f>_xlfn.XLOOKUP(order_details[[#This Row],[productID]],products[productID],products[productName])</f>
        <v>Northwoods Cranberry Sauce</v>
      </c>
      <c r="G1888" t="str">
        <f>_xlfn.XLOOKUP(order_details[[#This Row],[Product Name]],products[productName],products[Category Name])</f>
        <v>Condiments</v>
      </c>
      <c r="H1888" s="6">
        <f>_xlfn.XLOOKUP(order_details[[#This Row],[orderID]],orders[orderID],orders[orderDate])</f>
        <v>41747</v>
      </c>
      <c r="I1888" s="6" t="e">
        <f>DATEVALUE(order_details[[#This Row],[Order Date]])</f>
        <v>#VALUE!</v>
      </c>
      <c r="J1888">
        <v>40</v>
      </c>
      <c r="K1888">
        <v>10</v>
      </c>
      <c r="L1888">
        <v>0.15</v>
      </c>
      <c r="M1888">
        <f>(order_details[[#This Row],[unitPrice]]*order_details[[#This Row],[quantity]]) - (order_details[[#This Row],[unitPrice]]*order_details[[#This Row],[quantity]]*order_details[[#This Row],[discount]])</f>
        <v>340</v>
      </c>
      <c r="N1888">
        <f>_xlfn.XLOOKUP(order_details[[#This Row],[orderID]],orders[orderID],orders[freight])</f>
        <v>350.64</v>
      </c>
      <c r="O1888">
        <f>order_details[[#This Row],[Sales]]-order_details[[#This Row],[Freight]]</f>
        <v>-10.639999999999986</v>
      </c>
      <c r="P1888" s="8">
        <f>(order_details[[#This Row],[Profit]]/order_details[[#This Row],[Sales]])/100</f>
        <v>-3.1294117647058783E-4</v>
      </c>
      <c r="Q1888" s="12"/>
    </row>
    <row r="1889" spans="1:17" x14ac:dyDescent="0.25">
      <c r="A1889">
        <v>10512</v>
      </c>
      <c r="B1889">
        <v>24</v>
      </c>
      <c r="C1889" t="str">
        <f>_xlfn.XLOOKUP(order_details[[#This Row],[orderID]],orders[orderID],orders[customerID])</f>
        <v>FAMIA</v>
      </c>
      <c r="D1889" t="str">
        <f>_xlfn.XLOOKUP(order_details[[#This Row],[orderID]],orders[orderID],orders[Employee Name])</f>
        <v>Robert King</v>
      </c>
      <c r="E1889" t="str">
        <f>_xlfn.XLOOKUP(order_details[[#This Row],[Customer ID]],customers[customerID],customers[companyName])</f>
        <v>Familia Arquibaldo</v>
      </c>
      <c r="F1889" t="str">
        <f>_xlfn.XLOOKUP(order_details[[#This Row],[productID]],products[productID],products[productName])</f>
        <v>Guarana Fantastica</v>
      </c>
      <c r="G1889" t="str">
        <f>_xlfn.XLOOKUP(order_details[[#This Row],[Product Name]],products[productName],products[Category Name])</f>
        <v>Beverages</v>
      </c>
      <c r="H1889" s="6">
        <f>_xlfn.XLOOKUP(order_details[[#This Row],[orderID]],orders[orderID],orders[orderDate])</f>
        <v>41750</v>
      </c>
      <c r="I1889" s="6" t="e">
        <f>DATEVALUE(order_details[[#This Row],[Order Date]])</f>
        <v>#VALUE!</v>
      </c>
      <c r="J1889">
        <v>4.5</v>
      </c>
      <c r="K1889">
        <v>10</v>
      </c>
      <c r="L1889">
        <v>0.15</v>
      </c>
      <c r="M1889">
        <f>(order_details[[#This Row],[unitPrice]]*order_details[[#This Row],[quantity]]) - (order_details[[#This Row],[unitPrice]]*order_details[[#This Row],[quantity]]*order_details[[#This Row],[discount]])</f>
        <v>38.25</v>
      </c>
      <c r="N1889">
        <f>_xlfn.XLOOKUP(order_details[[#This Row],[orderID]],orders[orderID],orders[freight])</f>
        <v>3.53</v>
      </c>
      <c r="O1889">
        <f>order_details[[#This Row],[Sales]]-order_details[[#This Row],[Freight]]</f>
        <v>34.72</v>
      </c>
      <c r="P1889" s="8">
        <f>(order_details[[#This Row],[Profit]]/order_details[[#This Row],[Sales]])/100</f>
        <v>9.0771241830065359E-3</v>
      </c>
      <c r="Q1889" s="12"/>
    </row>
    <row r="1890" spans="1:17" x14ac:dyDescent="0.25">
      <c r="A1890">
        <v>10512</v>
      </c>
      <c r="B1890">
        <v>46</v>
      </c>
      <c r="C1890" t="str">
        <f>_xlfn.XLOOKUP(order_details[[#This Row],[orderID]],orders[orderID],orders[customerID])</f>
        <v>FAMIA</v>
      </c>
      <c r="D1890" t="str">
        <f>_xlfn.XLOOKUP(order_details[[#This Row],[orderID]],orders[orderID],orders[Employee Name])</f>
        <v>Robert King</v>
      </c>
      <c r="E1890" t="str">
        <f>_xlfn.XLOOKUP(order_details[[#This Row],[Customer ID]],customers[customerID],customers[companyName])</f>
        <v>Familia Arquibaldo</v>
      </c>
      <c r="F1890" t="str">
        <f>_xlfn.XLOOKUP(order_details[[#This Row],[productID]],products[productID],products[productName])</f>
        <v>Spegesild</v>
      </c>
      <c r="G1890" t="str">
        <f>_xlfn.XLOOKUP(order_details[[#This Row],[Product Name]],products[productName],products[Category Name])</f>
        <v>Seafood</v>
      </c>
      <c r="H1890" s="6">
        <f>_xlfn.XLOOKUP(order_details[[#This Row],[orderID]],orders[orderID],orders[orderDate])</f>
        <v>41750</v>
      </c>
      <c r="I1890" s="6" t="e">
        <f>DATEVALUE(order_details[[#This Row],[Order Date]])</f>
        <v>#VALUE!</v>
      </c>
      <c r="J1890">
        <v>12</v>
      </c>
      <c r="K1890">
        <v>9</v>
      </c>
      <c r="L1890">
        <v>0.15</v>
      </c>
      <c r="M1890">
        <f>(order_details[[#This Row],[unitPrice]]*order_details[[#This Row],[quantity]]) - (order_details[[#This Row],[unitPrice]]*order_details[[#This Row],[quantity]]*order_details[[#This Row],[discount]])</f>
        <v>91.8</v>
      </c>
      <c r="N1890">
        <f>_xlfn.XLOOKUP(order_details[[#This Row],[orderID]],orders[orderID],orders[freight])</f>
        <v>3.53</v>
      </c>
      <c r="O1890">
        <f>order_details[[#This Row],[Sales]]-order_details[[#This Row],[Freight]]</f>
        <v>88.27</v>
      </c>
      <c r="P1890" s="8">
        <f>(order_details[[#This Row],[Profit]]/order_details[[#This Row],[Sales]])/100</f>
        <v>9.6154684095860563E-3</v>
      </c>
      <c r="Q1890" s="12"/>
    </row>
    <row r="1891" spans="1:17" x14ac:dyDescent="0.25">
      <c r="A1891">
        <v>10512</v>
      </c>
      <c r="B1891">
        <v>47</v>
      </c>
      <c r="C1891" t="str">
        <f>_xlfn.XLOOKUP(order_details[[#This Row],[orderID]],orders[orderID],orders[customerID])</f>
        <v>FAMIA</v>
      </c>
      <c r="D1891" t="str">
        <f>_xlfn.XLOOKUP(order_details[[#This Row],[orderID]],orders[orderID],orders[Employee Name])</f>
        <v>Robert King</v>
      </c>
      <c r="E1891" t="str">
        <f>_xlfn.XLOOKUP(order_details[[#This Row],[Customer ID]],customers[customerID],customers[companyName])</f>
        <v>Familia Arquibaldo</v>
      </c>
      <c r="F1891" t="str">
        <f>_xlfn.XLOOKUP(order_details[[#This Row],[productID]],products[productID],products[productName])</f>
        <v>Zaanse koeken</v>
      </c>
      <c r="G1891" t="str">
        <f>_xlfn.XLOOKUP(order_details[[#This Row],[Product Name]],products[productName],products[Category Name])</f>
        <v>Confections</v>
      </c>
      <c r="H1891" s="6">
        <f>_xlfn.XLOOKUP(order_details[[#This Row],[orderID]],orders[orderID],orders[orderDate])</f>
        <v>41750</v>
      </c>
      <c r="I1891" s="6" t="e">
        <f>DATEVALUE(order_details[[#This Row],[Order Date]])</f>
        <v>#VALUE!</v>
      </c>
      <c r="J1891">
        <v>9.5</v>
      </c>
      <c r="K1891">
        <v>6</v>
      </c>
      <c r="L1891">
        <v>0.15</v>
      </c>
      <c r="M1891">
        <f>(order_details[[#This Row],[unitPrice]]*order_details[[#This Row],[quantity]]) - (order_details[[#This Row],[unitPrice]]*order_details[[#This Row],[quantity]]*order_details[[#This Row],[discount]])</f>
        <v>48.45</v>
      </c>
      <c r="N1891">
        <f>_xlfn.XLOOKUP(order_details[[#This Row],[orderID]],orders[orderID],orders[freight])</f>
        <v>3.53</v>
      </c>
      <c r="O1891">
        <f>order_details[[#This Row],[Sales]]-order_details[[#This Row],[Freight]]</f>
        <v>44.92</v>
      </c>
      <c r="P1891" s="8">
        <f>(order_details[[#This Row],[Profit]]/order_details[[#This Row],[Sales]])/100</f>
        <v>9.2714138286893698E-3</v>
      </c>
      <c r="Q1891" s="12"/>
    </row>
    <row r="1892" spans="1:17" x14ac:dyDescent="0.25">
      <c r="A1892">
        <v>10512</v>
      </c>
      <c r="B1892">
        <v>60</v>
      </c>
      <c r="C1892" t="str">
        <f>_xlfn.XLOOKUP(order_details[[#This Row],[orderID]],orders[orderID],orders[customerID])</f>
        <v>FAMIA</v>
      </c>
      <c r="D1892" t="str">
        <f>_xlfn.XLOOKUP(order_details[[#This Row],[orderID]],orders[orderID],orders[Employee Name])</f>
        <v>Robert King</v>
      </c>
      <c r="E1892" t="str">
        <f>_xlfn.XLOOKUP(order_details[[#This Row],[Customer ID]],customers[customerID],customers[companyName])</f>
        <v>Familia Arquibaldo</v>
      </c>
      <c r="F1892" t="str">
        <f>_xlfn.XLOOKUP(order_details[[#This Row],[productID]],products[productID],products[productName])</f>
        <v>Camembert Pierrot</v>
      </c>
      <c r="G1892" t="str">
        <f>_xlfn.XLOOKUP(order_details[[#This Row],[Product Name]],products[productName],products[Category Name])</f>
        <v>Dairy Products</v>
      </c>
      <c r="H1892" s="6">
        <f>_xlfn.XLOOKUP(order_details[[#This Row],[orderID]],orders[orderID],orders[orderDate])</f>
        <v>41750</v>
      </c>
      <c r="I1892" s="6" t="e">
        <f>DATEVALUE(order_details[[#This Row],[Order Date]])</f>
        <v>#VALUE!</v>
      </c>
      <c r="J1892">
        <v>34</v>
      </c>
      <c r="K1892">
        <v>12</v>
      </c>
      <c r="L1892">
        <v>0.15</v>
      </c>
      <c r="M1892">
        <f>(order_details[[#This Row],[unitPrice]]*order_details[[#This Row],[quantity]]) - (order_details[[#This Row],[unitPrice]]*order_details[[#This Row],[quantity]]*order_details[[#This Row],[discount]])</f>
        <v>346.8</v>
      </c>
      <c r="N1892">
        <f>_xlfn.XLOOKUP(order_details[[#This Row],[orderID]],orders[orderID],orders[freight])</f>
        <v>3.53</v>
      </c>
      <c r="O1892">
        <f>order_details[[#This Row],[Sales]]-order_details[[#This Row],[Freight]]</f>
        <v>343.27000000000004</v>
      </c>
      <c r="P1892" s="8">
        <f>(order_details[[#This Row],[Profit]]/order_details[[#This Row],[Sales]])/100</f>
        <v>9.8982122260668978E-3</v>
      </c>
      <c r="Q1892" s="12"/>
    </row>
    <row r="1893" spans="1:17" x14ac:dyDescent="0.25">
      <c r="A1893">
        <v>10515</v>
      </c>
      <c r="B1893">
        <v>9</v>
      </c>
      <c r="C1893" t="str">
        <f>_xlfn.XLOOKUP(order_details[[#This Row],[orderID]],orders[orderID],orders[customerID])</f>
        <v>QUICK</v>
      </c>
      <c r="D1893" t="str">
        <f>_xlfn.XLOOKUP(order_details[[#This Row],[orderID]],orders[orderID],orders[Employee Name])</f>
        <v>Andrew Fuller</v>
      </c>
      <c r="E1893" t="str">
        <f>_xlfn.XLOOKUP(order_details[[#This Row],[Customer ID]],customers[customerID],customers[companyName])</f>
        <v>QUICK-Stop</v>
      </c>
      <c r="F1893" t="str">
        <f>_xlfn.XLOOKUP(order_details[[#This Row],[productID]],products[productID],products[productName])</f>
        <v>Mishi Kobe Niku</v>
      </c>
      <c r="G1893" t="str">
        <f>_xlfn.XLOOKUP(order_details[[#This Row],[Product Name]],products[productName],products[Category Name])</f>
        <v>Meat &amp; Poultry</v>
      </c>
      <c r="H1893" s="6">
        <f>_xlfn.XLOOKUP(order_details[[#This Row],[orderID]],orders[orderID],orders[orderDate])</f>
        <v>41752</v>
      </c>
      <c r="I1893" s="6" t="e">
        <f>DATEVALUE(order_details[[#This Row],[Order Date]])</f>
        <v>#VALUE!</v>
      </c>
      <c r="J1893">
        <v>97</v>
      </c>
      <c r="K1893">
        <v>16</v>
      </c>
      <c r="L1893">
        <v>0.15</v>
      </c>
      <c r="M1893">
        <f>(order_details[[#This Row],[unitPrice]]*order_details[[#This Row],[quantity]]) - (order_details[[#This Row],[unitPrice]]*order_details[[#This Row],[quantity]]*order_details[[#This Row],[discount]])</f>
        <v>1319.2</v>
      </c>
      <c r="N1893">
        <f>_xlfn.XLOOKUP(order_details[[#This Row],[orderID]],orders[orderID],orders[freight])</f>
        <v>204.47</v>
      </c>
      <c r="O1893">
        <f>order_details[[#This Row],[Sales]]-order_details[[#This Row],[Freight]]</f>
        <v>1114.73</v>
      </c>
      <c r="P1893" s="8">
        <f>(order_details[[#This Row],[Profit]]/order_details[[#This Row],[Sales]])/100</f>
        <v>8.4500454821103705E-3</v>
      </c>
      <c r="Q1893" s="12"/>
    </row>
    <row r="1894" spans="1:17" x14ac:dyDescent="0.25">
      <c r="A1894">
        <v>10515</v>
      </c>
      <c r="B1894">
        <v>33</v>
      </c>
      <c r="C1894" t="str">
        <f>_xlfn.XLOOKUP(order_details[[#This Row],[orderID]],orders[orderID],orders[customerID])</f>
        <v>QUICK</v>
      </c>
      <c r="D1894" t="str">
        <f>_xlfn.XLOOKUP(order_details[[#This Row],[orderID]],orders[orderID],orders[Employee Name])</f>
        <v>Andrew Fuller</v>
      </c>
      <c r="E1894" t="str">
        <f>_xlfn.XLOOKUP(order_details[[#This Row],[Customer ID]],customers[customerID],customers[companyName])</f>
        <v>QUICK-Stop</v>
      </c>
      <c r="F1894" t="str">
        <f>_xlfn.XLOOKUP(order_details[[#This Row],[productID]],products[productID],products[productName])</f>
        <v>Geitost</v>
      </c>
      <c r="G1894" t="str">
        <f>_xlfn.XLOOKUP(order_details[[#This Row],[Product Name]],products[productName],products[Category Name])</f>
        <v>Dairy Products</v>
      </c>
      <c r="H1894" s="6">
        <f>_xlfn.XLOOKUP(order_details[[#This Row],[orderID]],orders[orderID],orders[orderDate])</f>
        <v>41752</v>
      </c>
      <c r="I1894" s="6" t="e">
        <f>DATEVALUE(order_details[[#This Row],[Order Date]])</f>
        <v>#VALUE!</v>
      </c>
      <c r="J1894">
        <v>2.5</v>
      </c>
      <c r="K1894">
        <v>16</v>
      </c>
      <c r="L1894">
        <v>0.15</v>
      </c>
      <c r="M1894">
        <f>(order_details[[#This Row],[unitPrice]]*order_details[[#This Row],[quantity]]) - (order_details[[#This Row],[unitPrice]]*order_details[[#This Row],[quantity]]*order_details[[#This Row],[discount]])</f>
        <v>34</v>
      </c>
      <c r="N1894">
        <f>_xlfn.XLOOKUP(order_details[[#This Row],[orderID]],orders[orderID],orders[freight])</f>
        <v>204.47</v>
      </c>
      <c r="O1894">
        <f>order_details[[#This Row],[Sales]]-order_details[[#This Row],[Freight]]</f>
        <v>-170.47</v>
      </c>
      <c r="P1894" s="8">
        <f>(order_details[[#This Row],[Profit]]/order_details[[#This Row],[Sales]])/100</f>
        <v>-5.0138235294117643E-2</v>
      </c>
      <c r="Q1894" s="12"/>
    </row>
    <row r="1895" spans="1:17" x14ac:dyDescent="0.25">
      <c r="A1895">
        <v>10515</v>
      </c>
      <c r="B1895">
        <v>60</v>
      </c>
      <c r="C1895" t="str">
        <f>_xlfn.XLOOKUP(order_details[[#This Row],[orderID]],orders[orderID],orders[customerID])</f>
        <v>QUICK</v>
      </c>
      <c r="D1895" t="str">
        <f>_xlfn.XLOOKUP(order_details[[#This Row],[orderID]],orders[orderID],orders[Employee Name])</f>
        <v>Andrew Fuller</v>
      </c>
      <c r="E1895" t="str">
        <f>_xlfn.XLOOKUP(order_details[[#This Row],[Customer ID]],customers[customerID],customers[companyName])</f>
        <v>QUICK-Stop</v>
      </c>
      <c r="F1895" t="str">
        <f>_xlfn.XLOOKUP(order_details[[#This Row],[productID]],products[productID],products[productName])</f>
        <v>Camembert Pierrot</v>
      </c>
      <c r="G1895" t="str">
        <f>_xlfn.XLOOKUP(order_details[[#This Row],[Product Name]],products[productName],products[Category Name])</f>
        <v>Dairy Products</v>
      </c>
      <c r="H1895" s="6">
        <f>_xlfn.XLOOKUP(order_details[[#This Row],[orderID]],orders[orderID],orders[orderDate])</f>
        <v>41752</v>
      </c>
      <c r="I1895" s="6" t="e">
        <f>DATEVALUE(order_details[[#This Row],[Order Date]])</f>
        <v>#VALUE!</v>
      </c>
      <c r="J1895">
        <v>34</v>
      </c>
      <c r="K1895">
        <v>84</v>
      </c>
      <c r="L1895">
        <v>0.15</v>
      </c>
      <c r="M1895">
        <f>(order_details[[#This Row],[unitPrice]]*order_details[[#This Row],[quantity]]) - (order_details[[#This Row],[unitPrice]]*order_details[[#This Row],[quantity]]*order_details[[#This Row],[discount]])</f>
        <v>2427.6</v>
      </c>
      <c r="N1895">
        <f>_xlfn.XLOOKUP(order_details[[#This Row],[orderID]],orders[orderID],orders[freight])</f>
        <v>204.47</v>
      </c>
      <c r="O1895">
        <f>order_details[[#This Row],[Sales]]-order_details[[#This Row],[Freight]]</f>
        <v>2223.13</v>
      </c>
      <c r="P1895" s="8">
        <f>(order_details[[#This Row],[Profit]]/order_details[[#This Row],[Sales]])/100</f>
        <v>9.1577277970011535E-3</v>
      </c>
      <c r="Q1895" s="12"/>
    </row>
    <row r="1896" spans="1:17" x14ac:dyDescent="0.25">
      <c r="A1896">
        <v>10526</v>
      </c>
      <c r="B1896">
        <v>1</v>
      </c>
      <c r="C1896" t="str">
        <f>_xlfn.XLOOKUP(order_details[[#This Row],[orderID]],orders[orderID],orders[customerID])</f>
        <v>WARTH</v>
      </c>
      <c r="D1896" t="str">
        <f>_xlfn.XLOOKUP(order_details[[#This Row],[orderID]],orders[orderID],orders[Employee Name])</f>
        <v>Margaret Peacock</v>
      </c>
      <c r="E1896" t="str">
        <f>_xlfn.XLOOKUP(order_details[[#This Row],[Customer ID]],customers[customerID],customers[companyName])</f>
        <v>Wartian Herkku</v>
      </c>
      <c r="F1896" t="str">
        <f>_xlfn.XLOOKUP(order_details[[#This Row],[productID]],products[productID],products[productName])</f>
        <v>Chai</v>
      </c>
      <c r="G1896" t="str">
        <f>_xlfn.XLOOKUP(order_details[[#This Row],[Product Name]],products[productName],products[Category Name])</f>
        <v>Beverages</v>
      </c>
      <c r="H1896" s="6">
        <f>_xlfn.XLOOKUP(order_details[[#This Row],[orderID]],orders[orderID],orders[orderDate])</f>
        <v>41764</v>
      </c>
      <c r="I1896" s="6" t="e">
        <f>DATEVALUE(order_details[[#This Row],[Order Date]])</f>
        <v>#VALUE!</v>
      </c>
      <c r="J1896">
        <v>18</v>
      </c>
      <c r="K1896">
        <v>8</v>
      </c>
      <c r="L1896">
        <v>0.15</v>
      </c>
      <c r="M1896">
        <f>(order_details[[#This Row],[unitPrice]]*order_details[[#This Row],[quantity]]) - (order_details[[#This Row],[unitPrice]]*order_details[[#This Row],[quantity]]*order_details[[#This Row],[discount]])</f>
        <v>122.4</v>
      </c>
      <c r="N1896">
        <f>_xlfn.XLOOKUP(order_details[[#This Row],[orderID]],orders[orderID],orders[freight])</f>
        <v>58.59</v>
      </c>
      <c r="O1896">
        <f>order_details[[#This Row],[Sales]]-order_details[[#This Row],[Freight]]</f>
        <v>63.81</v>
      </c>
      <c r="P1896" s="8">
        <f>(order_details[[#This Row],[Profit]]/order_details[[#This Row],[Sales]])/100</f>
        <v>5.213235294117647E-3</v>
      </c>
      <c r="Q1896" s="12"/>
    </row>
    <row r="1897" spans="1:17" x14ac:dyDescent="0.25">
      <c r="A1897">
        <v>10526</v>
      </c>
      <c r="B1897">
        <v>56</v>
      </c>
      <c r="C1897" t="str">
        <f>_xlfn.XLOOKUP(order_details[[#This Row],[orderID]],orders[orderID],orders[customerID])</f>
        <v>WARTH</v>
      </c>
      <c r="D1897" t="str">
        <f>_xlfn.XLOOKUP(order_details[[#This Row],[orderID]],orders[orderID],orders[Employee Name])</f>
        <v>Margaret Peacock</v>
      </c>
      <c r="E1897" t="str">
        <f>_xlfn.XLOOKUP(order_details[[#This Row],[Customer ID]],customers[customerID],customers[companyName])</f>
        <v>Wartian Herkku</v>
      </c>
      <c r="F1897" t="str">
        <f>_xlfn.XLOOKUP(order_details[[#This Row],[productID]],products[productID],products[productName])</f>
        <v>Gnocchi di nonna Alice</v>
      </c>
      <c r="G1897" t="str">
        <f>_xlfn.XLOOKUP(order_details[[#This Row],[Product Name]],products[productName],products[Category Name])</f>
        <v>Grains &amp; Cereals</v>
      </c>
      <c r="H1897" s="6">
        <f>_xlfn.XLOOKUP(order_details[[#This Row],[orderID]],orders[orderID],orders[orderDate])</f>
        <v>41764</v>
      </c>
      <c r="I1897" s="6" t="e">
        <f>DATEVALUE(order_details[[#This Row],[Order Date]])</f>
        <v>#VALUE!</v>
      </c>
      <c r="J1897">
        <v>38</v>
      </c>
      <c r="K1897">
        <v>30</v>
      </c>
      <c r="L1897">
        <v>0.15</v>
      </c>
      <c r="M1897">
        <f>(order_details[[#This Row],[unitPrice]]*order_details[[#This Row],[quantity]]) - (order_details[[#This Row],[unitPrice]]*order_details[[#This Row],[quantity]]*order_details[[#This Row],[discount]])</f>
        <v>969</v>
      </c>
      <c r="N1897">
        <f>_xlfn.XLOOKUP(order_details[[#This Row],[orderID]],orders[orderID],orders[freight])</f>
        <v>58.59</v>
      </c>
      <c r="O1897">
        <f>order_details[[#This Row],[Sales]]-order_details[[#This Row],[Freight]]</f>
        <v>910.41</v>
      </c>
      <c r="P1897" s="8">
        <f>(order_details[[#This Row],[Profit]]/order_details[[#This Row],[Sales]])/100</f>
        <v>9.3953560371517024E-3</v>
      </c>
      <c r="Q1897" s="12"/>
    </row>
    <row r="1898" spans="1:17" x14ac:dyDescent="0.25">
      <c r="A1898">
        <v>10543</v>
      </c>
      <c r="B1898">
        <v>12</v>
      </c>
      <c r="C1898" t="str">
        <f>_xlfn.XLOOKUP(order_details[[#This Row],[orderID]],orders[orderID],orders[customerID])</f>
        <v>LILAS</v>
      </c>
      <c r="D1898" t="str">
        <f>_xlfn.XLOOKUP(order_details[[#This Row],[orderID]],orders[orderID],orders[Employee Name])</f>
        <v>Laura Callahan</v>
      </c>
      <c r="E1898" t="str">
        <f>_xlfn.XLOOKUP(order_details[[#This Row],[Customer ID]],customers[customerID],customers[companyName])</f>
        <v>LILA-Supermercado</v>
      </c>
      <c r="F1898" t="str">
        <f>_xlfn.XLOOKUP(order_details[[#This Row],[productID]],products[productID],products[productName])</f>
        <v>Queso Manchego La Pastora</v>
      </c>
      <c r="G1898" t="str">
        <f>_xlfn.XLOOKUP(order_details[[#This Row],[Product Name]],products[productName],products[Category Name])</f>
        <v>Dairy Products</v>
      </c>
      <c r="H1898" s="6">
        <f>_xlfn.XLOOKUP(order_details[[#This Row],[orderID]],orders[orderID],orders[orderDate])</f>
        <v>41780</v>
      </c>
      <c r="I1898" s="6" t="e">
        <f>DATEVALUE(order_details[[#This Row],[Order Date]])</f>
        <v>#VALUE!</v>
      </c>
      <c r="J1898">
        <v>38</v>
      </c>
      <c r="K1898">
        <v>30</v>
      </c>
      <c r="L1898">
        <v>0.15</v>
      </c>
      <c r="M1898">
        <f>(order_details[[#This Row],[unitPrice]]*order_details[[#This Row],[quantity]]) - (order_details[[#This Row],[unitPrice]]*order_details[[#This Row],[quantity]]*order_details[[#This Row],[discount]])</f>
        <v>969</v>
      </c>
      <c r="N1898">
        <f>_xlfn.XLOOKUP(order_details[[#This Row],[orderID]],orders[orderID],orders[freight])</f>
        <v>48.17</v>
      </c>
      <c r="O1898">
        <f>order_details[[#This Row],[Sales]]-order_details[[#This Row],[Freight]]</f>
        <v>920.83</v>
      </c>
      <c r="P1898" s="8">
        <f>(order_details[[#This Row],[Profit]]/order_details[[#This Row],[Sales]])/100</f>
        <v>9.5028895768833853E-3</v>
      </c>
      <c r="Q1898" s="12"/>
    </row>
    <row r="1899" spans="1:17" x14ac:dyDescent="0.25">
      <c r="A1899">
        <v>10543</v>
      </c>
      <c r="B1899">
        <v>23</v>
      </c>
      <c r="C1899" t="str">
        <f>_xlfn.XLOOKUP(order_details[[#This Row],[orderID]],orders[orderID],orders[customerID])</f>
        <v>LILAS</v>
      </c>
      <c r="D1899" t="str">
        <f>_xlfn.XLOOKUP(order_details[[#This Row],[orderID]],orders[orderID],orders[Employee Name])</f>
        <v>Laura Callahan</v>
      </c>
      <c r="E1899" t="str">
        <f>_xlfn.XLOOKUP(order_details[[#This Row],[Customer ID]],customers[customerID],customers[companyName])</f>
        <v>LILA-Supermercado</v>
      </c>
      <c r="F1899" t="str">
        <f>_xlfn.XLOOKUP(order_details[[#This Row],[productID]],products[productID],products[productName])</f>
        <v>Tunnbröd</v>
      </c>
      <c r="G1899" t="str">
        <f>_xlfn.XLOOKUP(order_details[[#This Row],[Product Name]],products[productName],products[Category Name])</f>
        <v>Grains &amp; Cereals</v>
      </c>
      <c r="H1899" s="6">
        <f>_xlfn.XLOOKUP(order_details[[#This Row],[orderID]],orders[orderID],orders[orderDate])</f>
        <v>41780</v>
      </c>
      <c r="I1899" s="6" t="e">
        <f>DATEVALUE(order_details[[#This Row],[Order Date]])</f>
        <v>#VALUE!</v>
      </c>
      <c r="J1899">
        <v>9</v>
      </c>
      <c r="K1899">
        <v>70</v>
      </c>
      <c r="L1899">
        <v>0.15</v>
      </c>
      <c r="M1899">
        <f>(order_details[[#This Row],[unitPrice]]*order_details[[#This Row],[quantity]]) - (order_details[[#This Row],[unitPrice]]*order_details[[#This Row],[quantity]]*order_details[[#This Row],[discount]])</f>
        <v>535.5</v>
      </c>
      <c r="N1899">
        <f>_xlfn.XLOOKUP(order_details[[#This Row],[orderID]],orders[orderID],orders[freight])</f>
        <v>48.17</v>
      </c>
      <c r="O1899">
        <f>order_details[[#This Row],[Sales]]-order_details[[#This Row],[Freight]]</f>
        <v>487.33</v>
      </c>
      <c r="P1899" s="8">
        <f>(order_details[[#This Row],[Profit]]/order_details[[#This Row],[Sales]])/100</f>
        <v>9.1004668534080298E-3</v>
      </c>
      <c r="Q1899" s="12"/>
    </row>
    <row r="1900" spans="1:17" x14ac:dyDescent="0.25">
      <c r="A1900">
        <v>10547</v>
      </c>
      <c r="B1900">
        <v>32</v>
      </c>
      <c r="C1900" t="str">
        <f>_xlfn.XLOOKUP(order_details[[#This Row],[orderID]],orders[orderID],orders[customerID])</f>
        <v>SEVES</v>
      </c>
      <c r="D1900" t="str">
        <f>_xlfn.XLOOKUP(order_details[[#This Row],[orderID]],orders[orderID],orders[Employee Name])</f>
        <v>Janet Leverling</v>
      </c>
      <c r="E1900" t="str">
        <f>_xlfn.XLOOKUP(order_details[[#This Row],[Customer ID]],customers[customerID],customers[companyName])</f>
        <v>Seven Seas Imports</v>
      </c>
      <c r="F1900" t="str">
        <f>_xlfn.XLOOKUP(order_details[[#This Row],[productID]],products[productID],products[productName])</f>
        <v>Mascarpone Fabioli</v>
      </c>
      <c r="G1900" t="str">
        <f>_xlfn.XLOOKUP(order_details[[#This Row],[Product Name]],products[productName],products[Category Name])</f>
        <v>Dairy Products</v>
      </c>
      <c r="H1900" s="6">
        <f>_xlfn.XLOOKUP(order_details[[#This Row],[orderID]],orders[orderID],orders[orderDate])</f>
        <v>41782</v>
      </c>
      <c r="I1900" s="6" t="e">
        <f>DATEVALUE(order_details[[#This Row],[Order Date]])</f>
        <v>#VALUE!</v>
      </c>
      <c r="J1900">
        <v>32</v>
      </c>
      <c r="K1900">
        <v>24</v>
      </c>
      <c r="L1900">
        <v>0.15</v>
      </c>
      <c r="M1900">
        <f>(order_details[[#This Row],[unitPrice]]*order_details[[#This Row],[quantity]]) - (order_details[[#This Row],[unitPrice]]*order_details[[#This Row],[quantity]]*order_details[[#This Row],[discount]])</f>
        <v>652.79999999999995</v>
      </c>
      <c r="N1900">
        <f>_xlfn.XLOOKUP(order_details[[#This Row],[orderID]],orders[orderID],orders[freight])</f>
        <v>178.43</v>
      </c>
      <c r="O1900">
        <f>order_details[[#This Row],[Sales]]-order_details[[#This Row],[Freight]]</f>
        <v>474.36999999999995</v>
      </c>
      <c r="P1900" s="8">
        <f>(order_details[[#This Row],[Profit]]/order_details[[#This Row],[Sales]])/100</f>
        <v>7.2666973039215684E-3</v>
      </c>
      <c r="Q1900" s="12"/>
    </row>
    <row r="1901" spans="1:17" x14ac:dyDescent="0.25">
      <c r="A1901">
        <v>10549</v>
      </c>
      <c r="B1901">
        <v>31</v>
      </c>
      <c r="C1901" t="str">
        <f>_xlfn.XLOOKUP(order_details[[#This Row],[orderID]],orders[orderID],orders[customerID])</f>
        <v>QUICK</v>
      </c>
      <c r="D1901" t="str">
        <f>_xlfn.XLOOKUP(order_details[[#This Row],[orderID]],orders[orderID],orders[Employee Name])</f>
        <v>Steven Buchanan</v>
      </c>
      <c r="E1901" t="str">
        <f>_xlfn.XLOOKUP(order_details[[#This Row],[Customer ID]],customers[customerID],customers[companyName])</f>
        <v>QUICK-Stop</v>
      </c>
      <c r="F1901" t="str">
        <f>_xlfn.XLOOKUP(order_details[[#This Row],[productID]],products[productID],products[productName])</f>
        <v>Gorgonzola Telino</v>
      </c>
      <c r="G1901" t="str">
        <f>_xlfn.XLOOKUP(order_details[[#This Row],[Product Name]],products[productName],products[Category Name])</f>
        <v>Dairy Products</v>
      </c>
      <c r="H1901" s="6">
        <f>_xlfn.XLOOKUP(order_details[[#This Row],[orderID]],orders[orderID],orders[orderDate])</f>
        <v>41786</v>
      </c>
      <c r="I1901" s="6" t="e">
        <f>DATEVALUE(order_details[[#This Row],[Order Date]])</f>
        <v>#VALUE!</v>
      </c>
      <c r="J1901">
        <v>12.5</v>
      </c>
      <c r="K1901">
        <v>55</v>
      </c>
      <c r="L1901">
        <v>0.15</v>
      </c>
      <c r="M1901">
        <f>(order_details[[#This Row],[unitPrice]]*order_details[[#This Row],[quantity]]) - (order_details[[#This Row],[unitPrice]]*order_details[[#This Row],[quantity]]*order_details[[#This Row],[discount]])</f>
        <v>584.375</v>
      </c>
      <c r="N1901">
        <f>_xlfn.XLOOKUP(order_details[[#This Row],[orderID]],orders[orderID],orders[freight])</f>
        <v>171.24</v>
      </c>
      <c r="O1901">
        <f>order_details[[#This Row],[Sales]]-order_details[[#This Row],[Freight]]</f>
        <v>413.13499999999999</v>
      </c>
      <c r="P1901" s="8">
        <f>(order_details[[#This Row],[Profit]]/order_details[[#This Row],[Sales]])/100</f>
        <v>7.0696898395721918E-3</v>
      </c>
      <c r="Q1901" s="12"/>
    </row>
    <row r="1902" spans="1:17" x14ac:dyDescent="0.25">
      <c r="A1902">
        <v>10549</v>
      </c>
      <c r="B1902">
        <v>45</v>
      </c>
      <c r="C1902" t="str">
        <f>_xlfn.XLOOKUP(order_details[[#This Row],[orderID]],orders[orderID],orders[customerID])</f>
        <v>QUICK</v>
      </c>
      <c r="D1902" t="str">
        <f>_xlfn.XLOOKUP(order_details[[#This Row],[orderID]],orders[orderID],orders[Employee Name])</f>
        <v>Steven Buchanan</v>
      </c>
      <c r="E1902" t="str">
        <f>_xlfn.XLOOKUP(order_details[[#This Row],[Customer ID]],customers[customerID],customers[companyName])</f>
        <v>QUICK-Stop</v>
      </c>
      <c r="F1902" t="str">
        <f>_xlfn.XLOOKUP(order_details[[#This Row],[productID]],products[productID],products[productName])</f>
        <v>Rogede sild</v>
      </c>
      <c r="G1902" t="str">
        <f>_xlfn.XLOOKUP(order_details[[#This Row],[Product Name]],products[productName],products[Category Name])</f>
        <v>Seafood</v>
      </c>
      <c r="H1902" s="6">
        <f>_xlfn.XLOOKUP(order_details[[#This Row],[orderID]],orders[orderID],orders[orderDate])</f>
        <v>41786</v>
      </c>
      <c r="I1902" s="6" t="e">
        <f>DATEVALUE(order_details[[#This Row],[Order Date]])</f>
        <v>#VALUE!</v>
      </c>
      <c r="J1902">
        <v>9.5</v>
      </c>
      <c r="K1902">
        <v>100</v>
      </c>
      <c r="L1902">
        <v>0.15</v>
      </c>
      <c r="M1902">
        <f>(order_details[[#This Row],[unitPrice]]*order_details[[#This Row],[quantity]]) - (order_details[[#This Row],[unitPrice]]*order_details[[#This Row],[quantity]]*order_details[[#This Row],[discount]])</f>
        <v>807.5</v>
      </c>
      <c r="N1902">
        <f>_xlfn.XLOOKUP(order_details[[#This Row],[orderID]],orders[orderID],orders[freight])</f>
        <v>171.24</v>
      </c>
      <c r="O1902">
        <f>order_details[[#This Row],[Sales]]-order_details[[#This Row],[Freight]]</f>
        <v>636.26</v>
      </c>
      <c r="P1902" s="8">
        <f>(order_details[[#This Row],[Profit]]/order_details[[#This Row],[Sales]])/100</f>
        <v>7.8793808049535605E-3</v>
      </c>
      <c r="Q1902" s="12"/>
    </row>
    <row r="1903" spans="1:17" x14ac:dyDescent="0.25">
      <c r="A1903">
        <v>10549</v>
      </c>
      <c r="B1903">
        <v>51</v>
      </c>
      <c r="C1903" t="str">
        <f>_xlfn.XLOOKUP(order_details[[#This Row],[orderID]],orders[orderID],orders[customerID])</f>
        <v>QUICK</v>
      </c>
      <c r="D1903" t="str">
        <f>_xlfn.XLOOKUP(order_details[[#This Row],[orderID]],orders[orderID],orders[Employee Name])</f>
        <v>Steven Buchanan</v>
      </c>
      <c r="E1903" t="str">
        <f>_xlfn.XLOOKUP(order_details[[#This Row],[Customer ID]],customers[customerID],customers[companyName])</f>
        <v>QUICK-Stop</v>
      </c>
      <c r="F1903" t="str">
        <f>_xlfn.XLOOKUP(order_details[[#This Row],[productID]],products[productID],products[productName])</f>
        <v>Manjimup Dried Apples</v>
      </c>
      <c r="G1903" t="str">
        <f>_xlfn.XLOOKUP(order_details[[#This Row],[Product Name]],products[productName],products[Category Name])</f>
        <v>Produce</v>
      </c>
      <c r="H1903" s="6">
        <f>_xlfn.XLOOKUP(order_details[[#This Row],[orderID]],orders[orderID],orders[orderDate])</f>
        <v>41786</v>
      </c>
      <c r="I1903" s="6" t="e">
        <f>DATEVALUE(order_details[[#This Row],[Order Date]])</f>
        <v>#VALUE!</v>
      </c>
      <c r="J1903">
        <v>53</v>
      </c>
      <c r="K1903">
        <v>48</v>
      </c>
      <c r="L1903">
        <v>0.15</v>
      </c>
      <c r="M1903">
        <f>(order_details[[#This Row],[unitPrice]]*order_details[[#This Row],[quantity]]) - (order_details[[#This Row],[unitPrice]]*order_details[[#This Row],[quantity]]*order_details[[#This Row],[discount]])</f>
        <v>2162.4</v>
      </c>
      <c r="N1903">
        <f>_xlfn.XLOOKUP(order_details[[#This Row],[orderID]],orders[orderID],orders[freight])</f>
        <v>171.24</v>
      </c>
      <c r="O1903">
        <f>order_details[[#This Row],[Sales]]-order_details[[#This Row],[Freight]]</f>
        <v>1991.16</v>
      </c>
      <c r="P1903" s="8">
        <f>(order_details[[#This Row],[Profit]]/order_details[[#This Row],[Sales]])/100</f>
        <v>9.2081021087680355E-3</v>
      </c>
      <c r="Q1903" s="12"/>
    </row>
    <row r="1904" spans="1:17" x14ac:dyDescent="0.25">
      <c r="A1904">
        <v>10551</v>
      </c>
      <c r="B1904">
        <v>16</v>
      </c>
      <c r="C1904" t="str">
        <f>_xlfn.XLOOKUP(order_details[[#This Row],[orderID]],orders[orderID],orders[customerID])</f>
        <v>FURIB</v>
      </c>
      <c r="D1904" t="str">
        <f>_xlfn.XLOOKUP(order_details[[#This Row],[orderID]],orders[orderID],orders[Employee Name])</f>
        <v>Margaret Peacock</v>
      </c>
      <c r="E1904" t="str">
        <f>_xlfn.XLOOKUP(order_details[[#This Row],[Customer ID]],customers[customerID],customers[companyName])</f>
        <v>Furia Bacalhau e Frutos do Mar</v>
      </c>
      <c r="F1904" t="str">
        <f>_xlfn.XLOOKUP(order_details[[#This Row],[productID]],products[productID],products[productName])</f>
        <v>Pavlova</v>
      </c>
      <c r="G1904" t="str">
        <f>_xlfn.XLOOKUP(order_details[[#This Row],[Product Name]],products[productName],products[Category Name])</f>
        <v>Confections</v>
      </c>
      <c r="H1904" s="6">
        <f>_xlfn.XLOOKUP(order_details[[#This Row],[orderID]],orders[orderID],orders[orderDate])</f>
        <v>41787</v>
      </c>
      <c r="I1904" s="6" t="e">
        <f>DATEVALUE(order_details[[#This Row],[Order Date]])</f>
        <v>#VALUE!</v>
      </c>
      <c r="J1904">
        <v>17.45</v>
      </c>
      <c r="K1904">
        <v>40</v>
      </c>
      <c r="L1904">
        <v>0.15</v>
      </c>
      <c r="M1904">
        <f>(order_details[[#This Row],[unitPrice]]*order_details[[#This Row],[quantity]]) - (order_details[[#This Row],[unitPrice]]*order_details[[#This Row],[quantity]]*order_details[[#This Row],[discount]])</f>
        <v>593.29999999999995</v>
      </c>
      <c r="N1904">
        <f>_xlfn.XLOOKUP(order_details[[#This Row],[orderID]],orders[orderID],orders[freight])</f>
        <v>72.95</v>
      </c>
      <c r="O1904">
        <f>order_details[[#This Row],[Sales]]-order_details[[#This Row],[Freight]]</f>
        <v>520.34999999999991</v>
      </c>
      <c r="P1904" s="8">
        <f>(order_details[[#This Row],[Profit]]/order_details[[#This Row],[Sales]])/100</f>
        <v>8.7704365413787278E-3</v>
      </c>
      <c r="Q1904" s="12"/>
    </row>
    <row r="1905" spans="1:17" x14ac:dyDescent="0.25">
      <c r="A1905">
        <v>10551</v>
      </c>
      <c r="B1905">
        <v>35</v>
      </c>
      <c r="C1905" t="str">
        <f>_xlfn.XLOOKUP(order_details[[#This Row],[orderID]],orders[orderID],orders[customerID])</f>
        <v>FURIB</v>
      </c>
      <c r="D1905" t="str">
        <f>_xlfn.XLOOKUP(order_details[[#This Row],[orderID]],orders[orderID],orders[Employee Name])</f>
        <v>Margaret Peacock</v>
      </c>
      <c r="E1905" t="str">
        <f>_xlfn.XLOOKUP(order_details[[#This Row],[Customer ID]],customers[customerID],customers[companyName])</f>
        <v>Furia Bacalhau e Frutos do Mar</v>
      </c>
      <c r="F1905" t="str">
        <f>_xlfn.XLOOKUP(order_details[[#This Row],[productID]],products[productID],products[productName])</f>
        <v>Steeleye Stout</v>
      </c>
      <c r="G1905" t="str">
        <f>_xlfn.XLOOKUP(order_details[[#This Row],[Product Name]],products[productName],products[Category Name])</f>
        <v>Beverages</v>
      </c>
      <c r="H1905" s="6">
        <f>_xlfn.XLOOKUP(order_details[[#This Row],[orderID]],orders[orderID],orders[orderDate])</f>
        <v>41787</v>
      </c>
      <c r="I1905" s="6" t="e">
        <f>DATEVALUE(order_details[[#This Row],[Order Date]])</f>
        <v>#VALUE!</v>
      </c>
      <c r="J1905">
        <v>18</v>
      </c>
      <c r="K1905">
        <v>20</v>
      </c>
      <c r="L1905">
        <v>0.15</v>
      </c>
      <c r="M1905">
        <f>(order_details[[#This Row],[unitPrice]]*order_details[[#This Row],[quantity]]) - (order_details[[#This Row],[unitPrice]]*order_details[[#This Row],[quantity]]*order_details[[#This Row],[discount]])</f>
        <v>306</v>
      </c>
      <c r="N1905">
        <f>_xlfn.XLOOKUP(order_details[[#This Row],[orderID]],orders[orderID],orders[freight])</f>
        <v>72.95</v>
      </c>
      <c r="O1905">
        <f>order_details[[#This Row],[Sales]]-order_details[[#This Row],[Freight]]</f>
        <v>233.05</v>
      </c>
      <c r="P1905" s="8">
        <f>(order_details[[#This Row],[Profit]]/order_details[[#This Row],[Sales]])/100</f>
        <v>7.6160130718954258E-3</v>
      </c>
      <c r="Q1905" s="12"/>
    </row>
    <row r="1906" spans="1:17" x14ac:dyDescent="0.25">
      <c r="A1906">
        <v>10566</v>
      </c>
      <c r="B1906">
        <v>11</v>
      </c>
      <c r="C1906" t="str">
        <f>_xlfn.XLOOKUP(order_details[[#This Row],[orderID]],orders[orderID],orders[customerID])</f>
        <v>BLONP</v>
      </c>
      <c r="D1906" t="str">
        <f>_xlfn.XLOOKUP(order_details[[#This Row],[orderID]],orders[orderID],orders[Employee Name])</f>
        <v>Anne Dodsworth</v>
      </c>
      <c r="E1906" t="str">
        <f>_xlfn.XLOOKUP(order_details[[#This Row],[Customer ID]],customers[customerID],customers[companyName])</f>
        <v>Blondesddsl père et fils</v>
      </c>
      <c r="F1906" t="str">
        <f>_xlfn.XLOOKUP(order_details[[#This Row],[productID]],products[productID],products[productName])</f>
        <v>Queso Cabrales</v>
      </c>
      <c r="G1906" t="str">
        <f>_xlfn.XLOOKUP(order_details[[#This Row],[Product Name]],products[productName],products[Category Name])</f>
        <v>Dairy Products</v>
      </c>
      <c r="H1906" s="6">
        <f>_xlfn.XLOOKUP(order_details[[#This Row],[orderID]],orders[orderID],orders[orderDate])</f>
        <v>41802</v>
      </c>
      <c r="I1906" s="6" t="e">
        <f>DATEVALUE(order_details[[#This Row],[Order Date]])</f>
        <v>#VALUE!</v>
      </c>
      <c r="J1906">
        <v>21</v>
      </c>
      <c r="K1906">
        <v>35</v>
      </c>
      <c r="L1906">
        <v>0.15</v>
      </c>
      <c r="M1906">
        <f>(order_details[[#This Row],[unitPrice]]*order_details[[#This Row],[quantity]]) - (order_details[[#This Row],[unitPrice]]*order_details[[#This Row],[quantity]]*order_details[[#This Row],[discount]])</f>
        <v>624.75</v>
      </c>
      <c r="N1906">
        <f>_xlfn.XLOOKUP(order_details[[#This Row],[orderID]],orders[orderID],orders[freight])</f>
        <v>88.4</v>
      </c>
      <c r="O1906">
        <f>order_details[[#This Row],[Sales]]-order_details[[#This Row],[Freight]]</f>
        <v>536.35</v>
      </c>
      <c r="P1906" s="8">
        <f>(order_details[[#This Row],[Profit]]/order_details[[#This Row],[Sales]])/100</f>
        <v>8.5850340136054432E-3</v>
      </c>
      <c r="Q1906" s="12"/>
    </row>
    <row r="1907" spans="1:17" x14ac:dyDescent="0.25">
      <c r="A1907">
        <v>10566</v>
      </c>
      <c r="B1907">
        <v>18</v>
      </c>
      <c r="C1907" t="str">
        <f>_xlfn.XLOOKUP(order_details[[#This Row],[orderID]],orders[orderID],orders[customerID])</f>
        <v>BLONP</v>
      </c>
      <c r="D1907" t="str">
        <f>_xlfn.XLOOKUP(order_details[[#This Row],[orderID]],orders[orderID],orders[Employee Name])</f>
        <v>Anne Dodsworth</v>
      </c>
      <c r="E1907" t="str">
        <f>_xlfn.XLOOKUP(order_details[[#This Row],[Customer ID]],customers[customerID],customers[companyName])</f>
        <v>Blondesddsl père et fils</v>
      </c>
      <c r="F1907" t="str">
        <f>_xlfn.XLOOKUP(order_details[[#This Row],[productID]],products[productID],products[productName])</f>
        <v>Carnarvon Tigers</v>
      </c>
      <c r="G1907" t="str">
        <f>_xlfn.XLOOKUP(order_details[[#This Row],[Product Name]],products[productName],products[Category Name])</f>
        <v>Seafood</v>
      </c>
      <c r="H1907" s="6">
        <f>_xlfn.XLOOKUP(order_details[[#This Row],[orderID]],orders[orderID],orders[orderDate])</f>
        <v>41802</v>
      </c>
      <c r="I1907" s="6" t="e">
        <f>DATEVALUE(order_details[[#This Row],[Order Date]])</f>
        <v>#VALUE!</v>
      </c>
      <c r="J1907">
        <v>62.5</v>
      </c>
      <c r="K1907">
        <v>18</v>
      </c>
      <c r="L1907">
        <v>0.15</v>
      </c>
      <c r="M1907">
        <f>(order_details[[#This Row],[unitPrice]]*order_details[[#This Row],[quantity]]) - (order_details[[#This Row],[unitPrice]]*order_details[[#This Row],[quantity]]*order_details[[#This Row],[discount]])</f>
        <v>956.25</v>
      </c>
      <c r="N1907">
        <f>_xlfn.XLOOKUP(order_details[[#This Row],[orderID]],orders[orderID],orders[freight])</f>
        <v>88.4</v>
      </c>
      <c r="O1907">
        <f>order_details[[#This Row],[Sales]]-order_details[[#This Row],[Freight]]</f>
        <v>867.85</v>
      </c>
      <c r="P1907" s="8">
        <f>(order_details[[#This Row],[Profit]]/order_details[[#This Row],[Sales]])/100</f>
        <v>9.0755555555555555E-3</v>
      </c>
      <c r="Q1907" s="12"/>
    </row>
    <row r="1908" spans="1:17" x14ac:dyDescent="0.25">
      <c r="A1908">
        <v>10571</v>
      </c>
      <c r="B1908">
        <v>14</v>
      </c>
      <c r="C1908" t="str">
        <f>_xlfn.XLOOKUP(order_details[[#This Row],[orderID]],orders[orderID],orders[customerID])</f>
        <v>ERNSH</v>
      </c>
      <c r="D1908" t="str">
        <f>_xlfn.XLOOKUP(order_details[[#This Row],[orderID]],orders[orderID],orders[Employee Name])</f>
        <v>Laura Callahan</v>
      </c>
      <c r="E1908" t="str">
        <f>_xlfn.XLOOKUP(order_details[[#This Row],[Customer ID]],customers[customerID],customers[companyName])</f>
        <v>Ernst Handel</v>
      </c>
      <c r="F1908" t="str">
        <f>_xlfn.XLOOKUP(order_details[[#This Row],[productID]],products[productID],products[productName])</f>
        <v>Tofu</v>
      </c>
      <c r="G1908" t="str">
        <f>_xlfn.XLOOKUP(order_details[[#This Row],[Product Name]],products[productName],products[Category Name])</f>
        <v>Produce</v>
      </c>
      <c r="H1908" s="6">
        <f>_xlfn.XLOOKUP(order_details[[#This Row],[orderID]],orders[orderID],orders[orderDate])</f>
        <v>41807</v>
      </c>
      <c r="I1908" s="6" t="e">
        <f>DATEVALUE(order_details[[#This Row],[Order Date]])</f>
        <v>#VALUE!</v>
      </c>
      <c r="J1908">
        <v>23.25</v>
      </c>
      <c r="K1908">
        <v>11</v>
      </c>
      <c r="L1908">
        <v>0.15</v>
      </c>
      <c r="M1908">
        <f>(order_details[[#This Row],[unitPrice]]*order_details[[#This Row],[quantity]]) - (order_details[[#This Row],[unitPrice]]*order_details[[#This Row],[quantity]]*order_details[[#This Row],[discount]])</f>
        <v>217.38749999999999</v>
      </c>
      <c r="N1908">
        <f>_xlfn.XLOOKUP(order_details[[#This Row],[orderID]],orders[orderID],orders[freight])</f>
        <v>26.06</v>
      </c>
      <c r="O1908">
        <f>order_details[[#This Row],[Sales]]-order_details[[#This Row],[Freight]]</f>
        <v>191.32749999999999</v>
      </c>
      <c r="P1908" s="8">
        <f>(order_details[[#This Row],[Profit]]/order_details[[#This Row],[Sales]])/100</f>
        <v>8.8012190213328737E-3</v>
      </c>
      <c r="Q1908" s="12"/>
    </row>
    <row r="1909" spans="1:17" x14ac:dyDescent="0.25">
      <c r="A1909">
        <v>10571</v>
      </c>
      <c r="B1909">
        <v>42</v>
      </c>
      <c r="C1909" t="str">
        <f>_xlfn.XLOOKUP(order_details[[#This Row],[orderID]],orders[orderID],orders[customerID])</f>
        <v>ERNSH</v>
      </c>
      <c r="D1909" t="str">
        <f>_xlfn.XLOOKUP(order_details[[#This Row],[orderID]],orders[orderID],orders[Employee Name])</f>
        <v>Laura Callahan</v>
      </c>
      <c r="E1909" t="str">
        <f>_xlfn.XLOOKUP(order_details[[#This Row],[Customer ID]],customers[customerID],customers[companyName])</f>
        <v>Ernst Handel</v>
      </c>
      <c r="F1909" t="str">
        <f>_xlfn.XLOOKUP(order_details[[#This Row],[productID]],products[productID],products[productName])</f>
        <v>Singaporean Hokkien Fried Mee</v>
      </c>
      <c r="G1909" t="str">
        <f>_xlfn.XLOOKUP(order_details[[#This Row],[Product Name]],products[productName],products[Category Name])</f>
        <v>Grains &amp; Cereals</v>
      </c>
      <c r="H1909" s="6">
        <f>_xlfn.XLOOKUP(order_details[[#This Row],[orderID]],orders[orderID],orders[orderDate])</f>
        <v>41807</v>
      </c>
      <c r="I1909" s="6" t="e">
        <f>DATEVALUE(order_details[[#This Row],[Order Date]])</f>
        <v>#VALUE!</v>
      </c>
      <c r="J1909">
        <v>14</v>
      </c>
      <c r="K1909">
        <v>28</v>
      </c>
      <c r="L1909">
        <v>0.15</v>
      </c>
      <c r="M1909">
        <f>(order_details[[#This Row],[unitPrice]]*order_details[[#This Row],[quantity]]) - (order_details[[#This Row],[unitPrice]]*order_details[[#This Row],[quantity]]*order_details[[#This Row],[discount]])</f>
        <v>333.2</v>
      </c>
      <c r="N1909">
        <f>_xlfn.XLOOKUP(order_details[[#This Row],[orderID]],orders[orderID],orders[freight])</f>
        <v>26.06</v>
      </c>
      <c r="O1909">
        <f>order_details[[#This Row],[Sales]]-order_details[[#This Row],[Freight]]</f>
        <v>307.14</v>
      </c>
      <c r="P1909" s="8">
        <f>(order_details[[#This Row],[Profit]]/order_details[[#This Row],[Sales]])/100</f>
        <v>9.2178871548619437E-3</v>
      </c>
      <c r="Q1909" s="12"/>
    </row>
    <row r="1910" spans="1:17" x14ac:dyDescent="0.25">
      <c r="A1910">
        <v>10583</v>
      </c>
      <c r="B1910">
        <v>60</v>
      </c>
      <c r="C1910" t="str">
        <f>_xlfn.XLOOKUP(order_details[[#This Row],[orderID]],orders[orderID],orders[customerID])</f>
        <v>WARTH</v>
      </c>
      <c r="D1910" t="str">
        <f>_xlfn.XLOOKUP(order_details[[#This Row],[orderID]],orders[orderID],orders[Employee Name])</f>
        <v>Andrew Fuller</v>
      </c>
      <c r="E1910" t="str">
        <f>_xlfn.XLOOKUP(order_details[[#This Row],[Customer ID]],customers[customerID],customers[companyName])</f>
        <v>Wartian Herkku</v>
      </c>
      <c r="F1910" t="str">
        <f>_xlfn.XLOOKUP(order_details[[#This Row],[productID]],products[productID],products[productName])</f>
        <v>Camembert Pierrot</v>
      </c>
      <c r="G1910" t="str">
        <f>_xlfn.XLOOKUP(order_details[[#This Row],[Product Name]],products[productName],products[Category Name])</f>
        <v>Dairy Products</v>
      </c>
      <c r="H1910" s="6">
        <f>_xlfn.XLOOKUP(order_details[[#This Row],[orderID]],orders[orderID],orders[orderDate])</f>
        <v>41820</v>
      </c>
      <c r="I1910" s="6" t="e">
        <f>DATEVALUE(order_details[[#This Row],[Order Date]])</f>
        <v>#VALUE!</v>
      </c>
      <c r="J1910">
        <v>34</v>
      </c>
      <c r="K1910">
        <v>24</v>
      </c>
      <c r="L1910">
        <v>0.15</v>
      </c>
      <c r="M1910">
        <f>(order_details[[#This Row],[unitPrice]]*order_details[[#This Row],[quantity]]) - (order_details[[#This Row],[unitPrice]]*order_details[[#This Row],[quantity]]*order_details[[#This Row],[discount]])</f>
        <v>693.6</v>
      </c>
      <c r="N1910">
        <f>_xlfn.XLOOKUP(order_details[[#This Row],[orderID]],orders[orderID],orders[freight])</f>
        <v>7.28</v>
      </c>
      <c r="O1910">
        <f>order_details[[#This Row],[Sales]]-order_details[[#This Row],[Freight]]</f>
        <v>686.32</v>
      </c>
      <c r="P1910" s="8">
        <f>(order_details[[#This Row],[Profit]]/order_details[[#This Row],[Sales]])/100</f>
        <v>9.8950403690888124E-3</v>
      </c>
      <c r="Q1910" s="12"/>
    </row>
    <row r="1911" spans="1:17" x14ac:dyDescent="0.25">
      <c r="A1911">
        <v>10583</v>
      </c>
      <c r="B1911">
        <v>69</v>
      </c>
      <c r="C1911" t="str">
        <f>_xlfn.XLOOKUP(order_details[[#This Row],[orderID]],orders[orderID],orders[customerID])</f>
        <v>WARTH</v>
      </c>
      <c r="D1911" t="str">
        <f>_xlfn.XLOOKUP(order_details[[#This Row],[orderID]],orders[orderID],orders[Employee Name])</f>
        <v>Andrew Fuller</v>
      </c>
      <c r="E1911" t="str">
        <f>_xlfn.XLOOKUP(order_details[[#This Row],[Customer ID]],customers[customerID],customers[companyName])</f>
        <v>Wartian Herkku</v>
      </c>
      <c r="F1911" t="str">
        <f>_xlfn.XLOOKUP(order_details[[#This Row],[productID]],products[productID],products[productName])</f>
        <v>Gudbrandsdalsost</v>
      </c>
      <c r="G1911" t="str">
        <f>_xlfn.XLOOKUP(order_details[[#This Row],[Product Name]],products[productName],products[Category Name])</f>
        <v>Dairy Products</v>
      </c>
      <c r="H1911" s="6">
        <f>_xlfn.XLOOKUP(order_details[[#This Row],[orderID]],orders[orderID],orders[orderDate])</f>
        <v>41820</v>
      </c>
      <c r="I1911" s="6" t="e">
        <f>DATEVALUE(order_details[[#This Row],[Order Date]])</f>
        <v>#VALUE!</v>
      </c>
      <c r="J1911">
        <v>36</v>
      </c>
      <c r="K1911">
        <v>10</v>
      </c>
      <c r="L1911">
        <v>0.15</v>
      </c>
      <c r="M1911">
        <f>(order_details[[#This Row],[unitPrice]]*order_details[[#This Row],[quantity]]) - (order_details[[#This Row],[unitPrice]]*order_details[[#This Row],[quantity]]*order_details[[#This Row],[discount]])</f>
        <v>306</v>
      </c>
      <c r="N1911">
        <f>_xlfn.XLOOKUP(order_details[[#This Row],[orderID]],orders[orderID],orders[freight])</f>
        <v>7.28</v>
      </c>
      <c r="O1911">
        <f>order_details[[#This Row],[Sales]]-order_details[[#This Row],[Freight]]</f>
        <v>298.72000000000003</v>
      </c>
      <c r="P1911" s="8">
        <f>(order_details[[#This Row],[Profit]]/order_details[[#This Row],[Sales]])/100</f>
        <v>9.7620915032679747E-3</v>
      </c>
      <c r="Q1911" s="12"/>
    </row>
    <row r="1912" spans="1:17" x14ac:dyDescent="0.25">
      <c r="A1912">
        <v>10586</v>
      </c>
      <c r="B1912">
        <v>52</v>
      </c>
      <c r="C1912" t="str">
        <f>_xlfn.XLOOKUP(order_details[[#This Row],[orderID]],orders[orderID],orders[customerID])</f>
        <v>REGGC</v>
      </c>
      <c r="D1912" t="str">
        <f>_xlfn.XLOOKUP(order_details[[#This Row],[orderID]],orders[orderID],orders[Employee Name])</f>
        <v>Anne Dodsworth</v>
      </c>
      <c r="E1912" t="str">
        <f>_xlfn.XLOOKUP(order_details[[#This Row],[Customer ID]],customers[customerID],customers[companyName])</f>
        <v>Reggiani Caseifici</v>
      </c>
      <c r="F1912" t="str">
        <f>_xlfn.XLOOKUP(order_details[[#This Row],[productID]],products[productID],products[productName])</f>
        <v>Filo Mix</v>
      </c>
      <c r="G1912" t="str">
        <f>_xlfn.XLOOKUP(order_details[[#This Row],[Product Name]],products[productName],products[Category Name])</f>
        <v>Grains &amp; Cereals</v>
      </c>
      <c r="H1912" s="6">
        <f>_xlfn.XLOOKUP(order_details[[#This Row],[orderID]],orders[orderID],orders[orderDate])</f>
        <v>41822</v>
      </c>
      <c r="I1912" s="6" t="e">
        <f>DATEVALUE(order_details[[#This Row],[Order Date]])</f>
        <v>#VALUE!</v>
      </c>
      <c r="J1912">
        <v>7</v>
      </c>
      <c r="K1912">
        <v>4</v>
      </c>
      <c r="L1912">
        <v>0.15</v>
      </c>
      <c r="M1912">
        <f>(order_details[[#This Row],[unitPrice]]*order_details[[#This Row],[quantity]]) - (order_details[[#This Row],[unitPrice]]*order_details[[#This Row],[quantity]]*order_details[[#This Row],[discount]])</f>
        <v>23.8</v>
      </c>
      <c r="N1912">
        <f>_xlfn.XLOOKUP(order_details[[#This Row],[orderID]],orders[orderID],orders[freight])</f>
        <v>0.48</v>
      </c>
      <c r="O1912">
        <f>order_details[[#This Row],[Sales]]-order_details[[#This Row],[Freight]]</f>
        <v>23.32</v>
      </c>
      <c r="P1912" s="8">
        <f>(order_details[[#This Row],[Profit]]/order_details[[#This Row],[Sales]])/100</f>
        <v>9.798319327731092E-3</v>
      </c>
      <c r="Q1912" s="12"/>
    </row>
    <row r="1913" spans="1:17" x14ac:dyDescent="0.25">
      <c r="A1913">
        <v>10617</v>
      </c>
      <c r="B1913">
        <v>59</v>
      </c>
      <c r="C1913" t="str">
        <f>_xlfn.XLOOKUP(order_details[[#This Row],[orderID]],orders[orderID],orders[customerID])</f>
        <v>GREAL</v>
      </c>
      <c r="D1913" t="str">
        <f>_xlfn.XLOOKUP(order_details[[#This Row],[orderID]],orders[orderID],orders[Employee Name])</f>
        <v>Margaret Peacock</v>
      </c>
      <c r="E1913" t="str">
        <f>_xlfn.XLOOKUP(order_details[[#This Row],[Customer ID]],customers[customerID],customers[companyName])</f>
        <v>Great Lakes Food Market</v>
      </c>
      <c r="F1913" t="str">
        <f>_xlfn.XLOOKUP(order_details[[#This Row],[productID]],products[productID],products[productName])</f>
        <v>Raclette Courdavault</v>
      </c>
      <c r="G1913" t="str">
        <f>_xlfn.XLOOKUP(order_details[[#This Row],[Product Name]],products[productName],products[Category Name])</f>
        <v>Dairy Products</v>
      </c>
      <c r="H1913" s="6">
        <f>_xlfn.XLOOKUP(order_details[[#This Row],[orderID]],orders[orderID],orders[orderDate])</f>
        <v>41851</v>
      </c>
      <c r="I1913" s="6" t="e">
        <f>DATEVALUE(order_details[[#This Row],[Order Date]])</f>
        <v>#VALUE!</v>
      </c>
      <c r="J1913">
        <v>55</v>
      </c>
      <c r="K1913">
        <v>30</v>
      </c>
      <c r="L1913">
        <v>0.15</v>
      </c>
      <c r="M1913">
        <f>(order_details[[#This Row],[unitPrice]]*order_details[[#This Row],[quantity]]) - (order_details[[#This Row],[unitPrice]]*order_details[[#This Row],[quantity]]*order_details[[#This Row],[discount]])</f>
        <v>1402.5</v>
      </c>
      <c r="N1913">
        <f>_xlfn.XLOOKUP(order_details[[#This Row],[orderID]],orders[orderID],orders[freight])</f>
        <v>18.53</v>
      </c>
      <c r="O1913">
        <f>order_details[[#This Row],[Sales]]-order_details[[#This Row],[Freight]]</f>
        <v>1383.97</v>
      </c>
      <c r="P1913" s="8">
        <f>(order_details[[#This Row],[Profit]]/order_details[[#This Row],[Sales]])/100</f>
        <v>9.8678787878787883E-3</v>
      </c>
      <c r="Q1913" s="12"/>
    </row>
    <row r="1914" spans="1:17" x14ac:dyDescent="0.25">
      <c r="A1914">
        <v>10627</v>
      </c>
      <c r="B1914">
        <v>73</v>
      </c>
      <c r="C1914" t="str">
        <f>_xlfn.XLOOKUP(order_details[[#This Row],[orderID]],orders[orderID],orders[customerID])</f>
        <v>SAVEA</v>
      </c>
      <c r="D1914" t="str">
        <f>_xlfn.XLOOKUP(order_details[[#This Row],[orderID]],orders[orderID],orders[Employee Name])</f>
        <v>Laura Callahan</v>
      </c>
      <c r="E1914" t="str">
        <f>_xlfn.XLOOKUP(order_details[[#This Row],[Customer ID]],customers[customerID],customers[companyName])</f>
        <v>Save-a-lot Markets</v>
      </c>
      <c r="F1914" t="str">
        <f>_xlfn.XLOOKUP(order_details[[#This Row],[productID]],products[productID],products[productName])</f>
        <v>Röd Kaviar</v>
      </c>
      <c r="G1914" t="str">
        <f>_xlfn.XLOOKUP(order_details[[#This Row],[Product Name]],products[productName],products[Category Name])</f>
        <v>Seafood</v>
      </c>
      <c r="H1914" s="6">
        <f>_xlfn.XLOOKUP(order_details[[#This Row],[orderID]],orders[orderID],orders[orderDate])</f>
        <v>41862</v>
      </c>
      <c r="I1914" s="6" t="e">
        <f>DATEVALUE(order_details[[#This Row],[Order Date]])</f>
        <v>#VALUE!</v>
      </c>
      <c r="J1914">
        <v>15</v>
      </c>
      <c r="K1914">
        <v>35</v>
      </c>
      <c r="L1914">
        <v>0.15</v>
      </c>
      <c r="M1914">
        <f>(order_details[[#This Row],[unitPrice]]*order_details[[#This Row],[quantity]]) - (order_details[[#This Row],[unitPrice]]*order_details[[#This Row],[quantity]]*order_details[[#This Row],[discount]])</f>
        <v>446.25</v>
      </c>
      <c r="N1914">
        <f>_xlfn.XLOOKUP(order_details[[#This Row],[orderID]],orders[orderID],orders[freight])</f>
        <v>107.46</v>
      </c>
      <c r="O1914">
        <f>order_details[[#This Row],[Sales]]-order_details[[#This Row],[Freight]]</f>
        <v>338.79</v>
      </c>
      <c r="P1914" s="8">
        <f>(order_details[[#This Row],[Profit]]/order_details[[#This Row],[Sales]])/100</f>
        <v>7.5919327731092442E-3</v>
      </c>
      <c r="Q1914" s="12"/>
    </row>
    <row r="1915" spans="1:17" x14ac:dyDescent="0.25">
      <c r="A1915">
        <v>10633</v>
      </c>
      <c r="B1915">
        <v>12</v>
      </c>
      <c r="C1915" t="str">
        <f>_xlfn.XLOOKUP(order_details[[#This Row],[orderID]],orders[orderID],orders[customerID])</f>
        <v>ERNSH</v>
      </c>
      <c r="D1915" t="str">
        <f>_xlfn.XLOOKUP(order_details[[#This Row],[orderID]],orders[orderID],orders[Employee Name])</f>
        <v>Robert King</v>
      </c>
      <c r="E1915" t="str">
        <f>_xlfn.XLOOKUP(order_details[[#This Row],[Customer ID]],customers[customerID],customers[companyName])</f>
        <v>Ernst Handel</v>
      </c>
      <c r="F1915" t="str">
        <f>_xlfn.XLOOKUP(order_details[[#This Row],[productID]],products[productID],products[productName])</f>
        <v>Queso Manchego La Pastora</v>
      </c>
      <c r="G1915" t="str">
        <f>_xlfn.XLOOKUP(order_details[[#This Row],[Product Name]],products[productName],products[Category Name])</f>
        <v>Dairy Products</v>
      </c>
      <c r="H1915" s="6">
        <f>_xlfn.XLOOKUP(order_details[[#This Row],[orderID]],orders[orderID],orders[orderDate])</f>
        <v>41866</v>
      </c>
      <c r="I1915" s="6" t="e">
        <f>DATEVALUE(order_details[[#This Row],[Order Date]])</f>
        <v>#VALUE!</v>
      </c>
      <c r="J1915">
        <v>38</v>
      </c>
      <c r="K1915">
        <v>36</v>
      </c>
      <c r="L1915">
        <v>0.15</v>
      </c>
      <c r="M1915">
        <f>(order_details[[#This Row],[unitPrice]]*order_details[[#This Row],[quantity]]) - (order_details[[#This Row],[unitPrice]]*order_details[[#This Row],[quantity]]*order_details[[#This Row],[discount]])</f>
        <v>1162.8</v>
      </c>
      <c r="N1915">
        <f>_xlfn.XLOOKUP(order_details[[#This Row],[orderID]],orders[orderID],orders[freight])</f>
        <v>477.9</v>
      </c>
      <c r="O1915">
        <f>order_details[[#This Row],[Sales]]-order_details[[#This Row],[Freight]]</f>
        <v>684.9</v>
      </c>
      <c r="P1915" s="8">
        <f>(order_details[[#This Row],[Profit]]/order_details[[#This Row],[Sales]])/100</f>
        <v>5.8900928792569663E-3</v>
      </c>
      <c r="Q1915" s="12"/>
    </row>
    <row r="1916" spans="1:17" x14ac:dyDescent="0.25">
      <c r="A1916">
        <v>10633</v>
      </c>
      <c r="B1916">
        <v>13</v>
      </c>
      <c r="C1916" t="str">
        <f>_xlfn.XLOOKUP(order_details[[#This Row],[orderID]],orders[orderID],orders[customerID])</f>
        <v>ERNSH</v>
      </c>
      <c r="D1916" t="str">
        <f>_xlfn.XLOOKUP(order_details[[#This Row],[orderID]],orders[orderID],orders[Employee Name])</f>
        <v>Robert King</v>
      </c>
      <c r="E1916" t="str">
        <f>_xlfn.XLOOKUP(order_details[[#This Row],[Customer ID]],customers[customerID],customers[companyName])</f>
        <v>Ernst Handel</v>
      </c>
      <c r="F1916" t="str">
        <f>_xlfn.XLOOKUP(order_details[[#This Row],[productID]],products[productID],products[productName])</f>
        <v>Konbu</v>
      </c>
      <c r="G1916" t="str">
        <f>_xlfn.XLOOKUP(order_details[[#This Row],[Product Name]],products[productName],products[Category Name])</f>
        <v>Seafood</v>
      </c>
      <c r="H1916" s="6">
        <f>_xlfn.XLOOKUP(order_details[[#This Row],[orderID]],orders[orderID],orders[orderDate])</f>
        <v>41866</v>
      </c>
      <c r="I1916" s="6" t="e">
        <f>DATEVALUE(order_details[[#This Row],[Order Date]])</f>
        <v>#VALUE!</v>
      </c>
      <c r="J1916">
        <v>6</v>
      </c>
      <c r="K1916">
        <v>13</v>
      </c>
      <c r="L1916">
        <v>0.15</v>
      </c>
      <c r="M1916">
        <f>(order_details[[#This Row],[unitPrice]]*order_details[[#This Row],[quantity]]) - (order_details[[#This Row],[unitPrice]]*order_details[[#This Row],[quantity]]*order_details[[#This Row],[discount]])</f>
        <v>66.3</v>
      </c>
      <c r="N1916">
        <f>_xlfn.XLOOKUP(order_details[[#This Row],[orderID]],orders[orderID],orders[freight])</f>
        <v>477.9</v>
      </c>
      <c r="O1916">
        <f>order_details[[#This Row],[Sales]]-order_details[[#This Row],[Freight]]</f>
        <v>-411.59999999999997</v>
      </c>
      <c r="P1916" s="8">
        <f>(order_details[[#This Row],[Profit]]/order_details[[#This Row],[Sales]])/100</f>
        <v>-6.2081447963800905E-2</v>
      </c>
      <c r="Q1916" s="12"/>
    </row>
    <row r="1917" spans="1:17" x14ac:dyDescent="0.25">
      <c r="A1917">
        <v>10633</v>
      </c>
      <c r="B1917">
        <v>26</v>
      </c>
      <c r="C1917" t="str">
        <f>_xlfn.XLOOKUP(order_details[[#This Row],[orderID]],orders[orderID],orders[customerID])</f>
        <v>ERNSH</v>
      </c>
      <c r="D1917" t="str">
        <f>_xlfn.XLOOKUP(order_details[[#This Row],[orderID]],orders[orderID],orders[Employee Name])</f>
        <v>Robert King</v>
      </c>
      <c r="E1917" t="str">
        <f>_xlfn.XLOOKUP(order_details[[#This Row],[Customer ID]],customers[customerID],customers[companyName])</f>
        <v>Ernst Handel</v>
      </c>
      <c r="F1917" t="str">
        <f>_xlfn.XLOOKUP(order_details[[#This Row],[productID]],products[productID],products[productName])</f>
        <v>Gumbär Gummibärchen</v>
      </c>
      <c r="G1917" t="str">
        <f>_xlfn.XLOOKUP(order_details[[#This Row],[Product Name]],products[productName],products[Category Name])</f>
        <v>Confections</v>
      </c>
      <c r="H1917" s="6">
        <f>_xlfn.XLOOKUP(order_details[[#This Row],[orderID]],orders[orderID],orders[orderDate])</f>
        <v>41866</v>
      </c>
      <c r="I1917" s="6" t="e">
        <f>DATEVALUE(order_details[[#This Row],[Order Date]])</f>
        <v>#VALUE!</v>
      </c>
      <c r="J1917">
        <v>31.23</v>
      </c>
      <c r="K1917">
        <v>35</v>
      </c>
      <c r="L1917">
        <v>0.15</v>
      </c>
      <c r="M1917">
        <f>(order_details[[#This Row],[unitPrice]]*order_details[[#This Row],[quantity]]) - (order_details[[#This Row],[unitPrice]]*order_details[[#This Row],[quantity]]*order_details[[#This Row],[discount]])</f>
        <v>929.09249999999997</v>
      </c>
      <c r="N1917">
        <f>_xlfn.XLOOKUP(order_details[[#This Row],[orderID]],orders[orderID],orders[freight])</f>
        <v>477.9</v>
      </c>
      <c r="O1917">
        <f>order_details[[#This Row],[Sales]]-order_details[[#This Row],[Freight]]</f>
        <v>451.1925</v>
      </c>
      <c r="P1917" s="8">
        <f>(order_details[[#This Row],[Profit]]/order_details[[#This Row],[Sales]])/100</f>
        <v>4.8562710386748356E-3</v>
      </c>
      <c r="Q1917" s="12"/>
    </row>
    <row r="1918" spans="1:17" x14ac:dyDescent="0.25">
      <c r="A1918">
        <v>10633</v>
      </c>
      <c r="B1918">
        <v>62</v>
      </c>
      <c r="C1918" t="str">
        <f>_xlfn.XLOOKUP(order_details[[#This Row],[orderID]],orders[orderID],orders[customerID])</f>
        <v>ERNSH</v>
      </c>
      <c r="D1918" t="str">
        <f>_xlfn.XLOOKUP(order_details[[#This Row],[orderID]],orders[orderID],orders[Employee Name])</f>
        <v>Robert King</v>
      </c>
      <c r="E1918" t="str">
        <f>_xlfn.XLOOKUP(order_details[[#This Row],[Customer ID]],customers[customerID],customers[companyName])</f>
        <v>Ernst Handel</v>
      </c>
      <c r="F1918" t="str">
        <f>_xlfn.XLOOKUP(order_details[[#This Row],[productID]],products[productID],products[productName])</f>
        <v>Tarte au sucre</v>
      </c>
      <c r="G1918" t="str">
        <f>_xlfn.XLOOKUP(order_details[[#This Row],[Product Name]],products[productName],products[Category Name])</f>
        <v>Confections</v>
      </c>
      <c r="H1918" s="6">
        <f>_xlfn.XLOOKUP(order_details[[#This Row],[orderID]],orders[orderID],orders[orderDate])</f>
        <v>41866</v>
      </c>
      <c r="I1918" s="6" t="e">
        <f>DATEVALUE(order_details[[#This Row],[Order Date]])</f>
        <v>#VALUE!</v>
      </c>
      <c r="J1918">
        <v>49.3</v>
      </c>
      <c r="K1918">
        <v>80</v>
      </c>
      <c r="L1918">
        <v>0.15</v>
      </c>
      <c r="M1918">
        <f>(order_details[[#This Row],[unitPrice]]*order_details[[#This Row],[quantity]]) - (order_details[[#This Row],[unitPrice]]*order_details[[#This Row],[quantity]]*order_details[[#This Row],[discount]])</f>
        <v>3352.4</v>
      </c>
      <c r="N1918">
        <f>_xlfn.XLOOKUP(order_details[[#This Row],[orderID]],orders[orderID],orders[freight])</f>
        <v>477.9</v>
      </c>
      <c r="O1918">
        <f>order_details[[#This Row],[Sales]]-order_details[[#This Row],[Freight]]</f>
        <v>2874.5</v>
      </c>
      <c r="P1918" s="8">
        <f>(order_details[[#This Row],[Profit]]/order_details[[#This Row],[Sales]])/100</f>
        <v>8.5744541224197588E-3</v>
      </c>
      <c r="Q1918" s="12"/>
    </row>
    <row r="1919" spans="1:17" x14ac:dyDescent="0.25">
      <c r="A1919">
        <v>10648</v>
      </c>
      <c r="B1919">
        <v>24</v>
      </c>
      <c r="C1919" t="str">
        <f>_xlfn.XLOOKUP(order_details[[#This Row],[orderID]],orders[orderID],orders[customerID])</f>
        <v>RICAR</v>
      </c>
      <c r="D1919" t="str">
        <f>_xlfn.XLOOKUP(order_details[[#This Row],[orderID]],orders[orderID],orders[Employee Name])</f>
        <v>Steven Buchanan</v>
      </c>
      <c r="E1919" t="str">
        <f>_xlfn.XLOOKUP(order_details[[#This Row],[Customer ID]],customers[customerID],customers[companyName])</f>
        <v>Ricardo Adocicados</v>
      </c>
      <c r="F1919" t="str">
        <f>_xlfn.XLOOKUP(order_details[[#This Row],[productID]],products[productID],products[productName])</f>
        <v>Guarana Fantastica</v>
      </c>
      <c r="G1919" t="str">
        <f>_xlfn.XLOOKUP(order_details[[#This Row],[Product Name]],products[productName],products[Category Name])</f>
        <v>Beverages</v>
      </c>
      <c r="H1919" s="6">
        <f>_xlfn.XLOOKUP(order_details[[#This Row],[orderID]],orders[orderID],orders[orderDate])</f>
        <v>41879</v>
      </c>
      <c r="I1919" s="6" t="e">
        <f>DATEVALUE(order_details[[#This Row],[Order Date]])</f>
        <v>#VALUE!</v>
      </c>
      <c r="J1919">
        <v>4.5</v>
      </c>
      <c r="K1919">
        <v>15</v>
      </c>
      <c r="L1919">
        <v>0.15</v>
      </c>
      <c r="M1919">
        <f>(order_details[[#This Row],[unitPrice]]*order_details[[#This Row],[quantity]]) - (order_details[[#This Row],[unitPrice]]*order_details[[#This Row],[quantity]]*order_details[[#This Row],[discount]])</f>
        <v>57.375</v>
      </c>
      <c r="N1919">
        <f>_xlfn.XLOOKUP(order_details[[#This Row],[orderID]],orders[orderID],orders[freight])</f>
        <v>14.25</v>
      </c>
      <c r="O1919">
        <f>order_details[[#This Row],[Sales]]-order_details[[#This Row],[Freight]]</f>
        <v>43.125</v>
      </c>
      <c r="P1919" s="8">
        <f>(order_details[[#This Row],[Profit]]/order_details[[#This Row],[Sales]])/100</f>
        <v>7.5163398692810459E-3</v>
      </c>
      <c r="Q1919" s="12"/>
    </row>
    <row r="1920" spans="1:17" x14ac:dyDescent="0.25">
      <c r="A1920">
        <v>10664</v>
      </c>
      <c r="B1920">
        <v>10</v>
      </c>
      <c r="C1920" t="str">
        <f>_xlfn.XLOOKUP(order_details[[#This Row],[orderID]],orders[orderID],orders[customerID])</f>
        <v>FURIB</v>
      </c>
      <c r="D1920" t="str">
        <f>_xlfn.XLOOKUP(order_details[[#This Row],[orderID]],orders[orderID],orders[Employee Name])</f>
        <v>Nancy Davolio</v>
      </c>
      <c r="E1920" t="str">
        <f>_xlfn.XLOOKUP(order_details[[#This Row],[Customer ID]],customers[customerID],customers[companyName])</f>
        <v>Furia Bacalhau e Frutos do Mar</v>
      </c>
      <c r="F1920" t="str">
        <f>_xlfn.XLOOKUP(order_details[[#This Row],[productID]],products[productID],products[productName])</f>
        <v>Ikura</v>
      </c>
      <c r="G1920" t="str">
        <f>_xlfn.XLOOKUP(order_details[[#This Row],[Product Name]],products[productName],products[Category Name])</f>
        <v>Seafood</v>
      </c>
      <c r="H1920" s="6">
        <f>_xlfn.XLOOKUP(order_details[[#This Row],[orderID]],orders[orderID],orders[orderDate])</f>
        <v>41892</v>
      </c>
      <c r="I1920" s="6" t="e">
        <f>DATEVALUE(order_details[[#This Row],[Order Date]])</f>
        <v>#VALUE!</v>
      </c>
      <c r="J1920">
        <v>31</v>
      </c>
      <c r="K1920">
        <v>24</v>
      </c>
      <c r="L1920">
        <v>0.15</v>
      </c>
      <c r="M1920">
        <f>(order_details[[#This Row],[unitPrice]]*order_details[[#This Row],[quantity]]) - (order_details[[#This Row],[unitPrice]]*order_details[[#This Row],[quantity]]*order_details[[#This Row],[discount]])</f>
        <v>632.4</v>
      </c>
      <c r="N1920">
        <f>_xlfn.XLOOKUP(order_details[[#This Row],[orderID]],orders[orderID],orders[freight])</f>
        <v>1.27</v>
      </c>
      <c r="O1920">
        <f>order_details[[#This Row],[Sales]]-order_details[[#This Row],[Freight]]</f>
        <v>631.13</v>
      </c>
      <c r="P1920" s="8">
        <f>(order_details[[#This Row],[Profit]]/order_details[[#This Row],[Sales]])/100</f>
        <v>9.9799177735610377E-3</v>
      </c>
      <c r="Q1920" s="12"/>
    </row>
    <row r="1921" spans="1:17" x14ac:dyDescent="0.25">
      <c r="A1921">
        <v>10664</v>
      </c>
      <c r="B1921">
        <v>56</v>
      </c>
      <c r="C1921" t="str">
        <f>_xlfn.XLOOKUP(order_details[[#This Row],[orderID]],orders[orderID],orders[customerID])</f>
        <v>FURIB</v>
      </c>
      <c r="D1921" t="str">
        <f>_xlfn.XLOOKUP(order_details[[#This Row],[orderID]],orders[orderID],orders[Employee Name])</f>
        <v>Nancy Davolio</v>
      </c>
      <c r="E1921" t="str">
        <f>_xlfn.XLOOKUP(order_details[[#This Row],[Customer ID]],customers[customerID],customers[companyName])</f>
        <v>Furia Bacalhau e Frutos do Mar</v>
      </c>
      <c r="F1921" t="str">
        <f>_xlfn.XLOOKUP(order_details[[#This Row],[productID]],products[productID],products[productName])</f>
        <v>Gnocchi di nonna Alice</v>
      </c>
      <c r="G1921" t="str">
        <f>_xlfn.XLOOKUP(order_details[[#This Row],[Product Name]],products[productName],products[Category Name])</f>
        <v>Grains &amp; Cereals</v>
      </c>
      <c r="H1921" s="6">
        <f>_xlfn.XLOOKUP(order_details[[#This Row],[orderID]],orders[orderID],orders[orderDate])</f>
        <v>41892</v>
      </c>
      <c r="I1921" s="6" t="e">
        <f>DATEVALUE(order_details[[#This Row],[Order Date]])</f>
        <v>#VALUE!</v>
      </c>
      <c r="J1921">
        <v>38</v>
      </c>
      <c r="K1921">
        <v>12</v>
      </c>
      <c r="L1921">
        <v>0.15</v>
      </c>
      <c r="M1921">
        <f>(order_details[[#This Row],[unitPrice]]*order_details[[#This Row],[quantity]]) - (order_details[[#This Row],[unitPrice]]*order_details[[#This Row],[quantity]]*order_details[[#This Row],[discount]])</f>
        <v>387.6</v>
      </c>
      <c r="N1921">
        <f>_xlfn.XLOOKUP(order_details[[#This Row],[orderID]],orders[orderID],orders[freight])</f>
        <v>1.27</v>
      </c>
      <c r="O1921">
        <f>order_details[[#This Row],[Sales]]-order_details[[#This Row],[Freight]]</f>
        <v>386.33000000000004</v>
      </c>
      <c r="P1921" s="8">
        <f>(order_details[[#This Row],[Profit]]/order_details[[#This Row],[Sales]])/100</f>
        <v>9.9672342621259027E-3</v>
      </c>
      <c r="Q1921" s="12"/>
    </row>
    <row r="1922" spans="1:17" x14ac:dyDescent="0.25">
      <c r="A1922">
        <v>10664</v>
      </c>
      <c r="B1922">
        <v>65</v>
      </c>
      <c r="C1922" t="str">
        <f>_xlfn.XLOOKUP(order_details[[#This Row],[orderID]],orders[orderID],orders[customerID])</f>
        <v>FURIB</v>
      </c>
      <c r="D1922" t="str">
        <f>_xlfn.XLOOKUP(order_details[[#This Row],[orderID]],orders[orderID],orders[Employee Name])</f>
        <v>Nancy Davolio</v>
      </c>
      <c r="E1922" t="str">
        <f>_xlfn.XLOOKUP(order_details[[#This Row],[Customer ID]],customers[customerID],customers[companyName])</f>
        <v>Furia Bacalhau e Frutos do Mar</v>
      </c>
      <c r="F1922" t="str">
        <f>_xlfn.XLOOKUP(order_details[[#This Row],[productID]],products[productID],products[productName])</f>
        <v>Louisiana Fiery Hot Pepper Sauce</v>
      </c>
      <c r="G1922" t="str">
        <f>_xlfn.XLOOKUP(order_details[[#This Row],[Product Name]],products[productName],products[Category Name])</f>
        <v>Condiments</v>
      </c>
      <c r="H1922" s="6">
        <f>_xlfn.XLOOKUP(order_details[[#This Row],[orderID]],orders[orderID],orders[orderDate])</f>
        <v>41892</v>
      </c>
      <c r="I1922" s="6" t="e">
        <f>DATEVALUE(order_details[[#This Row],[Order Date]])</f>
        <v>#VALUE!</v>
      </c>
      <c r="J1922">
        <v>21.05</v>
      </c>
      <c r="K1922">
        <v>15</v>
      </c>
      <c r="L1922">
        <v>0.15</v>
      </c>
      <c r="M1922">
        <f>(order_details[[#This Row],[unitPrice]]*order_details[[#This Row],[quantity]]) - (order_details[[#This Row],[unitPrice]]*order_details[[#This Row],[quantity]]*order_details[[#This Row],[discount]])</f>
        <v>268.38749999999999</v>
      </c>
      <c r="N1922">
        <f>_xlfn.XLOOKUP(order_details[[#This Row],[orderID]],orders[orderID],orders[freight])</f>
        <v>1.27</v>
      </c>
      <c r="O1922">
        <f>order_details[[#This Row],[Sales]]-order_details[[#This Row],[Freight]]</f>
        <v>267.11750000000001</v>
      </c>
      <c r="P1922" s="8">
        <f>(order_details[[#This Row],[Profit]]/order_details[[#This Row],[Sales]])/100</f>
        <v>9.952680359554749E-3</v>
      </c>
      <c r="Q1922" s="12"/>
    </row>
    <row r="1923" spans="1:17" x14ac:dyDescent="0.25">
      <c r="A1923">
        <v>10677</v>
      </c>
      <c r="B1923">
        <v>26</v>
      </c>
      <c r="C1923" t="str">
        <f>_xlfn.XLOOKUP(order_details[[#This Row],[orderID]],orders[orderID],orders[customerID])</f>
        <v>ANTON</v>
      </c>
      <c r="D1923" t="str">
        <f>_xlfn.XLOOKUP(order_details[[#This Row],[orderID]],orders[orderID],orders[Employee Name])</f>
        <v>Nancy Davolio</v>
      </c>
      <c r="E1923" t="str">
        <f>_xlfn.XLOOKUP(order_details[[#This Row],[Customer ID]],customers[customerID],customers[companyName])</f>
        <v>Antonio Moreno Taquería</v>
      </c>
      <c r="F1923" t="str">
        <f>_xlfn.XLOOKUP(order_details[[#This Row],[productID]],products[productID],products[productName])</f>
        <v>Gumbär Gummibärchen</v>
      </c>
      <c r="G1923" t="str">
        <f>_xlfn.XLOOKUP(order_details[[#This Row],[Product Name]],products[productName],products[Category Name])</f>
        <v>Confections</v>
      </c>
      <c r="H1923" s="6">
        <f>_xlfn.XLOOKUP(order_details[[#This Row],[orderID]],orders[orderID],orders[orderDate])</f>
        <v>41904</v>
      </c>
      <c r="I1923" s="6" t="e">
        <f>DATEVALUE(order_details[[#This Row],[Order Date]])</f>
        <v>#VALUE!</v>
      </c>
      <c r="J1923">
        <v>31.23</v>
      </c>
      <c r="K1923">
        <v>30</v>
      </c>
      <c r="L1923">
        <v>0.15</v>
      </c>
      <c r="M1923">
        <f>(order_details[[#This Row],[unitPrice]]*order_details[[#This Row],[quantity]]) - (order_details[[#This Row],[unitPrice]]*order_details[[#This Row],[quantity]]*order_details[[#This Row],[discount]])</f>
        <v>796.36500000000001</v>
      </c>
      <c r="N1923">
        <f>_xlfn.XLOOKUP(order_details[[#This Row],[orderID]],orders[orderID],orders[freight])</f>
        <v>4.03</v>
      </c>
      <c r="O1923">
        <f>order_details[[#This Row],[Sales]]-order_details[[#This Row],[Freight]]</f>
        <v>792.33500000000004</v>
      </c>
      <c r="P1923" s="8">
        <f>(order_details[[#This Row],[Profit]]/order_details[[#This Row],[Sales]])/100</f>
        <v>9.949395063821238E-3</v>
      </c>
      <c r="Q1923" s="12"/>
    </row>
    <row r="1924" spans="1:17" x14ac:dyDescent="0.25">
      <c r="A1924">
        <v>10677</v>
      </c>
      <c r="B1924">
        <v>33</v>
      </c>
      <c r="C1924" t="str">
        <f>_xlfn.XLOOKUP(order_details[[#This Row],[orderID]],orders[orderID],orders[customerID])</f>
        <v>ANTON</v>
      </c>
      <c r="D1924" t="str">
        <f>_xlfn.XLOOKUP(order_details[[#This Row],[orderID]],orders[orderID],orders[Employee Name])</f>
        <v>Nancy Davolio</v>
      </c>
      <c r="E1924" t="str">
        <f>_xlfn.XLOOKUP(order_details[[#This Row],[Customer ID]],customers[customerID],customers[companyName])</f>
        <v>Antonio Moreno Taquería</v>
      </c>
      <c r="F1924" t="str">
        <f>_xlfn.XLOOKUP(order_details[[#This Row],[productID]],products[productID],products[productName])</f>
        <v>Geitost</v>
      </c>
      <c r="G1924" t="str">
        <f>_xlfn.XLOOKUP(order_details[[#This Row],[Product Name]],products[productName],products[Category Name])</f>
        <v>Dairy Products</v>
      </c>
      <c r="H1924" s="6">
        <f>_xlfn.XLOOKUP(order_details[[#This Row],[orderID]],orders[orderID],orders[orderDate])</f>
        <v>41904</v>
      </c>
      <c r="I1924" s="6" t="e">
        <f>DATEVALUE(order_details[[#This Row],[Order Date]])</f>
        <v>#VALUE!</v>
      </c>
      <c r="J1924">
        <v>2.5</v>
      </c>
      <c r="K1924">
        <v>8</v>
      </c>
      <c r="L1924">
        <v>0.15</v>
      </c>
      <c r="M1924">
        <f>(order_details[[#This Row],[unitPrice]]*order_details[[#This Row],[quantity]]) - (order_details[[#This Row],[unitPrice]]*order_details[[#This Row],[quantity]]*order_details[[#This Row],[discount]])</f>
        <v>17</v>
      </c>
      <c r="N1924">
        <f>_xlfn.XLOOKUP(order_details[[#This Row],[orderID]],orders[orderID],orders[freight])</f>
        <v>4.03</v>
      </c>
      <c r="O1924">
        <f>order_details[[#This Row],[Sales]]-order_details[[#This Row],[Freight]]</f>
        <v>12.969999999999999</v>
      </c>
      <c r="P1924" s="8">
        <f>(order_details[[#This Row],[Profit]]/order_details[[#This Row],[Sales]])/100</f>
        <v>7.6294117647058811E-3</v>
      </c>
      <c r="Q1924" s="12"/>
    </row>
    <row r="1925" spans="1:17" x14ac:dyDescent="0.25">
      <c r="A1925">
        <v>10693</v>
      </c>
      <c r="B1925">
        <v>54</v>
      </c>
      <c r="C1925" t="str">
        <f>_xlfn.XLOOKUP(order_details[[#This Row],[orderID]],orders[orderID],orders[customerID])</f>
        <v>WHITC</v>
      </c>
      <c r="D1925" t="str">
        <f>_xlfn.XLOOKUP(order_details[[#This Row],[orderID]],orders[orderID],orders[Employee Name])</f>
        <v>Janet Leverling</v>
      </c>
      <c r="E1925" t="str">
        <f>_xlfn.XLOOKUP(order_details[[#This Row],[Customer ID]],customers[customerID],customers[companyName])</f>
        <v>White Clover Markets</v>
      </c>
      <c r="F1925" t="str">
        <f>_xlfn.XLOOKUP(order_details[[#This Row],[productID]],products[productID],products[productName])</f>
        <v>Tourtière</v>
      </c>
      <c r="G1925" t="str">
        <f>_xlfn.XLOOKUP(order_details[[#This Row],[Product Name]],products[productName],products[Category Name])</f>
        <v>Meat &amp; Poultry</v>
      </c>
      <c r="H1925" s="6">
        <f>_xlfn.XLOOKUP(order_details[[#This Row],[orderID]],orders[orderID],orders[orderDate])</f>
        <v>41918</v>
      </c>
      <c r="I1925" s="6" t="e">
        <f>DATEVALUE(order_details[[#This Row],[Order Date]])</f>
        <v>#VALUE!</v>
      </c>
      <c r="J1925">
        <v>7.45</v>
      </c>
      <c r="K1925">
        <v>60</v>
      </c>
      <c r="L1925">
        <v>0.15</v>
      </c>
      <c r="M1925">
        <f>(order_details[[#This Row],[unitPrice]]*order_details[[#This Row],[quantity]]) - (order_details[[#This Row],[unitPrice]]*order_details[[#This Row],[quantity]]*order_details[[#This Row],[discount]])</f>
        <v>379.95</v>
      </c>
      <c r="N1925">
        <f>_xlfn.XLOOKUP(order_details[[#This Row],[orderID]],orders[orderID],orders[freight])</f>
        <v>139.34</v>
      </c>
      <c r="O1925">
        <f>order_details[[#This Row],[Sales]]-order_details[[#This Row],[Freight]]</f>
        <v>240.60999999999999</v>
      </c>
      <c r="P1925" s="8">
        <f>(order_details[[#This Row],[Profit]]/order_details[[#This Row],[Sales]])/100</f>
        <v>6.3326753520200028E-3</v>
      </c>
      <c r="Q1925" s="12"/>
    </row>
    <row r="1926" spans="1:17" x14ac:dyDescent="0.25">
      <c r="A1926">
        <v>10693</v>
      </c>
      <c r="B1926">
        <v>69</v>
      </c>
      <c r="C1926" t="str">
        <f>_xlfn.XLOOKUP(order_details[[#This Row],[orderID]],orders[orderID],orders[customerID])</f>
        <v>WHITC</v>
      </c>
      <c r="D1926" t="str">
        <f>_xlfn.XLOOKUP(order_details[[#This Row],[orderID]],orders[orderID],orders[Employee Name])</f>
        <v>Janet Leverling</v>
      </c>
      <c r="E1926" t="str">
        <f>_xlfn.XLOOKUP(order_details[[#This Row],[Customer ID]],customers[customerID],customers[companyName])</f>
        <v>White Clover Markets</v>
      </c>
      <c r="F1926" t="str">
        <f>_xlfn.XLOOKUP(order_details[[#This Row],[productID]],products[productID],products[productName])</f>
        <v>Gudbrandsdalsost</v>
      </c>
      <c r="G1926" t="str">
        <f>_xlfn.XLOOKUP(order_details[[#This Row],[Product Name]],products[productName],products[Category Name])</f>
        <v>Dairy Products</v>
      </c>
      <c r="H1926" s="6">
        <f>_xlfn.XLOOKUP(order_details[[#This Row],[orderID]],orders[orderID],orders[orderDate])</f>
        <v>41918</v>
      </c>
      <c r="I1926" s="6" t="e">
        <f>DATEVALUE(order_details[[#This Row],[Order Date]])</f>
        <v>#VALUE!</v>
      </c>
      <c r="J1926">
        <v>36</v>
      </c>
      <c r="K1926">
        <v>30</v>
      </c>
      <c r="L1926">
        <v>0.15</v>
      </c>
      <c r="M1926">
        <f>(order_details[[#This Row],[unitPrice]]*order_details[[#This Row],[quantity]]) - (order_details[[#This Row],[unitPrice]]*order_details[[#This Row],[quantity]]*order_details[[#This Row],[discount]])</f>
        <v>918</v>
      </c>
      <c r="N1926">
        <f>_xlfn.XLOOKUP(order_details[[#This Row],[orderID]],orders[orderID],orders[freight])</f>
        <v>139.34</v>
      </c>
      <c r="O1926">
        <f>order_details[[#This Row],[Sales]]-order_details[[#This Row],[Freight]]</f>
        <v>778.66</v>
      </c>
      <c r="P1926" s="8">
        <f>(order_details[[#This Row],[Profit]]/order_details[[#This Row],[Sales]])/100</f>
        <v>8.4821350762527229E-3</v>
      </c>
      <c r="Q1926" s="12"/>
    </row>
    <row r="1927" spans="1:17" x14ac:dyDescent="0.25">
      <c r="A1927">
        <v>10693</v>
      </c>
      <c r="B1927">
        <v>73</v>
      </c>
      <c r="C1927" t="str">
        <f>_xlfn.XLOOKUP(order_details[[#This Row],[orderID]],orders[orderID],orders[customerID])</f>
        <v>WHITC</v>
      </c>
      <c r="D1927" t="str">
        <f>_xlfn.XLOOKUP(order_details[[#This Row],[orderID]],orders[orderID],orders[Employee Name])</f>
        <v>Janet Leverling</v>
      </c>
      <c r="E1927" t="str">
        <f>_xlfn.XLOOKUP(order_details[[#This Row],[Customer ID]],customers[customerID],customers[companyName])</f>
        <v>White Clover Markets</v>
      </c>
      <c r="F1927" t="str">
        <f>_xlfn.XLOOKUP(order_details[[#This Row],[productID]],products[productID],products[productName])</f>
        <v>Röd Kaviar</v>
      </c>
      <c r="G1927" t="str">
        <f>_xlfn.XLOOKUP(order_details[[#This Row],[Product Name]],products[productName],products[Category Name])</f>
        <v>Seafood</v>
      </c>
      <c r="H1927" s="6">
        <f>_xlfn.XLOOKUP(order_details[[#This Row],[orderID]],orders[orderID],orders[orderDate])</f>
        <v>41918</v>
      </c>
      <c r="I1927" s="6" t="e">
        <f>DATEVALUE(order_details[[#This Row],[Order Date]])</f>
        <v>#VALUE!</v>
      </c>
      <c r="J1927">
        <v>15</v>
      </c>
      <c r="K1927">
        <v>15</v>
      </c>
      <c r="L1927">
        <v>0.15</v>
      </c>
      <c r="M1927">
        <f>(order_details[[#This Row],[unitPrice]]*order_details[[#This Row],[quantity]]) - (order_details[[#This Row],[unitPrice]]*order_details[[#This Row],[quantity]]*order_details[[#This Row],[discount]])</f>
        <v>191.25</v>
      </c>
      <c r="N1927">
        <f>_xlfn.XLOOKUP(order_details[[#This Row],[orderID]],orders[orderID],orders[freight])</f>
        <v>139.34</v>
      </c>
      <c r="O1927">
        <f>order_details[[#This Row],[Sales]]-order_details[[#This Row],[Freight]]</f>
        <v>51.91</v>
      </c>
      <c r="P1927" s="8">
        <f>(order_details[[#This Row],[Profit]]/order_details[[#This Row],[Sales]])/100</f>
        <v>2.7142483660130717E-3</v>
      </c>
      <c r="Q1927" s="12"/>
    </row>
    <row r="1928" spans="1:17" x14ac:dyDescent="0.25">
      <c r="A1928">
        <v>10701</v>
      </c>
      <c r="B1928">
        <v>59</v>
      </c>
      <c r="C1928" t="str">
        <f>_xlfn.XLOOKUP(order_details[[#This Row],[orderID]],orders[orderID],orders[customerID])</f>
        <v>HUNGO</v>
      </c>
      <c r="D1928" t="str">
        <f>_xlfn.XLOOKUP(order_details[[#This Row],[orderID]],orders[orderID],orders[Employee Name])</f>
        <v>Michael Suyama</v>
      </c>
      <c r="E1928" t="str">
        <f>_xlfn.XLOOKUP(order_details[[#This Row],[Customer ID]],customers[customerID],customers[companyName])</f>
        <v>Hungry Owl All-Night Grocers</v>
      </c>
      <c r="F1928" t="str">
        <f>_xlfn.XLOOKUP(order_details[[#This Row],[productID]],products[productID],products[productName])</f>
        <v>Raclette Courdavault</v>
      </c>
      <c r="G1928" t="str">
        <f>_xlfn.XLOOKUP(order_details[[#This Row],[Product Name]],products[productName],products[Category Name])</f>
        <v>Dairy Products</v>
      </c>
      <c r="H1928" s="6">
        <f>_xlfn.XLOOKUP(order_details[[#This Row],[orderID]],orders[orderID],orders[orderDate])</f>
        <v>41925</v>
      </c>
      <c r="I1928" s="6" t="e">
        <f>DATEVALUE(order_details[[#This Row],[Order Date]])</f>
        <v>#VALUE!</v>
      </c>
      <c r="J1928">
        <v>55</v>
      </c>
      <c r="K1928">
        <v>42</v>
      </c>
      <c r="L1928">
        <v>0.15</v>
      </c>
      <c r="M1928">
        <f>(order_details[[#This Row],[unitPrice]]*order_details[[#This Row],[quantity]]) - (order_details[[#This Row],[unitPrice]]*order_details[[#This Row],[quantity]]*order_details[[#This Row],[discount]])</f>
        <v>1963.5</v>
      </c>
      <c r="N1928">
        <f>_xlfn.XLOOKUP(order_details[[#This Row],[orderID]],orders[orderID],orders[freight])</f>
        <v>220.31</v>
      </c>
      <c r="O1928">
        <f>order_details[[#This Row],[Sales]]-order_details[[#This Row],[Freight]]</f>
        <v>1743.19</v>
      </c>
      <c r="P1928" s="8">
        <f>(order_details[[#This Row],[Profit]]/order_details[[#This Row],[Sales]])/100</f>
        <v>8.8779730073847724E-3</v>
      </c>
      <c r="Q1928" s="12"/>
    </row>
    <row r="1929" spans="1:17" x14ac:dyDescent="0.25">
      <c r="A1929">
        <v>10701</v>
      </c>
      <c r="B1929">
        <v>71</v>
      </c>
      <c r="C1929" t="str">
        <f>_xlfn.XLOOKUP(order_details[[#This Row],[orderID]],orders[orderID],orders[customerID])</f>
        <v>HUNGO</v>
      </c>
      <c r="D1929" t="str">
        <f>_xlfn.XLOOKUP(order_details[[#This Row],[orderID]],orders[orderID],orders[Employee Name])</f>
        <v>Michael Suyama</v>
      </c>
      <c r="E1929" t="str">
        <f>_xlfn.XLOOKUP(order_details[[#This Row],[Customer ID]],customers[customerID],customers[companyName])</f>
        <v>Hungry Owl All-Night Grocers</v>
      </c>
      <c r="F1929" t="str">
        <f>_xlfn.XLOOKUP(order_details[[#This Row],[productID]],products[productID],products[productName])</f>
        <v>Flotemysost</v>
      </c>
      <c r="G1929" t="str">
        <f>_xlfn.XLOOKUP(order_details[[#This Row],[Product Name]],products[productName],products[Category Name])</f>
        <v>Dairy Products</v>
      </c>
      <c r="H1929" s="6">
        <f>_xlfn.XLOOKUP(order_details[[#This Row],[orderID]],orders[orderID],orders[orderDate])</f>
        <v>41925</v>
      </c>
      <c r="I1929" s="6" t="e">
        <f>DATEVALUE(order_details[[#This Row],[Order Date]])</f>
        <v>#VALUE!</v>
      </c>
      <c r="J1929">
        <v>21.5</v>
      </c>
      <c r="K1929">
        <v>20</v>
      </c>
      <c r="L1929">
        <v>0.15</v>
      </c>
      <c r="M1929">
        <f>(order_details[[#This Row],[unitPrice]]*order_details[[#This Row],[quantity]]) - (order_details[[#This Row],[unitPrice]]*order_details[[#This Row],[quantity]]*order_details[[#This Row],[discount]])</f>
        <v>365.5</v>
      </c>
      <c r="N1929">
        <f>_xlfn.XLOOKUP(order_details[[#This Row],[orderID]],orders[orderID],orders[freight])</f>
        <v>220.31</v>
      </c>
      <c r="O1929">
        <f>order_details[[#This Row],[Sales]]-order_details[[#This Row],[Freight]]</f>
        <v>145.19</v>
      </c>
      <c r="P1929" s="8">
        <f>(order_details[[#This Row],[Profit]]/order_details[[#This Row],[Sales]])/100</f>
        <v>3.9723666210670317E-3</v>
      </c>
      <c r="Q1929" s="12"/>
    </row>
    <row r="1930" spans="1:17" x14ac:dyDescent="0.25">
      <c r="A1930">
        <v>10701</v>
      </c>
      <c r="B1930">
        <v>76</v>
      </c>
      <c r="C1930" t="str">
        <f>_xlfn.XLOOKUP(order_details[[#This Row],[orderID]],orders[orderID],orders[customerID])</f>
        <v>HUNGO</v>
      </c>
      <c r="D1930" t="str">
        <f>_xlfn.XLOOKUP(order_details[[#This Row],[orderID]],orders[orderID],orders[Employee Name])</f>
        <v>Michael Suyama</v>
      </c>
      <c r="E1930" t="str">
        <f>_xlfn.XLOOKUP(order_details[[#This Row],[Customer ID]],customers[customerID],customers[companyName])</f>
        <v>Hungry Owl All-Night Grocers</v>
      </c>
      <c r="F1930" t="str">
        <f>_xlfn.XLOOKUP(order_details[[#This Row],[productID]],products[productID],products[productName])</f>
        <v>Lakkaliköri</v>
      </c>
      <c r="G1930" t="str">
        <f>_xlfn.XLOOKUP(order_details[[#This Row],[Product Name]],products[productName],products[Category Name])</f>
        <v>Beverages</v>
      </c>
      <c r="H1930" s="6">
        <f>_xlfn.XLOOKUP(order_details[[#This Row],[orderID]],orders[orderID],orders[orderDate])</f>
        <v>41925</v>
      </c>
      <c r="I1930" s="6" t="e">
        <f>DATEVALUE(order_details[[#This Row],[Order Date]])</f>
        <v>#VALUE!</v>
      </c>
      <c r="J1930">
        <v>18</v>
      </c>
      <c r="K1930">
        <v>35</v>
      </c>
      <c r="L1930">
        <v>0.15</v>
      </c>
      <c r="M1930">
        <f>(order_details[[#This Row],[unitPrice]]*order_details[[#This Row],[quantity]]) - (order_details[[#This Row],[unitPrice]]*order_details[[#This Row],[quantity]]*order_details[[#This Row],[discount]])</f>
        <v>535.5</v>
      </c>
      <c r="N1930">
        <f>_xlfn.XLOOKUP(order_details[[#This Row],[orderID]],orders[orderID],orders[freight])</f>
        <v>220.31</v>
      </c>
      <c r="O1930">
        <f>order_details[[#This Row],[Sales]]-order_details[[#This Row],[Freight]]</f>
        <v>315.19</v>
      </c>
      <c r="P1930" s="8">
        <f>(order_details[[#This Row],[Profit]]/order_details[[#This Row],[Sales]])/100</f>
        <v>5.885901027077498E-3</v>
      </c>
      <c r="Q1930" s="12"/>
    </row>
    <row r="1931" spans="1:17" x14ac:dyDescent="0.25">
      <c r="A1931">
        <v>10707</v>
      </c>
      <c r="B1931">
        <v>70</v>
      </c>
      <c r="C1931" t="str">
        <f>_xlfn.XLOOKUP(order_details[[#This Row],[orderID]],orders[orderID],orders[customerID])</f>
        <v>AROUT</v>
      </c>
      <c r="D1931" t="str">
        <f>_xlfn.XLOOKUP(order_details[[#This Row],[orderID]],orders[orderID],orders[Employee Name])</f>
        <v>Margaret Peacock</v>
      </c>
      <c r="E1931" t="str">
        <f>_xlfn.XLOOKUP(order_details[[#This Row],[Customer ID]],customers[customerID],customers[companyName])</f>
        <v>Around the Horn</v>
      </c>
      <c r="F1931" t="str">
        <f>_xlfn.XLOOKUP(order_details[[#This Row],[productID]],products[productID],products[productName])</f>
        <v>Outback Lager</v>
      </c>
      <c r="G1931" t="str">
        <f>_xlfn.XLOOKUP(order_details[[#This Row],[Product Name]],products[productName],products[Category Name])</f>
        <v>Beverages</v>
      </c>
      <c r="H1931" s="6">
        <f>_xlfn.XLOOKUP(order_details[[#This Row],[orderID]],orders[orderID],orders[orderDate])</f>
        <v>41928</v>
      </c>
      <c r="I1931" s="6" t="e">
        <f>DATEVALUE(order_details[[#This Row],[Order Date]])</f>
        <v>#VALUE!</v>
      </c>
      <c r="J1931">
        <v>15</v>
      </c>
      <c r="K1931">
        <v>28</v>
      </c>
      <c r="L1931">
        <v>0.15</v>
      </c>
      <c r="M1931">
        <f>(order_details[[#This Row],[unitPrice]]*order_details[[#This Row],[quantity]]) - (order_details[[#This Row],[unitPrice]]*order_details[[#This Row],[quantity]]*order_details[[#This Row],[discount]])</f>
        <v>357</v>
      </c>
      <c r="N1931">
        <f>_xlfn.XLOOKUP(order_details[[#This Row],[orderID]],orders[orderID],orders[freight])</f>
        <v>21.74</v>
      </c>
      <c r="O1931">
        <f>order_details[[#This Row],[Sales]]-order_details[[#This Row],[Freight]]</f>
        <v>335.26</v>
      </c>
      <c r="P1931" s="8">
        <f>(order_details[[#This Row],[Profit]]/order_details[[#This Row],[Sales]])/100</f>
        <v>9.3910364145658263E-3</v>
      </c>
      <c r="Q1931" s="12"/>
    </row>
    <row r="1932" spans="1:17" x14ac:dyDescent="0.25">
      <c r="A1932">
        <v>10750</v>
      </c>
      <c r="B1932">
        <v>14</v>
      </c>
      <c r="C1932" t="str">
        <f>_xlfn.XLOOKUP(order_details[[#This Row],[orderID]],orders[orderID],orders[customerID])</f>
        <v>WARTH</v>
      </c>
      <c r="D1932" t="str">
        <f>_xlfn.XLOOKUP(order_details[[#This Row],[orderID]],orders[orderID],orders[Employee Name])</f>
        <v>Anne Dodsworth</v>
      </c>
      <c r="E1932" t="str">
        <f>_xlfn.XLOOKUP(order_details[[#This Row],[Customer ID]],customers[customerID],customers[companyName])</f>
        <v>Wartian Herkku</v>
      </c>
      <c r="F1932" t="str">
        <f>_xlfn.XLOOKUP(order_details[[#This Row],[productID]],products[productID],products[productName])</f>
        <v>Tofu</v>
      </c>
      <c r="G1932" t="str">
        <f>_xlfn.XLOOKUP(order_details[[#This Row],[Product Name]],products[productName],products[Category Name])</f>
        <v>Produce</v>
      </c>
      <c r="H1932" s="6">
        <f>_xlfn.XLOOKUP(order_details[[#This Row],[orderID]],orders[orderID],orders[orderDate])</f>
        <v>41964</v>
      </c>
      <c r="I1932" s="6" t="e">
        <f>DATEVALUE(order_details[[#This Row],[Order Date]])</f>
        <v>#VALUE!</v>
      </c>
      <c r="J1932">
        <v>23.25</v>
      </c>
      <c r="K1932">
        <v>5</v>
      </c>
      <c r="L1932">
        <v>0.15</v>
      </c>
      <c r="M1932">
        <f>(order_details[[#This Row],[unitPrice]]*order_details[[#This Row],[quantity]]) - (order_details[[#This Row],[unitPrice]]*order_details[[#This Row],[quantity]]*order_details[[#This Row],[discount]])</f>
        <v>98.8125</v>
      </c>
      <c r="N1932">
        <f>_xlfn.XLOOKUP(order_details[[#This Row],[orderID]],orders[orderID],orders[freight])</f>
        <v>79.3</v>
      </c>
      <c r="O1932">
        <f>order_details[[#This Row],[Sales]]-order_details[[#This Row],[Freight]]</f>
        <v>19.512500000000003</v>
      </c>
      <c r="P1932" s="8">
        <f>(order_details[[#This Row],[Profit]]/order_details[[#This Row],[Sales]])/100</f>
        <v>1.9746995572422522E-3</v>
      </c>
      <c r="Q1932" s="12"/>
    </row>
    <row r="1933" spans="1:17" x14ac:dyDescent="0.25">
      <c r="A1933">
        <v>10750</v>
      </c>
      <c r="B1933">
        <v>45</v>
      </c>
      <c r="C1933" t="str">
        <f>_xlfn.XLOOKUP(order_details[[#This Row],[orderID]],orders[orderID],orders[customerID])</f>
        <v>WARTH</v>
      </c>
      <c r="D1933" t="str">
        <f>_xlfn.XLOOKUP(order_details[[#This Row],[orderID]],orders[orderID],orders[Employee Name])</f>
        <v>Anne Dodsworth</v>
      </c>
      <c r="E1933" t="str">
        <f>_xlfn.XLOOKUP(order_details[[#This Row],[Customer ID]],customers[customerID],customers[companyName])</f>
        <v>Wartian Herkku</v>
      </c>
      <c r="F1933" t="str">
        <f>_xlfn.XLOOKUP(order_details[[#This Row],[productID]],products[productID],products[productName])</f>
        <v>Rogede sild</v>
      </c>
      <c r="G1933" t="str">
        <f>_xlfn.XLOOKUP(order_details[[#This Row],[Product Name]],products[productName],products[Category Name])</f>
        <v>Seafood</v>
      </c>
      <c r="H1933" s="6">
        <f>_xlfn.XLOOKUP(order_details[[#This Row],[orderID]],orders[orderID],orders[orderDate])</f>
        <v>41964</v>
      </c>
      <c r="I1933" s="6" t="e">
        <f>DATEVALUE(order_details[[#This Row],[Order Date]])</f>
        <v>#VALUE!</v>
      </c>
      <c r="J1933">
        <v>9.5</v>
      </c>
      <c r="K1933">
        <v>40</v>
      </c>
      <c r="L1933">
        <v>0.15</v>
      </c>
      <c r="M1933">
        <f>(order_details[[#This Row],[unitPrice]]*order_details[[#This Row],[quantity]]) - (order_details[[#This Row],[unitPrice]]*order_details[[#This Row],[quantity]]*order_details[[#This Row],[discount]])</f>
        <v>323</v>
      </c>
      <c r="N1933">
        <f>_xlfn.XLOOKUP(order_details[[#This Row],[orderID]],orders[orderID],orders[freight])</f>
        <v>79.3</v>
      </c>
      <c r="O1933">
        <f>order_details[[#This Row],[Sales]]-order_details[[#This Row],[Freight]]</f>
        <v>243.7</v>
      </c>
      <c r="P1933" s="8">
        <f>(order_details[[#This Row],[Profit]]/order_details[[#This Row],[Sales]])/100</f>
        <v>7.5448916408668732E-3</v>
      </c>
      <c r="Q1933" s="12"/>
    </row>
    <row r="1934" spans="1:17" x14ac:dyDescent="0.25">
      <c r="A1934">
        <v>10750</v>
      </c>
      <c r="B1934">
        <v>59</v>
      </c>
      <c r="C1934" t="str">
        <f>_xlfn.XLOOKUP(order_details[[#This Row],[orderID]],orders[orderID],orders[customerID])</f>
        <v>WARTH</v>
      </c>
      <c r="D1934" t="str">
        <f>_xlfn.XLOOKUP(order_details[[#This Row],[orderID]],orders[orderID],orders[Employee Name])</f>
        <v>Anne Dodsworth</v>
      </c>
      <c r="E1934" t="str">
        <f>_xlfn.XLOOKUP(order_details[[#This Row],[Customer ID]],customers[customerID],customers[companyName])</f>
        <v>Wartian Herkku</v>
      </c>
      <c r="F1934" t="str">
        <f>_xlfn.XLOOKUP(order_details[[#This Row],[productID]],products[productID],products[productName])</f>
        <v>Raclette Courdavault</v>
      </c>
      <c r="G1934" t="str">
        <f>_xlfn.XLOOKUP(order_details[[#This Row],[Product Name]],products[productName],products[Category Name])</f>
        <v>Dairy Products</v>
      </c>
      <c r="H1934" s="6">
        <f>_xlfn.XLOOKUP(order_details[[#This Row],[orderID]],orders[orderID],orders[orderDate])</f>
        <v>41964</v>
      </c>
      <c r="I1934" s="6" t="e">
        <f>DATEVALUE(order_details[[#This Row],[Order Date]])</f>
        <v>#VALUE!</v>
      </c>
      <c r="J1934">
        <v>55</v>
      </c>
      <c r="K1934">
        <v>25</v>
      </c>
      <c r="L1934">
        <v>0.15</v>
      </c>
      <c r="M1934">
        <f>(order_details[[#This Row],[unitPrice]]*order_details[[#This Row],[quantity]]) - (order_details[[#This Row],[unitPrice]]*order_details[[#This Row],[quantity]]*order_details[[#This Row],[discount]])</f>
        <v>1168.75</v>
      </c>
      <c r="N1934">
        <f>_xlfn.XLOOKUP(order_details[[#This Row],[orderID]],orders[orderID],orders[freight])</f>
        <v>79.3</v>
      </c>
      <c r="O1934">
        <f>order_details[[#This Row],[Sales]]-order_details[[#This Row],[Freight]]</f>
        <v>1089.45</v>
      </c>
      <c r="P1934" s="8">
        <f>(order_details[[#This Row],[Profit]]/order_details[[#This Row],[Sales]])/100</f>
        <v>9.3214973262032083E-3</v>
      </c>
      <c r="Q1934" s="12"/>
    </row>
    <row r="1935" spans="1:17" x14ac:dyDescent="0.25">
      <c r="A1935">
        <v>10784</v>
      </c>
      <c r="B1935">
        <v>39</v>
      </c>
      <c r="C1935" t="str">
        <f>_xlfn.XLOOKUP(order_details[[#This Row],[orderID]],orders[orderID],orders[customerID])</f>
        <v>MAGAA</v>
      </c>
      <c r="D1935" t="str">
        <f>_xlfn.XLOOKUP(order_details[[#This Row],[orderID]],orders[orderID],orders[Employee Name])</f>
        <v>Margaret Peacock</v>
      </c>
      <c r="E1935" t="str">
        <f>_xlfn.XLOOKUP(order_details[[#This Row],[Customer ID]],customers[customerID],customers[companyName])</f>
        <v>Magazzini Alimentari Riuniti</v>
      </c>
      <c r="F1935" t="str">
        <f>_xlfn.XLOOKUP(order_details[[#This Row],[productID]],products[productID],products[productName])</f>
        <v>Chartreuse verte</v>
      </c>
      <c r="G1935" t="str">
        <f>_xlfn.XLOOKUP(order_details[[#This Row],[Product Name]],products[productName],products[Category Name])</f>
        <v>Beverages</v>
      </c>
      <c r="H1935" s="6">
        <f>_xlfn.XLOOKUP(order_details[[#This Row],[orderID]],orders[orderID],orders[orderDate])</f>
        <v>41991</v>
      </c>
      <c r="I1935" s="6" t="e">
        <f>DATEVALUE(order_details[[#This Row],[Order Date]])</f>
        <v>#VALUE!</v>
      </c>
      <c r="J1935">
        <v>18</v>
      </c>
      <c r="K1935">
        <v>2</v>
      </c>
      <c r="L1935">
        <v>0.15</v>
      </c>
      <c r="M1935">
        <f>(order_details[[#This Row],[unitPrice]]*order_details[[#This Row],[quantity]]) - (order_details[[#This Row],[unitPrice]]*order_details[[#This Row],[quantity]]*order_details[[#This Row],[discount]])</f>
        <v>30.6</v>
      </c>
      <c r="N1935">
        <f>_xlfn.XLOOKUP(order_details[[#This Row],[orderID]],orders[orderID],orders[freight])</f>
        <v>70.09</v>
      </c>
      <c r="O1935">
        <f>order_details[[#This Row],[Sales]]-order_details[[#This Row],[Freight]]</f>
        <v>-39.49</v>
      </c>
      <c r="P1935" s="8">
        <f>(order_details[[#This Row],[Profit]]/order_details[[#This Row],[Sales]])/100</f>
        <v>-1.2905228758169936E-2</v>
      </c>
      <c r="Q1935" s="12"/>
    </row>
    <row r="1936" spans="1:17" x14ac:dyDescent="0.25">
      <c r="A1936">
        <v>10784</v>
      </c>
      <c r="B1936">
        <v>72</v>
      </c>
      <c r="C1936" t="str">
        <f>_xlfn.XLOOKUP(order_details[[#This Row],[orderID]],orders[orderID],orders[customerID])</f>
        <v>MAGAA</v>
      </c>
      <c r="D1936" t="str">
        <f>_xlfn.XLOOKUP(order_details[[#This Row],[orderID]],orders[orderID],orders[Employee Name])</f>
        <v>Margaret Peacock</v>
      </c>
      <c r="E1936" t="str">
        <f>_xlfn.XLOOKUP(order_details[[#This Row],[Customer ID]],customers[customerID],customers[companyName])</f>
        <v>Magazzini Alimentari Riuniti</v>
      </c>
      <c r="F1936" t="str">
        <f>_xlfn.XLOOKUP(order_details[[#This Row],[productID]],products[productID],products[productName])</f>
        <v>Mozzarella di Giovanni</v>
      </c>
      <c r="G1936" t="str">
        <f>_xlfn.XLOOKUP(order_details[[#This Row],[Product Name]],products[productName],products[Category Name])</f>
        <v>Dairy Products</v>
      </c>
      <c r="H1936" s="6">
        <f>_xlfn.XLOOKUP(order_details[[#This Row],[orderID]],orders[orderID],orders[orderDate])</f>
        <v>41991</v>
      </c>
      <c r="I1936" s="6" t="e">
        <f>DATEVALUE(order_details[[#This Row],[Order Date]])</f>
        <v>#VALUE!</v>
      </c>
      <c r="J1936">
        <v>34.799999999999997</v>
      </c>
      <c r="K1936">
        <v>30</v>
      </c>
      <c r="L1936">
        <v>0.15</v>
      </c>
      <c r="M1936">
        <f>(order_details[[#This Row],[unitPrice]]*order_details[[#This Row],[quantity]]) - (order_details[[#This Row],[unitPrice]]*order_details[[#This Row],[quantity]]*order_details[[#This Row],[discount]])</f>
        <v>887.4</v>
      </c>
      <c r="N1936">
        <f>_xlfn.XLOOKUP(order_details[[#This Row],[orderID]],orders[orderID],orders[freight])</f>
        <v>70.09</v>
      </c>
      <c r="O1936">
        <f>order_details[[#This Row],[Sales]]-order_details[[#This Row],[Freight]]</f>
        <v>817.31</v>
      </c>
      <c r="P1936" s="8">
        <f>(order_details[[#This Row],[Profit]]/order_details[[#This Row],[Sales]])/100</f>
        <v>9.2101645255803465E-3</v>
      </c>
      <c r="Q1936" s="12"/>
    </row>
    <row r="1937" spans="1:17" x14ac:dyDescent="0.25">
      <c r="A1937">
        <v>10790</v>
      </c>
      <c r="B1937">
        <v>7</v>
      </c>
      <c r="C1937" t="str">
        <f>_xlfn.XLOOKUP(order_details[[#This Row],[orderID]],orders[orderID],orders[customerID])</f>
        <v>GOURL</v>
      </c>
      <c r="D1937" t="str">
        <f>_xlfn.XLOOKUP(order_details[[#This Row],[orderID]],orders[orderID],orders[Employee Name])</f>
        <v>Michael Suyama</v>
      </c>
      <c r="E1937" t="str">
        <f>_xlfn.XLOOKUP(order_details[[#This Row],[Customer ID]],customers[customerID],customers[companyName])</f>
        <v>Gourmet Lanchonetes</v>
      </c>
      <c r="F1937" t="str">
        <f>_xlfn.XLOOKUP(order_details[[#This Row],[productID]],products[productID],products[productName])</f>
        <v>Uncle Bob's Organic Dried Pears</v>
      </c>
      <c r="G1937" t="str">
        <f>_xlfn.XLOOKUP(order_details[[#This Row],[Product Name]],products[productName],products[Category Name])</f>
        <v>Produce</v>
      </c>
      <c r="H1937" s="6">
        <f>_xlfn.XLOOKUP(order_details[[#This Row],[orderID]],orders[orderID],orders[orderDate])</f>
        <v>41995</v>
      </c>
      <c r="I1937" s="6" t="e">
        <f>DATEVALUE(order_details[[#This Row],[Order Date]])</f>
        <v>#VALUE!</v>
      </c>
      <c r="J1937">
        <v>30</v>
      </c>
      <c r="K1937">
        <v>3</v>
      </c>
      <c r="L1937">
        <v>0.15</v>
      </c>
      <c r="M1937">
        <f>(order_details[[#This Row],[unitPrice]]*order_details[[#This Row],[quantity]]) - (order_details[[#This Row],[unitPrice]]*order_details[[#This Row],[quantity]]*order_details[[#This Row],[discount]])</f>
        <v>76.5</v>
      </c>
      <c r="N1937">
        <f>_xlfn.XLOOKUP(order_details[[#This Row],[orderID]],orders[orderID],orders[freight])</f>
        <v>28.23</v>
      </c>
      <c r="O1937">
        <f>order_details[[#This Row],[Sales]]-order_details[[#This Row],[Freight]]</f>
        <v>48.269999999999996</v>
      </c>
      <c r="P1937" s="8">
        <f>(order_details[[#This Row],[Profit]]/order_details[[#This Row],[Sales]])/100</f>
        <v>6.3098039215686271E-3</v>
      </c>
      <c r="Q1937" s="12"/>
    </row>
    <row r="1938" spans="1:17" x14ac:dyDescent="0.25">
      <c r="A1938">
        <v>10790</v>
      </c>
      <c r="B1938">
        <v>56</v>
      </c>
      <c r="C1938" t="str">
        <f>_xlfn.XLOOKUP(order_details[[#This Row],[orderID]],orders[orderID],orders[customerID])</f>
        <v>GOURL</v>
      </c>
      <c r="D1938" t="str">
        <f>_xlfn.XLOOKUP(order_details[[#This Row],[orderID]],orders[orderID],orders[Employee Name])</f>
        <v>Michael Suyama</v>
      </c>
      <c r="E1938" t="str">
        <f>_xlfn.XLOOKUP(order_details[[#This Row],[Customer ID]],customers[customerID],customers[companyName])</f>
        <v>Gourmet Lanchonetes</v>
      </c>
      <c r="F1938" t="str">
        <f>_xlfn.XLOOKUP(order_details[[#This Row],[productID]],products[productID],products[productName])</f>
        <v>Gnocchi di nonna Alice</v>
      </c>
      <c r="G1938" t="str">
        <f>_xlfn.XLOOKUP(order_details[[#This Row],[Product Name]],products[productName],products[Category Name])</f>
        <v>Grains &amp; Cereals</v>
      </c>
      <c r="H1938" s="6">
        <f>_xlfn.XLOOKUP(order_details[[#This Row],[orderID]],orders[orderID],orders[orderDate])</f>
        <v>41995</v>
      </c>
      <c r="I1938" s="6" t="e">
        <f>DATEVALUE(order_details[[#This Row],[Order Date]])</f>
        <v>#VALUE!</v>
      </c>
      <c r="J1938">
        <v>38</v>
      </c>
      <c r="K1938">
        <v>20</v>
      </c>
      <c r="L1938">
        <v>0.15</v>
      </c>
      <c r="M1938">
        <f>(order_details[[#This Row],[unitPrice]]*order_details[[#This Row],[quantity]]) - (order_details[[#This Row],[unitPrice]]*order_details[[#This Row],[quantity]]*order_details[[#This Row],[discount]])</f>
        <v>646</v>
      </c>
      <c r="N1938">
        <f>_xlfn.XLOOKUP(order_details[[#This Row],[orderID]],orders[orderID],orders[freight])</f>
        <v>28.23</v>
      </c>
      <c r="O1938">
        <f>order_details[[#This Row],[Sales]]-order_details[[#This Row],[Freight]]</f>
        <v>617.77</v>
      </c>
      <c r="P1938" s="8">
        <f>(order_details[[#This Row],[Profit]]/order_details[[#This Row],[Sales]])/100</f>
        <v>9.5630030959752317E-3</v>
      </c>
      <c r="Q1938" s="12"/>
    </row>
    <row r="1939" spans="1:17" x14ac:dyDescent="0.25">
      <c r="A1939">
        <v>10799</v>
      </c>
      <c r="B1939">
        <v>13</v>
      </c>
      <c r="C1939" t="str">
        <f>_xlfn.XLOOKUP(order_details[[#This Row],[orderID]],orders[orderID],orders[customerID])</f>
        <v>KOENE</v>
      </c>
      <c r="D1939" t="str">
        <f>_xlfn.XLOOKUP(order_details[[#This Row],[orderID]],orders[orderID],orders[Employee Name])</f>
        <v>Anne Dodsworth</v>
      </c>
      <c r="E1939" t="str">
        <f>_xlfn.XLOOKUP(order_details[[#This Row],[Customer ID]],customers[customerID],customers[companyName])</f>
        <v>Königlich Essen</v>
      </c>
      <c r="F1939" t="str">
        <f>_xlfn.XLOOKUP(order_details[[#This Row],[productID]],products[productID],products[productName])</f>
        <v>Konbu</v>
      </c>
      <c r="G1939" t="str">
        <f>_xlfn.XLOOKUP(order_details[[#This Row],[Product Name]],products[productName],products[Category Name])</f>
        <v>Seafood</v>
      </c>
      <c r="H1939" s="6">
        <f>_xlfn.XLOOKUP(order_details[[#This Row],[orderID]],orders[orderID],orders[orderDate])</f>
        <v>41999</v>
      </c>
      <c r="I1939" s="6" t="e">
        <f>DATEVALUE(order_details[[#This Row],[Order Date]])</f>
        <v>#VALUE!</v>
      </c>
      <c r="J1939">
        <v>6</v>
      </c>
      <c r="K1939">
        <v>20</v>
      </c>
      <c r="L1939">
        <v>0.15</v>
      </c>
      <c r="M1939">
        <f>(order_details[[#This Row],[unitPrice]]*order_details[[#This Row],[quantity]]) - (order_details[[#This Row],[unitPrice]]*order_details[[#This Row],[quantity]]*order_details[[#This Row],[discount]])</f>
        <v>102</v>
      </c>
      <c r="N1939">
        <f>_xlfn.XLOOKUP(order_details[[#This Row],[orderID]],orders[orderID],orders[freight])</f>
        <v>30.76</v>
      </c>
      <c r="O1939">
        <f>order_details[[#This Row],[Sales]]-order_details[[#This Row],[Freight]]</f>
        <v>71.239999999999995</v>
      </c>
      <c r="P1939" s="8">
        <f>(order_details[[#This Row],[Profit]]/order_details[[#This Row],[Sales]])/100</f>
        <v>6.9843137254901955E-3</v>
      </c>
      <c r="Q1939" s="12"/>
    </row>
    <row r="1940" spans="1:17" x14ac:dyDescent="0.25">
      <c r="A1940">
        <v>10799</v>
      </c>
      <c r="B1940">
        <v>24</v>
      </c>
      <c r="C1940" t="str">
        <f>_xlfn.XLOOKUP(order_details[[#This Row],[orderID]],orders[orderID],orders[customerID])</f>
        <v>KOENE</v>
      </c>
      <c r="D1940" t="str">
        <f>_xlfn.XLOOKUP(order_details[[#This Row],[orderID]],orders[orderID],orders[Employee Name])</f>
        <v>Anne Dodsworth</v>
      </c>
      <c r="E1940" t="str">
        <f>_xlfn.XLOOKUP(order_details[[#This Row],[Customer ID]],customers[customerID],customers[companyName])</f>
        <v>Königlich Essen</v>
      </c>
      <c r="F1940" t="str">
        <f>_xlfn.XLOOKUP(order_details[[#This Row],[productID]],products[productID],products[productName])</f>
        <v>Guarana Fantastica</v>
      </c>
      <c r="G1940" t="str">
        <f>_xlfn.XLOOKUP(order_details[[#This Row],[Product Name]],products[productName],products[Category Name])</f>
        <v>Beverages</v>
      </c>
      <c r="H1940" s="6">
        <f>_xlfn.XLOOKUP(order_details[[#This Row],[orderID]],orders[orderID],orders[orderDate])</f>
        <v>41999</v>
      </c>
      <c r="I1940" s="6" t="e">
        <f>DATEVALUE(order_details[[#This Row],[Order Date]])</f>
        <v>#VALUE!</v>
      </c>
      <c r="J1940">
        <v>4.5</v>
      </c>
      <c r="K1940">
        <v>20</v>
      </c>
      <c r="L1940">
        <v>0.15</v>
      </c>
      <c r="M1940">
        <f>(order_details[[#This Row],[unitPrice]]*order_details[[#This Row],[quantity]]) - (order_details[[#This Row],[unitPrice]]*order_details[[#This Row],[quantity]]*order_details[[#This Row],[discount]])</f>
        <v>76.5</v>
      </c>
      <c r="N1940">
        <f>_xlfn.XLOOKUP(order_details[[#This Row],[orderID]],orders[orderID],orders[freight])</f>
        <v>30.76</v>
      </c>
      <c r="O1940">
        <f>order_details[[#This Row],[Sales]]-order_details[[#This Row],[Freight]]</f>
        <v>45.739999999999995</v>
      </c>
      <c r="P1940" s="8">
        <f>(order_details[[#This Row],[Profit]]/order_details[[#This Row],[Sales]])/100</f>
        <v>5.9790849673202603E-3</v>
      </c>
      <c r="Q1940" s="12"/>
    </row>
    <row r="1941" spans="1:17" x14ac:dyDescent="0.25">
      <c r="A1941">
        <v>10804</v>
      </c>
      <c r="B1941">
        <v>49</v>
      </c>
      <c r="C1941" t="str">
        <f>_xlfn.XLOOKUP(order_details[[#This Row],[orderID]],orders[orderID],orders[customerID])</f>
        <v>SEVES</v>
      </c>
      <c r="D1941" t="str">
        <f>_xlfn.XLOOKUP(order_details[[#This Row],[orderID]],orders[orderID],orders[Employee Name])</f>
        <v>Michael Suyama</v>
      </c>
      <c r="E1941" t="str">
        <f>_xlfn.XLOOKUP(order_details[[#This Row],[Customer ID]],customers[customerID],customers[companyName])</f>
        <v>Seven Seas Imports</v>
      </c>
      <c r="F1941" t="str">
        <f>_xlfn.XLOOKUP(order_details[[#This Row],[productID]],products[productID],products[productName])</f>
        <v>Maxilaku</v>
      </c>
      <c r="G1941" t="str">
        <f>_xlfn.XLOOKUP(order_details[[#This Row],[Product Name]],products[productName],products[Category Name])</f>
        <v>Confections</v>
      </c>
      <c r="H1941" s="6">
        <f>_xlfn.XLOOKUP(order_details[[#This Row],[orderID]],orders[orderID],orders[orderDate])</f>
        <v>42003</v>
      </c>
      <c r="I1941" s="6" t="e">
        <f>DATEVALUE(order_details[[#This Row],[Order Date]])</f>
        <v>#VALUE!</v>
      </c>
      <c r="J1941">
        <v>20</v>
      </c>
      <c r="K1941">
        <v>4</v>
      </c>
      <c r="L1941">
        <v>0.15</v>
      </c>
      <c r="M1941">
        <f>(order_details[[#This Row],[unitPrice]]*order_details[[#This Row],[quantity]]) - (order_details[[#This Row],[unitPrice]]*order_details[[#This Row],[quantity]]*order_details[[#This Row],[discount]])</f>
        <v>68</v>
      </c>
      <c r="N1941">
        <f>_xlfn.XLOOKUP(order_details[[#This Row],[orderID]],orders[orderID],orders[freight])</f>
        <v>27.33</v>
      </c>
      <c r="O1941">
        <f>order_details[[#This Row],[Sales]]-order_details[[#This Row],[Freight]]</f>
        <v>40.67</v>
      </c>
      <c r="P1941" s="8">
        <f>(order_details[[#This Row],[Profit]]/order_details[[#This Row],[Sales]])/100</f>
        <v>5.980882352941177E-3</v>
      </c>
      <c r="Q1941" s="12"/>
    </row>
    <row r="1942" spans="1:17" x14ac:dyDescent="0.25">
      <c r="A1942">
        <v>10808</v>
      </c>
      <c r="B1942">
        <v>56</v>
      </c>
      <c r="C1942" t="str">
        <f>_xlfn.XLOOKUP(order_details[[#This Row],[orderID]],orders[orderID],orders[customerID])</f>
        <v>OLDWO</v>
      </c>
      <c r="D1942" t="str">
        <f>_xlfn.XLOOKUP(order_details[[#This Row],[orderID]],orders[orderID],orders[Employee Name])</f>
        <v>Andrew Fuller</v>
      </c>
      <c r="E1942" t="str">
        <f>_xlfn.XLOOKUP(order_details[[#This Row],[Customer ID]],customers[customerID],customers[companyName])</f>
        <v>Old World Delicatessen</v>
      </c>
      <c r="F1942" t="str">
        <f>_xlfn.XLOOKUP(order_details[[#This Row],[productID]],products[productID],products[productName])</f>
        <v>Gnocchi di nonna Alice</v>
      </c>
      <c r="G1942" t="str">
        <f>_xlfn.XLOOKUP(order_details[[#This Row],[Product Name]],products[productName],products[Category Name])</f>
        <v>Grains &amp; Cereals</v>
      </c>
      <c r="H1942" s="6">
        <f>_xlfn.XLOOKUP(order_details[[#This Row],[orderID]],orders[orderID],orders[orderDate])</f>
        <v>42005</v>
      </c>
      <c r="I1942" s="6" t="e">
        <f>DATEVALUE(order_details[[#This Row],[Order Date]])</f>
        <v>#VALUE!</v>
      </c>
      <c r="J1942">
        <v>38</v>
      </c>
      <c r="K1942">
        <v>20</v>
      </c>
      <c r="L1942">
        <v>0.15</v>
      </c>
      <c r="M1942">
        <f>(order_details[[#This Row],[unitPrice]]*order_details[[#This Row],[quantity]]) - (order_details[[#This Row],[unitPrice]]*order_details[[#This Row],[quantity]]*order_details[[#This Row],[discount]])</f>
        <v>646</v>
      </c>
      <c r="N1942">
        <f>_xlfn.XLOOKUP(order_details[[#This Row],[orderID]],orders[orderID],orders[freight])</f>
        <v>45.53</v>
      </c>
      <c r="O1942">
        <f>order_details[[#This Row],[Sales]]-order_details[[#This Row],[Freight]]</f>
        <v>600.47</v>
      </c>
      <c r="P1942" s="8">
        <f>(order_details[[#This Row],[Profit]]/order_details[[#This Row],[Sales]])/100</f>
        <v>9.2952012383900936E-3</v>
      </c>
      <c r="Q1942" s="12"/>
    </row>
    <row r="1943" spans="1:17" x14ac:dyDescent="0.25">
      <c r="A1943">
        <v>10808</v>
      </c>
      <c r="B1943">
        <v>76</v>
      </c>
      <c r="C1943" t="str">
        <f>_xlfn.XLOOKUP(order_details[[#This Row],[orderID]],orders[orderID],orders[customerID])</f>
        <v>OLDWO</v>
      </c>
      <c r="D1943" t="str">
        <f>_xlfn.XLOOKUP(order_details[[#This Row],[orderID]],orders[orderID],orders[Employee Name])</f>
        <v>Andrew Fuller</v>
      </c>
      <c r="E1943" t="str">
        <f>_xlfn.XLOOKUP(order_details[[#This Row],[Customer ID]],customers[customerID],customers[companyName])</f>
        <v>Old World Delicatessen</v>
      </c>
      <c r="F1943" t="str">
        <f>_xlfn.XLOOKUP(order_details[[#This Row],[productID]],products[productID],products[productName])</f>
        <v>Lakkaliköri</v>
      </c>
      <c r="G1943" t="str">
        <f>_xlfn.XLOOKUP(order_details[[#This Row],[Product Name]],products[productName],products[Category Name])</f>
        <v>Beverages</v>
      </c>
      <c r="H1943" s="6">
        <f>_xlfn.XLOOKUP(order_details[[#This Row],[orderID]],orders[orderID],orders[orderDate])</f>
        <v>42005</v>
      </c>
      <c r="I1943" s="6" t="e">
        <f>DATEVALUE(order_details[[#This Row],[Order Date]])</f>
        <v>#VALUE!</v>
      </c>
      <c r="J1943">
        <v>18</v>
      </c>
      <c r="K1943">
        <v>50</v>
      </c>
      <c r="L1943">
        <v>0.15</v>
      </c>
      <c r="M1943">
        <f>(order_details[[#This Row],[unitPrice]]*order_details[[#This Row],[quantity]]) - (order_details[[#This Row],[unitPrice]]*order_details[[#This Row],[quantity]]*order_details[[#This Row],[discount]])</f>
        <v>765</v>
      </c>
      <c r="N1943">
        <f>_xlfn.XLOOKUP(order_details[[#This Row],[orderID]],orders[orderID],orders[freight])</f>
        <v>45.53</v>
      </c>
      <c r="O1943">
        <f>order_details[[#This Row],[Sales]]-order_details[[#This Row],[Freight]]</f>
        <v>719.47</v>
      </c>
      <c r="P1943" s="8">
        <f>(order_details[[#This Row],[Profit]]/order_details[[#This Row],[Sales]])/100</f>
        <v>9.4048366013071896E-3</v>
      </c>
      <c r="Q1943" s="12"/>
    </row>
    <row r="1944" spans="1:17" x14ac:dyDescent="0.25">
      <c r="A1944">
        <v>10814</v>
      </c>
      <c r="B1944">
        <v>43</v>
      </c>
      <c r="C1944" t="str">
        <f>_xlfn.XLOOKUP(order_details[[#This Row],[orderID]],orders[orderID],orders[customerID])</f>
        <v>VICTE</v>
      </c>
      <c r="D1944" t="str">
        <f>_xlfn.XLOOKUP(order_details[[#This Row],[orderID]],orders[orderID],orders[Employee Name])</f>
        <v>Janet Leverling</v>
      </c>
      <c r="E1944" t="str">
        <f>_xlfn.XLOOKUP(order_details[[#This Row],[Customer ID]],customers[customerID],customers[companyName])</f>
        <v>Victuailles en stock</v>
      </c>
      <c r="F1944" t="str">
        <f>_xlfn.XLOOKUP(order_details[[#This Row],[productID]],products[productID],products[productName])</f>
        <v>Ipoh Coffee</v>
      </c>
      <c r="G1944" t="str">
        <f>_xlfn.XLOOKUP(order_details[[#This Row],[Product Name]],products[productName],products[Category Name])</f>
        <v>Beverages</v>
      </c>
      <c r="H1944" s="6">
        <f>_xlfn.XLOOKUP(order_details[[#This Row],[orderID]],orders[orderID],orders[orderDate])</f>
        <v>42009</v>
      </c>
      <c r="I1944" s="6" t="e">
        <f>DATEVALUE(order_details[[#This Row],[Order Date]])</f>
        <v>#VALUE!</v>
      </c>
      <c r="J1944">
        <v>46</v>
      </c>
      <c r="K1944">
        <v>20</v>
      </c>
      <c r="L1944">
        <v>0.15</v>
      </c>
      <c r="M1944">
        <f>(order_details[[#This Row],[unitPrice]]*order_details[[#This Row],[quantity]]) - (order_details[[#This Row],[unitPrice]]*order_details[[#This Row],[quantity]]*order_details[[#This Row],[discount]])</f>
        <v>782</v>
      </c>
      <c r="N1944">
        <f>_xlfn.XLOOKUP(order_details[[#This Row],[orderID]],orders[orderID],orders[freight])</f>
        <v>130.94</v>
      </c>
      <c r="O1944">
        <f>order_details[[#This Row],[Sales]]-order_details[[#This Row],[Freight]]</f>
        <v>651.05999999999995</v>
      </c>
      <c r="P1944" s="8">
        <f>(order_details[[#This Row],[Profit]]/order_details[[#This Row],[Sales]])/100</f>
        <v>8.3255754475703315E-3</v>
      </c>
      <c r="Q1944" s="12"/>
    </row>
    <row r="1945" spans="1:17" x14ac:dyDescent="0.25">
      <c r="A1945">
        <v>10814</v>
      </c>
      <c r="B1945">
        <v>48</v>
      </c>
      <c r="C1945" t="str">
        <f>_xlfn.XLOOKUP(order_details[[#This Row],[orderID]],orders[orderID],orders[customerID])</f>
        <v>VICTE</v>
      </c>
      <c r="D1945" t="str">
        <f>_xlfn.XLOOKUP(order_details[[#This Row],[orderID]],orders[orderID],orders[Employee Name])</f>
        <v>Janet Leverling</v>
      </c>
      <c r="E1945" t="str">
        <f>_xlfn.XLOOKUP(order_details[[#This Row],[Customer ID]],customers[customerID],customers[companyName])</f>
        <v>Victuailles en stock</v>
      </c>
      <c r="F1945" t="str">
        <f>_xlfn.XLOOKUP(order_details[[#This Row],[productID]],products[productID],products[productName])</f>
        <v>Chocolade</v>
      </c>
      <c r="G1945" t="str">
        <f>_xlfn.XLOOKUP(order_details[[#This Row],[Product Name]],products[productName],products[Category Name])</f>
        <v>Confections</v>
      </c>
      <c r="H1945" s="6">
        <f>_xlfn.XLOOKUP(order_details[[#This Row],[orderID]],orders[orderID],orders[orderDate])</f>
        <v>42009</v>
      </c>
      <c r="I1945" s="6" t="e">
        <f>DATEVALUE(order_details[[#This Row],[Order Date]])</f>
        <v>#VALUE!</v>
      </c>
      <c r="J1945">
        <v>12.75</v>
      </c>
      <c r="K1945">
        <v>8</v>
      </c>
      <c r="L1945">
        <v>0.15</v>
      </c>
      <c r="M1945">
        <f>(order_details[[#This Row],[unitPrice]]*order_details[[#This Row],[quantity]]) - (order_details[[#This Row],[unitPrice]]*order_details[[#This Row],[quantity]]*order_details[[#This Row],[discount]])</f>
        <v>86.7</v>
      </c>
      <c r="N1945">
        <f>_xlfn.XLOOKUP(order_details[[#This Row],[orderID]],orders[orderID],orders[freight])</f>
        <v>130.94</v>
      </c>
      <c r="O1945">
        <f>order_details[[#This Row],[Sales]]-order_details[[#This Row],[Freight]]</f>
        <v>-44.239999999999995</v>
      </c>
      <c r="P1945" s="8">
        <f>(order_details[[#This Row],[Profit]]/order_details[[#This Row],[Sales]])/100</f>
        <v>-5.1026528258362154E-3</v>
      </c>
      <c r="Q1945" s="12"/>
    </row>
    <row r="1946" spans="1:17" x14ac:dyDescent="0.25">
      <c r="A1946">
        <v>10814</v>
      </c>
      <c r="B1946">
        <v>61</v>
      </c>
      <c r="C1946" t="str">
        <f>_xlfn.XLOOKUP(order_details[[#This Row],[orderID]],orders[orderID],orders[customerID])</f>
        <v>VICTE</v>
      </c>
      <c r="D1946" t="str">
        <f>_xlfn.XLOOKUP(order_details[[#This Row],[orderID]],orders[orderID],orders[Employee Name])</f>
        <v>Janet Leverling</v>
      </c>
      <c r="E1946" t="str">
        <f>_xlfn.XLOOKUP(order_details[[#This Row],[Customer ID]],customers[customerID],customers[companyName])</f>
        <v>Victuailles en stock</v>
      </c>
      <c r="F1946" t="str">
        <f>_xlfn.XLOOKUP(order_details[[#This Row],[productID]],products[productID],products[productName])</f>
        <v>Sirop d'érable</v>
      </c>
      <c r="G1946" t="str">
        <f>_xlfn.XLOOKUP(order_details[[#This Row],[Product Name]],products[productName],products[Category Name])</f>
        <v>Condiments</v>
      </c>
      <c r="H1946" s="6">
        <f>_xlfn.XLOOKUP(order_details[[#This Row],[orderID]],orders[orderID],orders[orderDate])</f>
        <v>42009</v>
      </c>
      <c r="I1946" s="6" t="e">
        <f>DATEVALUE(order_details[[#This Row],[Order Date]])</f>
        <v>#VALUE!</v>
      </c>
      <c r="J1946">
        <v>28.5</v>
      </c>
      <c r="K1946">
        <v>30</v>
      </c>
      <c r="L1946">
        <v>0.15</v>
      </c>
      <c r="M1946">
        <f>(order_details[[#This Row],[unitPrice]]*order_details[[#This Row],[quantity]]) - (order_details[[#This Row],[unitPrice]]*order_details[[#This Row],[quantity]]*order_details[[#This Row],[discount]])</f>
        <v>726.75</v>
      </c>
      <c r="N1946">
        <f>_xlfn.XLOOKUP(order_details[[#This Row],[orderID]],orders[orderID],orders[freight])</f>
        <v>130.94</v>
      </c>
      <c r="O1946">
        <f>order_details[[#This Row],[Sales]]-order_details[[#This Row],[Freight]]</f>
        <v>595.80999999999995</v>
      </c>
      <c r="P1946" s="8">
        <f>(order_details[[#This Row],[Profit]]/order_details[[#This Row],[Sales]])/100</f>
        <v>8.1982800137598896E-3</v>
      </c>
      <c r="Q1946" s="12"/>
    </row>
    <row r="1947" spans="1:17" x14ac:dyDescent="0.25">
      <c r="A1947">
        <v>10817</v>
      </c>
      <c r="B1947">
        <v>26</v>
      </c>
      <c r="C1947" t="str">
        <f>_xlfn.XLOOKUP(order_details[[#This Row],[orderID]],orders[orderID],orders[customerID])</f>
        <v>KOENE</v>
      </c>
      <c r="D1947" t="str">
        <f>_xlfn.XLOOKUP(order_details[[#This Row],[orderID]],orders[orderID],orders[Employee Name])</f>
        <v>Janet Leverling</v>
      </c>
      <c r="E1947" t="str">
        <f>_xlfn.XLOOKUP(order_details[[#This Row],[Customer ID]],customers[customerID],customers[companyName])</f>
        <v>Königlich Essen</v>
      </c>
      <c r="F1947" t="str">
        <f>_xlfn.XLOOKUP(order_details[[#This Row],[productID]],products[productID],products[productName])</f>
        <v>Gumbär Gummibärchen</v>
      </c>
      <c r="G1947" t="str">
        <f>_xlfn.XLOOKUP(order_details[[#This Row],[Product Name]],products[productName],products[Category Name])</f>
        <v>Confections</v>
      </c>
      <c r="H1947" s="6">
        <f>_xlfn.XLOOKUP(order_details[[#This Row],[orderID]],orders[orderID],orders[orderDate])</f>
        <v>42010</v>
      </c>
      <c r="I1947" s="6" t="e">
        <f>DATEVALUE(order_details[[#This Row],[Order Date]])</f>
        <v>#VALUE!</v>
      </c>
      <c r="J1947">
        <v>31.23</v>
      </c>
      <c r="K1947">
        <v>40</v>
      </c>
      <c r="L1947">
        <v>0.15</v>
      </c>
      <c r="M1947">
        <f>(order_details[[#This Row],[unitPrice]]*order_details[[#This Row],[quantity]]) - (order_details[[#This Row],[unitPrice]]*order_details[[#This Row],[quantity]]*order_details[[#This Row],[discount]])</f>
        <v>1061.8200000000002</v>
      </c>
      <c r="N1947">
        <f>_xlfn.XLOOKUP(order_details[[#This Row],[orderID]],orders[orderID],orders[freight])</f>
        <v>306.07</v>
      </c>
      <c r="O1947">
        <f>order_details[[#This Row],[Sales]]-order_details[[#This Row],[Freight]]</f>
        <v>755.75000000000023</v>
      </c>
      <c r="P1947" s="8">
        <f>(order_details[[#This Row],[Profit]]/order_details[[#This Row],[Sales]])/100</f>
        <v>7.1174963741500452E-3</v>
      </c>
      <c r="Q1947" s="12"/>
    </row>
    <row r="1948" spans="1:17" x14ac:dyDescent="0.25">
      <c r="A1948">
        <v>10817</v>
      </c>
      <c r="B1948">
        <v>40</v>
      </c>
      <c r="C1948" t="str">
        <f>_xlfn.XLOOKUP(order_details[[#This Row],[orderID]],orders[orderID],orders[customerID])</f>
        <v>KOENE</v>
      </c>
      <c r="D1948" t="str">
        <f>_xlfn.XLOOKUP(order_details[[#This Row],[orderID]],orders[orderID],orders[Employee Name])</f>
        <v>Janet Leverling</v>
      </c>
      <c r="E1948" t="str">
        <f>_xlfn.XLOOKUP(order_details[[#This Row],[Customer ID]],customers[customerID],customers[companyName])</f>
        <v>Königlich Essen</v>
      </c>
      <c r="F1948" t="str">
        <f>_xlfn.XLOOKUP(order_details[[#This Row],[productID]],products[productID],products[productName])</f>
        <v>Boston Crab Meat</v>
      </c>
      <c r="G1948" t="str">
        <f>_xlfn.XLOOKUP(order_details[[#This Row],[Product Name]],products[productName],products[Category Name])</f>
        <v>Seafood</v>
      </c>
      <c r="H1948" s="6">
        <f>_xlfn.XLOOKUP(order_details[[#This Row],[orderID]],orders[orderID],orders[orderDate])</f>
        <v>42010</v>
      </c>
      <c r="I1948" s="6" t="e">
        <f>DATEVALUE(order_details[[#This Row],[Order Date]])</f>
        <v>#VALUE!</v>
      </c>
      <c r="J1948">
        <v>18.399999999999999</v>
      </c>
      <c r="K1948">
        <v>60</v>
      </c>
      <c r="L1948">
        <v>0.15</v>
      </c>
      <c r="M1948">
        <f>(order_details[[#This Row],[unitPrice]]*order_details[[#This Row],[quantity]]) - (order_details[[#This Row],[unitPrice]]*order_details[[#This Row],[quantity]]*order_details[[#This Row],[discount]])</f>
        <v>938.4</v>
      </c>
      <c r="N1948">
        <f>_xlfn.XLOOKUP(order_details[[#This Row],[orderID]],orders[orderID],orders[freight])</f>
        <v>306.07</v>
      </c>
      <c r="O1948">
        <f>order_details[[#This Row],[Sales]]-order_details[[#This Row],[Freight]]</f>
        <v>632.32999999999993</v>
      </c>
      <c r="P1948" s="8">
        <f>(order_details[[#This Row],[Profit]]/order_details[[#This Row],[Sales]])/100</f>
        <v>6.7383844842284733E-3</v>
      </c>
      <c r="Q1948" s="12"/>
    </row>
    <row r="1949" spans="1:17" x14ac:dyDescent="0.25">
      <c r="A1949">
        <v>10817</v>
      </c>
      <c r="B1949">
        <v>62</v>
      </c>
      <c r="C1949" t="str">
        <f>_xlfn.XLOOKUP(order_details[[#This Row],[orderID]],orders[orderID],orders[customerID])</f>
        <v>KOENE</v>
      </c>
      <c r="D1949" t="str">
        <f>_xlfn.XLOOKUP(order_details[[#This Row],[orderID]],orders[orderID],orders[Employee Name])</f>
        <v>Janet Leverling</v>
      </c>
      <c r="E1949" t="str">
        <f>_xlfn.XLOOKUP(order_details[[#This Row],[Customer ID]],customers[customerID],customers[companyName])</f>
        <v>Königlich Essen</v>
      </c>
      <c r="F1949" t="str">
        <f>_xlfn.XLOOKUP(order_details[[#This Row],[productID]],products[productID],products[productName])</f>
        <v>Tarte au sucre</v>
      </c>
      <c r="G1949" t="str">
        <f>_xlfn.XLOOKUP(order_details[[#This Row],[Product Name]],products[productName],products[Category Name])</f>
        <v>Confections</v>
      </c>
      <c r="H1949" s="6">
        <f>_xlfn.XLOOKUP(order_details[[#This Row],[orderID]],orders[orderID],orders[orderDate])</f>
        <v>42010</v>
      </c>
      <c r="I1949" s="6" t="e">
        <f>DATEVALUE(order_details[[#This Row],[Order Date]])</f>
        <v>#VALUE!</v>
      </c>
      <c r="J1949">
        <v>49.3</v>
      </c>
      <c r="K1949">
        <v>25</v>
      </c>
      <c r="L1949">
        <v>0.15</v>
      </c>
      <c r="M1949">
        <f>(order_details[[#This Row],[unitPrice]]*order_details[[#This Row],[quantity]]) - (order_details[[#This Row],[unitPrice]]*order_details[[#This Row],[quantity]]*order_details[[#This Row],[discount]])</f>
        <v>1047.625</v>
      </c>
      <c r="N1949">
        <f>_xlfn.XLOOKUP(order_details[[#This Row],[orderID]],orders[orderID],orders[freight])</f>
        <v>306.07</v>
      </c>
      <c r="O1949">
        <f>order_details[[#This Row],[Sales]]-order_details[[#This Row],[Freight]]</f>
        <v>741.55500000000006</v>
      </c>
      <c r="P1949" s="8">
        <f>(order_details[[#This Row],[Profit]]/order_details[[#This Row],[Sales]])/100</f>
        <v>7.0784393270492789E-3</v>
      </c>
      <c r="Q1949" s="12"/>
    </row>
    <row r="1950" spans="1:17" x14ac:dyDescent="0.25">
      <c r="A1950">
        <v>10849</v>
      </c>
      <c r="B1950">
        <v>26</v>
      </c>
      <c r="C1950" t="str">
        <f>_xlfn.XLOOKUP(order_details[[#This Row],[orderID]],orders[orderID],orders[customerID])</f>
        <v>KOENE</v>
      </c>
      <c r="D1950" t="str">
        <f>_xlfn.XLOOKUP(order_details[[#This Row],[orderID]],orders[orderID],orders[Employee Name])</f>
        <v>Anne Dodsworth</v>
      </c>
      <c r="E1950" t="str">
        <f>_xlfn.XLOOKUP(order_details[[#This Row],[Customer ID]],customers[customerID],customers[companyName])</f>
        <v>Königlich Essen</v>
      </c>
      <c r="F1950" t="str">
        <f>_xlfn.XLOOKUP(order_details[[#This Row],[productID]],products[productID],products[productName])</f>
        <v>Gumbär Gummibärchen</v>
      </c>
      <c r="G1950" t="str">
        <f>_xlfn.XLOOKUP(order_details[[#This Row],[Product Name]],products[productName],products[Category Name])</f>
        <v>Confections</v>
      </c>
      <c r="H1950" s="6">
        <f>_xlfn.XLOOKUP(order_details[[#This Row],[orderID]],orders[orderID],orders[orderDate])</f>
        <v>42027</v>
      </c>
      <c r="I1950" s="6" t="e">
        <f>DATEVALUE(order_details[[#This Row],[Order Date]])</f>
        <v>#VALUE!</v>
      </c>
      <c r="J1950">
        <v>31.23</v>
      </c>
      <c r="K1950">
        <v>18</v>
      </c>
      <c r="L1950">
        <v>0.15</v>
      </c>
      <c r="M1950">
        <f>(order_details[[#This Row],[unitPrice]]*order_details[[#This Row],[quantity]]) - (order_details[[#This Row],[unitPrice]]*order_details[[#This Row],[quantity]]*order_details[[#This Row],[discount]])</f>
        <v>477.81899999999996</v>
      </c>
      <c r="N1950">
        <f>_xlfn.XLOOKUP(order_details[[#This Row],[orderID]],orders[orderID],orders[freight])</f>
        <v>0.56000000000000005</v>
      </c>
      <c r="O1950">
        <f>order_details[[#This Row],[Sales]]-order_details[[#This Row],[Freight]]</f>
        <v>477.25899999999996</v>
      </c>
      <c r="P1950" s="8">
        <f>(order_details[[#This Row],[Profit]]/order_details[[#This Row],[Sales]])/100</f>
        <v>9.9882800809511559E-3</v>
      </c>
      <c r="Q1950" s="12"/>
    </row>
    <row r="1951" spans="1:17" x14ac:dyDescent="0.25">
      <c r="A1951">
        <v>10850</v>
      </c>
      <c r="B1951">
        <v>25</v>
      </c>
      <c r="C1951" t="str">
        <f>_xlfn.XLOOKUP(order_details[[#This Row],[orderID]],orders[orderID],orders[customerID])</f>
        <v>VICTE</v>
      </c>
      <c r="D1951" t="str">
        <f>_xlfn.XLOOKUP(order_details[[#This Row],[orderID]],orders[orderID],orders[Employee Name])</f>
        <v>Nancy Davolio</v>
      </c>
      <c r="E1951" t="str">
        <f>_xlfn.XLOOKUP(order_details[[#This Row],[Customer ID]],customers[customerID],customers[companyName])</f>
        <v>Victuailles en stock</v>
      </c>
      <c r="F1951" t="str">
        <f>_xlfn.XLOOKUP(order_details[[#This Row],[productID]],products[productID],products[productName])</f>
        <v>NuNuCa Nuß-Nougat-Creme</v>
      </c>
      <c r="G1951" t="str">
        <f>_xlfn.XLOOKUP(order_details[[#This Row],[Product Name]],products[productName],products[Category Name])</f>
        <v>Confections</v>
      </c>
      <c r="H1951" s="6">
        <f>_xlfn.XLOOKUP(order_details[[#This Row],[orderID]],orders[orderID],orders[orderDate])</f>
        <v>42027</v>
      </c>
      <c r="I1951" s="6" t="e">
        <f>DATEVALUE(order_details[[#This Row],[Order Date]])</f>
        <v>#VALUE!</v>
      </c>
      <c r="J1951">
        <v>14</v>
      </c>
      <c r="K1951">
        <v>20</v>
      </c>
      <c r="L1951">
        <v>0.15</v>
      </c>
      <c r="M1951">
        <f>(order_details[[#This Row],[unitPrice]]*order_details[[#This Row],[quantity]]) - (order_details[[#This Row],[unitPrice]]*order_details[[#This Row],[quantity]]*order_details[[#This Row],[discount]])</f>
        <v>238</v>
      </c>
      <c r="N1951">
        <f>_xlfn.XLOOKUP(order_details[[#This Row],[orderID]],orders[orderID],orders[freight])</f>
        <v>49.19</v>
      </c>
      <c r="O1951">
        <f>order_details[[#This Row],[Sales]]-order_details[[#This Row],[Freight]]</f>
        <v>188.81</v>
      </c>
      <c r="P1951" s="8">
        <f>(order_details[[#This Row],[Profit]]/order_details[[#This Row],[Sales]])/100</f>
        <v>7.9331932773109241E-3</v>
      </c>
      <c r="Q1951" s="12"/>
    </row>
    <row r="1952" spans="1:17" x14ac:dyDescent="0.25">
      <c r="A1952">
        <v>10850</v>
      </c>
      <c r="B1952">
        <v>33</v>
      </c>
      <c r="C1952" t="str">
        <f>_xlfn.XLOOKUP(order_details[[#This Row],[orderID]],orders[orderID],orders[customerID])</f>
        <v>VICTE</v>
      </c>
      <c r="D1952" t="str">
        <f>_xlfn.XLOOKUP(order_details[[#This Row],[orderID]],orders[orderID],orders[Employee Name])</f>
        <v>Nancy Davolio</v>
      </c>
      <c r="E1952" t="str">
        <f>_xlfn.XLOOKUP(order_details[[#This Row],[Customer ID]],customers[customerID],customers[companyName])</f>
        <v>Victuailles en stock</v>
      </c>
      <c r="F1952" t="str">
        <f>_xlfn.XLOOKUP(order_details[[#This Row],[productID]],products[productID],products[productName])</f>
        <v>Geitost</v>
      </c>
      <c r="G1952" t="str">
        <f>_xlfn.XLOOKUP(order_details[[#This Row],[Product Name]],products[productName],products[Category Name])</f>
        <v>Dairy Products</v>
      </c>
      <c r="H1952" s="6">
        <f>_xlfn.XLOOKUP(order_details[[#This Row],[orderID]],orders[orderID],orders[orderDate])</f>
        <v>42027</v>
      </c>
      <c r="I1952" s="6" t="e">
        <f>DATEVALUE(order_details[[#This Row],[Order Date]])</f>
        <v>#VALUE!</v>
      </c>
      <c r="J1952">
        <v>2.5</v>
      </c>
      <c r="K1952">
        <v>4</v>
      </c>
      <c r="L1952">
        <v>0.15</v>
      </c>
      <c r="M1952">
        <f>(order_details[[#This Row],[unitPrice]]*order_details[[#This Row],[quantity]]) - (order_details[[#This Row],[unitPrice]]*order_details[[#This Row],[quantity]]*order_details[[#This Row],[discount]])</f>
        <v>8.5</v>
      </c>
      <c r="N1952">
        <f>_xlfn.XLOOKUP(order_details[[#This Row],[orderID]],orders[orderID],orders[freight])</f>
        <v>49.19</v>
      </c>
      <c r="O1952">
        <f>order_details[[#This Row],[Sales]]-order_details[[#This Row],[Freight]]</f>
        <v>-40.69</v>
      </c>
      <c r="P1952" s="8">
        <f>(order_details[[#This Row],[Profit]]/order_details[[#This Row],[Sales]])/100</f>
        <v>-4.7870588235294116E-2</v>
      </c>
      <c r="Q1952" s="12"/>
    </row>
    <row r="1953" spans="1:17" x14ac:dyDescent="0.25">
      <c r="A1953">
        <v>10850</v>
      </c>
      <c r="B1953">
        <v>70</v>
      </c>
      <c r="C1953" t="str">
        <f>_xlfn.XLOOKUP(order_details[[#This Row],[orderID]],orders[orderID],orders[customerID])</f>
        <v>VICTE</v>
      </c>
      <c r="D1953" t="str">
        <f>_xlfn.XLOOKUP(order_details[[#This Row],[orderID]],orders[orderID],orders[Employee Name])</f>
        <v>Nancy Davolio</v>
      </c>
      <c r="E1953" t="str">
        <f>_xlfn.XLOOKUP(order_details[[#This Row],[Customer ID]],customers[customerID],customers[companyName])</f>
        <v>Victuailles en stock</v>
      </c>
      <c r="F1953" t="str">
        <f>_xlfn.XLOOKUP(order_details[[#This Row],[productID]],products[productID],products[productName])</f>
        <v>Outback Lager</v>
      </c>
      <c r="G1953" t="str">
        <f>_xlfn.XLOOKUP(order_details[[#This Row],[Product Name]],products[productName],products[Category Name])</f>
        <v>Beverages</v>
      </c>
      <c r="H1953" s="6">
        <f>_xlfn.XLOOKUP(order_details[[#This Row],[orderID]],orders[orderID],orders[orderDate])</f>
        <v>42027</v>
      </c>
      <c r="I1953" s="6" t="e">
        <f>DATEVALUE(order_details[[#This Row],[Order Date]])</f>
        <v>#VALUE!</v>
      </c>
      <c r="J1953">
        <v>15</v>
      </c>
      <c r="K1953">
        <v>30</v>
      </c>
      <c r="L1953">
        <v>0.15</v>
      </c>
      <c r="M1953">
        <f>(order_details[[#This Row],[unitPrice]]*order_details[[#This Row],[quantity]]) - (order_details[[#This Row],[unitPrice]]*order_details[[#This Row],[quantity]]*order_details[[#This Row],[discount]])</f>
        <v>382.5</v>
      </c>
      <c r="N1953">
        <f>_xlfn.XLOOKUP(order_details[[#This Row],[orderID]],orders[orderID],orders[freight])</f>
        <v>49.19</v>
      </c>
      <c r="O1953">
        <f>order_details[[#This Row],[Sales]]-order_details[[#This Row],[Freight]]</f>
        <v>333.31</v>
      </c>
      <c r="P1953" s="8">
        <f>(order_details[[#This Row],[Profit]]/order_details[[#This Row],[Sales]])/100</f>
        <v>8.7139869281045758E-3</v>
      </c>
      <c r="Q1953" s="12"/>
    </row>
    <row r="1954" spans="1:17" x14ac:dyDescent="0.25">
      <c r="A1954">
        <v>10854</v>
      </c>
      <c r="B1954">
        <v>10</v>
      </c>
      <c r="C1954" t="str">
        <f>_xlfn.XLOOKUP(order_details[[#This Row],[orderID]],orders[orderID],orders[customerID])</f>
        <v>ERNSH</v>
      </c>
      <c r="D1954" t="str">
        <f>_xlfn.XLOOKUP(order_details[[#This Row],[orderID]],orders[orderID],orders[Employee Name])</f>
        <v>Janet Leverling</v>
      </c>
      <c r="E1954" t="str">
        <f>_xlfn.XLOOKUP(order_details[[#This Row],[Customer ID]],customers[customerID],customers[companyName])</f>
        <v>Ernst Handel</v>
      </c>
      <c r="F1954" t="str">
        <f>_xlfn.XLOOKUP(order_details[[#This Row],[productID]],products[productID],products[productName])</f>
        <v>Ikura</v>
      </c>
      <c r="G1954" t="str">
        <f>_xlfn.XLOOKUP(order_details[[#This Row],[Product Name]],products[productName],products[Category Name])</f>
        <v>Seafood</v>
      </c>
      <c r="H1954" s="6">
        <f>_xlfn.XLOOKUP(order_details[[#This Row],[orderID]],orders[orderID],orders[orderDate])</f>
        <v>42031</v>
      </c>
      <c r="I1954" s="6" t="e">
        <f>DATEVALUE(order_details[[#This Row],[Order Date]])</f>
        <v>#VALUE!</v>
      </c>
      <c r="J1954">
        <v>31</v>
      </c>
      <c r="K1954">
        <v>100</v>
      </c>
      <c r="L1954">
        <v>0.15</v>
      </c>
      <c r="M1954">
        <f>(order_details[[#This Row],[unitPrice]]*order_details[[#This Row],[quantity]]) - (order_details[[#This Row],[unitPrice]]*order_details[[#This Row],[quantity]]*order_details[[#This Row],[discount]])</f>
        <v>2635</v>
      </c>
      <c r="N1954">
        <f>_xlfn.XLOOKUP(order_details[[#This Row],[orderID]],orders[orderID],orders[freight])</f>
        <v>100.22</v>
      </c>
      <c r="O1954">
        <f>order_details[[#This Row],[Sales]]-order_details[[#This Row],[Freight]]</f>
        <v>2534.7800000000002</v>
      </c>
      <c r="P1954" s="8">
        <f>(order_details[[#This Row],[Profit]]/order_details[[#This Row],[Sales]])/100</f>
        <v>9.6196584440227714E-3</v>
      </c>
      <c r="Q1954" s="12"/>
    </row>
    <row r="1955" spans="1:17" x14ac:dyDescent="0.25">
      <c r="A1955">
        <v>10854</v>
      </c>
      <c r="B1955">
        <v>13</v>
      </c>
      <c r="C1955" t="str">
        <f>_xlfn.XLOOKUP(order_details[[#This Row],[orderID]],orders[orderID],orders[customerID])</f>
        <v>ERNSH</v>
      </c>
      <c r="D1955" t="str">
        <f>_xlfn.XLOOKUP(order_details[[#This Row],[orderID]],orders[orderID],orders[Employee Name])</f>
        <v>Janet Leverling</v>
      </c>
      <c r="E1955" t="str">
        <f>_xlfn.XLOOKUP(order_details[[#This Row],[Customer ID]],customers[customerID],customers[companyName])</f>
        <v>Ernst Handel</v>
      </c>
      <c r="F1955" t="str">
        <f>_xlfn.XLOOKUP(order_details[[#This Row],[productID]],products[productID],products[productName])</f>
        <v>Konbu</v>
      </c>
      <c r="G1955" t="str">
        <f>_xlfn.XLOOKUP(order_details[[#This Row],[Product Name]],products[productName],products[Category Name])</f>
        <v>Seafood</v>
      </c>
      <c r="H1955" s="6">
        <f>_xlfn.XLOOKUP(order_details[[#This Row],[orderID]],orders[orderID],orders[orderDate])</f>
        <v>42031</v>
      </c>
      <c r="I1955" s="6" t="e">
        <f>DATEVALUE(order_details[[#This Row],[Order Date]])</f>
        <v>#VALUE!</v>
      </c>
      <c r="J1955">
        <v>6</v>
      </c>
      <c r="K1955">
        <v>65</v>
      </c>
      <c r="L1955">
        <v>0.15</v>
      </c>
      <c r="M1955">
        <f>(order_details[[#This Row],[unitPrice]]*order_details[[#This Row],[quantity]]) - (order_details[[#This Row],[unitPrice]]*order_details[[#This Row],[quantity]]*order_details[[#This Row],[discount]])</f>
        <v>331.5</v>
      </c>
      <c r="N1955">
        <f>_xlfn.XLOOKUP(order_details[[#This Row],[orderID]],orders[orderID],orders[freight])</f>
        <v>100.22</v>
      </c>
      <c r="O1955">
        <f>order_details[[#This Row],[Sales]]-order_details[[#This Row],[Freight]]</f>
        <v>231.28</v>
      </c>
      <c r="P1955" s="8">
        <f>(order_details[[#This Row],[Profit]]/order_details[[#This Row],[Sales]])/100</f>
        <v>6.9767722473604828E-3</v>
      </c>
      <c r="Q1955" s="12"/>
    </row>
    <row r="1956" spans="1:17" x14ac:dyDescent="0.25">
      <c r="A1956">
        <v>10855</v>
      </c>
      <c r="B1956">
        <v>65</v>
      </c>
      <c r="C1956" t="str">
        <f>_xlfn.XLOOKUP(order_details[[#This Row],[orderID]],orders[orderID],orders[customerID])</f>
        <v>OLDWO</v>
      </c>
      <c r="D1956" t="str">
        <f>_xlfn.XLOOKUP(order_details[[#This Row],[orderID]],orders[orderID],orders[Employee Name])</f>
        <v>Janet Leverling</v>
      </c>
      <c r="E1956" t="str">
        <f>_xlfn.XLOOKUP(order_details[[#This Row],[Customer ID]],customers[customerID],customers[companyName])</f>
        <v>Old World Delicatessen</v>
      </c>
      <c r="F1956" t="str">
        <f>_xlfn.XLOOKUP(order_details[[#This Row],[productID]],products[productID],products[productName])</f>
        <v>Louisiana Fiery Hot Pepper Sauce</v>
      </c>
      <c r="G1956" t="str">
        <f>_xlfn.XLOOKUP(order_details[[#This Row],[Product Name]],products[productName],products[Category Name])</f>
        <v>Condiments</v>
      </c>
      <c r="H1956" s="6">
        <f>_xlfn.XLOOKUP(order_details[[#This Row],[orderID]],orders[orderID],orders[orderDate])</f>
        <v>42031</v>
      </c>
      <c r="I1956" s="6" t="e">
        <f>DATEVALUE(order_details[[#This Row],[Order Date]])</f>
        <v>#VALUE!</v>
      </c>
      <c r="J1956">
        <v>21.05</v>
      </c>
      <c r="K1956">
        <v>15</v>
      </c>
      <c r="L1956">
        <v>0.15</v>
      </c>
      <c r="M1956">
        <f>(order_details[[#This Row],[unitPrice]]*order_details[[#This Row],[quantity]]) - (order_details[[#This Row],[unitPrice]]*order_details[[#This Row],[quantity]]*order_details[[#This Row],[discount]])</f>
        <v>268.38749999999999</v>
      </c>
      <c r="N1956">
        <f>_xlfn.XLOOKUP(order_details[[#This Row],[orderID]],orders[orderID],orders[freight])</f>
        <v>170.97</v>
      </c>
      <c r="O1956">
        <f>order_details[[#This Row],[Sales]]-order_details[[#This Row],[Freight]]</f>
        <v>97.41749999999999</v>
      </c>
      <c r="P1956" s="8">
        <f>(order_details[[#This Row],[Profit]]/order_details[[#This Row],[Sales]])/100</f>
        <v>3.6297331284057565E-3</v>
      </c>
      <c r="Q1956" s="12"/>
    </row>
    <row r="1957" spans="1:17" x14ac:dyDescent="0.25">
      <c r="A1957">
        <v>10863</v>
      </c>
      <c r="B1957">
        <v>1</v>
      </c>
      <c r="C1957" t="str">
        <f>_xlfn.XLOOKUP(order_details[[#This Row],[orderID]],orders[orderID],orders[customerID])</f>
        <v>HILAA</v>
      </c>
      <c r="D1957" t="str">
        <f>_xlfn.XLOOKUP(order_details[[#This Row],[orderID]],orders[orderID],orders[Employee Name])</f>
        <v>Margaret Peacock</v>
      </c>
      <c r="E1957" t="str">
        <f>_xlfn.XLOOKUP(order_details[[#This Row],[Customer ID]],customers[customerID],customers[companyName])</f>
        <v>HILARION-Abastos</v>
      </c>
      <c r="F1957" t="str">
        <f>_xlfn.XLOOKUP(order_details[[#This Row],[productID]],products[productID],products[productName])</f>
        <v>Chai</v>
      </c>
      <c r="G1957" t="str">
        <f>_xlfn.XLOOKUP(order_details[[#This Row],[Product Name]],products[productName],products[Category Name])</f>
        <v>Beverages</v>
      </c>
      <c r="H1957" s="6">
        <f>_xlfn.XLOOKUP(order_details[[#This Row],[orderID]],orders[orderID],orders[orderDate])</f>
        <v>42037</v>
      </c>
      <c r="I1957" s="6" t="e">
        <f>DATEVALUE(order_details[[#This Row],[Order Date]])</f>
        <v>#VALUE!</v>
      </c>
      <c r="J1957">
        <v>18</v>
      </c>
      <c r="K1957">
        <v>20</v>
      </c>
      <c r="L1957">
        <v>0.15</v>
      </c>
      <c r="M1957">
        <f>(order_details[[#This Row],[unitPrice]]*order_details[[#This Row],[quantity]]) - (order_details[[#This Row],[unitPrice]]*order_details[[#This Row],[quantity]]*order_details[[#This Row],[discount]])</f>
        <v>306</v>
      </c>
      <c r="N1957">
        <f>_xlfn.XLOOKUP(order_details[[#This Row],[orderID]],orders[orderID],orders[freight])</f>
        <v>30.26</v>
      </c>
      <c r="O1957">
        <f>order_details[[#This Row],[Sales]]-order_details[[#This Row],[Freight]]</f>
        <v>275.74</v>
      </c>
      <c r="P1957" s="8">
        <f>(order_details[[#This Row],[Profit]]/order_details[[#This Row],[Sales]])/100</f>
        <v>9.0111111111111121E-3</v>
      </c>
      <c r="Q1957" s="12"/>
    </row>
    <row r="1958" spans="1:17" x14ac:dyDescent="0.25">
      <c r="A1958">
        <v>10863</v>
      </c>
      <c r="B1958">
        <v>58</v>
      </c>
      <c r="C1958" t="str">
        <f>_xlfn.XLOOKUP(order_details[[#This Row],[orderID]],orders[orderID],orders[customerID])</f>
        <v>HILAA</v>
      </c>
      <c r="D1958" t="str">
        <f>_xlfn.XLOOKUP(order_details[[#This Row],[orderID]],orders[orderID],orders[Employee Name])</f>
        <v>Margaret Peacock</v>
      </c>
      <c r="E1958" t="str">
        <f>_xlfn.XLOOKUP(order_details[[#This Row],[Customer ID]],customers[customerID],customers[companyName])</f>
        <v>HILARION-Abastos</v>
      </c>
      <c r="F1958" t="str">
        <f>_xlfn.XLOOKUP(order_details[[#This Row],[productID]],products[productID],products[productName])</f>
        <v>Escargots de Bourgogne</v>
      </c>
      <c r="G1958" t="str">
        <f>_xlfn.XLOOKUP(order_details[[#This Row],[Product Name]],products[productName],products[Category Name])</f>
        <v>Seafood</v>
      </c>
      <c r="H1958" s="6">
        <f>_xlfn.XLOOKUP(order_details[[#This Row],[orderID]],orders[orderID],orders[orderDate])</f>
        <v>42037</v>
      </c>
      <c r="I1958" s="6" t="e">
        <f>DATEVALUE(order_details[[#This Row],[Order Date]])</f>
        <v>#VALUE!</v>
      </c>
      <c r="J1958">
        <v>13.25</v>
      </c>
      <c r="K1958">
        <v>12</v>
      </c>
      <c r="L1958">
        <v>0.15</v>
      </c>
      <c r="M1958">
        <f>(order_details[[#This Row],[unitPrice]]*order_details[[#This Row],[quantity]]) - (order_details[[#This Row],[unitPrice]]*order_details[[#This Row],[quantity]]*order_details[[#This Row],[discount]])</f>
        <v>135.15</v>
      </c>
      <c r="N1958">
        <f>_xlfn.XLOOKUP(order_details[[#This Row],[orderID]],orders[orderID],orders[freight])</f>
        <v>30.26</v>
      </c>
      <c r="O1958">
        <f>order_details[[#This Row],[Sales]]-order_details[[#This Row],[Freight]]</f>
        <v>104.89</v>
      </c>
      <c r="P1958" s="8">
        <f>(order_details[[#This Row],[Profit]]/order_details[[#This Row],[Sales]])/100</f>
        <v>7.7610062893081755E-3</v>
      </c>
      <c r="Q1958" s="12"/>
    </row>
    <row r="1959" spans="1:17" x14ac:dyDescent="0.25">
      <c r="A1959">
        <v>10882</v>
      </c>
      <c r="B1959">
        <v>49</v>
      </c>
      <c r="C1959" t="str">
        <f>_xlfn.XLOOKUP(order_details[[#This Row],[orderID]],orders[orderID],orders[customerID])</f>
        <v>SAVEA</v>
      </c>
      <c r="D1959" t="str">
        <f>_xlfn.XLOOKUP(order_details[[#This Row],[orderID]],orders[orderID],orders[Employee Name])</f>
        <v>Margaret Peacock</v>
      </c>
      <c r="E1959" t="str">
        <f>_xlfn.XLOOKUP(order_details[[#This Row],[Customer ID]],customers[customerID],customers[companyName])</f>
        <v>Save-a-lot Markets</v>
      </c>
      <c r="F1959" t="str">
        <f>_xlfn.XLOOKUP(order_details[[#This Row],[productID]],products[productID],products[productName])</f>
        <v>Maxilaku</v>
      </c>
      <c r="G1959" t="str">
        <f>_xlfn.XLOOKUP(order_details[[#This Row],[Product Name]],products[productName],products[Category Name])</f>
        <v>Confections</v>
      </c>
      <c r="H1959" s="6">
        <f>_xlfn.XLOOKUP(order_details[[#This Row],[orderID]],orders[orderID],orders[orderDate])</f>
        <v>42046</v>
      </c>
      <c r="I1959" s="6" t="e">
        <f>DATEVALUE(order_details[[#This Row],[Order Date]])</f>
        <v>#VALUE!</v>
      </c>
      <c r="J1959">
        <v>20</v>
      </c>
      <c r="K1959">
        <v>20</v>
      </c>
      <c r="L1959">
        <v>0.15</v>
      </c>
      <c r="M1959">
        <f>(order_details[[#This Row],[unitPrice]]*order_details[[#This Row],[quantity]]) - (order_details[[#This Row],[unitPrice]]*order_details[[#This Row],[quantity]]*order_details[[#This Row],[discount]])</f>
        <v>340</v>
      </c>
      <c r="N1959">
        <f>_xlfn.XLOOKUP(order_details[[#This Row],[orderID]],orders[orderID],orders[freight])</f>
        <v>23.1</v>
      </c>
      <c r="O1959">
        <f>order_details[[#This Row],[Sales]]-order_details[[#This Row],[Freight]]</f>
        <v>316.89999999999998</v>
      </c>
      <c r="P1959" s="8">
        <f>(order_details[[#This Row],[Profit]]/order_details[[#This Row],[Sales]])/100</f>
        <v>9.320588235294117E-3</v>
      </c>
      <c r="Q1959" s="12"/>
    </row>
    <row r="1960" spans="1:17" x14ac:dyDescent="0.25">
      <c r="A1960">
        <v>10882</v>
      </c>
      <c r="B1960">
        <v>54</v>
      </c>
      <c r="C1960" t="str">
        <f>_xlfn.XLOOKUP(order_details[[#This Row],[orderID]],orders[orderID],orders[customerID])</f>
        <v>SAVEA</v>
      </c>
      <c r="D1960" t="str">
        <f>_xlfn.XLOOKUP(order_details[[#This Row],[orderID]],orders[orderID],orders[Employee Name])</f>
        <v>Margaret Peacock</v>
      </c>
      <c r="E1960" t="str">
        <f>_xlfn.XLOOKUP(order_details[[#This Row],[Customer ID]],customers[customerID],customers[companyName])</f>
        <v>Save-a-lot Markets</v>
      </c>
      <c r="F1960" t="str">
        <f>_xlfn.XLOOKUP(order_details[[#This Row],[productID]],products[productID],products[productName])</f>
        <v>Tourtière</v>
      </c>
      <c r="G1960" t="str">
        <f>_xlfn.XLOOKUP(order_details[[#This Row],[Product Name]],products[productName],products[Category Name])</f>
        <v>Meat &amp; Poultry</v>
      </c>
      <c r="H1960" s="6">
        <f>_xlfn.XLOOKUP(order_details[[#This Row],[orderID]],orders[orderID],orders[orderDate])</f>
        <v>42046</v>
      </c>
      <c r="I1960" s="6" t="e">
        <f>DATEVALUE(order_details[[#This Row],[Order Date]])</f>
        <v>#VALUE!</v>
      </c>
      <c r="J1960">
        <v>7.45</v>
      </c>
      <c r="K1960">
        <v>32</v>
      </c>
      <c r="L1960">
        <v>0.15</v>
      </c>
      <c r="M1960">
        <f>(order_details[[#This Row],[unitPrice]]*order_details[[#This Row],[quantity]]) - (order_details[[#This Row],[unitPrice]]*order_details[[#This Row],[quantity]]*order_details[[#This Row],[discount]])</f>
        <v>202.64000000000001</v>
      </c>
      <c r="N1960">
        <f>_xlfn.XLOOKUP(order_details[[#This Row],[orderID]],orders[orderID],orders[freight])</f>
        <v>23.1</v>
      </c>
      <c r="O1960">
        <f>order_details[[#This Row],[Sales]]-order_details[[#This Row],[Freight]]</f>
        <v>179.54000000000002</v>
      </c>
      <c r="P1960" s="8">
        <f>(order_details[[#This Row],[Profit]]/order_details[[#This Row],[Sales]])/100</f>
        <v>8.8600473746545602E-3</v>
      </c>
      <c r="Q1960" s="12"/>
    </row>
    <row r="1961" spans="1:17" x14ac:dyDescent="0.25">
      <c r="A1961">
        <v>10899</v>
      </c>
      <c r="B1961">
        <v>39</v>
      </c>
      <c r="C1961" t="str">
        <f>_xlfn.XLOOKUP(order_details[[#This Row],[orderID]],orders[orderID],orders[customerID])</f>
        <v>LILAS</v>
      </c>
      <c r="D1961" t="str">
        <f>_xlfn.XLOOKUP(order_details[[#This Row],[orderID]],orders[orderID],orders[Employee Name])</f>
        <v>Steven Buchanan</v>
      </c>
      <c r="E1961" t="str">
        <f>_xlfn.XLOOKUP(order_details[[#This Row],[Customer ID]],customers[customerID],customers[companyName])</f>
        <v>LILA-Supermercado</v>
      </c>
      <c r="F1961" t="str">
        <f>_xlfn.XLOOKUP(order_details[[#This Row],[productID]],products[productID],products[productName])</f>
        <v>Chartreuse verte</v>
      </c>
      <c r="G1961" t="str">
        <f>_xlfn.XLOOKUP(order_details[[#This Row],[Product Name]],products[productName],products[Category Name])</f>
        <v>Beverages</v>
      </c>
      <c r="H1961" s="6">
        <f>_xlfn.XLOOKUP(order_details[[#This Row],[orderID]],orders[orderID],orders[orderDate])</f>
        <v>42055</v>
      </c>
      <c r="I1961" s="6" t="e">
        <f>DATEVALUE(order_details[[#This Row],[Order Date]])</f>
        <v>#VALUE!</v>
      </c>
      <c r="J1961">
        <v>18</v>
      </c>
      <c r="K1961">
        <v>8</v>
      </c>
      <c r="L1961">
        <v>0.15</v>
      </c>
      <c r="M1961">
        <f>(order_details[[#This Row],[unitPrice]]*order_details[[#This Row],[quantity]]) - (order_details[[#This Row],[unitPrice]]*order_details[[#This Row],[quantity]]*order_details[[#This Row],[discount]])</f>
        <v>122.4</v>
      </c>
      <c r="N1961">
        <f>_xlfn.XLOOKUP(order_details[[#This Row],[orderID]],orders[orderID],orders[freight])</f>
        <v>1.21</v>
      </c>
      <c r="O1961">
        <f>order_details[[#This Row],[Sales]]-order_details[[#This Row],[Freight]]</f>
        <v>121.19000000000001</v>
      </c>
      <c r="P1961" s="8">
        <f>(order_details[[#This Row],[Profit]]/order_details[[#This Row],[Sales]])/100</f>
        <v>9.9011437908496733E-3</v>
      </c>
      <c r="Q1961" s="12"/>
    </row>
    <row r="1962" spans="1:17" x14ac:dyDescent="0.25">
      <c r="A1962">
        <v>10902</v>
      </c>
      <c r="B1962">
        <v>55</v>
      </c>
      <c r="C1962" t="str">
        <f>_xlfn.XLOOKUP(order_details[[#This Row],[orderID]],orders[orderID],orders[customerID])</f>
        <v>FOLKO</v>
      </c>
      <c r="D1962" t="str">
        <f>_xlfn.XLOOKUP(order_details[[#This Row],[orderID]],orders[orderID],orders[Employee Name])</f>
        <v>Nancy Davolio</v>
      </c>
      <c r="E1962" t="str">
        <f>_xlfn.XLOOKUP(order_details[[#This Row],[Customer ID]],customers[customerID],customers[companyName])</f>
        <v>Folk och fä HB</v>
      </c>
      <c r="F1962" t="str">
        <f>_xlfn.XLOOKUP(order_details[[#This Row],[productID]],products[productID],products[productName])</f>
        <v>Pâté chinois</v>
      </c>
      <c r="G1962" t="str">
        <f>_xlfn.XLOOKUP(order_details[[#This Row],[Product Name]],products[productName],products[Category Name])</f>
        <v>Meat &amp; Poultry</v>
      </c>
      <c r="H1962" s="6">
        <f>_xlfn.XLOOKUP(order_details[[#This Row],[orderID]],orders[orderID],orders[orderDate])</f>
        <v>42058</v>
      </c>
      <c r="I1962" s="6" t="e">
        <f>DATEVALUE(order_details[[#This Row],[Order Date]])</f>
        <v>#VALUE!</v>
      </c>
      <c r="J1962">
        <v>24</v>
      </c>
      <c r="K1962">
        <v>30</v>
      </c>
      <c r="L1962">
        <v>0.15</v>
      </c>
      <c r="M1962">
        <f>(order_details[[#This Row],[unitPrice]]*order_details[[#This Row],[quantity]]) - (order_details[[#This Row],[unitPrice]]*order_details[[#This Row],[quantity]]*order_details[[#This Row],[discount]])</f>
        <v>612</v>
      </c>
      <c r="N1962">
        <f>_xlfn.XLOOKUP(order_details[[#This Row],[orderID]],orders[orderID],orders[freight])</f>
        <v>44.15</v>
      </c>
      <c r="O1962">
        <f>order_details[[#This Row],[Sales]]-order_details[[#This Row],[Freight]]</f>
        <v>567.85</v>
      </c>
      <c r="P1962" s="8">
        <f>(order_details[[#This Row],[Profit]]/order_details[[#This Row],[Sales]])/100</f>
        <v>9.2785947712418302E-3</v>
      </c>
      <c r="Q1962" s="12"/>
    </row>
    <row r="1963" spans="1:17" x14ac:dyDescent="0.25">
      <c r="A1963">
        <v>10902</v>
      </c>
      <c r="B1963">
        <v>62</v>
      </c>
      <c r="C1963" t="str">
        <f>_xlfn.XLOOKUP(order_details[[#This Row],[orderID]],orders[orderID],orders[customerID])</f>
        <v>FOLKO</v>
      </c>
      <c r="D1963" t="str">
        <f>_xlfn.XLOOKUP(order_details[[#This Row],[orderID]],orders[orderID],orders[Employee Name])</f>
        <v>Nancy Davolio</v>
      </c>
      <c r="E1963" t="str">
        <f>_xlfn.XLOOKUP(order_details[[#This Row],[Customer ID]],customers[customerID],customers[companyName])</f>
        <v>Folk och fä HB</v>
      </c>
      <c r="F1963" t="str">
        <f>_xlfn.XLOOKUP(order_details[[#This Row],[productID]],products[productID],products[productName])</f>
        <v>Tarte au sucre</v>
      </c>
      <c r="G1963" t="str">
        <f>_xlfn.XLOOKUP(order_details[[#This Row],[Product Name]],products[productName],products[Category Name])</f>
        <v>Confections</v>
      </c>
      <c r="H1963" s="6">
        <f>_xlfn.XLOOKUP(order_details[[#This Row],[orderID]],orders[orderID],orders[orderDate])</f>
        <v>42058</v>
      </c>
      <c r="I1963" s="6" t="e">
        <f>DATEVALUE(order_details[[#This Row],[Order Date]])</f>
        <v>#VALUE!</v>
      </c>
      <c r="J1963">
        <v>49.3</v>
      </c>
      <c r="K1963">
        <v>6</v>
      </c>
      <c r="L1963">
        <v>0.15</v>
      </c>
      <c r="M1963">
        <f>(order_details[[#This Row],[unitPrice]]*order_details[[#This Row],[quantity]]) - (order_details[[#This Row],[unitPrice]]*order_details[[#This Row],[quantity]]*order_details[[#This Row],[discount]])</f>
        <v>251.42999999999995</v>
      </c>
      <c r="N1963">
        <f>_xlfn.XLOOKUP(order_details[[#This Row],[orderID]],orders[orderID],orders[freight])</f>
        <v>44.15</v>
      </c>
      <c r="O1963">
        <f>order_details[[#This Row],[Sales]]-order_details[[#This Row],[Freight]]</f>
        <v>207.27999999999994</v>
      </c>
      <c r="P1963" s="8">
        <f>(order_details[[#This Row],[Profit]]/order_details[[#This Row],[Sales]])/100</f>
        <v>8.244044067931432E-3</v>
      </c>
      <c r="Q1963" s="12"/>
    </row>
    <row r="1964" spans="1:17" x14ac:dyDescent="0.25">
      <c r="A1964">
        <v>10925</v>
      </c>
      <c r="B1964">
        <v>36</v>
      </c>
      <c r="C1964" t="str">
        <f>_xlfn.XLOOKUP(order_details[[#This Row],[orderID]],orders[orderID],orders[customerID])</f>
        <v>HANAR</v>
      </c>
      <c r="D1964" t="str">
        <f>_xlfn.XLOOKUP(order_details[[#This Row],[orderID]],orders[orderID],orders[Employee Name])</f>
        <v>Janet Leverling</v>
      </c>
      <c r="E1964" t="str">
        <f>_xlfn.XLOOKUP(order_details[[#This Row],[Customer ID]],customers[customerID],customers[companyName])</f>
        <v>Hanari Carnes</v>
      </c>
      <c r="F1964" t="str">
        <f>_xlfn.XLOOKUP(order_details[[#This Row],[productID]],products[productID],products[productName])</f>
        <v>Inlagd Sill</v>
      </c>
      <c r="G1964" t="str">
        <f>_xlfn.XLOOKUP(order_details[[#This Row],[Product Name]],products[productName],products[Category Name])</f>
        <v>Seafood</v>
      </c>
      <c r="H1964" s="6">
        <f>_xlfn.XLOOKUP(order_details[[#This Row],[orderID]],orders[orderID],orders[orderDate])</f>
        <v>42067</v>
      </c>
      <c r="I1964" s="6" t="e">
        <f>DATEVALUE(order_details[[#This Row],[Order Date]])</f>
        <v>#VALUE!</v>
      </c>
      <c r="J1964">
        <v>19</v>
      </c>
      <c r="K1964">
        <v>25</v>
      </c>
      <c r="L1964">
        <v>0.15</v>
      </c>
      <c r="M1964">
        <f>(order_details[[#This Row],[unitPrice]]*order_details[[#This Row],[quantity]]) - (order_details[[#This Row],[unitPrice]]*order_details[[#This Row],[quantity]]*order_details[[#This Row],[discount]])</f>
        <v>403.75</v>
      </c>
      <c r="N1964">
        <f>_xlfn.XLOOKUP(order_details[[#This Row],[orderID]],orders[orderID],orders[freight])</f>
        <v>2.27</v>
      </c>
      <c r="O1964">
        <f>order_details[[#This Row],[Sales]]-order_details[[#This Row],[Freight]]</f>
        <v>401.48</v>
      </c>
      <c r="P1964" s="8">
        <f>(order_details[[#This Row],[Profit]]/order_details[[#This Row],[Sales]])/100</f>
        <v>9.9437770897832824E-3</v>
      </c>
      <c r="Q1964" s="12"/>
    </row>
    <row r="1965" spans="1:17" x14ac:dyDescent="0.25">
      <c r="A1965">
        <v>10925</v>
      </c>
      <c r="B1965">
        <v>52</v>
      </c>
      <c r="C1965" t="str">
        <f>_xlfn.XLOOKUP(order_details[[#This Row],[orderID]],orders[orderID],orders[customerID])</f>
        <v>HANAR</v>
      </c>
      <c r="D1965" t="str">
        <f>_xlfn.XLOOKUP(order_details[[#This Row],[orderID]],orders[orderID],orders[Employee Name])</f>
        <v>Janet Leverling</v>
      </c>
      <c r="E1965" t="str">
        <f>_xlfn.XLOOKUP(order_details[[#This Row],[Customer ID]],customers[customerID],customers[companyName])</f>
        <v>Hanari Carnes</v>
      </c>
      <c r="F1965" t="str">
        <f>_xlfn.XLOOKUP(order_details[[#This Row],[productID]],products[productID],products[productName])</f>
        <v>Filo Mix</v>
      </c>
      <c r="G1965" t="str">
        <f>_xlfn.XLOOKUP(order_details[[#This Row],[Product Name]],products[productName],products[Category Name])</f>
        <v>Grains &amp; Cereals</v>
      </c>
      <c r="H1965" s="6">
        <f>_xlfn.XLOOKUP(order_details[[#This Row],[orderID]],orders[orderID],orders[orderDate])</f>
        <v>42067</v>
      </c>
      <c r="I1965" s="6" t="e">
        <f>DATEVALUE(order_details[[#This Row],[Order Date]])</f>
        <v>#VALUE!</v>
      </c>
      <c r="J1965">
        <v>7</v>
      </c>
      <c r="K1965">
        <v>12</v>
      </c>
      <c r="L1965">
        <v>0.15</v>
      </c>
      <c r="M1965">
        <f>(order_details[[#This Row],[unitPrice]]*order_details[[#This Row],[quantity]]) - (order_details[[#This Row],[unitPrice]]*order_details[[#This Row],[quantity]]*order_details[[#This Row],[discount]])</f>
        <v>71.400000000000006</v>
      </c>
      <c r="N1965">
        <f>_xlfn.XLOOKUP(order_details[[#This Row],[orderID]],orders[orderID],orders[freight])</f>
        <v>2.27</v>
      </c>
      <c r="O1965">
        <f>order_details[[#This Row],[Sales]]-order_details[[#This Row],[Freight]]</f>
        <v>69.13000000000001</v>
      </c>
      <c r="P1965" s="8">
        <f>(order_details[[#This Row],[Profit]]/order_details[[#This Row],[Sales]])/100</f>
        <v>9.6820728291316539E-3</v>
      </c>
      <c r="Q1965" s="12"/>
    </row>
    <row r="1966" spans="1:17" x14ac:dyDescent="0.25">
      <c r="A1966">
        <v>10931</v>
      </c>
      <c r="B1966">
        <v>13</v>
      </c>
      <c r="C1966" t="str">
        <f>_xlfn.XLOOKUP(order_details[[#This Row],[orderID]],orders[orderID],orders[customerID])</f>
        <v>RICSU</v>
      </c>
      <c r="D1966" t="str">
        <f>_xlfn.XLOOKUP(order_details[[#This Row],[orderID]],orders[orderID],orders[Employee Name])</f>
        <v>Margaret Peacock</v>
      </c>
      <c r="E1966" t="str">
        <f>_xlfn.XLOOKUP(order_details[[#This Row],[Customer ID]],customers[customerID],customers[companyName])</f>
        <v>Richter Supermarkt</v>
      </c>
      <c r="F1966" t="str">
        <f>_xlfn.XLOOKUP(order_details[[#This Row],[productID]],products[productID],products[productName])</f>
        <v>Konbu</v>
      </c>
      <c r="G1966" t="str">
        <f>_xlfn.XLOOKUP(order_details[[#This Row],[Product Name]],products[productName],products[Category Name])</f>
        <v>Seafood</v>
      </c>
      <c r="H1966" s="6">
        <f>_xlfn.XLOOKUP(order_details[[#This Row],[orderID]],orders[orderID],orders[orderDate])</f>
        <v>42069</v>
      </c>
      <c r="I1966" s="6" t="e">
        <f>DATEVALUE(order_details[[#This Row],[Order Date]])</f>
        <v>#VALUE!</v>
      </c>
      <c r="J1966">
        <v>6</v>
      </c>
      <c r="K1966">
        <v>42</v>
      </c>
      <c r="L1966">
        <v>0.15</v>
      </c>
      <c r="M1966">
        <f>(order_details[[#This Row],[unitPrice]]*order_details[[#This Row],[quantity]]) - (order_details[[#This Row],[unitPrice]]*order_details[[#This Row],[quantity]]*order_details[[#This Row],[discount]])</f>
        <v>214.2</v>
      </c>
      <c r="N1966">
        <f>_xlfn.XLOOKUP(order_details[[#This Row],[orderID]],orders[orderID],orders[freight])</f>
        <v>13.6</v>
      </c>
      <c r="O1966">
        <f>order_details[[#This Row],[Sales]]-order_details[[#This Row],[Freight]]</f>
        <v>200.6</v>
      </c>
      <c r="P1966" s="8">
        <f>(order_details[[#This Row],[Profit]]/order_details[[#This Row],[Sales]])/100</f>
        <v>9.3650793650793644E-3</v>
      </c>
      <c r="Q1966" s="12"/>
    </row>
    <row r="1967" spans="1:17" x14ac:dyDescent="0.25">
      <c r="A1967">
        <v>10939</v>
      </c>
      <c r="B1967">
        <v>2</v>
      </c>
      <c r="C1967" t="str">
        <f>_xlfn.XLOOKUP(order_details[[#This Row],[orderID]],orders[orderID],orders[customerID])</f>
        <v>MAGAA</v>
      </c>
      <c r="D1967" t="str">
        <f>_xlfn.XLOOKUP(order_details[[#This Row],[orderID]],orders[orderID],orders[Employee Name])</f>
        <v>Andrew Fuller</v>
      </c>
      <c r="E1967" t="str">
        <f>_xlfn.XLOOKUP(order_details[[#This Row],[Customer ID]],customers[customerID],customers[companyName])</f>
        <v>Magazzini Alimentari Riuniti</v>
      </c>
      <c r="F1967" t="str">
        <f>_xlfn.XLOOKUP(order_details[[#This Row],[productID]],products[productID],products[productName])</f>
        <v>Chang</v>
      </c>
      <c r="G1967" t="str">
        <f>_xlfn.XLOOKUP(order_details[[#This Row],[Product Name]],products[productName],products[Category Name])</f>
        <v>Beverages</v>
      </c>
      <c r="H1967" s="6">
        <f>_xlfn.XLOOKUP(order_details[[#This Row],[orderID]],orders[orderID],orders[orderDate])</f>
        <v>42073</v>
      </c>
      <c r="I1967" s="6" t="e">
        <f>DATEVALUE(order_details[[#This Row],[Order Date]])</f>
        <v>#VALUE!</v>
      </c>
      <c r="J1967">
        <v>19</v>
      </c>
      <c r="K1967">
        <v>10</v>
      </c>
      <c r="L1967">
        <v>0.15</v>
      </c>
      <c r="M1967">
        <f>(order_details[[#This Row],[unitPrice]]*order_details[[#This Row],[quantity]]) - (order_details[[#This Row],[unitPrice]]*order_details[[#This Row],[quantity]]*order_details[[#This Row],[discount]])</f>
        <v>161.5</v>
      </c>
      <c r="N1967">
        <f>_xlfn.XLOOKUP(order_details[[#This Row],[orderID]],orders[orderID],orders[freight])</f>
        <v>76.33</v>
      </c>
      <c r="O1967">
        <f>order_details[[#This Row],[Sales]]-order_details[[#This Row],[Freight]]</f>
        <v>85.17</v>
      </c>
      <c r="P1967" s="8">
        <f>(order_details[[#This Row],[Profit]]/order_details[[#This Row],[Sales]])/100</f>
        <v>5.2736842105263158E-3</v>
      </c>
      <c r="Q1967" s="12"/>
    </row>
    <row r="1968" spans="1:17" x14ac:dyDescent="0.25">
      <c r="A1968">
        <v>10939</v>
      </c>
      <c r="B1968">
        <v>67</v>
      </c>
      <c r="C1968" t="str">
        <f>_xlfn.XLOOKUP(order_details[[#This Row],[orderID]],orders[orderID],orders[customerID])</f>
        <v>MAGAA</v>
      </c>
      <c r="D1968" t="str">
        <f>_xlfn.XLOOKUP(order_details[[#This Row],[orderID]],orders[orderID],orders[Employee Name])</f>
        <v>Andrew Fuller</v>
      </c>
      <c r="E1968" t="str">
        <f>_xlfn.XLOOKUP(order_details[[#This Row],[Customer ID]],customers[customerID],customers[companyName])</f>
        <v>Magazzini Alimentari Riuniti</v>
      </c>
      <c r="F1968" t="str">
        <f>_xlfn.XLOOKUP(order_details[[#This Row],[productID]],products[productID],products[productName])</f>
        <v>Laughing Lumberjack Lager</v>
      </c>
      <c r="G1968" t="str">
        <f>_xlfn.XLOOKUP(order_details[[#This Row],[Product Name]],products[productName],products[Category Name])</f>
        <v>Beverages</v>
      </c>
      <c r="H1968" s="6">
        <f>_xlfn.XLOOKUP(order_details[[#This Row],[orderID]],orders[orderID],orders[orderDate])</f>
        <v>42073</v>
      </c>
      <c r="I1968" s="6" t="e">
        <f>DATEVALUE(order_details[[#This Row],[Order Date]])</f>
        <v>#VALUE!</v>
      </c>
      <c r="J1968">
        <v>14</v>
      </c>
      <c r="K1968">
        <v>40</v>
      </c>
      <c r="L1968">
        <v>0.15</v>
      </c>
      <c r="M1968">
        <f>(order_details[[#This Row],[unitPrice]]*order_details[[#This Row],[quantity]]) - (order_details[[#This Row],[unitPrice]]*order_details[[#This Row],[quantity]]*order_details[[#This Row],[discount]])</f>
        <v>476</v>
      </c>
      <c r="N1968">
        <f>_xlfn.XLOOKUP(order_details[[#This Row],[orderID]],orders[orderID],orders[freight])</f>
        <v>76.33</v>
      </c>
      <c r="O1968">
        <f>order_details[[#This Row],[Sales]]-order_details[[#This Row],[Freight]]</f>
        <v>399.67</v>
      </c>
      <c r="P1968" s="8">
        <f>(order_details[[#This Row],[Profit]]/order_details[[#This Row],[Sales]])/100</f>
        <v>8.396428571428572E-3</v>
      </c>
      <c r="Q1968" s="12"/>
    </row>
    <row r="1969" spans="1:17" x14ac:dyDescent="0.25">
      <c r="A1969">
        <v>10954</v>
      </c>
      <c r="B1969">
        <v>16</v>
      </c>
      <c r="C1969" t="str">
        <f>_xlfn.XLOOKUP(order_details[[#This Row],[orderID]],orders[orderID],orders[customerID])</f>
        <v>LINOD</v>
      </c>
      <c r="D1969" t="str">
        <f>_xlfn.XLOOKUP(order_details[[#This Row],[orderID]],orders[orderID],orders[Employee Name])</f>
        <v>Steven Buchanan</v>
      </c>
      <c r="E1969" t="str">
        <f>_xlfn.XLOOKUP(order_details[[#This Row],[Customer ID]],customers[customerID],customers[companyName])</f>
        <v>LINO-Delicateses</v>
      </c>
      <c r="F1969" t="str">
        <f>_xlfn.XLOOKUP(order_details[[#This Row],[productID]],products[productID],products[productName])</f>
        <v>Pavlova</v>
      </c>
      <c r="G1969" t="str">
        <f>_xlfn.XLOOKUP(order_details[[#This Row],[Product Name]],products[productName],products[Category Name])</f>
        <v>Confections</v>
      </c>
      <c r="H1969" s="6">
        <f>_xlfn.XLOOKUP(order_details[[#This Row],[orderID]],orders[orderID],orders[orderDate])</f>
        <v>42080</v>
      </c>
      <c r="I1969" s="6" t="e">
        <f>DATEVALUE(order_details[[#This Row],[Order Date]])</f>
        <v>#VALUE!</v>
      </c>
      <c r="J1969">
        <v>17.45</v>
      </c>
      <c r="K1969">
        <v>28</v>
      </c>
      <c r="L1969">
        <v>0.15</v>
      </c>
      <c r="M1969">
        <f>(order_details[[#This Row],[unitPrice]]*order_details[[#This Row],[quantity]]) - (order_details[[#This Row],[unitPrice]]*order_details[[#This Row],[quantity]]*order_details[[#This Row],[discount]])</f>
        <v>415.30999999999995</v>
      </c>
      <c r="N1969">
        <f>_xlfn.XLOOKUP(order_details[[#This Row],[orderID]],orders[orderID],orders[freight])</f>
        <v>27.91</v>
      </c>
      <c r="O1969">
        <f>order_details[[#This Row],[Sales]]-order_details[[#This Row],[Freight]]</f>
        <v>387.39999999999992</v>
      </c>
      <c r="P1969" s="8">
        <f>(order_details[[#This Row],[Profit]]/order_details[[#This Row],[Sales]])/100</f>
        <v>9.3279718764296537E-3</v>
      </c>
      <c r="Q1969" s="12"/>
    </row>
    <row r="1970" spans="1:17" x14ac:dyDescent="0.25">
      <c r="A1970">
        <v>10954</v>
      </c>
      <c r="B1970">
        <v>31</v>
      </c>
      <c r="C1970" t="str">
        <f>_xlfn.XLOOKUP(order_details[[#This Row],[orderID]],orders[orderID],orders[customerID])</f>
        <v>LINOD</v>
      </c>
      <c r="D1970" t="str">
        <f>_xlfn.XLOOKUP(order_details[[#This Row],[orderID]],orders[orderID],orders[Employee Name])</f>
        <v>Steven Buchanan</v>
      </c>
      <c r="E1970" t="str">
        <f>_xlfn.XLOOKUP(order_details[[#This Row],[Customer ID]],customers[customerID],customers[companyName])</f>
        <v>LINO-Delicateses</v>
      </c>
      <c r="F1970" t="str">
        <f>_xlfn.XLOOKUP(order_details[[#This Row],[productID]],products[productID],products[productName])</f>
        <v>Gorgonzola Telino</v>
      </c>
      <c r="G1970" t="str">
        <f>_xlfn.XLOOKUP(order_details[[#This Row],[Product Name]],products[productName],products[Category Name])</f>
        <v>Dairy Products</v>
      </c>
      <c r="H1970" s="6">
        <f>_xlfn.XLOOKUP(order_details[[#This Row],[orderID]],orders[orderID],orders[orderDate])</f>
        <v>42080</v>
      </c>
      <c r="I1970" s="6" t="e">
        <f>DATEVALUE(order_details[[#This Row],[Order Date]])</f>
        <v>#VALUE!</v>
      </c>
      <c r="J1970">
        <v>12.5</v>
      </c>
      <c r="K1970">
        <v>25</v>
      </c>
      <c r="L1970">
        <v>0.15</v>
      </c>
      <c r="M1970">
        <f>(order_details[[#This Row],[unitPrice]]*order_details[[#This Row],[quantity]]) - (order_details[[#This Row],[unitPrice]]*order_details[[#This Row],[quantity]]*order_details[[#This Row],[discount]])</f>
        <v>265.625</v>
      </c>
      <c r="N1970">
        <f>_xlfn.XLOOKUP(order_details[[#This Row],[orderID]],orders[orderID],orders[freight])</f>
        <v>27.91</v>
      </c>
      <c r="O1970">
        <f>order_details[[#This Row],[Sales]]-order_details[[#This Row],[Freight]]</f>
        <v>237.715</v>
      </c>
      <c r="P1970" s="8">
        <f>(order_details[[#This Row],[Profit]]/order_details[[#This Row],[Sales]])/100</f>
        <v>8.9492705882352943E-3</v>
      </c>
      <c r="Q1970" s="12"/>
    </row>
    <row r="1971" spans="1:17" x14ac:dyDescent="0.25">
      <c r="A1971">
        <v>10954</v>
      </c>
      <c r="B1971">
        <v>60</v>
      </c>
      <c r="C1971" t="str">
        <f>_xlfn.XLOOKUP(order_details[[#This Row],[orderID]],orders[orderID],orders[customerID])</f>
        <v>LINOD</v>
      </c>
      <c r="D1971" t="str">
        <f>_xlfn.XLOOKUP(order_details[[#This Row],[orderID]],orders[orderID],orders[Employee Name])</f>
        <v>Steven Buchanan</v>
      </c>
      <c r="E1971" t="str">
        <f>_xlfn.XLOOKUP(order_details[[#This Row],[Customer ID]],customers[customerID],customers[companyName])</f>
        <v>LINO-Delicateses</v>
      </c>
      <c r="F1971" t="str">
        <f>_xlfn.XLOOKUP(order_details[[#This Row],[productID]],products[productID],products[productName])</f>
        <v>Camembert Pierrot</v>
      </c>
      <c r="G1971" t="str">
        <f>_xlfn.XLOOKUP(order_details[[#This Row],[Product Name]],products[productName],products[Category Name])</f>
        <v>Dairy Products</v>
      </c>
      <c r="H1971" s="6">
        <f>_xlfn.XLOOKUP(order_details[[#This Row],[orderID]],orders[orderID],orders[orderDate])</f>
        <v>42080</v>
      </c>
      <c r="I1971" s="6" t="e">
        <f>DATEVALUE(order_details[[#This Row],[Order Date]])</f>
        <v>#VALUE!</v>
      </c>
      <c r="J1971">
        <v>34</v>
      </c>
      <c r="K1971">
        <v>24</v>
      </c>
      <c r="L1971">
        <v>0.15</v>
      </c>
      <c r="M1971">
        <f>(order_details[[#This Row],[unitPrice]]*order_details[[#This Row],[quantity]]) - (order_details[[#This Row],[unitPrice]]*order_details[[#This Row],[quantity]]*order_details[[#This Row],[discount]])</f>
        <v>693.6</v>
      </c>
      <c r="N1971">
        <f>_xlfn.XLOOKUP(order_details[[#This Row],[orderID]],orders[orderID],orders[freight])</f>
        <v>27.91</v>
      </c>
      <c r="O1971">
        <f>order_details[[#This Row],[Sales]]-order_details[[#This Row],[Freight]]</f>
        <v>665.69</v>
      </c>
      <c r="P1971" s="8">
        <f>(order_details[[#This Row],[Profit]]/order_details[[#This Row],[Sales]])/100</f>
        <v>9.5976066897347171E-3</v>
      </c>
      <c r="Q1971" s="12"/>
    </row>
    <row r="1972" spans="1:17" x14ac:dyDescent="0.25">
      <c r="A1972">
        <v>10959</v>
      </c>
      <c r="B1972">
        <v>75</v>
      </c>
      <c r="C1972" t="str">
        <f>_xlfn.XLOOKUP(order_details[[#This Row],[orderID]],orders[orderID],orders[customerID])</f>
        <v>GOURL</v>
      </c>
      <c r="D1972" t="str">
        <f>_xlfn.XLOOKUP(order_details[[#This Row],[orderID]],orders[orderID],orders[Employee Name])</f>
        <v>Michael Suyama</v>
      </c>
      <c r="E1972" t="str">
        <f>_xlfn.XLOOKUP(order_details[[#This Row],[Customer ID]],customers[customerID],customers[companyName])</f>
        <v>Gourmet Lanchonetes</v>
      </c>
      <c r="F1972" t="str">
        <f>_xlfn.XLOOKUP(order_details[[#This Row],[productID]],products[productID],products[productName])</f>
        <v>Rhönbräu Klosterbier</v>
      </c>
      <c r="G1972" t="str">
        <f>_xlfn.XLOOKUP(order_details[[#This Row],[Product Name]],products[productName],products[Category Name])</f>
        <v>Beverages</v>
      </c>
      <c r="H1972" s="6">
        <f>_xlfn.XLOOKUP(order_details[[#This Row],[orderID]],orders[orderID],orders[orderDate])</f>
        <v>42081</v>
      </c>
      <c r="I1972" s="6" t="e">
        <f>DATEVALUE(order_details[[#This Row],[Order Date]])</f>
        <v>#VALUE!</v>
      </c>
      <c r="J1972">
        <v>7.75</v>
      </c>
      <c r="K1972">
        <v>20</v>
      </c>
      <c r="L1972">
        <v>0.15</v>
      </c>
      <c r="M1972">
        <f>(order_details[[#This Row],[unitPrice]]*order_details[[#This Row],[quantity]]) - (order_details[[#This Row],[unitPrice]]*order_details[[#This Row],[quantity]]*order_details[[#This Row],[discount]])</f>
        <v>131.75</v>
      </c>
      <c r="N1972">
        <f>_xlfn.XLOOKUP(order_details[[#This Row],[orderID]],orders[orderID],orders[freight])</f>
        <v>4.9800000000000004</v>
      </c>
      <c r="O1972">
        <f>order_details[[#This Row],[Sales]]-order_details[[#This Row],[Freight]]</f>
        <v>126.77</v>
      </c>
      <c r="P1972" s="8">
        <f>(order_details[[#This Row],[Profit]]/order_details[[#This Row],[Sales]])/100</f>
        <v>9.6220113851992403E-3</v>
      </c>
      <c r="Q1972" s="12"/>
    </row>
    <row r="1973" spans="1:17" x14ac:dyDescent="0.25">
      <c r="A1973">
        <v>10963</v>
      </c>
      <c r="B1973">
        <v>60</v>
      </c>
      <c r="C1973" t="str">
        <f>_xlfn.XLOOKUP(order_details[[#This Row],[orderID]],orders[orderID],orders[customerID])</f>
        <v>FURIB</v>
      </c>
      <c r="D1973" t="str">
        <f>_xlfn.XLOOKUP(order_details[[#This Row],[orderID]],orders[orderID],orders[Employee Name])</f>
        <v>Anne Dodsworth</v>
      </c>
      <c r="E1973" t="str">
        <f>_xlfn.XLOOKUP(order_details[[#This Row],[Customer ID]],customers[customerID],customers[companyName])</f>
        <v>Furia Bacalhau e Frutos do Mar</v>
      </c>
      <c r="F1973" t="str">
        <f>_xlfn.XLOOKUP(order_details[[#This Row],[productID]],products[productID],products[productName])</f>
        <v>Camembert Pierrot</v>
      </c>
      <c r="G1973" t="str">
        <f>_xlfn.XLOOKUP(order_details[[#This Row],[Product Name]],products[productName],products[Category Name])</f>
        <v>Dairy Products</v>
      </c>
      <c r="H1973" s="6">
        <f>_xlfn.XLOOKUP(order_details[[#This Row],[orderID]],orders[orderID],orders[orderDate])</f>
        <v>42082</v>
      </c>
      <c r="I1973" s="6" t="e">
        <f>DATEVALUE(order_details[[#This Row],[Order Date]])</f>
        <v>#VALUE!</v>
      </c>
      <c r="J1973">
        <v>34</v>
      </c>
      <c r="K1973">
        <v>2</v>
      </c>
      <c r="L1973">
        <v>0.15</v>
      </c>
      <c r="M1973">
        <f>(order_details[[#This Row],[unitPrice]]*order_details[[#This Row],[quantity]]) - (order_details[[#This Row],[unitPrice]]*order_details[[#This Row],[quantity]]*order_details[[#This Row],[discount]])</f>
        <v>57.8</v>
      </c>
      <c r="N1973">
        <f>_xlfn.XLOOKUP(order_details[[#This Row],[orderID]],orders[orderID],orders[freight])</f>
        <v>2.7</v>
      </c>
      <c r="O1973">
        <f>order_details[[#This Row],[Sales]]-order_details[[#This Row],[Freight]]</f>
        <v>55.099999999999994</v>
      </c>
      <c r="P1973" s="8">
        <f>(order_details[[#This Row],[Profit]]/order_details[[#This Row],[Sales]])/100</f>
        <v>9.5328719723183387E-3</v>
      </c>
      <c r="Q1973" s="12"/>
    </row>
    <row r="1974" spans="1:17" x14ac:dyDescent="0.25">
      <c r="A1974">
        <v>10966</v>
      </c>
      <c r="B1974">
        <v>56</v>
      </c>
      <c r="C1974" t="str">
        <f>_xlfn.XLOOKUP(order_details[[#This Row],[orderID]],orders[orderID],orders[customerID])</f>
        <v>CHOPS</v>
      </c>
      <c r="D1974" t="str">
        <f>_xlfn.XLOOKUP(order_details[[#This Row],[orderID]],orders[orderID],orders[Employee Name])</f>
        <v>Margaret Peacock</v>
      </c>
      <c r="E1974" t="str">
        <f>_xlfn.XLOOKUP(order_details[[#This Row],[Customer ID]],customers[customerID],customers[companyName])</f>
        <v>Chop-suey Chinese</v>
      </c>
      <c r="F1974" t="str">
        <f>_xlfn.XLOOKUP(order_details[[#This Row],[productID]],products[productID],products[productName])</f>
        <v>Gnocchi di nonna Alice</v>
      </c>
      <c r="G1974" t="str">
        <f>_xlfn.XLOOKUP(order_details[[#This Row],[Product Name]],products[productName],products[Category Name])</f>
        <v>Grains &amp; Cereals</v>
      </c>
      <c r="H1974" s="6">
        <f>_xlfn.XLOOKUP(order_details[[#This Row],[orderID]],orders[orderID],orders[orderDate])</f>
        <v>42083</v>
      </c>
      <c r="I1974" s="6" t="e">
        <f>DATEVALUE(order_details[[#This Row],[Order Date]])</f>
        <v>#VALUE!</v>
      </c>
      <c r="J1974">
        <v>38</v>
      </c>
      <c r="K1974">
        <v>12</v>
      </c>
      <c r="L1974">
        <v>0.15</v>
      </c>
      <c r="M1974">
        <f>(order_details[[#This Row],[unitPrice]]*order_details[[#This Row],[quantity]]) - (order_details[[#This Row],[unitPrice]]*order_details[[#This Row],[quantity]]*order_details[[#This Row],[discount]])</f>
        <v>387.6</v>
      </c>
      <c r="N1974">
        <f>_xlfn.XLOOKUP(order_details[[#This Row],[orderID]],orders[orderID],orders[freight])</f>
        <v>27.19</v>
      </c>
      <c r="O1974">
        <f>order_details[[#This Row],[Sales]]-order_details[[#This Row],[Freight]]</f>
        <v>360.41</v>
      </c>
      <c r="P1974" s="8">
        <f>(order_details[[#This Row],[Profit]]/order_details[[#This Row],[Sales]])/100</f>
        <v>9.2985036119711036E-3</v>
      </c>
      <c r="Q1974" s="12"/>
    </row>
    <row r="1975" spans="1:17" x14ac:dyDescent="0.25">
      <c r="A1975">
        <v>10966</v>
      </c>
      <c r="B1975">
        <v>62</v>
      </c>
      <c r="C1975" t="str">
        <f>_xlfn.XLOOKUP(order_details[[#This Row],[orderID]],orders[orderID],orders[customerID])</f>
        <v>CHOPS</v>
      </c>
      <c r="D1975" t="str">
        <f>_xlfn.XLOOKUP(order_details[[#This Row],[orderID]],orders[orderID],orders[Employee Name])</f>
        <v>Margaret Peacock</v>
      </c>
      <c r="E1975" t="str">
        <f>_xlfn.XLOOKUP(order_details[[#This Row],[Customer ID]],customers[customerID],customers[companyName])</f>
        <v>Chop-suey Chinese</v>
      </c>
      <c r="F1975" t="str">
        <f>_xlfn.XLOOKUP(order_details[[#This Row],[productID]],products[productID],products[productName])</f>
        <v>Tarte au sucre</v>
      </c>
      <c r="G1975" t="str">
        <f>_xlfn.XLOOKUP(order_details[[#This Row],[Product Name]],products[productName],products[Category Name])</f>
        <v>Confections</v>
      </c>
      <c r="H1975" s="6">
        <f>_xlfn.XLOOKUP(order_details[[#This Row],[orderID]],orders[orderID],orders[orderDate])</f>
        <v>42083</v>
      </c>
      <c r="I1975" s="6" t="e">
        <f>DATEVALUE(order_details[[#This Row],[Order Date]])</f>
        <v>#VALUE!</v>
      </c>
      <c r="J1975">
        <v>49.3</v>
      </c>
      <c r="K1975">
        <v>12</v>
      </c>
      <c r="L1975">
        <v>0.15</v>
      </c>
      <c r="M1975">
        <f>(order_details[[#This Row],[unitPrice]]*order_details[[#This Row],[quantity]]) - (order_details[[#This Row],[unitPrice]]*order_details[[#This Row],[quantity]]*order_details[[#This Row],[discount]])</f>
        <v>502.8599999999999</v>
      </c>
      <c r="N1975">
        <f>_xlfn.XLOOKUP(order_details[[#This Row],[orderID]],orders[orderID],orders[freight])</f>
        <v>27.19</v>
      </c>
      <c r="O1975">
        <f>order_details[[#This Row],[Sales]]-order_details[[#This Row],[Freight]]</f>
        <v>475.6699999999999</v>
      </c>
      <c r="P1975" s="8">
        <f>(order_details[[#This Row],[Profit]]/order_details[[#This Row],[Sales]])/100</f>
        <v>9.4592928449270183E-3</v>
      </c>
      <c r="Q1975" s="12"/>
    </row>
    <row r="1976" spans="1:17" x14ac:dyDescent="0.25">
      <c r="A1976">
        <v>10978</v>
      </c>
      <c r="B1976">
        <v>8</v>
      </c>
      <c r="C1976" t="str">
        <f>_xlfn.XLOOKUP(order_details[[#This Row],[orderID]],orders[orderID],orders[customerID])</f>
        <v>MAISD</v>
      </c>
      <c r="D1976" t="str">
        <f>_xlfn.XLOOKUP(order_details[[#This Row],[orderID]],orders[orderID],orders[Employee Name])</f>
        <v>Anne Dodsworth</v>
      </c>
      <c r="E1976" t="str">
        <f>_xlfn.XLOOKUP(order_details[[#This Row],[Customer ID]],customers[customerID],customers[companyName])</f>
        <v>Maison Dewey</v>
      </c>
      <c r="F1976" t="str">
        <f>_xlfn.XLOOKUP(order_details[[#This Row],[productID]],products[productID],products[productName])</f>
        <v>Northwoods Cranberry Sauce</v>
      </c>
      <c r="G1976" t="str">
        <f>_xlfn.XLOOKUP(order_details[[#This Row],[Product Name]],products[productName],products[Category Name])</f>
        <v>Condiments</v>
      </c>
      <c r="H1976" s="6">
        <f>_xlfn.XLOOKUP(order_details[[#This Row],[orderID]],orders[orderID],orders[orderDate])</f>
        <v>42089</v>
      </c>
      <c r="I1976" s="6" t="e">
        <f>DATEVALUE(order_details[[#This Row],[Order Date]])</f>
        <v>#VALUE!</v>
      </c>
      <c r="J1976">
        <v>40</v>
      </c>
      <c r="K1976">
        <v>20</v>
      </c>
      <c r="L1976">
        <v>0.15</v>
      </c>
      <c r="M1976">
        <f>(order_details[[#This Row],[unitPrice]]*order_details[[#This Row],[quantity]]) - (order_details[[#This Row],[unitPrice]]*order_details[[#This Row],[quantity]]*order_details[[#This Row],[discount]])</f>
        <v>680</v>
      </c>
      <c r="N1976">
        <f>_xlfn.XLOOKUP(order_details[[#This Row],[orderID]],orders[orderID],orders[freight])</f>
        <v>32.82</v>
      </c>
      <c r="O1976">
        <f>order_details[[#This Row],[Sales]]-order_details[[#This Row],[Freight]]</f>
        <v>647.17999999999995</v>
      </c>
      <c r="P1976" s="8">
        <f>(order_details[[#This Row],[Profit]]/order_details[[#This Row],[Sales]])/100</f>
        <v>9.5173529411764698E-3</v>
      </c>
      <c r="Q1976" s="12"/>
    </row>
    <row r="1977" spans="1:17" x14ac:dyDescent="0.25">
      <c r="A1977">
        <v>10978</v>
      </c>
      <c r="B1977">
        <v>21</v>
      </c>
      <c r="C1977" t="str">
        <f>_xlfn.XLOOKUP(order_details[[#This Row],[orderID]],orders[orderID],orders[customerID])</f>
        <v>MAISD</v>
      </c>
      <c r="D1977" t="str">
        <f>_xlfn.XLOOKUP(order_details[[#This Row],[orderID]],orders[orderID],orders[Employee Name])</f>
        <v>Anne Dodsworth</v>
      </c>
      <c r="E1977" t="str">
        <f>_xlfn.XLOOKUP(order_details[[#This Row],[Customer ID]],customers[customerID],customers[companyName])</f>
        <v>Maison Dewey</v>
      </c>
      <c r="F1977" t="str">
        <f>_xlfn.XLOOKUP(order_details[[#This Row],[productID]],products[productID],products[productName])</f>
        <v>Sir Rodney's Scones</v>
      </c>
      <c r="G1977" t="str">
        <f>_xlfn.XLOOKUP(order_details[[#This Row],[Product Name]],products[productName],products[Category Name])</f>
        <v>Confections</v>
      </c>
      <c r="H1977" s="6">
        <f>_xlfn.XLOOKUP(order_details[[#This Row],[orderID]],orders[orderID],orders[orderDate])</f>
        <v>42089</v>
      </c>
      <c r="I1977" s="6" t="e">
        <f>DATEVALUE(order_details[[#This Row],[Order Date]])</f>
        <v>#VALUE!</v>
      </c>
      <c r="J1977">
        <v>10</v>
      </c>
      <c r="K1977">
        <v>40</v>
      </c>
      <c r="L1977">
        <v>0.15</v>
      </c>
      <c r="M1977">
        <f>(order_details[[#This Row],[unitPrice]]*order_details[[#This Row],[quantity]]) - (order_details[[#This Row],[unitPrice]]*order_details[[#This Row],[quantity]]*order_details[[#This Row],[discount]])</f>
        <v>340</v>
      </c>
      <c r="N1977">
        <f>_xlfn.XLOOKUP(order_details[[#This Row],[orderID]],orders[orderID],orders[freight])</f>
        <v>32.82</v>
      </c>
      <c r="O1977">
        <f>order_details[[#This Row],[Sales]]-order_details[[#This Row],[Freight]]</f>
        <v>307.18</v>
      </c>
      <c r="P1977" s="8">
        <f>(order_details[[#This Row],[Profit]]/order_details[[#This Row],[Sales]])/100</f>
        <v>9.0347058823529412E-3</v>
      </c>
      <c r="Q1977" s="12"/>
    </row>
    <row r="1978" spans="1:17" x14ac:dyDescent="0.25">
      <c r="A1978">
        <v>10978</v>
      </c>
      <c r="B1978">
        <v>44</v>
      </c>
      <c r="C1978" t="str">
        <f>_xlfn.XLOOKUP(order_details[[#This Row],[orderID]],orders[orderID],orders[customerID])</f>
        <v>MAISD</v>
      </c>
      <c r="D1978" t="str">
        <f>_xlfn.XLOOKUP(order_details[[#This Row],[orderID]],orders[orderID],orders[Employee Name])</f>
        <v>Anne Dodsworth</v>
      </c>
      <c r="E1978" t="str">
        <f>_xlfn.XLOOKUP(order_details[[#This Row],[Customer ID]],customers[customerID],customers[companyName])</f>
        <v>Maison Dewey</v>
      </c>
      <c r="F1978" t="str">
        <f>_xlfn.XLOOKUP(order_details[[#This Row],[productID]],products[productID],products[productName])</f>
        <v>Gula Malacca</v>
      </c>
      <c r="G1978" t="str">
        <f>_xlfn.XLOOKUP(order_details[[#This Row],[Product Name]],products[productName],products[Category Name])</f>
        <v>Condiments</v>
      </c>
      <c r="H1978" s="6">
        <f>_xlfn.XLOOKUP(order_details[[#This Row],[orderID]],orders[orderID],orders[orderDate])</f>
        <v>42089</v>
      </c>
      <c r="I1978" s="6" t="e">
        <f>DATEVALUE(order_details[[#This Row],[Order Date]])</f>
        <v>#VALUE!</v>
      </c>
      <c r="J1978">
        <v>19.45</v>
      </c>
      <c r="K1978">
        <v>6</v>
      </c>
      <c r="L1978">
        <v>0.15</v>
      </c>
      <c r="M1978">
        <f>(order_details[[#This Row],[unitPrice]]*order_details[[#This Row],[quantity]]) - (order_details[[#This Row],[unitPrice]]*order_details[[#This Row],[quantity]]*order_details[[#This Row],[discount]])</f>
        <v>99.194999999999993</v>
      </c>
      <c r="N1978">
        <f>_xlfn.XLOOKUP(order_details[[#This Row],[orderID]],orders[orderID],orders[freight])</f>
        <v>32.82</v>
      </c>
      <c r="O1978">
        <f>order_details[[#This Row],[Sales]]-order_details[[#This Row],[Freight]]</f>
        <v>66.375</v>
      </c>
      <c r="P1978" s="8">
        <f>(order_details[[#This Row],[Profit]]/order_details[[#This Row],[Sales]])/100</f>
        <v>6.6913654922123103E-3</v>
      </c>
      <c r="Q1978" s="12"/>
    </row>
    <row r="1979" spans="1:17" x14ac:dyDescent="0.25">
      <c r="A1979">
        <v>10983</v>
      </c>
      <c r="B1979">
        <v>13</v>
      </c>
      <c r="C1979" t="str">
        <f>_xlfn.XLOOKUP(order_details[[#This Row],[orderID]],orders[orderID],orders[customerID])</f>
        <v>SAVEA</v>
      </c>
      <c r="D1979" t="str">
        <f>_xlfn.XLOOKUP(order_details[[#This Row],[orderID]],orders[orderID],orders[Employee Name])</f>
        <v>Andrew Fuller</v>
      </c>
      <c r="E1979" t="str">
        <f>_xlfn.XLOOKUP(order_details[[#This Row],[Customer ID]],customers[customerID],customers[companyName])</f>
        <v>Save-a-lot Markets</v>
      </c>
      <c r="F1979" t="str">
        <f>_xlfn.XLOOKUP(order_details[[#This Row],[productID]],products[productID],products[productName])</f>
        <v>Konbu</v>
      </c>
      <c r="G1979" t="str">
        <f>_xlfn.XLOOKUP(order_details[[#This Row],[Product Name]],products[productName],products[Category Name])</f>
        <v>Seafood</v>
      </c>
      <c r="H1979" s="6">
        <f>_xlfn.XLOOKUP(order_details[[#This Row],[orderID]],orders[orderID],orders[orderDate])</f>
        <v>42090</v>
      </c>
      <c r="I1979" s="6" t="e">
        <f>DATEVALUE(order_details[[#This Row],[Order Date]])</f>
        <v>#VALUE!</v>
      </c>
      <c r="J1979">
        <v>6</v>
      </c>
      <c r="K1979">
        <v>84</v>
      </c>
      <c r="L1979">
        <v>0.15</v>
      </c>
      <c r="M1979">
        <f>(order_details[[#This Row],[unitPrice]]*order_details[[#This Row],[quantity]]) - (order_details[[#This Row],[unitPrice]]*order_details[[#This Row],[quantity]]*order_details[[#This Row],[discount]])</f>
        <v>428.4</v>
      </c>
      <c r="N1979">
        <f>_xlfn.XLOOKUP(order_details[[#This Row],[orderID]],orders[orderID],orders[freight])</f>
        <v>657.54</v>
      </c>
      <c r="O1979">
        <f>order_details[[#This Row],[Sales]]-order_details[[#This Row],[Freight]]</f>
        <v>-229.14</v>
      </c>
      <c r="P1979" s="8">
        <f>(order_details[[#This Row],[Profit]]/order_details[[#This Row],[Sales]])/100</f>
        <v>-5.348739495798319E-3</v>
      </c>
      <c r="Q1979" s="12"/>
    </row>
    <row r="1980" spans="1:17" x14ac:dyDescent="0.25">
      <c r="A1980">
        <v>10990</v>
      </c>
      <c r="B1980">
        <v>34</v>
      </c>
      <c r="C1980" t="str">
        <f>_xlfn.XLOOKUP(order_details[[#This Row],[orderID]],orders[orderID],orders[customerID])</f>
        <v>ERNSH</v>
      </c>
      <c r="D1980" t="str">
        <f>_xlfn.XLOOKUP(order_details[[#This Row],[orderID]],orders[orderID],orders[Employee Name])</f>
        <v>Andrew Fuller</v>
      </c>
      <c r="E1980" t="str">
        <f>_xlfn.XLOOKUP(order_details[[#This Row],[Customer ID]],customers[customerID],customers[companyName])</f>
        <v>Ernst Handel</v>
      </c>
      <c r="F1980" t="str">
        <f>_xlfn.XLOOKUP(order_details[[#This Row],[productID]],products[productID],products[productName])</f>
        <v>Sasquatch Ale</v>
      </c>
      <c r="G1980" t="str">
        <f>_xlfn.XLOOKUP(order_details[[#This Row],[Product Name]],products[productName],products[Category Name])</f>
        <v>Beverages</v>
      </c>
      <c r="H1980" s="6">
        <f>_xlfn.XLOOKUP(order_details[[#This Row],[orderID]],orders[orderID],orders[orderDate])</f>
        <v>42095</v>
      </c>
      <c r="I1980" s="6" t="e">
        <f>DATEVALUE(order_details[[#This Row],[Order Date]])</f>
        <v>#VALUE!</v>
      </c>
      <c r="J1980">
        <v>14</v>
      </c>
      <c r="K1980">
        <v>60</v>
      </c>
      <c r="L1980">
        <v>0.15</v>
      </c>
      <c r="M1980">
        <f>(order_details[[#This Row],[unitPrice]]*order_details[[#This Row],[quantity]]) - (order_details[[#This Row],[unitPrice]]*order_details[[#This Row],[quantity]]*order_details[[#This Row],[discount]])</f>
        <v>714</v>
      </c>
      <c r="N1980">
        <f>_xlfn.XLOOKUP(order_details[[#This Row],[orderID]],orders[orderID],orders[freight])</f>
        <v>117.61</v>
      </c>
      <c r="O1980">
        <f>order_details[[#This Row],[Sales]]-order_details[[#This Row],[Freight]]</f>
        <v>596.39</v>
      </c>
      <c r="P1980" s="8">
        <f>(order_details[[#This Row],[Profit]]/order_details[[#This Row],[Sales]])/100</f>
        <v>8.3528011204481792E-3</v>
      </c>
      <c r="Q1980" s="12"/>
    </row>
    <row r="1981" spans="1:17" x14ac:dyDescent="0.25">
      <c r="A1981">
        <v>10990</v>
      </c>
      <c r="B1981">
        <v>55</v>
      </c>
      <c r="C1981" t="str">
        <f>_xlfn.XLOOKUP(order_details[[#This Row],[orderID]],orders[orderID],orders[customerID])</f>
        <v>ERNSH</v>
      </c>
      <c r="D1981" t="str">
        <f>_xlfn.XLOOKUP(order_details[[#This Row],[orderID]],orders[orderID],orders[Employee Name])</f>
        <v>Andrew Fuller</v>
      </c>
      <c r="E1981" t="str">
        <f>_xlfn.XLOOKUP(order_details[[#This Row],[Customer ID]],customers[customerID],customers[companyName])</f>
        <v>Ernst Handel</v>
      </c>
      <c r="F1981" t="str">
        <f>_xlfn.XLOOKUP(order_details[[#This Row],[productID]],products[productID],products[productName])</f>
        <v>Pâté chinois</v>
      </c>
      <c r="G1981" t="str">
        <f>_xlfn.XLOOKUP(order_details[[#This Row],[Product Name]],products[productName],products[Category Name])</f>
        <v>Meat &amp; Poultry</v>
      </c>
      <c r="H1981" s="6">
        <f>_xlfn.XLOOKUP(order_details[[#This Row],[orderID]],orders[orderID],orders[orderDate])</f>
        <v>42095</v>
      </c>
      <c r="I1981" s="6" t="e">
        <f>DATEVALUE(order_details[[#This Row],[Order Date]])</f>
        <v>#VALUE!</v>
      </c>
      <c r="J1981">
        <v>24</v>
      </c>
      <c r="K1981">
        <v>65</v>
      </c>
      <c r="L1981">
        <v>0.15</v>
      </c>
      <c r="M1981">
        <f>(order_details[[#This Row],[unitPrice]]*order_details[[#This Row],[quantity]]) - (order_details[[#This Row],[unitPrice]]*order_details[[#This Row],[quantity]]*order_details[[#This Row],[discount]])</f>
        <v>1326</v>
      </c>
      <c r="N1981">
        <f>_xlfn.XLOOKUP(order_details[[#This Row],[orderID]],orders[orderID],orders[freight])</f>
        <v>117.61</v>
      </c>
      <c r="O1981">
        <f>order_details[[#This Row],[Sales]]-order_details[[#This Row],[Freight]]</f>
        <v>1208.3900000000001</v>
      </c>
      <c r="P1981" s="8">
        <f>(order_details[[#This Row],[Profit]]/order_details[[#This Row],[Sales]])/100</f>
        <v>9.1130467571644055E-3</v>
      </c>
      <c r="Q1981" s="12"/>
    </row>
    <row r="1982" spans="1:17" x14ac:dyDescent="0.25">
      <c r="A1982">
        <v>10990</v>
      </c>
      <c r="B1982">
        <v>61</v>
      </c>
      <c r="C1982" t="str">
        <f>_xlfn.XLOOKUP(order_details[[#This Row],[orderID]],orders[orderID],orders[customerID])</f>
        <v>ERNSH</v>
      </c>
      <c r="D1982" t="str">
        <f>_xlfn.XLOOKUP(order_details[[#This Row],[orderID]],orders[orderID],orders[Employee Name])</f>
        <v>Andrew Fuller</v>
      </c>
      <c r="E1982" t="str">
        <f>_xlfn.XLOOKUP(order_details[[#This Row],[Customer ID]],customers[customerID],customers[companyName])</f>
        <v>Ernst Handel</v>
      </c>
      <c r="F1982" t="str">
        <f>_xlfn.XLOOKUP(order_details[[#This Row],[productID]],products[productID],products[productName])</f>
        <v>Sirop d'érable</v>
      </c>
      <c r="G1982" t="str">
        <f>_xlfn.XLOOKUP(order_details[[#This Row],[Product Name]],products[productName],products[Category Name])</f>
        <v>Condiments</v>
      </c>
      <c r="H1982" s="6">
        <f>_xlfn.XLOOKUP(order_details[[#This Row],[orderID]],orders[orderID],orders[orderDate])</f>
        <v>42095</v>
      </c>
      <c r="I1982" s="6" t="e">
        <f>DATEVALUE(order_details[[#This Row],[Order Date]])</f>
        <v>#VALUE!</v>
      </c>
      <c r="J1982">
        <v>28.5</v>
      </c>
      <c r="K1982">
        <v>66</v>
      </c>
      <c r="L1982">
        <v>0.15</v>
      </c>
      <c r="M1982">
        <f>(order_details[[#This Row],[unitPrice]]*order_details[[#This Row],[quantity]]) - (order_details[[#This Row],[unitPrice]]*order_details[[#This Row],[quantity]]*order_details[[#This Row],[discount]])</f>
        <v>1598.85</v>
      </c>
      <c r="N1982">
        <f>_xlfn.XLOOKUP(order_details[[#This Row],[orderID]],orders[orderID],orders[freight])</f>
        <v>117.61</v>
      </c>
      <c r="O1982">
        <f>order_details[[#This Row],[Sales]]-order_details[[#This Row],[Freight]]</f>
        <v>1481.24</v>
      </c>
      <c r="P1982" s="8">
        <f>(order_details[[#This Row],[Profit]]/order_details[[#This Row],[Sales]])/100</f>
        <v>9.2644087938205597E-3</v>
      </c>
      <c r="Q1982" s="12"/>
    </row>
    <row r="1983" spans="1:17" x14ac:dyDescent="0.25">
      <c r="A1983">
        <v>11002</v>
      </c>
      <c r="B1983">
        <v>35</v>
      </c>
      <c r="C1983" t="str">
        <f>_xlfn.XLOOKUP(order_details[[#This Row],[orderID]],orders[orderID],orders[customerID])</f>
        <v>SAVEA</v>
      </c>
      <c r="D1983" t="str">
        <f>_xlfn.XLOOKUP(order_details[[#This Row],[orderID]],orders[orderID],orders[Employee Name])</f>
        <v>Margaret Peacock</v>
      </c>
      <c r="E1983" t="str">
        <f>_xlfn.XLOOKUP(order_details[[#This Row],[Customer ID]],customers[customerID],customers[companyName])</f>
        <v>Save-a-lot Markets</v>
      </c>
      <c r="F1983" t="str">
        <f>_xlfn.XLOOKUP(order_details[[#This Row],[productID]],products[productID],products[productName])</f>
        <v>Steeleye Stout</v>
      </c>
      <c r="G1983" t="str">
        <f>_xlfn.XLOOKUP(order_details[[#This Row],[Product Name]],products[productName],products[Category Name])</f>
        <v>Beverages</v>
      </c>
      <c r="H1983" s="6">
        <f>_xlfn.XLOOKUP(order_details[[#This Row],[orderID]],orders[orderID],orders[orderDate])</f>
        <v>42100</v>
      </c>
      <c r="I1983" s="6" t="e">
        <f>DATEVALUE(order_details[[#This Row],[Order Date]])</f>
        <v>#VALUE!</v>
      </c>
      <c r="J1983">
        <v>18</v>
      </c>
      <c r="K1983">
        <v>15</v>
      </c>
      <c r="L1983">
        <v>0.15</v>
      </c>
      <c r="M1983">
        <f>(order_details[[#This Row],[unitPrice]]*order_details[[#This Row],[quantity]]) - (order_details[[#This Row],[unitPrice]]*order_details[[#This Row],[quantity]]*order_details[[#This Row],[discount]])</f>
        <v>229.5</v>
      </c>
      <c r="N1983">
        <f>_xlfn.XLOOKUP(order_details[[#This Row],[orderID]],orders[orderID],orders[freight])</f>
        <v>141.16</v>
      </c>
      <c r="O1983">
        <f>order_details[[#This Row],[Sales]]-order_details[[#This Row],[Freight]]</f>
        <v>88.34</v>
      </c>
      <c r="P1983" s="8">
        <f>(order_details[[#This Row],[Profit]]/order_details[[#This Row],[Sales]])/100</f>
        <v>3.8492374727668848E-3</v>
      </c>
      <c r="Q1983" s="12"/>
    </row>
    <row r="1984" spans="1:17" x14ac:dyDescent="0.25">
      <c r="A1984">
        <v>11002</v>
      </c>
      <c r="B1984">
        <v>42</v>
      </c>
      <c r="C1984" t="str">
        <f>_xlfn.XLOOKUP(order_details[[#This Row],[orderID]],orders[orderID],orders[customerID])</f>
        <v>SAVEA</v>
      </c>
      <c r="D1984" t="str">
        <f>_xlfn.XLOOKUP(order_details[[#This Row],[orderID]],orders[orderID],orders[Employee Name])</f>
        <v>Margaret Peacock</v>
      </c>
      <c r="E1984" t="str">
        <f>_xlfn.XLOOKUP(order_details[[#This Row],[Customer ID]],customers[customerID],customers[companyName])</f>
        <v>Save-a-lot Markets</v>
      </c>
      <c r="F1984" t="str">
        <f>_xlfn.XLOOKUP(order_details[[#This Row],[productID]],products[productID],products[productName])</f>
        <v>Singaporean Hokkien Fried Mee</v>
      </c>
      <c r="G1984" t="str">
        <f>_xlfn.XLOOKUP(order_details[[#This Row],[Product Name]],products[productName],products[Category Name])</f>
        <v>Grains &amp; Cereals</v>
      </c>
      <c r="H1984" s="6">
        <f>_xlfn.XLOOKUP(order_details[[#This Row],[orderID]],orders[orderID],orders[orderDate])</f>
        <v>42100</v>
      </c>
      <c r="I1984" s="6" t="e">
        <f>DATEVALUE(order_details[[#This Row],[Order Date]])</f>
        <v>#VALUE!</v>
      </c>
      <c r="J1984">
        <v>14</v>
      </c>
      <c r="K1984">
        <v>24</v>
      </c>
      <c r="L1984">
        <v>0.15</v>
      </c>
      <c r="M1984">
        <f>(order_details[[#This Row],[unitPrice]]*order_details[[#This Row],[quantity]]) - (order_details[[#This Row],[unitPrice]]*order_details[[#This Row],[quantity]]*order_details[[#This Row],[discount]])</f>
        <v>285.60000000000002</v>
      </c>
      <c r="N1984">
        <f>_xlfn.XLOOKUP(order_details[[#This Row],[orderID]],orders[orderID],orders[freight])</f>
        <v>141.16</v>
      </c>
      <c r="O1984">
        <f>order_details[[#This Row],[Sales]]-order_details[[#This Row],[Freight]]</f>
        <v>144.44000000000003</v>
      </c>
      <c r="P1984" s="8">
        <f>(order_details[[#This Row],[Profit]]/order_details[[#This Row],[Sales]])/100</f>
        <v>5.0574229691876761E-3</v>
      </c>
      <c r="Q1984" s="12"/>
    </row>
    <row r="1985" spans="1:17" x14ac:dyDescent="0.25">
      <c r="A1985">
        <v>11020</v>
      </c>
      <c r="B1985">
        <v>10</v>
      </c>
      <c r="C1985" t="str">
        <f>_xlfn.XLOOKUP(order_details[[#This Row],[orderID]],orders[orderID],orders[customerID])</f>
        <v>OTTIK</v>
      </c>
      <c r="D1985" t="str">
        <f>_xlfn.XLOOKUP(order_details[[#This Row],[orderID]],orders[orderID],orders[Employee Name])</f>
        <v>Andrew Fuller</v>
      </c>
      <c r="E1985" t="str">
        <f>_xlfn.XLOOKUP(order_details[[#This Row],[Customer ID]],customers[customerID],customers[companyName])</f>
        <v>Ottilies Käseladen</v>
      </c>
      <c r="F1985" t="str">
        <f>_xlfn.XLOOKUP(order_details[[#This Row],[productID]],products[productID],products[productName])</f>
        <v>Ikura</v>
      </c>
      <c r="G1985" t="str">
        <f>_xlfn.XLOOKUP(order_details[[#This Row],[Product Name]],products[productName],products[Category Name])</f>
        <v>Seafood</v>
      </c>
      <c r="H1985" s="6">
        <f>_xlfn.XLOOKUP(order_details[[#This Row],[orderID]],orders[orderID],orders[orderDate])</f>
        <v>42108</v>
      </c>
      <c r="I1985" s="6" t="e">
        <f>DATEVALUE(order_details[[#This Row],[Order Date]])</f>
        <v>#VALUE!</v>
      </c>
      <c r="J1985">
        <v>31</v>
      </c>
      <c r="K1985">
        <v>24</v>
      </c>
      <c r="L1985">
        <v>0.15</v>
      </c>
      <c r="M1985">
        <f>(order_details[[#This Row],[unitPrice]]*order_details[[#This Row],[quantity]]) - (order_details[[#This Row],[unitPrice]]*order_details[[#This Row],[quantity]]*order_details[[#This Row],[discount]])</f>
        <v>632.4</v>
      </c>
      <c r="N1985">
        <f>_xlfn.XLOOKUP(order_details[[#This Row],[orderID]],orders[orderID],orders[freight])</f>
        <v>43.3</v>
      </c>
      <c r="O1985">
        <f>order_details[[#This Row],[Sales]]-order_details[[#This Row],[Freight]]</f>
        <v>589.1</v>
      </c>
      <c r="P1985" s="8">
        <f>(order_details[[#This Row],[Profit]]/order_details[[#This Row],[Sales]])/100</f>
        <v>9.3153067678684379E-3</v>
      </c>
      <c r="Q1985" s="12"/>
    </row>
    <row r="1986" spans="1:17" x14ac:dyDescent="0.25">
      <c r="A1986">
        <v>11068</v>
      </c>
      <c r="B1986">
        <v>28</v>
      </c>
      <c r="C1986" t="str">
        <f>_xlfn.XLOOKUP(order_details[[#This Row],[orderID]],orders[orderID],orders[customerID])</f>
        <v>QUEEN</v>
      </c>
      <c r="D1986" t="str">
        <f>_xlfn.XLOOKUP(order_details[[#This Row],[orderID]],orders[orderID],orders[Employee Name])</f>
        <v>Laura Callahan</v>
      </c>
      <c r="E1986" t="str">
        <f>_xlfn.XLOOKUP(order_details[[#This Row],[Customer ID]],customers[customerID],customers[companyName])</f>
        <v>Queen Cozinha</v>
      </c>
      <c r="F1986" t="str">
        <f>_xlfn.XLOOKUP(order_details[[#This Row],[productID]],products[productID],products[productName])</f>
        <v>Rössle Sauerkraut</v>
      </c>
      <c r="G1986" t="str">
        <f>_xlfn.XLOOKUP(order_details[[#This Row],[Product Name]],products[productName],products[Category Name])</f>
        <v>Produce</v>
      </c>
      <c r="H1986" s="6">
        <f>_xlfn.XLOOKUP(order_details[[#This Row],[orderID]],orders[orderID],orders[orderDate])</f>
        <v>42128</v>
      </c>
      <c r="I1986" s="6" t="e">
        <f>DATEVALUE(order_details[[#This Row],[Order Date]])</f>
        <v>#VALUE!</v>
      </c>
      <c r="J1986">
        <v>45.6</v>
      </c>
      <c r="K1986">
        <v>8</v>
      </c>
      <c r="L1986">
        <v>0.15</v>
      </c>
      <c r="M1986">
        <f>(order_details[[#This Row],[unitPrice]]*order_details[[#This Row],[quantity]]) - (order_details[[#This Row],[unitPrice]]*order_details[[#This Row],[quantity]]*order_details[[#This Row],[discount]])</f>
        <v>310.08000000000004</v>
      </c>
      <c r="N1986">
        <f>_xlfn.XLOOKUP(order_details[[#This Row],[orderID]],orders[orderID],orders[freight])</f>
        <v>81.75</v>
      </c>
      <c r="O1986">
        <f>order_details[[#This Row],[Sales]]-order_details[[#This Row],[Freight]]</f>
        <v>228.33000000000004</v>
      </c>
      <c r="P1986" s="8">
        <f>(order_details[[#This Row],[Profit]]/order_details[[#This Row],[Sales]])/100</f>
        <v>7.3635835913312695E-3</v>
      </c>
      <c r="Q1986" s="12"/>
    </row>
    <row r="1987" spans="1:17" x14ac:dyDescent="0.25">
      <c r="A1987">
        <v>11068</v>
      </c>
      <c r="B1987">
        <v>43</v>
      </c>
      <c r="C1987" t="str">
        <f>_xlfn.XLOOKUP(order_details[[#This Row],[orderID]],orders[orderID],orders[customerID])</f>
        <v>QUEEN</v>
      </c>
      <c r="D1987" t="str">
        <f>_xlfn.XLOOKUP(order_details[[#This Row],[orderID]],orders[orderID],orders[Employee Name])</f>
        <v>Laura Callahan</v>
      </c>
      <c r="E1987" t="str">
        <f>_xlfn.XLOOKUP(order_details[[#This Row],[Customer ID]],customers[customerID],customers[companyName])</f>
        <v>Queen Cozinha</v>
      </c>
      <c r="F1987" t="str">
        <f>_xlfn.XLOOKUP(order_details[[#This Row],[productID]],products[productID],products[productName])</f>
        <v>Ipoh Coffee</v>
      </c>
      <c r="G1987" t="str">
        <f>_xlfn.XLOOKUP(order_details[[#This Row],[Product Name]],products[productName],products[Category Name])</f>
        <v>Beverages</v>
      </c>
      <c r="H1987" s="6">
        <f>_xlfn.XLOOKUP(order_details[[#This Row],[orderID]],orders[orderID],orders[orderDate])</f>
        <v>42128</v>
      </c>
      <c r="I1987" s="6" t="e">
        <f>DATEVALUE(order_details[[#This Row],[Order Date]])</f>
        <v>#VALUE!</v>
      </c>
      <c r="J1987">
        <v>46</v>
      </c>
      <c r="K1987">
        <v>36</v>
      </c>
      <c r="L1987">
        <v>0.15</v>
      </c>
      <c r="M1987">
        <f>(order_details[[#This Row],[unitPrice]]*order_details[[#This Row],[quantity]]) - (order_details[[#This Row],[unitPrice]]*order_details[[#This Row],[quantity]]*order_details[[#This Row],[discount]])</f>
        <v>1407.6</v>
      </c>
      <c r="N1987">
        <f>_xlfn.XLOOKUP(order_details[[#This Row],[orderID]],orders[orderID],orders[freight])</f>
        <v>81.75</v>
      </c>
      <c r="O1987">
        <f>order_details[[#This Row],[Sales]]-order_details[[#This Row],[Freight]]</f>
        <v>1325.85</v>
      </c>
      <c r="P1987" s="8">
        <f>(order_details[[#This Row],[Profit]]/order_details[[#This Row],[Sales]])/100</f>
        <v>9.4192242114237001E-3</v>
      </c>
      <c r="Q1987" s="12"/>
    </row>
    <row r="1988" spans="1:17" x14ac:dyDescent="0.25">
      <c r="A1988">
        <v>11068</v>
      </c>
      <c r="B1988">
        <v>77</v>
      </c>
      <c r="C1988" t="str">
        <f>_xlfn.XLOOKUP(order_details[[#This Row],[orderID]],orders[orderID],orders[customerID])</f>
        <v>QUEEN</v>
      </c>
      <c r="D1988" t="str">
        <f>_xlfn.XLOOKUP(order_details[[#This Row],[orderID]],orders[orderID],orders[Employee Name])</f>
        <v>Laura Callahan</v>
      </c>
      <c r="E1988" t="str">
        <f>_xlfn.XLOOKUP(order_details[[#This Row],[Customer ID]],customers[customerID],customers[companyName])</f>
        <v>Queen Cozinha</v>
      </c>
      <c r="F1988" t="str">
        <f>_xlfn.XLOOKUP(order_details[[#This Row],[productID]],products[productID],products[productName])</f>
        <v>Original Frankfurter Grüne Soße</v>
      </c>
      <c r="G1988" t="str">
        <f>_xlfn.XLOOKUP(order_details[[#This Row],[Product Name]],products[productName],products[Category Name])</f>
        <v>Condiments</v>
      </c>
      <c r="H1988" s="6">
        <f>_xlfn.XLOOKUP(order_details[[#This Row],[orderID]],orders[orderID],orders[orderDate])</f>
        <v>42128</v>
      </c>
      <c r="I1988" s="6" t="e">
        <f>DATEVALUE(order_details[[#This Row],[Order Date]])</f>
        <v>#VALUE!</v>
      </c>
      <c r="J1988">
        <v>13</v>
      </c>
      <c r="K1988">
        <v>28</v>
      </c>
      <c r="L1988">
        <v>0.15</v>
      </c>
      <c r="M1988">
        <f>(order_details[[#This Row],[unitPrice]]*order_details[[#This Row],[quantity]]) - (order_details[[#This Row],[unitPrice]]*order_details[[#This Row],[quantity]]*order_details[[#This Row],[discount]])</f>
        <v>309.39999999999998</v>
      </c>
      <c r="N1988">
        <f>_xlfn.XLOOKUP(order_details[[#This Row],[orderID]],orders[orderID],orders[freight])</f>
        <v>81.75</v>
      </c>
      <c r="O1988">
        <f>order_details[[#This Row],[Sales]]-order_details[[#This Row],[Freight]]</f>
        <v>227.64999999999998</v>
      </c>
      <c r="P1988" s="8">
        <f>(order_details[[#This Row],[Profit]]/order_details[[#This Row],[Sales]])/100</f>
        <v>7.3577892695539746E-3</v>
      </c>
      <c r="Q1988" s="12"/>
    </row>
    <row r="1989" spans="1:17" x14ac:dyDescent="0.25">
      <c r="A1989">
        <v>11070</v>
      </c>
      <c r="B1989">
        <v>1</v>
      </c>
      <c r="C1989" t="str">
        <f>_xlfn.XLOOKUP(order_details[[#This Row],[orderID]],orders[orderID],orders[customerID])</f>
        <v>LEHMS</v>
      </c>
      <c r="D1989" t="str">
        <f>_xlfn.XLOOKUP(order_details[[#This Row],[orderID]],orders[orderID],orders[Employee Name])</f>
        <v>Andrew Fuller</v>
      </c>
      <c r="E1989" t="str">
        <f>_xlfn.XLOOKUP(order_details[[#This Row],[Customer ID]],customers[customerID],customers[companyName])</f>
        <v>Lehmanns Marktstand</v>
      </c>
      <c r="F1989" t="str">
        <f>_xlfn.XLOOKUP(order_details[[#This Row],[productID]],products[productID],products[productName])</f>
        <v>Chai</v>
      </c>
      <c r="G1989" t="str">
        <f>_xlfn.XLOOKUP(order_details[[#This Row],[Product Name]],products[productName],products[Category Name])</f>
        <v>Beverages</v>
      </c>
      <c r="H1989" s="6">
        <f>_xlfn.XLOOKUP(order_details[[#This Row],[orderID]],orders[orderID],orders[orderDate])</f>
        <v>42129</v>
      </c>
      <c r="I1989" s="6" t="e">
        <f>DATEVALUE(order_details[[#This Row],[Order Date]])</f>
        <v>#VALUE!</v>
      </c>
      <c r="J1989">
        <v>18</v>
      </c>
      <c r="K1989">
        <v>40</v>
      </c>
      <c r="L1989">
        <v>0.15</v>
      </c>
      <c r="M1989">
        <f>(order_details[[#This Row],[unitPrice]]*order_details[[#This Row],[quantity]]) - (order_details[[#This Row],[unitPrice]]*order_details[[#This Row],[quantity]]*order_details[[#This Row],[discount]])</f>
        <v>612</v>
      </c>
      <c r="N1989">
        <f>_xlfn.XLOOKUP(order_details[[#This Row],[orderID]],orders[orderID],orders[freight])</f>
        <v>136</v>
      </c>
      <c r="O1989">
        <f>order_details[[#This Row],[Sales]]-order_details[[#This Row],[Freight]]</f>
        <v>476</v>
      </c>
      <c r="P1989" s="8">
        <f>(order_details[[#This Row],[Profit]]/order_details[[#This Row],[Sales]])/100</f>
        <v>7.7777777777777776E-3</v>
      </c>
      <c r="Q1989" s="12"/>
    </row>
    <row r="1990" spans="1:17" x14ac:dyDescent="0.25">
      <c r="A1990">
        <v>11070</v>
      </c>
      <c r="B1990">
        <v>2</v>
      </c>
      <c r="C1990" t="str">
        <f>_xlfn.XLOOKUP(order_details[[#This Row],[orderID]],orders[orderID],orders[customerID])</f>
        <v>LEHMS</v>
      </c>
      <c r="D1990" t="str">
        <f>_xlfn.XLOOKUP(order_details[[#This Row],[orderID]],orders[orderID],orders[Employee Name])</f>
        <v>Andrew Fuller</v>
      </c>
      <c r="E1990" t="str">
        <f>_xlfn.XLOOKUP(order_details[[#This Row],[Customer ID]],customers[customerID],customers[companyName])</f>
        <v>Lehmanns Marktstand</v>
      </c>
      <c r="F1990" t="str">
        <f>_xlfn.XLOOKUP(order_details[[#This Row],[productID]],products[productID],products[productName])</f>
        <v>Chang</v>
      </c>
      <c r="G1990" t="str">
        <f>_xlfn.XLOOKUP(order_details[[#This Row],[Product Name]],products[productName],products[Category Name])</f>
        <v>Beverages</v>
      </c>
      <c r="H1990" s="6">
        <f>_xlfn.XLOOKUP(order_details[[#This Row],[orderID]],orders[orderID],orders[orderDate])</f>
        <v>42129</v>
      </c>
      <c r="I1990" s="6" t="e">
        <f>DATEVALUE(order_details[[#This Row],[Order Date]])</f>
        <v>#VALUE!</v>
      </c>
      <c r="J1990">
        <v>19</v>
      </c>
      <c r="K1990">
        <v>20</v>
      </c>
      <c r="L1990">
        <v>0.15</v>
      </c>
      <c r="M1990">
        <f>(order_details[[#This Row],[unitPrice]]*order_details[[#This Row],[quantity]]) - (order_details[[#This Row],[unitPrice]]*order_details[[#This Row],[quantity]]*order_details[[#This Row],[discount]])</f>
        <v>323</v>
      </c>
      <c r="N1990">
        <f>_xlfn.XLOOKUP(order_details[[#This Row],[orderID]],orders[orderID],orders[freight])</f>
        <v>136</v>
      </c>
      <c r="O1990">
        <f>order_details[[#This Row],[Sales]]-order_details[[#This Row],[Freight]]</f>
        <v>187</v>
      </c>
      <c r="P1990" s="8">
        <f>(order_details[[#This Row],[Profit]]/order_details[[#This Row],[Sales]])/100</f>
        <v>5.7894736842105266E-3</v>
      </c>
      <c r="Q1990" s="12"/>
    </row>
    <row r="1991" spans="1:17" x14ac:dyDescent="0.25">
      <c r="A1991">
        <v>11070</v>
      </c>
      <c r="B1991">
        <v>16</v>
      </c>
      <c r="C1991" t="str">
        <f>_xlfn.XLOOKUP(order_details[[#This Row],[orderID]],orders[orderID],orders[customerID])</f>
        <v>LEHMS</v>
      </c>
      <c r="D1991" t="str">
        <f>_xlfn.XLOOKUP(order_details[[#This Row],[orderID]],orders[orderID],orders[Employee Name])</f>
        <v>Andrew Fuller</v>
      </c>
      <c r="E1991" t="str">
        <f>_xlfn.XLOOKUP(order_details[[#This Row],[Customer ID]],customers[customerID],customers[companyName])</f>
        <v>Lehmanns Marktstand</v>
      </c>
      <c r="F1991" t="str">
        <f>_xlfn.XLOOKUP(order_details[[#This Row],[productID]],products[productID],products[productName])</f>
        <v>Pavlova</v>
      </c>
      <c r="G1991" t="str">
        <f>_xlfn.XLOOKUP(order_details[[#This Row],[Product Name]],products[productName],products[Category Name])</f>
        <v>Confections</v>
      </c>
      <c r="H1991" s="6">
        <f>_xlfn.XLOOKUP(order_details[[#This Row],[orderID]],orders[orderID],orders[orderDate])</f>
        <v>42129</v>
      </c>
      <c r="I1991" s="6" t="e">
        <f>DATEVALUE(order_details[[#This Row],[Order Date]])</f>
        <v>#VALUE!</v>
      </c>
      <c r="J1991">
        <v>17.45</v>
      </c>
      <c r="K1991">
        <v>30</v>
      </c>
      <c r="L1991">
        <v>0.15</v>
      </c>
      <c r="M1991">
        <f>(order_details[[#This Row],[unitPrice]]*order_details[[#This Row],[quantity]]) - (order_details[[#This Row],[unitPrice]]*order_details[[#This Row],[quantity]]*order_details[[#This Row],[discount]])</f>
        <v>444.97500000000002</v>
      </c>
      <c r="N1991">
        <f>_xlfn.XLOOKUP(order_details[[#This Row],[orderID]],orders[orderID],orders[freight])</f>
        <v>136</v>
      </c>
      <c r="O1991">
        <f>order_details[[#This Row],[Sales]]-order_details[[#This Row],[Freight]]</f>
        <v>308.97500000000002</v>
      </c>
      <c r="P1991" s="8">
        <f>(order_details[[#This Row],[Profit]]/order_details[[#This Row],[Sales]])/100</f>
        <v>6.9436485195797518E-3</v>
      </c>
      <c r="Q1991" s="12"/>
    </row>
    <row r="1992" spans="1:17" x14ac:dyDescent="0.25">
      <c r="A1992">
        <v>11075</v>
      </c>
      <c r="B1992">
        <v>2</v>
      </c>
      <c r="C1992" t="str">
        <f>_xlfn.XLOOKUP(order_details[[#This Row],[orderID]],orders[orderID],orders[customerID])</f>
        <v>RICSU</v>
      </c>
      <c r="D1992" t="str">
        <f>_xlfn.XLOOKUP(order_details[[#This Row],[orderID]],orders[orderID],orders[Employee Name])</f>
        <v>Laura Callahan</v>
      </c>
      <c r="E1992" t="str">
        <f>_xlfn.XLOOKUP(order_details[[#This Row],[Customer ID]],customers[customerID],customers[companyName])</f>
        <v>Richter Supermarkt</v>
      </c>
      <c r="F1992" t="str">
        <f>_xlfn.XLOOKUP(order_details[[#This Row],[productID]],products[productID],products[productName])</f>
        <v>Chang</v>
      </c>
      <c r="G1992" t="str">
        <f>_xlfn.XLOOKUP(order_details[[#This Row],[Product Name]],products[productName],products[Category Name])</f>
        <v>Beverages</v>
      </c>
      <c r="H1992" s="6">
        <f>_xlfn.XLOOKUP(order_details[[#This Row],[orderID]],orders[orderID],orders[orderDate])</f>
        <v>42130</v>
      </c>
      <c r="I1992" s="6" t="e">
        <f>DATEVALUE(order_details[[#This Row],[Order Date]])</f>
        <v>#VALUE!</v>
      </c>
      <c r="J1992">
        <v>19</v>
      </c>
      <c r="K1992">
        <v>10</v>
      </c>
      <c r="L1992">
        <v>0.15</v>
      </c>
      <c r="M1992">
        <f>(order_details[[#This Row],[unitPrice]]*order_details[[#This Row],[quantity]]) - (order_details[[#This Row],[unitPrice]]*order_details[[#This Row],[quantity]]*order_details[[#This Row],[discount]])</f>
        <v>161.5</v>
      </c>
      <c r="N1992">
        <f>_xlfn.XLOOKUP(order_details[[#This Row],[orderID]],orders[orderID],orders[freight])</f>
        <v>6.19</v>
      </c>
      <c r="O1992">
        <f>order_details[[#This Row],[Sales]]-order_details[[#This Row],[Freight]]</f>
        <v>155.31</v>
      </c>
      <c r="P1992" s="8">
        <f>(order_details[[#This Row],[Profit]]/order_details[[#This Row],[Sales]])/100</f>
        <v>9.6167182662538694E-3</v>
      </c>
      <c r="Q1992" s="12"/>
    </row>
    <row r="1993" spans="1:17" x14ac:dyDescent="0.25">
      <c r="A1993">
        <v>11075</v>
      </c>
      <c r="B1993">
        <v>46</v>
      </c>
      <c r="C1993" t="str">
        <f>_xlfn.XLOOKUP(order_details[[#This Row],[orderID]],orders[orderID],orders[customerID])</f>
        <v>RICSU</v>
      </c>
      <c r="D1993" t="str">
        <f>_xlfn.XLOOKUP(order_details[[#This Row],[orderID]],orders[orderID],orders[Employee Name])</f>
        <v>Laura Callahan</v>
      </c>
      <c r="E1993" t="str">
        <f>_xlfn.XLOOKUP(order_details[[#This Row],[Customer ID]],customers[customerID],customers[companyName])</f>
        <v>Richter Supermarkt</v>
      </c>
      <c r="F1993" t="str">
        <f>_xlfn.XLOOKUP(order_details[[#This Row],[productID]],products[productID],products[productName])</f>
        <v>Spegesild</v>
      </c>
      <c r="G1993" t="str">
        <f>_xlfn.XLOOKUP(order_details[[#This Row],[Product Name]],products[productName],products[Category Name])</f>
        <v>Seafood</v>
      </c>
      <c r="H1993" s="6">
        <f>_xlfn.XLOOKUP(order_details[[#This Row],[orderID]],orders[orderID],orders[orderDate])</f>
        <v>42130</v>
      </c>
      <c r="I1993" s="6" t="e">
        <f>DATEVALUE(order_details[[#This Row],[Order Date]])</f>
        <v>#VALUE!</v>
      </c>
      <c r="J1993">
        <v>12</v>
      </c>
      <c r="K1993">
        <v>30</v>
      </c>
      <c r="L1993">
        <v>0.15</v>
      </c>
      <c r="M1993">
        <f>(order_details[[#This Row],[unitPrice]]*order_details[[#This Row],[quantity]]) - (order_details[[#This Row],[unitPrice]]*order_details[[#This Row],[quantity]]*order_details[[#This Row],[discount]])</f>
        <v>306</v>
      </c>
      <c r="N1993">
        <f>_xlfn.XLOOKUP(order_details[[#This Row],[orderID]],orders[orderID],orders[freight])</f>
        <v>6.19</v>
      </c>
      <c r="O1993">
        <f>order_details[[#This Row],[Sales]]-order_details[[#This Row],[Freight]]</f>
        <v>299.81</v>
      </c>
      <c r="P1993" s="8">
        <f>(order_details[[#This Row],[Profit]]/order_details[[#This Row],[Sales]])/100</f>
        <v>9.7977124183006529E-3</v>
      </c>
      <c r="Q1993" s="12"/>
    </row>
    <row r="1994" spans="1:17" x14ac:dyDescent="0.25">
      <c r="A1994">
        <v>11075</v>
      </c>
      <c r="B1994">
        <v>76</v>
      </c>
      <c r="C1994" t="str">
        <f>_xlfn.XLOOKUP(order_details[[#This Row],[orderID]],orders[orderID],orders[customerID])</f>
        <v>RICSU</v>
      </c>
      <c r="D1994" t="str">
        <f>_xlfn.XLOOKUP(order_details[[#This Row],[orderID]],orders[orderID],orders[Employee Name])</f>
        <v>Laura Callahan</v>
      </c>
      <c r="E1994" t="str">
        <f>_xlfn.XLOOKUP(order_details[[#This Row],[Customer ID]],customers[customerID],customers[companyName])</f>
        <v>Richter Supermarkt</v>
      </c>
      <c r="F1994" t="str">
        <f>_xlfn.XLOOKUP(order_details[[#This Row],[productID]],products[productID],products[productName])</f>
        <v>Lakkaliköri</v>
      </c>
      <c r="G1994" t="str">
        <f>_xlfn.XLOOKUP(order_details[[#This Row],[Product Name]],products[productName],products[Category Name])</f>
        <v>Beverages</v>
      </c>
      <c r="H1994" s="6">
        <f>_xlfn.XLOOKUP(order_details[[#This Row],[orderID]],orders[orderID],orders[orderDate])</f>
        <v>42130</v>
      </c>
      <c r="I1994" s="6" t="e">
        <f>DATEVALUE(order_details[[#This Row],[Order Date]])</f>
        <v>#VALUE!</v>
      </c>
      <c r="J1994">
        <v>18</v>
      </c>
      <c r="K1994">
        <v>2</v>
      </c>
      <c r="L1994">
        <v>0.15</v>
      </c>
      <c r="M1994">
        <f>(order_details[[#This Row],[unitPrice]]*order_details[[#This Row],[quantity]]) - (order_details[[#This Row],[unitPrice]]*order_details[[#This Row],[quantity]]*order_details[[#This Row],[discount]])</f>
        <v>30.6</v>
      </c>
      <c r="N1994">
        <f>_xlfn.XLOOKUP(order_details[[#This Row],[orderID]],orders[orderID],orders[freight])</f>
        <v>6.19</v>
      </c>
      <c r="O1994">
        <f>order_details[[#This Row],[Sales]]-order_details[[#This Row],[Freight]]</f>
        <v>24.41</v>
      </c>
      <c r="P1994" s="8">
        <f>(order_details[[#This Row],[Profit]]/order_details[[#This Row],[Sales]])/100</f>
        <v>7.9771241830065356E-3</v>
      </c>
      <c r="Q1994" s="12"/>
    </row>
    <row r="1995" spans="1:17" x14ac:dyDescent="0.25">
      <c r="A1995">
        <v>10260</v>
      </c>
      <c r="B1995">
        <v>41</v>
      </c>
      <c r="C1995" t="str">
        <f>_xlfn.XLOOKUP(order_details[[#This Row],[orderID]],orders[orderID],orders[customerID])</f>
        <v>OTTIK</v>
      </c>
      <c r="D1995" t="str">
        <f>_xlfn.XLOOKUP(order_details[[#This Row],[orderID]],orders[orderID],orders[Employee Name])</f>
        <v>Margaret Peacock</v>
      </c>
      <c r="E1995" t="str">
        <f>_xlfn.XLOOKUP(order_details[[#This Row],[Customer ID]],customers[customerID],customers[companyName])</f>
        <v>Ottilies Käseladen</v>
      </c>
      <c r="F1995" t="str">
        <f>_xlfn.XLOOKUP(order_details[[#This Row],[productID]],products[productID],products[productName])</f>
        <v>Jack's New England Clam Chowder</v>
      </c>
      <c r="G1995" t="str">
        <f>_xlfn.XLOOKUP(order_details[[#This Row],[Product Name]],products[productName],products[Category Name])</f>
        <v>Seafood</v>
      </c>
      <c r="H1995" s="6">
        <f>_xlfn.XLOOKUP(order_details[[#This Row],[orderID]],orders[orderID],orders[orderDate])</f>
        <v>41474</v>
      </c>
      <c r="I1995" s="6" t="e">
        <f>DATEVALUE(order_details[[#This Row],[Order Date]])</f>
        <v>#VALUE!</v>
      </c>
      <c r="J1995">
        <v>7.7</v>
      </c>
      <c r="K1995">
        <v>16</v>
      </c>
      <c r="L1995">
        <v>0.25</v>
      </c>
      <c r="M1995">
        <f>(order_details[[#This Row],[unitPrice]]*order_details[[#This Row],[quantity]]) - (order_details[[#This Row],[unitPrice]]*order_details[[#This Row],[quantity]]*order_details[[#This Row],[discount]])</f>
        <v>92.4</v>
      </c>
      <c r="N1995">
        <f>_xlfn.XLOOKUP(order_details[[#This Row],[orderID]],orders[orderID],orders[freight])</f>
        <v>55.09</v>
      </c>
      <c r="O1995">
        <f>order_details[[#This Row],[Sales]]-order_details[[#This Row],[Freight]]</f>
        <v>37.31</v>
      </c>
      <c r="P1995" s="8">
        <f>(order_details[[#This Row],[Profit]]/order_details[[#This Row],[Sales]])/100</f>
        <v>4.0378787878787882E-3</v>
      </c>
      <c r="Q1995" s="12"/>
    </row>
    <row r="1996" spans="1:17" x14ac:dyDescent="0.25">
      <c r="A1996">
        <v>10260</v>
      </c>
      <c r="B1996">
        <v>62</v>
      </c>
      <c r="C1996" t="str">
        <f>_xlfn.XLOOKUP(order_details[[#This Row],[orderID]],orders[orderID],orders[customerID])</f>
        <v>OTTIK</v>
      </c>
      <c r="D1996" t="str">
        <f>_xlfn.XLOOKUP(order_details[[#This Row],[orderID]],orders[orderID],orders[Employee Name])</f>
        <v>Margaret Peacock</v>
      </c>
      <c r="E1996" t="str">
        <f>_xlfn.XLOOKUP(order_details[[#This Row],[Customer ID]],customers[customerID],customers[companyName])</f>
        <v>Ottilies Käseladen</v>
      </c>
      <c r="F1996" t="str">
        <f>_xlfn.XLOOKUP(order_details[[#This Row],[productID]],products[productID],products[productName])</f>
        <v>Tarte au sucre</v>
      </c>
      <c r="G1996" t="str">
        <f>_xlfn.XLOOKUP(order_details[[#This Row],[Product Name]],products[productName],products[Category Name])</f>
        <v>Confections</v>
      </c>
      <c r="H1996" s="6">
        <f>_xlfn.XLOOKUP(order_details[[#This Row],[orderID]],orders[orderID],orders[orderDate])</f>
        <v>41474</v>
      </c>
      <c r="I1996" s="6" t="e">
        <f>DATEVALUE(order_details[[#This Row],[Order Date]])</f>
        <v>#VALUE!</v>
      </c>
      <c r="J1996">
        <v>39.4</v>
      </c>
      <c r="K1996">
        <v>15</v>
      </c>
      <c r="L1996">
        <v>0.25</v>
      </c>
      <c r="M1996">
        <f>(order_details[[#This Row],[unitPrice]]*order_details[[#This Row],[quantity]]) - (order_details[[#This Row],[unitPrice]]*order_details[[#This Row],[quantity]]*order_details[[#This Row],[discount]])</f>
        <v>443.25</v>
      </c>
      <c r="N1996">
        <f>_xlfn.XLOOKUP(order_details[[#This Row],[orderID]],orders[orderID],orders[freight])</f>
        <v>55.09</v>
      </c>
      <c r="O1996">
        <f>order_details[[#This Row],[Sales]]-order_details[[#This Row],[Freight]]</f>
        <v>388.15999999999997</v>
      </c>
      <c r="P1996" s="8">
        <f>(order_details[[#This Row],[Profit]]/order_details[[#This Row],[Sales]])/100</f>
        <v>8.7571347997743923E-3</v>
      </c>
      <c r="Q1996" s="12"/>
    </row>
    <row r="1997" spans="1:17" x14ac:dyDescent="0.25">
      <c r="A1997">
        <v>10260</v>
      </c>
      <c r="B1997">
        <v>70</v>
      </c>
      <c r="C1997" t="str">
        <f>_xlfn.XLOOKUP(order_details[[#This Row],[orderID]],orders[orderID],orders[customerID])</f>
        <v>OTTIK</v>
      </c>
      <c r="D1997" t="str">
        <f>_xlfn.XLOOKUP(order_details[[#This Row],[orderID]],orders[orderID],orders[Employee Name])</f>
        <v>Margaret Peacock</v>
      </c>
      <c r="E1997" t="str">
        <f>_xlfn.XLOOKUP(order_details[[#This Row],[Customer ID]],customers[customerID],customers[companyName])</f>
        <v>Ottilies Käseladen</v>
      </c>
      <c r="F1997" t="str">
        <f>_xlfn.XLOOKUP(order_details[[#This Row],[productID]],products[productID],products[productName])</f>
        <v>Outback Lager</v>
      </c>
      <c r="G1997" t="str">
        <f>_xlfn.XLOOKUP(order_details[[#This Row],[Product Name]],products[productName],products[Category Name])</f>
        <v>Beverages</v>
      </c>
      <c r="H1997" s="6">
        <f>_xlfn.XLOOKUP(order_details[[#This Row],[orderID]],orders[orderID],orders[orderDate])</f>
        <v>41474</v>
      </c>
      <c r="I1997" s="6" t="e">
        <f>DATEVALUE(order_details[[#This Row],[Order Date]])</f>
        <v>#VALUE!</v>
      </c>
      <c r="J1997">
        <v>12</v>
      </c>
      <c r="K1997">
        <v>21</v>
      </c>
      <c r="L1997">
        <v>0.25</v>
      </c>
      <c r="M1997">
        <f>(order_details[[#This Row],[unitPrice]]*order_details[[#This Row],[quantity]]) - (order_details[[#This Row],[unitPrice]]*order_details[[#This Row],[quantity]]*order_details[[#This Row],[discount]])</f>
        <v>189</v>
      </c>
      <c r="N1997">
        <f>_xlfn.XLOOKUP(order_details[[#This Row],[orderID]],orders[orderID],orders[freight])</f>
        <v>55.09</v>
      </c>
      <c r="O1997">
        <f>order_details[[#This Row],[Sales]]-order_details[[#This Row],[Freight]]</f>
        <v>133.91</v>
      </c>
      <c r="P1997" s="8">
        <f>(order_details[[#This Row],[Profit]]/order_details[[#This Row],[Sales]])/100</f>
        <v>7.0851851851851857E-3</v>
      </c>
      <c r="Q1997" s="12"/>
    </row>
    <row r="1998" spans="1:17" x14ac:dyDescent="0.25">
      <c r="A1998">
        <v>10263</v>
      </c>
      <c r="B1998">
        <v>16</v>
      </c>
      <c r="C1998" t="str">
        <f>_xlfn.XLOOKUP(order_details[[#This Row],[orderID]],orders[orderID],orders[customerID])</f>
        <v>ERNSH</v>
      </c>
      <c r="D1998" t="str">
        <f>_xlfn.XLOOKUP(order_details[[#This Row],[orderID]],orders[orderID],orders[Employee Name])</f>
        <v>Anne Dodsworth</v>
      </c>
      <c r="E1998" t="str">
        <f>_xlfn.XLOOKUP(order_details[[#This Row],[Customer ID]],customers[customerID],customers[companyName])</f>
        <v>Ernst Handel</v>
      </c>
      <c r="F1998" t="str">
        <f>_xlfn.XLOOKUP(order_details[[#This Row],[productID]],products[productID],products[productName])</f>
        <v>Pavlova</v>
      </c>
      <c r="G1998" t="str">
        <f>_xlfn.XLOOKUP(order_details[[#This Row],[Product Name]],products[productName],products[Category Name])</f>
        <v>Confections</v>
      </c>
      <c r="H1998" s="6">
        <f>_xlfn.XLOOKUP(order_details[[#This Row],[orderID]],orders[orderID],orders[orderDate])</f>
        <v>41478</v>
      </c>
      <c r="I1998" s="6" t="e">
        <f>DATEVALUE(order_details[[#This Row],[Order Date]])</f>
        <v>#VALUE!</v>
      </c>
      <c r="J1998">
        <v>13.9</v>
      </c>
      <c r="K1998">
        <v>60</v>
      </c>
      <c r="L1998">
        <v>0.25</v>
      </c>
      <c r="M1998">
        <f>(order_details[[#This Row],[unitPrice]]*order_details[[#This Row],[quantity]]) - (order_details[[#This Row],[unitPrice]]*order_details[[#This Row],[quantity]]*order_details[[#This Row],[discount]])</f>
        <v>625.5</v>
      </c>
      <c r="N1998">
        <f>_xlfn.XLOOKUP(order_details[[#This Row],[orderID]],orders[orderID],orders[freight])</f>
        <v>146.06</v>
      </c>
      <c r="O1998">
        <f>order_details[[#This Row],[Sales]]-order_details[[#This Row],[Freight]]</f>
        <v>479.44</v>
      </c>
      <c r="P1998" s="8">
        <f>(order_details[[#This Row],[Profit]]/order_details[[#This Row],[Sales]])/100</f>
        <v>7.6649080735411669E-3</v>
      </c>
      <c r="Q1998" s="12"/>
    </row>
    <row r="1999" spans="1:17" x14ac:dyDescent="0.25">
      <c r="A1999">
        <v>10263</v>
      </c>
      <c r="B1999">
        <v>30</v>
      </c>
      <c r="C1999" t="str">
        <f>_xlfn.XLOOKUP(order_details[[#This Row],[orderID]],orders[orderID],orders[customerID])</f>
        <v>ERNSH</v>
      </c>
      <c r="D1999" t="str">
        <f>_xlfn.XLOOKUP(order_details[[#This Row],[orderID]],orders[orderID],orders[Employee Name])</f>
        <v>Anne Dodsworth</v>
      </c>
      <c r="E1999" t="str">
        <f>_xlfn.XLOOKUP(order_details[[#This Row],[Customer ID]],customers[customerID],customers[companyName])</f>
        <v>Ernst Handel</v>
      </c>
      <c r="F1999" t="str">
        <f>_xlfn.XLOOKUP(order_details[[#This Row],[productID]],products[productID],products[productName])</f>
        <v>Nord-Ost Matjeshering</v>
      </c>
      <c r="G1999" t="str">
        <f>_xlfn.XLOOKUP(order_details[[#This Row],[Product Name]],products[productName],products[Category Name])</f>
        <v>Seafood</v>
      </c>
      <c r="H1999" s="6">
        <f>_xlfn.XLOOKUP(order_details[[#This Row],[orderID]],orders[orderID],orders[orderDate])</f>
        <v>41478</v>
      </c>
      <c r="I1999" s="6" t="e">
        <f>DATEVALUE(order_details[[#This Row],[Order Date]])</f>
        <v>#VALUE!</v>
      </c>
      <c r="J1999">
        <v>20.7</v>
      </c>
      <c r="K1999">
        <v>60</v>
      </c>
      <c r="L1999">
        <v>0.25</v>
      </c>
      <c r="M1999">
        <f>(order_details[[#This Row],[unitPrice]]*order_details[[#This Row],[quantity]]) - (order_details[[#This Row],[unitPrice]]*order_details[[#This Row],[quantity]]*order_details[[#This Row],[discount]])</f>
        <v>931.5</v>
      </c>
      <c r="N1999">
        <f>_xlfn.XLOOKUP(order_details[[#This Row],[orderID]],orders[orderID],orders[freight])</f>
        <v>146.06</v>
      </c>
      <c r="O1999">
        <f>order_details[[#This Row],[Sales]]-order_details[[#This Row],[Freight]]</f>
        <v>785.44</v>
      </c>
      <c r="P1999" s="8">
        <f>(order_details[[#This Row],[Profit]]/order_details[[#This Row],[Sales]])/100</f>
        <v>8.4319914117015563E-3</v>
      </c>
      <c r="Q1999" s="12"/>
    </row>
    <row r="2000" spans="1:17" x14ac:dyDescent="0.25">
      <c r="A2000">
        <v>10263</v>
      </c>
      <c r="B2000">
        <v>74</v>
      </c>
      <c r="C2000" t="str">
        <f>_xlfn.XLOOKUP(order_details[[#This Row],[orderID]],orders[orderID],orders[customerID])</f>
        <v>ERNSH</v>
      </c>
      <c r="D2000" t="str">
        <f>_xlfn.XLOOKUP(order_details[[#This Row],[orderID]],orders[orderID],orders[Employee Name])</f>
        <v>Anne Dodsworth</v>
      </c>
      <c r="E2000" t="str">
        <f>_xlfn.XLOOKUP(order_details[[#This Row],[Customer ID]],customers[customerID],customers[companyName])</f>
        <v>Ernst Handel</v>
      </c>
      <c r="F2000" t="str">
        <f>_xlfn.XLOOKUP(order_details[[#This Row],[productID]],products[productID],products[productName])</f>
        <v>Longlife Tofu</v>
      </c>
      <c r="G2000" t="str">
        <f>_xlfn.XLOOKUP(order_details[[#This Row],[Product Name]],products[productName],products[Category Name])</f>
        <v>Produce</v>
      </c>
      <c r="H2000" s="6">
        <f>_xlfn.XLOOKUP(order_details[[#This Row],[orderID]],orders[orderID],orders[orderDate])</f>
        <v>41478</v>
      </c>
      <c r="I2000" s="6" t="e">
        <f>DATEVALUE(order_details[[#This Row],[Order Date]])</f>
        <v>#VALUE!</v>
      </c>
      <c r="J2000">
        <v>8</v>
      </c>
      <c r="K2000">
        <v>36</v>
      </c>
      <c r="L2000">
        <v>0.25</v>
      </c>
      <c r="M2000">
        <f>(order_details[[#This Row],[unitPrice]]*order_details[[#This Row],[quantity]]) - (order_details[[#This Row],[unitPrice]]*order_details[[#This Row],[quantity]]*order_details[[#This Row],[discount]])</f>
        <v>216</v>
      </c>
      <c r="N2000">
        <f>_xlfn.XLOOKUP(order_details[[#This Row],[orderID]],orders[orderID],orders[freight])</f>
        <v>146.06</v>
      </c>
      <c r="O2000">
        <f>order_details[[#This Row],[Sales]]-order_details[[#This Row],[Freight]]</f>
        <v>69.94</v>
      </c>
      <c r="P2000" s="8">
        <f>(order_details[[#This Row],[Profit]]/order_details[[#This Row],[Sales]])/100</f>
        <v>3.2379629629629629E-3</v>
      </c>
      <c r="Q2000" s="12"/>
    </row>
    <row r="2001" spans="1:17" x14ac:dyDescent="0.25">
      <c r="A2001">
        <v>10279</v>
      </c>
      <c r="B2001">
        <v>17</v>
      </c>
      <c r="C2001" t="str">
        <f>_xlfn.XLOOKUP(order_details[[#This Row],[orderID]],orders[orderID],orders[customerID])</f>
        <v>LEHMS</v>
      </c>
      <c r="D2001" t="str">
        <f>_xlfn.XLOOKUP(order_details[[#This Row],[orderID]],orders[orderID],orders[Employee Name])</f>
        <v>Laura Callahan</v>
      </c>
      <c r="E2001" t="str">
        <f>_xlfn.XLOOKUP(order_details[[#This Row],[Customer ID]],customers[customerID],customers[companyName])</f>
        <v>Lehmanns Marktstand</v>
      </c>
      <c r="F2001" t="str">
        <f>_xlfn.XLOOKUP(order_details[[#This Row],[productID]],products[productID],products[productName])</f>
        <v>Alice Mutton</v>
      </c>
      <c r="G2001" t="str">
        <f>_xlfn.XLOOKUP(order_details[[#This Row],[Product Name]],products[productName],products[Category Name])</f>
        <v>Meat &amp; Poultry</v>
      </c>
      <c r="H2001" s="6">
        <f>_xlfn.XLOOKUP(order_details[[#This Row],[orderID]],orders[orderID],orders[orderDate])</f>
        <v>41499</v>
      </c>
      <c r="I2001" s="6" t="e">
        <f>DATEVALUE(order_details[[#This Row],[Order Date]])</f>
        <v>#VALUE!</v>
      </c>
      <c r="J2001">
        <v>31.2</v>
      </c>
      <c r="K2001">
        <v>15</v>
      </c>
      <c r="L2001">
        <v>0.25</v>
      </c>
      <c r="M2001">
        <f>(order_details[[#This Row],[unitPrice]]*order_details[[#This Row],[quantity]]) - (order_details[[#This Row],[unitPrice]]*order_details[[#This Row],[quantity]]*order_details[[#This Row],[discount]])</f>
        <v>351</v>
      </c>
      <c r="N2001">
        <f>_xlfn.XLOOKUP(order_details[[#This Row],[orderID]],orders[orderID],orders[freight])</f>
        <v>25.83</v>
      </c>
      <c r="O2001">
        <f>order_details[[#This Row],[Sales]]-order_details[[#This Row],[Freight]]</f>
        <v>325.17</v>
      </c>
      <c r="P2001" s="8">
        <f>(order_details[[#This Row],[Profit]]/order_details[[#This Row],[Sales]])/100</f>
        <v>9.2641025641025648E-3</v>
      </c>
      <c r="Q2001" s="12"/>
    </row>
    <row r="2002" spans="1:17" x14ac:dyDescent="0.25">
      <c r="A2002">
        <v>10284</v>
      </c>
      <c r="B2002">
        <v>27</v>
      </c>
      <c r="C2002" t="str">
        <f>_xlfn.XLOOKUP(order_details[[#This Row],[orderID]],orders[orderID],orders[customerID])</f>
        <v>LEHMS</v>
      </c>
      <c r="D2002" t="str">
        <f>_xlfn.XLOOKUP(order_details[[#This Row],[orderID]],orders[orderID],orders[Employee Name])</f>
        <v>Margaret Peacock</v>
      </c>
      <c r="E2002" t="str">
        <f>_xlfn.XLOOKUP(order_details[[#This Row],[Customer ID]],customers[customerID],customers[companyName])</f>
        <v>Lehmanns Marktstand</v>
      </c>
      <c r="F2002" t="str">
        <f>_xlfn.XLOOKUP(order_details[[#This Row],[productID]],products[productID],products[productName])</f>
        <v>Schoggi Schokolade</v>
      </c>
      <c r="G2002" t="str">
        <f>_xlfn.XLOOKUP(order_details[[#This Row],[Product Name]],products[productName],products[Category Name])</f>
        <v>Confections</v>
      </c>
      <c r="H2002" s="6">
        <f>_xlfn.XLOOKUP(order_details[[#This Row],[orderID]],orders[orderID],orders[orderDate])</f>
        <v>41505</v>
      </c>
      <c r="I2002" s="6" t="e">
        <f>DATEVALUE(order_details[[#This Row],[Order Date]])</f>
        <v>#VALUE!</v>
      </c>
      <c r="J2002">
        <v>35.1</v>
      </c>
      <c r="K2002">
        <v>15</v>
      </c>
      <c r="L2002">
        <v>0.25</v>
      </c>
      <c r="M2002">
        <f>(order_details[[#This Row],[unitPrice]]*order_details[[#This Row],[quantity]]) - (order_details[[#This Row],[unitPrice]]*order_details[[#This Row],[quantity]]*order_details[[#This Row],[discount]])</f>
        <v>394.875</v>
      </c>
      <c r="N2002">
        <f>_xlfn.XLOOKUP(order_details[[#This Row],[orderID]],orders[orderID],orders[freight])</f>
        <v>76.56</v>
      </c>
      <c r="O2002">
        <f>order_details[[#This Row],[Sales]]-order_details[[#This Row],[Freight]]</f>
        <v>318.315</v>
      </c>
      <c r="P2002" s="8">
        <f>(order_details[[#This Row],[Profit]]/order_details[[#This Row],[Sales]])/100</f>
        <v>8.0611585944919267E-3</v>
      </c>
      <c r="Q2002" s="12"/>
    </row>
    <row r="2003" spans="1:17" x14ac:dyDescent="0.25">
      <c r="A2003">
        <v>10284</v>
      </c>
      <c r="B2003">
        <v>60</v>
      </c>
      <c r="C2003" t="str">
        <f>_xlfn.XLOOKUP(order_details[[#This Row],[orderID]],orders[orderID],orders[customerID])</f>
        <v>LEHMS</v>
      </c>
      <c r="D2003" t="str">
        <f>_xlfn.XLOOKUP(order_details[[#This Row],[orderID]],orders[orderID],orders[Employee Name])</f>
        <v>Margaret Peacock</v>
      </c>
      <c r="E2003" t="str">
        <f>_xlfn.XLOOKUP(order_details[[#This Row],[Customer ID]],customers[customerID],customers[companyName])</f>
        <v>Lehmanns Marktstand</v>
      </c>
      <c r="F2003" t="str">
        <f>_xlfn.XLOOKUP(order_details[[#This Row],[productID]],products[productID],products[productName])</f>
        <v>Camembert Pierrot</v>
      </c>
      <c r="G2003" t="str">
        <f>_xlfn.XLOOKUP(order_details[[#This Row],[Product Name]],products[productName],products[Category Name])</f>
        <v>Dairy Products</v>
      </c>
      <c r="H2003" s="6">
        <f>_xlfn.XLOOKUP(order_details[[#This Row],[orderID]],orders[orderID],orders[orderDate])</f>
        <v>41505</v>
      </c>
      <c r="I2003" s="6" t="e">
        <f>DATEVALUE(order_details[[#This Row],[Order Date]])</f>
        <v>#VALUE!</v>
      </c>
      <c r="J2003">
        <v>27.2</v>
      </c>
      <c r="K2003">
        <v>20</v>
      </c>
      <c r="L2003">
        <v>0.25</v>
      </c>
      <c r="M2003">
        <f>(order_details[[#This Row],[unitPrice]]*order_details[[#This Row],[quantity]]) - (order_details[[#This Row],[unitPrice]]*order_details[[#This Row],[quantity]]*order_details[[#This Row],[discount]])</f>
        <v>408</v>
      </c>
      <c r="N2003">
        <f>_xlfn.XLOOKUP(order_details[[#This Row],[orderID]],orders[orderID],orders[freight])</f>
        <v>76.56</v>
      </c>
      <c r="O2003">
        <f>order_details[[#This Row],[Sales]]-order_details[[#This Row],[Freight]]</f>
        <v>331.44</v>
      </c>
      <c r="P2003" s="8">
        <f>(order_details[[#This Row],[Profit]]/order_details[[#This Row],[Sales]])/100</f>
        <v>8.1235294117647065E-3</v>
      </c>
      <c r="Q2003" s="12"/>
    </row>
    <row r="2004" spans="1:17" x14ac:dyDescent="0.25">
      <c r="A2004">
        <v>10284</v>
      </c>
      <c r="B2004">
        <v>67</v>
      </c>
      <c r="C2004" t="str">
        <f>_xlfn.XLOOKUP(order_details[[#This Row],[orderID]],orders[orderID],orders[customerID])</f>
        <v>LEHMS</v>
      </c>
      <c r="D2004" t="str">
        <f>_xlfn.XLOOKUP(order_details[[#This Row],[orderID]],orders[orderID],orders[Employee Name])</f>
        <v>Margaret Peacock</v>
      </c>
      <c r="E2004" t="str">
        <f>_xlfn.XLOOKUP(order_details[[#This Row],[Customer ID]],customers[customerID],customers[companyName])</f>
        <v>Lehmanns Marktstand</v>
      </c>
      <c r="F2004" t="str">
        <f>_xlfn.XLOOKUP(order_details[[#This Row],[productID]],products[productID],products[productName])</f>
        <v>Laughing Lumberjack Lager</v>
      </c>
      <c r="G2004" t="str">
        <f>_xlfn.XLOOKUP(order_details[[#This Row],[Product Name]],products[productName],products[Category Name])</f>
        <v>Beverages</v>
      </c>
      <c r="H2004" s="6">
        <f>_xlfn.XLOOKUP(order_details[[#This Row],[orderID]],orders[orderID],orders[orderDate])</f>
        <v>41505</v>
      </c>
      <c r="I2004" s="6" t="e">
        <f>DATEVALUE(order_details[[#This Row],[Order Date]])</f>
        <v>#VALUE!</v>
      </c>
      <c r="J2004">
        <v>11.2</v>
      </c>
      <c r="K2004">
        <v>5</v>
      </c>
      <c r="L2004">
        <v>0.25</v>
      </c>
      <c r="M2004">
        <f>(order_details[[#This Row],[unitPrice]]*order_details[[#This Row],[quantity]]) - (order_details[[#This Row],[unitPrice]]*order_details[[#This Row],[quantity]]*order_details[[#This Row],[discount]])</f>
        <v>42</v>
      </c>
      <c r="N2004">
        <f>_xlfn.XLOOKUP(order_details[[#This Row],[orderID]],orders[orderID],orders[freight])</f>
        <v>76.56</v>
      </c>
      <c r="O2004">
        <f>order_details[[#This Row],[Sales]]-order_details[[#This Row],[Freight]]</f>
        <v>-34.56</v>
      </c>
      <c r="P2004" s="8">
        <f>(order_details[[#This Row],[Profit]]/order_details[[#This Row],[Sales]])/100</f>
        <v>-8.2285714285714288E-3</v>
      </c>
      <c r="Q2004" s="12"/>
    </row>
    <row r="2005" spans="1:17" x14ac:dyDescent="0.25">
      <c r="A2005">
        <v>10298</v>
      </c>
      <c r="B2005">
        <v>36</v>
      </c>
      <c r="C2005" t="str">
        <f>_xlfn.XLOOKUP(order_details[[#This Row],[orderID]],orders[orderID],orders[customerID])</f>
        <v>HUNGO</v>
      </c>
      <c r="D2005" t="str">
        <f>_xlfn.XLOOKUP(order_details[[#This Row],[orderID]],orders[orderID],orders[Employee Name])</f>
        <v>Michael Suyama</v>
      </c>
      <c r="E2005" t="str">
        <f>_xlfn.XLOOKUP(order_details[[#This Row],[Customer ID]],customers[customerID],customers[companyName])</f>
        <v>Hungry Owl All-Night Grocers</v>
      </c>
      <c r="F2005" t="str">
        <f>_xlfn.XLOOKUP(order_details[[#This Row],[productID]],products[productID],products[productName])</f>
        <v>Inlagd Sill</v>
      </c>
      <c r="G2005" t="str">
        <f>_xlfn.XLOOKUP(order_details[[#This Row],[Product Name]],products[productName],products[Category Name])</f>
        <v>Seafood</v>
      </c>
      <c r="H2005" s="6">
        <f>_xlfn.XLOOKUP(order_details[[#This Row],[orderID]],orders[orderID],orders[orderDate])</f>
        <v>41522</v>
      </c>
      <c r="I2005" s="6" t="e">
        <f>DATEVALUE(order_details[[#This Row],[Order Date]])</f>
        <v>#VALUE!</v>
      </c>
      <c r="J2005">
        <v>15.2</v>
      </c>
      <c r="K2005">
        <v>40</v>
      </c>
      <c r="L2005">
        <v>0.25</v>
      </c>
      <c r="M2005">
        <f>(order_details[[#This Row],[unitPrice]]*order_details[[#This Row],[quantity]]) - (order_details[[#This Row],[unitPrice]]*order_details[[#This Row],[quantity]]*order_details[[#This Row],[discount]])</f>
        <v>456</v>
      </c>
      <c r="N2005">
        <f>_xlfn.XLOOKUP(order_details[[#This Row],[orderID]],orders[orderID],orders[freight])</f>
        <v>168.22</v>
      </c>
      <c r="O2005">
        <f>order_details[[#This Row],[Sales]]-order_details[[#This Row],[Freight]]</f>
        <v>287.77999999999997</v>
      </c>
      <c r="P2005" s="8">
        <f>(order_details[[#This Row],[Profit]]/order_details[[#This Row],[Sales]])/100</f>
        <v>6.3109649122807011E-3</v>
      </c>
      <c r="Q2005" s="12"/>
    </row>
    <row r="2006" spans="1:17" x14ac:dyDescent="0.25">
      <c r="A2006">
        <v>10298</v>
      </c>
      <c r="B2006">
        <v>59</v>
      </c>
      <c r="C2006" t="str">
        <f>_xlfn.XLOOKUP(order_details[[#This Row],[orderID]],orders[orderID],orders[customerID])</f>
        <v>HUNGO</v>
      </c>
      <c r="D2006" t="str">
        <f>_xlfn.XLOOKUP(order_details[[#This Row],[orderID]],orders[orderID],orders[Employee Name])</f>
        <v>Michael Suyama</v>
      </c>
      <c r="E2006" t="str">
        <f>_xlfn.XLOOKUP(order_details[[#This Row],[Customer ID]],customers[customerID],customers[companyName])</f>
        <v>Hungry Owl All-Night Grocers</v>
      </c>
      <c r="F2006" t="str">
        <f>_xlfn.XLOOKUP(order_details[[#This Row],[productID]],products[productID],products[productName])</f>
        <v>Raclette Courdavault</v>
      </c>
      <c r="G2006" t="str">
        <f>_xlfn.XLOOKUP(order_details[[#This Row],[Product Name]],products[productName],products[Category Name])</f>
        <v>Dairy Products</v>
      </c>
      <c r="H2006" s="6">
        <f>_xlfn.XLOOKUP(order_details[[#This Row],[orderID]],orders[orderID],orders[orderDate])</f>
        <v>41522</v>
      </c>
      <c r="I2006" s="6" t="e">
        <f>DATEVALUE(order_details[[#This Row],[Order Date]])</f>
        <v>#VALUE!</v>
      </c>
      <c r="J2006">
        <v>44</v>
      </c>
      <c r="K2006">
        <v>30</v>
      </c>
      <c r="L2006">
        <v>0.25</v>
      </c>
      <c r="M2006">
        <f>(order_details[[#This Row],[unitPrice]]*order_details[[#This Row],[quantity]]) - (order_details[[#This Row],[unitPrice]]*order_details[[#This Row],[quantity]]*order_details[[#This Row],[discount]])</f>
        <v>990</v>
      </c>
      <c r="N2006">
        <f>_xlfn.XLOOKUP(order_details[[#This Row],[orderID]],orders[orderID],orders[freight])</f>
        <v>168.22</v>
      </c>
      <c r="O2006">
        <f>order_details[[#This Row],[Sales]]-order_details[[#This Row],[Freight]]</f>
        <v>821.78</v>
      </c>
      <c r="P2006" s="8">
        <f>(order_details[[#This Row],[Profit]]/order_details[[#This Row],[Sales]])/100</f>
        <v>8.3008080808080805E-3</v>
      </c>
      <c r="Q2006" s="12"/>
    </row>
    <row r="2007" spans="1:17" x14ac:dyDescent="0.25">
      <c r="A2007">
        <v>10344</v>
      </c>
      <c r="B2007">
        <v>8</v>
      </c>
      <c r="C2007" t="str">
        <f>_xlfn.XLOOKUP(order_details[[#This Row],[orderID]],orders[orderID],orders[customerID])</f>
        <v>WHITC</v>
      </c>
      <c r="D2007" t="str">
        <f>_xlfn.XLOOKUP(order_details[[#This Row],[orderID]],orders[orderID],orders[Employee Name])</f>
        <v>Margaret Peacock</v>
      </c>
      <c r="E2007" t="str">
        <f>_xlfn.XLOOKUP(order_details[[#This Row],[Customer ID]],customers[customerID],customers[companyName])</f>
        <v>White Clover Markets</v>
      </c>
      <c r="F2007" t="str">
        <f>_xlfn.XLOOKUP(order_details[[#This Row],[productID]],products[productID],products[productName])</f>
        <v>Northwoods Cranberry Sauce</v>
      </c>
      <c r="G2007" t="str">
        <f>_xlfn.XLOOKUP(order_details[[#This Row],[Product Name]],products[productName],products[Category Name])</f>
        <v>Condiments</v>
      </c>
      <c r="H2007" s="6">
        <f>_xlfn.XLOOKUP(order_details[[#This Row],[orderID]],orders[orderID],orders[orderDate])</f>
        <v>41579</v>
      </c>
      <c r="I2007" s="6" t="e">
        <f>DATEVALUE(order_details[[#This Row],[Order Date]])</f>
        <v>#VALUE!</v>
      </c>
      <c r="J2007">
        <v>32</v>
      </c>
      <c r="K2007">
        <v>70</v>
      </c>
      <c r="L2007">
        <v>0.25</v>
      </c>
      <c r="M2007">
        <f>(order_details[[#This Row],[unitPrice]]*order_details[[#This Row],[quantity]]) - (order_details[[#This Row],[unitPrice]]*order_details[[#This Row],[quantity]]*order_details[[#This Row],[discount]])</f>
        <v>1680</v>
      </c>
      <c r="N2007">
        <f>_xlfn.XLOOKUP(order_details[[#This Row],[orderID]],orders[orderID],orders[freight])</f>
        <v>23.29</v>
      </c>
      <c r="O2007">
        <f>order_details[[#This Row],[Sales]]-order_details[[#This Row],[Freight]]</f>
        <v>1656.71</v>
      </c>
      <c r="P2007" s="8">
        <f>(order_details[[#This Row],[Profit]]/order_details[[#This Row],[Sales]])/100</f>
        <v>9.8613690476190476E-3</v>
      </c>
      <c r="Q2007" s="12"/>
    </row>
    <row r="2008" spans="1:17" x14ac:dyDescent="0.25">
      <c r="A2008">
        <v>10369</v>
      </c>
      <c r="B2008">
        <v>56</v>
      </c>
      <c r="C2008" t="str">
        <f>_xlfn.XLOOKUP(order_details[[#This Row],[orderID]],orders[orderID],orders[customerID])</f>
        <v>SPLIR</v>
      </c>
      <c r="D2008" t="str">
        <f>_xlfn.XLOOKUP(order_details[[#This Row],[orderID]],orders[orderID],orders[Employee Name])</f>
        <v>Laura Callahan</v>
      </c>
      <c r="E2008" t="str">
        <f>_xlfn.XLOOKUP(order_details[[#This Row],[Customer ID]],customers[customerID],customers[companyName])</f>
        <v>Split Rail Beer &amp; Ale</v>
      </c>
      <c r="F2008" t="str">
        <f>_xlfn.XLOOKUP(order_details[[#This Row],[productID]],products[productID],products[productName])</f>
        <v>Gnocchi di nonna Alice</v>
      </c>
      <c r="G2008" t="str">
        <f>_xlfn.XLOOKUP(order_details[[#This Row],[Product Name]],products[productName],products[Category Name])</f>
        <v>Grains &amp; Cereals</v>
      </c>
      <c r="H2008" s="6">
        <f>_xlfn.XLOOKUP(order_details[[#This Row],[orderID]],orders[orderID],orders[orderDate])</f>
        <v>41610</v>
      </c>
      <c r="I2008" s="6" t="e">
        <f>DATEVALUE(order_details[[#This Row],[Order Date]])</f>
        <v>#VALUE!</v>
      </c>
      <c r="J2008">
        <v>30.4</v>
      </c>
      <c r="K2008">
        <v>18</v>
      </c>
      <c r="L2008">
        <v>0.25</v>
      </c>
      <c r="M2008">
        <f>(order_details[[#This Row],[unitPrice]]*order_details[[#This Row],[quantity]]) - (order_details[[#This Row],[unitPrice]]*order_details[[#This Row],[quantity]]*order_details[[#This Row],[discount]])</f>
        <v>410.4</v>
      </c>
      <c r="N2008">
        <f>_xlfn.XLOOKUP(order_details[[#This Row],[orderID]],orders[orderID],orders[freight])</f>
        <v>195.68</v>
      </c>
      <c r="O2008">
        <f>order_details[[#This Row],[Sales]]-order_details[[#This Row],[Freight]]</f>
        <v>214.71999999999997</v>
      </c>
      <c r="P2008" s="8">
        <f>(order_details[[#This Row],[Profit]]/order_details[[#This Row],[Sales]])/100</f>
        <v>5.2319688109161789E-3</v>
      </c>
      <c r="Q2008" s="12"/>
    </row>
    <row r="2009" spans="1:17" x14ac:dyDescent="0.25">
      <c r="A2009">
        <v>10372</v>
      </c>
      <c r="B2009">
        <v>20</v>
      </c>
      <c r="C2009" t="str">
        <f>_xlfn.XLOOKUP(order_details[[#This Row],[orderID]],orders[orderID],orders[customerID])</f>
        <v>QUEEN</v>
      </c>
      <c r="D2009" t="str">
        <f>_xlfn.XLOOKUP(order_details[[#This Row],[orderID]],orders[orderID],orders[Employee Name])</f>
        <v>Steven Buchanan</v>
      </c>
      <c r="E2009" t="str">
        <f>_xlfn.XLOOKUP(order_details[[#This Row],[Customer ID]],customers[customerID],customers[companyName])</f>
        <v>Queen Cozinha</v>
      </c>
      <c r="F2009" t="str">
        <f>_xlfn.XLOOKUP(order_details[[#This Row],[productID]],products[productID],products[productName])</f>
        <v>Sir Rodney's Marmalade</v>
      </c>
      <c r="G2009" t="str">
        <f>_xlfn.XLOOKUP(order_details[[#This Row],[Product Name]],products[productName],products[Category Name])</f>
        <v>Confections</v>
      </c>
      <c r="H2009" s="6">
        <f>_xlfn.XLOOKUP(order_details[[#This Row],[orderID]],orders[orderID],orders[orderDate])</f>
        <v>41612</v>
      </c>
      <c r="I2009" s="6" t="e">
        <f>DATEVALUE(order_details[[#This Row],[Order Date]])</f>
        <v>#VALUE!</v>
      </c>
      <c r="J2009">
        <v>64.8</v>
      </c>
      <c r="K2009">
        <v>12</v>
      </c>
      <c r="L2009">
        <v>0.25</v>
      </c>
      <c r="M2009">
        <f>(order_details[[#This Row],[unitPrice]]*order_details[[#This Row],[quantity]]) - (order_details[[#This Row],[unitPrice]]*order_details[[#This Row],[quantity]]*order_details[[#This Row],[discount]])</f>
        <v>583.19999999999993</v>
      </c>
      <c r="N2009">
        <f>_xlfn.XLOOKUP(order_details[[#This Row],[orderID]],orders[orderID],orders[freight])</f>
        <v>890.78</v>
      </c>
      <c r="O2009">
        <f>order_details[[#This Row],[Sales]]-order_details[[#This Row],[Freight]]</f>
        <v>-307.58000000000004</v>
      </c>
      <c r="P2009" s="8">
        <f>(order_details[[#This Row],[Profit]]/order_details[[#This Row],[Sales]])/100</f>
        <v>-5.2740054869684517E-3</v>
      </c>
      <c r="Q2009" s="12"/>
    </row>
    <row r="2010" spans="1:17" x14ac:dyDescent="0.25">
      <c r="A2010">
        <v>10372</v>
      </c>
      <c r="B2010">
        <v>38</v>
      </c>
      <c r="C2010" t="str">
        <f>_xlfn.XLOOKUP(order_details[[#This Row],[orderID]],orders[orderID],orders[customerID])</f>
        <v>QUEEN</v>
      </c>
      <c r="D2010" t="str">
        <f>_xlfn.XLOOKUP(order_details[[#This Row],[orderID]],orders[orderID],orders[Employee Name])</f>
        <v>Steven Buchanan</v>
      </c>
      <c r="E2010" t="str">
        <f>_xlfn.XLOOKUP(order_details[[#This Row],[Customer ID]],customers[customerID],customers[companyName])</f>
        <v>Queen Cozinha</v>
      </c>
      <c r="F2010" t="str">
        <f>_xlfn.XLOOKUP(order_details[[#This Row],[productID]],products[productID],products[productName])</f>
        <v>Côte de Blaye</v>
      </c>
      <c r="G2010" t="str">
        <f>_xlfn.XLOOKUP(order_details[[#This Row],[Product Name]],products[productName],products[Category Name])</f>
        <v>Beverages</v>
      </c>
      <c r="H2010" s="6">
        <f>_xlfn.XLOOKUP(order_details[[#This Row],[orderID]],orders[orderID],orders[orderDate])</f>
        <v>41612</v>
      </c>
      <c r="I2010" s="6" t="e">
        <f>DATEVALUE(order_details[[#This Row],[Order Date]])</f>
        <v>#VALUE!</v>
      </c>
      <c r="J2010">
        <v>210.8</v>
      </c>
      <c r="K2010">
        <v>40</v>
      </c>
      <c r="L2010">
        <v>0.25</v>
      </c>
      <c r="M2010">
        <f>(order_details[[#This Row],[unitPrice]]*order_details[[#This Row],[quantity]]) - (order_details[[#This Row],[unitPrice]]*order_details[[#This Row],[quantity]]*order_details[[#This Row],[discount]])</f>
        <v>6324</v>
      </c>
      <c r="N2010">
        <f>_xlfn.XLOOKUP(order_details[[#This Row],[orderID]],orders[orderID],orders[freight])</f>
        <v>890.78</v>
      </c>
      <c r="O2010">
        <f>order_details[[#This Row],[Sales]]-order_details[[#This Row],[Freight]]</f>
        <v>5433.22</v>
      </c>
      <c r="P2010" s="8">
        <f>(order_details[[#This Row],[Profit]]/order_details[[#This Row],[Sales]])/100</f>
        <v>8.5914294750158125E-3</v>
      </c>
      <c r="Q2010" s="12"/>
    </row>
    <row r="2011" spans="1:17" x14ac:dyDescent="0.25">
      <c r="A2011">
        <v>10372</v>
      </c>
      <c r="B2011">
        <v>60</v>
      </c>
      <c r="C2011" t="str">
        <f>_xlfn.XLOOKUP(order_details[[#This Row],[orderID]],orders[orderID],orders[customerID])</f>
        <v>QUEEN</v>
      </c>
      <c r="D2011" t="str">
        <f>_xlfn.XLOOKUP(order_details[[#This Row],[orderID]],orders[orderID],orders[Employee Name])</f>
        <v>Steven Buchanan</v>
      </c>
      <c r="E2011" t="str">
        <f>_xlfn.XLOOKUP(order_details[[#This Row],[Customer ID]],customers[customerID],customers[companyName])</f>
        <v>Queen Cozinha</v>
      </c>
      <c r="F2011" t="str">
        <f>_xlfn.XLOOKUP(order_details[[#This Row],[productID]],products[productID],products[productName])</f>
        <v>Camembert Pierrot</v>
      </c>
      <c r="G2011" t="str">
        <f>_xlfn.XLOOKUP(order_details[[#This Row],[Product Name]],products[productName],products[Category Name])</f>
        <v>Dairy Products</v>
      </c>
      <c r="H2011" s="6">
        <f>_xlfn.XLOOKUP(order_details[[#This Row],[orderID]],orders[orderID],orders[orderDate])</f>
        <v>41612</v>
      </c>
      <c r="I2011" s="6" t="e">
        <f>DATEVALUE(order_details[[#This Row],[Order Date]])</f>
        <v>#VALUE!</v>
      </c>
      <c r="J2011">
        <v>27.2</v>
      </c>
      <c r="K2011">
        <v>70</v>
      </c>
      <c r="L2011">
        <v>0.25</v>
      </c>
      <c r="M2011">
        <f>(order_details[[#This Row],[unitPrice]]*order_details[[#This Row],[quantity]]) - (order_details[[#This Row],[unitPrice]]*order_details[[#This Row],[quantity]]*order_details[[#This Row],[discount]])</f>
        <v>1428</v>
      </c>
      <c r="N2011">
        <f>_xlfn.XLOOKUP(order_details[[#This Row],[orderID]],orders[orderID],orders[freight])</f>
        <v>890.78</v>
      </c>
      <c r="O2011">
        <f>order_details[[#This Row],[Sales]]-order_details[[#This Row],[Freight]]</f>
        <v>537.22</v>
      </c>
      <c r="P2011" s="8">
        <f>(order_details[[#This Row],[Profit]]/order_details[[#This Row],[Sales]])/100</f>
        <v>3.7620448179271708E-3</v>
      </c>
      <c r="Q2011" s="12"/>
    </row>
    <row r="2012" spans="1:17" x14ac:dyDescent="0.25">
      <c r="A2012">
        <v>10372</v>
      </c>
      <c r="B2012">
        <v>72</v>
      </c>
      <c r="C2012" t="str">
        <f>_xlfn.XLOOKUP(order_details[[#This Row],[orderID]],orders[orderID],orders[customerID])</f>
        <v>QUEEN</v>
      </c>
      <c r="D2012" t="str">
        <f>_xlfn.XLOOKUP(order_details[[#This Row],[orderID]],orders[orderID],orders[Employee Name])</f>
        <v>Steven Buchanan</v>
      </c>
      <c r="E2012" t="str">
        <f>_xlfn.XLOOKUP(order_details[[#This Row],[Customer ID]],customers[customerID],customers[companyName])</f>
        <v>Queen Cozinha</v>
      </c>
      <c r="F2012" t="str">
        <f>_xlfn.XLOOKUP(order_details[[#This Row],[productID]],products[productID],products[productName])</f>
        <v>Mozzarella di Giovanni</v>
      </c>
      <c r="G2012" t="str">
        <f>_xlfn.XLOOKUP(order_details[[#This Row],[Product Name]],products[productName],products[Category Name])</f>
        <v>Dairy Products</v>
      </c>
      <c r="H2012" s="6">
        <f>_xlfn.XLOOKUP(order_details[[#This Row],[orderID]],orders[orderID],orders[orderDate])</f>
        <v>41612</v>
      </c>
      <c r="I2012" s="6" t="e">
        <f>DATEVALUE(order_details[[#This Row],[Order Date]])</f>
        <v>#VALUE!</v>
      </c>
      <c r="J2012">
        <v>27.8</v>
      </c>
      <c r="K2012">
        <v>42</v>
      </c>
      <c r="L2012">
        <v>0.25</v>
      </c>
      <c r="M2012">
        <f>(order_details[[#This Row],[unitPrice]]*order_details[[#This Row],[quantity]]) - (order_details[[#This Row],[unitPrice]]*order_details[[#This Row],[quantity]]*order_details[[#This Row],[discount]])</f>
        <v>875.7</v>
      </c>
      <c r="N2012">
        <f>_xlfn.XLOOKUP(order_details[[#This Row],[orderID]],orders[orderID],orders[freight])</f>
        <v>890.78</v>
      </c>
      <c r="O2012">
        <f>order_details[[#This Row],[Sales]]-order_details[[#This Row],[Freight]]</f>
        <v>-15.079999999999927</v>
      </c>
      <c r="P2012" s="8">
        <f>(order_details[[#This Row],[Profit]]/order_details[[#This Row],[Sales]])/100</f>
        <v>-1.722050930684016E-4</v>
      </c>
      <c r="Q2012" s="12"/>
    </row>
    <row r="2013" spans="1:17" x14ac:dyDescent="0.25">
      <c r="A2013">
        <v>10393</v>
      </c>
      <c r="B2013">
        <v>2</v>
      </c>
      <c r="C2013" t="str">
        <f>_xlfn.XLOOKUP(order_details[[#This Row],[orderID]],orders[orderID],orders[customerID])</f>
        <v>SAVEA</v>
      </c>
      <c r="D2013" t="str">
        <f>_xlfn.XLOOKUP(order_details[[#This Row],[orderID]],orders[orderID],orders[Employee Name])</f>
        <v>Nancy Davolio</v>
      </c>
      <c r="E2013" t="str">
        <f>_xlfn.XLOOKUP(order_details[[#This Row],[Customer ID]],customers[customerID],customers[companyName])</f>
        <v>Save-a-lot Markets</v>
      </c>
      <c r="F2013" t="str">
        <f>_xlfn.XLOOKUP(order_details[[#This Row],[productID]],products[productID],products[productName])</f>
        <v>Chang</v>
      </c>
      <c r="G2013" t="str">
        <f>_xlfn.XLOOKUP(order_details[[#This Row],[Product Name]],products[productName],products[Category Name])</f>
        <v>Beverages</v>
      </c>
      <c r="H2013" s="6">
        <f>_xlfn.XLOOKUP(order_details[[#This Row],[orderID]],orders[orderID],orders[orderDate])</f>
        <v>41633</v>
      </c>
      <c r="I2013" s="6" t="e">
        <f>DATEVALUE(order_details[[#This Row],[Order Date]])</f>
        <v>#VALUE!</v>
      </c>
      <c r="J2013">
        <v>15.2</v>
      </c>
      <c r="K2013">
        <v>25</v>
      </c>
      <c r="L2013">
        <v>0.25</v>
      </c>
      <c r="M2013">
        <f>(order_details[[#This Row],[unitPrice]]*order_details[[#This Row],[quantity]]) - (order_details[[#This Row],[unitPrice]]*order_details[[#This Row],[quantity]]*order_details[[#This Row],[discount]])</f>
        <v>285</v>
      </c>
      <c r="N2013">
        <f>_xlfn.XLOOKUP(order_details[[#This Row],[orderID]],orders[orderID],orders[freight])</f>
        <v>126.56</v>
      </c>
      <c r="O2013">
        <f>order_details[[#This Row],[Sales]]-order_details[[#This Row],[Freight]]</f>
        <v>158.44</v>
      </c>
      <c r="P2013" s="8">
        <f>(order_details[[#This Row],[Profit]]/order_details[[#This Row],[Sales]])/100</f>
        <v>5.559298245614035E-3</v>
      </c>
      <c r="Q2013" s="12"/>
    </row>
    <row r="2014" spans="1:17" x14ac:dyDescent="0.25">
      <c r="A2014">
        <v>10393</v>
      </c>
      <c r="B2014">
        <v>14</v>
      </c>
      <c r="C2014" t="str">
        <f>_xlfn.XLOOKUP(order_details[[#This Row],[orderID]],orders[orderID],orders[customerID])</f>
        <v>SAVEA</v>
      </c>
      <c r="D2014" t="str">
        <f>_xlfn.XLOOKUP(order_details[[#This Row],[orderID]],orders[orderID],orders[Employee Name])</f>
        <v>Nancy Davolio</v>
      </c>
      <c r="E2014" t="str">
        <f>_xlfn.XLOOKUP(order_details[[#This Row],[Customer ID]],customers[customerID],customers[companyName])</f>
        <v>Save-a-lot Markets</v>
      </c>
      <c r="F2014" t="str">
        <f>_xlfn.XLOOKUP(order_details[[#This Row],[productID]],products[productID],products[productName])</f>
        <v>Tofu</v>
      </c>
      <c r="G2014" t="str">
        <f>_xlfn.XLOOKUP(order_details[[#This Row],[Product Name]],products[productName],products[Category Name])</f>
        <v>Produce</v>
      </c>
      <c r="H2014" s="6">
        <f>_xlfn.XLOOKUP(order_details[[#This Row],[orderID]],orders[orderID],orders[orderDate])</f>
        <v>41633</v>
      </c>
      <c r="I2014" s="6" t="e">
        <f>DATEVALUE(order_details[[#This Row],[Order Date]])</f>
        <v>#VALUE!</v>
      </c>
      <c r="J2014">
        <v>18.600000000000001</v>
      </c>
      <c r="K2014">
        <v>42</v>
      </c>
      <c r="L2014">
        <v>0.25</v>
      </c>
      <c r="M2014">
        <f>(order_details[[#This Row],[unitPrice]]*order_details[[#This Row],[quantity]]) - (order_details[[#This Row],[unitPrice]]*order_details[[#This Row],[quantity]]*order_details[[#This Row],[discount]])</f>
        <v>585.90000000000009</v>
      </c>
      <c r="N2014">
        <f>_xlfn.XLOOKUP(order_details[[#This Row],[orderID]],orders[orderID],orders[freight])</f>
        <v>126.56</v>
      </c>
      <c r="O2014">
        <f>order_details[[#This Row],[Sales]]-order_details[[#This Row],[Freight]]</f>
        <v>459.34000000000009</v>
      </c>
      <c r="P2014" s="8">
        <f>(order_details[[#This Row],[Profit]]/order_details[[#This Row],[Sales]])/100</f>
        <v>7.8399044205495812E-3</v>
      </c>
      <c r="Q2014" s="12"/>
    </row>
    <row r="2015" spans="1:17" x14ac:dyDescent="0.25">
      <c r="A2015">
        <v>10393</v>
      </c>
      <c r="B2015">
        <v>25</v>
      </c>
      <c r="C2015" t="str">
        <f>_xlfn.XLOOKUP(order_details[[#This Row],[orderID]],orders[orderID],orders[customerID])</f>
        <v>SAVEA</v>
      </c>
      <c r="D2015" t="str">
        <f>_xlfn.XLOOKUP(order_details[[#This Row],[orderID]],orders[orderID],orders[Employee Name])</f>
        <v>Nancy Davolio</v>
      </c>
      <c r="E2015" t="str">
        <f>_xlfn.XLOOKUP(order_details[[#This Row],[Customer ID]],customers[customerID],customers[companyName])</f>
        <v>Save-a-lot Markets</v>
      </c>
      <c r="F2015" t="str">
        <f>_xlfn.XLOOKUP(order_details[[#This Row],[productID]],products[productID],products[productName])</f>
        <v>NuNuCa Nuß-Nougat-Creme</v>
      </c>
      <c r="G2015" t="str">
        <f>_xlfn.XLOOKUP(order_details[[#This Row],[Product Name]],products[productName],products[Category Name])</f>
        <v>Confections</v>
      </c>
      <c r="H2015" s="6">
        <f>_xlfn.XLOOKUP(order_details[[#This Row],[orderID]],orders[orderID],orders[orderDate])</f>
        <v>41633</v>
      </c>
      <c r="I2015" s="6" t="e">
        <f>DATEVALUE(order_details[[#This Row],[Order Date]])</f>
        <v>#VALUE!</v>
      </c>
      <c r="J2015">
        <v>11.2</v>
      </c>
      <c r="K2015">
        <v>7</v>
      </c>
      <c r="L2015">
        <v>0.25</v>
      </c>
      <c r="M2015">
        <f>(order_details[[#This Row],[unitPrice]]*order_details[[#This Row],[quantity]]) - (order_details[[#This Row],[unitPrice]]*order_details[[#This Row],[quantity]]*order_details[[#This Row],[discount]])</f>
        <v>58.8</v>
      </c>
      <c r="N2015">
        <f>_xlfn.XLOOKUP(order_details[[#This Row],[orderID]],orders[orderID],orders[freight])</f>
        <v>126.56</v>
      </c>
      <c r="O2015">
        <f>order_details[[#This Row],[Sales]]-order_details[[#This Row],[Freight]]</f>
        <v>-67.760000000000005</v>
      </c>
      <c r="P2015" s="8">
        <f>(order_details[[#This Row],[Profit]]/order_details[[#This Row],[Sales]])/100</f>
        <v>-1.1523809523809525E-2</v>
      </c>
      <c r="Q2015" s="12"/>
    </row>
    <row r="2016" spans="1:17" x14ac:dyDescent="0.25">
      <c r="A2016">
        <v>10393</v>
      </c>
      <c r="B2016">
        <v>26</v>
      </c>
      <c r="C2016" t="str">
        <f>_xlfn.XLOOKUP(order_details[[#This Row],[orderID]],orders[orderID],orders[customerID])</f>
        <v>SAVEA</v>
      </c>
      <c r="D2016" t="str">
        <f>_xlfn.XLOOKUP(order_details[[#This Row],[orderID]],orders[orderID],orders[Employee Name])</f>
        <v>Nancy Davolio</v>
      </c>
      <c r="E2016" t="str">
        <f>_xlfn.XLOOKUP(order_details[[#This Row],[Customer ID]],customers[customerID],customers[companyName])</f>
        <v>Save-a-lot Markets</v>
      </c>
      <c r="F2016" t="str">
        <f>_xlfn.XLOOKUP(order_details[[#This Row],[productID]],products[productID],products[productName])</f>
        <v>Gumbär Gummibärchen</v>
      </c>
      <c r="G2016" t="str">
        <f>_xlfn.XLOOKUP(order_details[[#This Row],[Product Name]],products[productName],products[Category Name])</f>
        <v>Confections</v>
      </c>
      <c r="H2016" s="6">
        <f>_xlfn.XLOOKUP(order_details[[#This Row],[orderID]],orders[orderID],orders[orderDate])</f>
        <v>41633</v>
      </c>
      <c r="I2016" s="6" t="e">
        <f>DATEVALUE(order_details[[#This Row],[Order Date]])</f>
        <v>#VALUE!</v>
      </c>
      <c r="J2016">
        <v>24.9</v>
      </c>
      <c r="K2016">
        <v>70</v>
      </c>
      <c r="L2016">
        <v>0.25</v>
      </c>
      <c r="M2016">
        <f>(order_details[[#This Row],[unitPrice]]*order_details[[#This Row],[quantity]]) - (order_details[[#This Row],[unitPrice]]*order_details[[#This Row],[quantity]]*order_details[[#This Row],[discount]])</f>
        <v>1307.25</v>
      </c>
      <c r="N2016">
        <f>_xlfn.XLOOKUP(order_details[[#This Row],[orderID]],orders[orderID],orders[freight])</f>
        <v>126.56</v>
      </c>
      <c r="O2016">
        <f>order_details[[#This Row],[Sales]]-order_details[[#This Row],[Freight]]</f>
        <v>1180.69</v>
      </c>
      <c r="P2016" s="8">
        <f>(order_details[[#This Row],[Profit]]/order_details[[#This Row],[Sales]])/100</f>
        <v>9.0318607764390893E-3</v>
      </c>
      <c r="Q2016" s="12"/>
    </row>
    <row r="2017" spans="1:17" x14ac:dyDescent="0.25">
      <c r="A2017">
        <v>10417</v>
      </c>
      <c r="B2017">
        <v>46</v>
      </c>
      <c r="C2017" t="str">
        <f>_xlfn.XLOOKUP(order_details[[#This Row],[orderID]],orders[orderID],orders[customerID])</f>
        <v>SIMOB</v>
      </c>
      <c r="D2017" t="str">
        <f>_xlfn.XLOOKUP(order_details[[#This Row],[orderID]],orders[orderID],orders[Employee Name])</f>
        <v>Margaret Peacock</v>
      </c>
      <c r="E2017" t="str">
        <f>_xlfn.XLOOKUP(order_details[[#This Row],[Customer ID]],customers[customerID],customers[companyName])</f>
        <v>Simons bistro</v>
      </c>
      <c r="F2017" t="str">
        <f>_xlfn.XLOOKUP(order_details[[#This Row],[productID]],products[productID],products[productName])</f>
        <v>Spegesild</v>
      </c>
      <c r="G2017" t="str">
        <f>_xlfn.XLOOKUP(order_details[[#This Row],[Product Name]],products[productName],products[Category Name])</f>
        <v>Seafood</v>
      </c>
      <c r="H2017" s="6">
        <f>_xlfn.XLOOKUP(order_details[[#This Row],[orderID]],orders[orderID],orders[orderDate])</f>
        <v>41655</v>
      </c>
      <c r="I2017" s="6" t="e">
        <f>DATEVALUE(order_details[[#This Row],[Order Date]])</f>
        <v>#VALUE!</v>
      </c>
      <c r="J2017">
        <v>9.6</v>
      </c>
      <c r="K2017">
        <v>2</v>
      </c>
      <c r="L2017">
        <v>0.25</v>
      </c>
      <c r="M2017">
        <f>(order_details[[#This Row],[unitPrice]]*order_details[[#This Row],[quantity]]) - (order_details[[#This Row],[unitPrice]]*order_details[[#This Row],[quantity]]*order_details[[#This Row],[discount]])</f>
        <v>14.399999999999999</v>
      </c>
      <c r="N2017">
        <f>_xlfn.XLOOKUP(order_details[[#This Row],[orderID]],orders[orderID],orders[freight])</f>
        <v>70.290000000000006</v>
      </c>
      <c r="O2017">
        <f>order_details[[#This Row],[Sales]]-order_details[[#This Row],[Freight]]</f>
        <v>-55.890000000000008</v>
      </c>
      <c r="P2017" s="8">
        <f>(order_details[[#This Row],[Profit]]/order_details[[#This Row],[Sales]])/100</f>
        <v>-3.8812500000000007E-2</v>
      </c>
      <c r="Q2017" s="12"/>
    </row>
    <row r="2018" spans="1:17" x14ac:dyDescent="0.25">
      <c r="A2018">
        <v>10417</v>
      </c>
      <c r="B2018">
        <v>68</v>
      </c>
      <c r="C2018" t="str">
        <f>_xlfn.XLOOKUP(order_details[[#This Row],[orderID]],orders[orderID],orders[customerID])</f>
        <v>SIMOB</v>
      </c>
      <c r="D2018" t="str">
        <f>_xlfn.XLOOKUP(order_details[[#This Row],[orderID]],orders[orderID],orders[Employee Name])</f>
        <v>Margaret Peacock</v>
      </c>
      <c r="E2018" t="str">
        <f>_xlfn.XLOOKUP(order_details[[#This Row],[Customer ID]],customers[customerID],customers[companyName])</f>
        <v>Simons bistro</v>
      </c>
      <c r="F2018" t="str">
        <f>_xlfn.XLOOKUP(order_details[[#This Row],[productID]],products[productID],products[productName])</f>
        <v>Scottish Longbreads</v>
      </c>
      <c r="G2018" t="str">
        <f>_xlfn.XLOOKUP(order_details[[#This Row],[Product Name]],products[productName],products[Category Name])</f>
        <v>Confections</v>
      </c>
      <c r="H2018" s="6">
        <f>_xlfn.XLOOKUP(order_details[[#This Row],[orderID]],orders[orderID],orders[orderDate])</f>
        <v>41655</v>
      </c>
      <c r="I2018" s="6" t="e">
        <f>DATEVALUE(order_details[[#This Row],[Order Date]])</f>
        <v>#VALUE!</v>
      </c>
      <c r="J2018">
        <v>10</v>
      </c>
      <c r="K2018">
        <v>36</v>
      </c>
      <c r="L2018">
        <v>0.25</v>
      </c>
      <c r="M2018">
        <f>(order_details[[#This Row],[unitPrice]]*order_details[[#This Row],[quantity]]) - (order_details[[#This Row],[unitPrice]]*order_details[[#This Row],[quantity]]*order_details[[#This Row],[discount]])</f>
        <v>270</v>
      </c>
      <c r="N2018">
        <f>_xlfn.XLOOKUP(order_details[[#This Row],[orderID]],orders[orderID],orders[freight])</f>
        <v>70.290000000000006</v>
      </c>
      <c r="O2018">
        <f>order_details[[#This Row],[Sales]]-order_details[[#This Row],[Freight]]</f>
        <v>199.70999999999998</v>
      </c>
      <c r="P2018" s="8">
        <f>(order_details[[#This Row],[Profit]]/order_details[[#This Row],[Sales]])/100</f>
        <v>7.396666666666666E-3</v>
      </c>
      <c r="Q2018" s="12"/>
    </row>
    <row r="2019" spans="1:17" x14ac:dyDescent="0.25">
      <c r="A2019">
        <v>10425</v>
      </c>
      <c r="B2019">
        <v>55</v>
      </c>
      <c r="C2019" t="str">
        <f>_xlfn.XLOOKUP(order_details[[#This Row],[orderID]],orders[orderID],orders[customerID])</f>
        <v>LAMAI</v>
      </c>
      <c r="D2019" t="str">
        <f>_xlfn.XLOOKUP(order_details[[#This Row],[orderID]],orders[orderID],orders[Employee Name])</f>
        <v>Michael Suyama</v>
      </c>
      <c r="E2019" t="str">
        <f>_xlfn.XLOOKUP(order_details[[#This Row],[Customer ID]],customers[customerID],customers[companyName])</f>
        <v>La maison d'Asie</v>
      </c>
      <c r="F2019" t="str">
        <f>_xlfn.XLOOKUP(order_details[[#This Row],[productID]],products[productID],products[productName])</f>
        <v>Pâté chinois</v>
      </c>
      <c r="G2019" t="str">
        <f>_xlfn.XLOOKUP(order_details[[#This Row],[Product Name]],products[productName],products[Category Name])</f>
        <v>Meat &amp; Poultry</v>
      </c>
      <c r="H2019" s="6">
        <f>_xlfn.XLOOKUP(order_details[[#This Row],[orderID]],orders[orderID],orders[orderDate])</f>
        <v>41663</v>
      </c>
      <c r="I2019" s="6" t="e">
        <f>DATEVALUE(order_details[[#This Row],[Order Date]])</f>
        <v>#VALUE!</v>
      </c>
      <c r="J2019">
        <v>19.2</v>
      </c>
      <c r="K2019">
        <v>10</v>
      </c>
      <c r="L2019">
        <v>0.25</v>
      </c>
      <c r="M2019">
        <f>(order_details[[#This Row],[unitPrice]]*order_details[[#This Row],[quantity]]) - (order_details[[#This Row],[unitPrice]]*order_details[[#This Row],[quantity]]*order_details[[#This Row],[discount]])</f>
        <v>144</v>
      </c>
      <c r="N2019">
        <f>_xlfn.XLOOKUP(order_details[[#This Row],[orderID]],orders[orderID],orders[freight])</f>
        <v>7.93</v>
      </c>
      <c r="O2019">
        <f>order_details[[#This Row],[Sales]]-order_details[[#This Row],[Freight]]</f>
        <v>136.07</v>
      </c>
      <c r="P2019" s="8">
        <f>(order_details[[#This Row],[Profit]]/order_details[[#This Row],[Sales]])/100</f>
        <v>9.4493055555555545E-3</v>
      </c>
      <c r="Q2019" s="12"/>
    </row>
    <row r="2020" spans="1:17" x14ac:dyDescent="0.25">
      <c r="A2020">
        <v>10425</v>
      </c>
      <c r="B2020">
        <v>76</v>
      </c>
      <c r="C2020" t="str">
        <f>_xlfn.XLOOKUP(order_details[[#This Row],[orderID]],orders[orderID],orders[customerID])</f>
        <v>LAMAI</v>
      </c>
      <c r="D2020" t="str">
        <f>_xlfn.XLOOKUP(order_details[[#This Row],[orderID]],orders[orderID],orders[Employee Name])</f>
        <v>Michael Suyama</v>
      </c>
      <c r="E2020" t="str">
        <f>_xlfn.XLOOKUP(order_details[[#This Row],[Customer ID]],customers[customerID],customers[companyName])</f>
        <v>La maison d'Asie</v>
      </c>
      <c r="F2020" t="str">
        <f>_xlfn.XLOOKUP(order_details[[#This Row],[productID]],products[productID],products[productName])</f>
        <v>Lakkaliköri</v>
      </c>
      <c r="G2020" t="str">
        <f>_xlfn.XLOOKUP(order_details[[#This Row],[Product Name]],products[productName],products[Category Name])</f>
        <v>Beverages</v>
      </c>
      <c r="H2020" s="6">
        <f>_xlfn.XLOOKUP(order_details[[#This Row],[orderID]],orders[orderID],orders[orderDate])</f>
        <v>41663</v>
      </c>
      <c r="I2020" s="6" t="e">
        <f>DATEVALUE(order_details[[#This Row],[Order Date]])</f>
        <v>#VALUE!</v>
      </c>
      <c r="J2020">
        <v>14.4</v>
      </c>
      <c r="K2020">
        <v>20</v>
      </c>
      <c r="L2020">
        <v>0.25</v>
      </c>
      <c r="M2020">
        <f>(order_details[[#This Row],[unitPrice]]*order_details[[#This Row],[quantity]]) - (order_details[[#This Row],[unitPrice]]*order_details[[#This Row],[quantity]]*order_details[[#This Row],[discount]])</f>
        <v>216</v>
      </c>
      <c r="N2020">
        <f>_xlfn.XLOOKUP(order_details[[#This Row],[orderID]],orders[orderID],orders[freight])</f>
        <v>7.93</v>
      </c>
      <c r="O2020">
        <f>order_details[[#This Row],[Sales]]-order_details[[#This Row],[Freight]]</f>
        <v>208.07</v>
      </c>
      <c r="P2020" s="8">
        <f>(order_details[[#This Row],[Profit]]/order_details[[#This Row],[Sales]])/100</f>
        <v>9.6328703703703698E-3</v>
      </c>
      <c r="Q2020" s="12"/>
    </row>
    <row r="2021" spans="1:17" x14ac:dyDescent="0.25">
      <c r="A2021">
        <v>10429</v>
      </c>
      <c r="B2021">
        <v>63</v>
      </c>
      <c r="C2021" t="str">
        <f>_xlfn.XLOOKUP(order_details[[#This Row],[orderID]],orders[orderID],orders[customerID])</f>
        <v>HUNGO</v>
      </c>
      <c r="D2021" t="str">
        <f>_xlfn.XLOOKUP(order_details[[#This Row],[orderID]],orders[orderID],orders[Employee Name])</f>
        <v>Janet Leverling</v>
      </c>
      <c r="E2021" t="str">
        <f>_xlfn.XLOOKUP(order_details[[#This Row],[Customer ID]],customers[customerID],customers[companyName])</f>
        <v>Hungry Owl All-Night Grocers</v>
      </c>
      <c r="F2021" t="str">
        <f>_xlfn.XLOOKUP(order_details[[#This Row],[productID]],products[productID],products[productName])</f>
        <v>Vegie-spread</v>
      </c>
      <c r="G2021" t="str">
        <f>_xlfn.XLOOKUP(order_details[[#This Row],[Product Name]],products[productName],products[Category Name])</f>
        <v>Condiments</v>
      </c>
      <c r="H2021" s="6">
        <f>_xlfn.XLOOKUP(order_details[[#This Row],[orderID]],orders[orderID],orders[orderDate])</f>
        <v>41668</v>
      </c>
      <c r="I2021" s="6" t="e">
        <f>DATEVALUE(order_details[[#This Row],[Order Date]])</f>
        <v>#VALUE!</v>
      </c>
      <c r="J2021">
        <v>35.1</v>
      </c>
      <c r="K2021">
        <v>35</v>
      </c>
      <c r="L2021">
        <v>0.25</v>
      </c>
      <c r="M2021">
        <f>(order_details[[#This Row],[unitPrice]]*order_details[[#This Row],[quantity]]) - (order_details[[#This Row],[unitPrice]]*order_details[[#This Row],[quantity]]*order_details[[#This Row],[discount]])</f>
        <v>921.375</v>
      </c>
      <c r="N2021">
        <f>_xlfn.XLOOKUP(order_details[[#This Row],[orderID]],orders[orderID],orders[freight])</f>
        <v>56.63</v>
      </c>
      <c r="O2021">
        <f>order_details[[#This Row],[Sales]]-order_details[[#This Row],[Freight]]</f>
        <v>864.745</v>
      </c>
      <c r="P2021" s="8">
        <f>(order_details[[#This Row],[Profit]]/order_details[[#This Row],[Sales]])/100</f>
        <v>9.3853751187084524E-3</v>
      </c>
      <c r="Q2021" s="12"/>
    </row>
    <row r="2022" spans="1:17" x14ac:dyDescent="0.25">
      <c r="A2022">
        <v>10431</v>
      </c>
      <c r="B2022">
        <v>17</v>
      </c>
      <c r="C2022" t="str">
        <f>_xlfn.XLOOKUP(order_details[[#This Row],[orderID]],orders[orderID],orders[customerID])</f>
        <v>BOTTM</v>
      </c>
      <c r="D2022" t="str">
        <f>_xlfn.XLOOKUP(order_details[[#This Row],[orderID]],orders[orderID],orders[Employee Name])</f>
        <v>Margaret Peacock</v>
      </c>
      <c r="E2022" t="str">
        <f>_xlfn.XLOOKUP(order_details[[#This Row],[Customer ID]],customers[customerID],customers[companyName])</f>
        <v>Bottom-Dollar Markets</v>
      </c>
      <c r="F2022" t="str">
        <f>_xlfn.XLOOKUP(order_details[[#This Row],[productID]],products[productID],products[productName])</f>
        <v>Alice Mutton</v>
      </c>
      <c r="G2022" t="str">
        <f>_xlfn.XLOOKUP(order_details[[#This Row],[Product Name]],products[productName],products[Category Name])</f>
        <v>Meat &amp; Poultry</v>
      </c>
      <c r="H2022" s="6">
        <f>_xlfn.XLOOKUP(order_details[[#This Row],[orderID]],orders[orderID],orders[orderDate])</f>
        <v>41669</v>
      </c>
      <c r="I2022" s="6" t="e">
        <f>DATEVALUE(order_details[[#This Row],[Order Date]])</f>
        <v>#VALUE!</v>
      </c>
      <c r="J2022">
        <v>31.2</v>
      </c>
      <c r="K2022">
        <v>50</v>
      </c>
      <c r="L2022">
        <v>0.25</v>
      </c>
      <c r="M2022">
        <f>(order_details[[#This Row],[unitPrice]]*order_details[[#This Row],[quantity]]) - (order_details[[#This Row],[unitPrice]]*order_details[[#This Row],[quantity]]*order_details[[#This Row],[discount]])</f>
        <v>1170</v>
      </c>
      <c r="N2022">
        <f>_xlfn.XLOOKUP(order_details[[#This Row],[orderID]],orders[orderID],orders[freight])</f>
        <v>44.17</v>
      </c>
      <c r="O2022">
        <f>order_details[[#This Row],[Sales]]-order_details[[#This Row],[Freight]]</f>
        <v>1125.83</v>
      </c>
      <c r="P2022" s="8">
        <f>(order_details[[#This Row],[Profit]]/order_details[[#This Row],[Sales]])/100</f>
        <v>9.6224786324786322E-3</v>
      </c>
      <c r="Q2022" s="12"/>
    </row>
    <row r="2023" spans="1:17" x14ac:dyDescent="0.25">
      <c r="A2023">
        <v>10431</v>
      </c>
      <c r="B2023">
        <v>40</v>
      </c>
      <c r="C2023" t="str">
        <f>_xlfn.XLOOKUP(order_details[[#This Row],[orderID]],orders[orderID],orders[customerID])</f>
        <v>BOTTM</v>
      </c>
      <c r="D2023" t="str">
        <f>_xlfn.XLOOKUP(order_details[[#This Row],[orderID]],orders[orderID],orders[Employee Name])</f>
        <v>Margaret Peacock</v>
      </c>
      <c r="E2023" t="str">
        <f>_xlfn.XLOOKUP(order_details[[#This Row],[Customer ID]],customers[customerID],customers[companyName])</f>
        <v>Bottom-Dollar Markets</v>
      </c>
      <c r="F2023" t="str">
        <f>_xlfn.XLOOKUP(order_details[[#This Row],[productID]],products[productID],products[productName])</f>
        <v>Boston Crab Meat</v>
      </c>
      <c r="G2023" t="str">
        <f>_xlfn.XLOOKUP(order_details[[#This Row],[Product Name]],products[productName],products[Category Name])</f>
        <v>Seafood</v>
      </c>
      <c r="H2023" s="6">
        <f>_xlfn.XLOOKUP(order_details[[#This Row],[orderID]],orders[orderID],orders[orderDate])</f>
        <v>41669</v>
      </c>
      <c r="I2023" s="6" t="e">
        <f>DATEVALUE(order_details[[#This Row],[Order Date]])</f>
        <v>#VALUE!</v>
      </c>
      <c r="J2023">
        <v>14.7</v>
      </c>
      <c r="K2023">
        <v>50</v>
      </c>
      <c r="L2023">
        <v>0.25</v>
      </c>
      <c r="M2023">
        <f>(order_details[[#This Row],[unitPrice]]*order_details[[#This Row],[quantity]]) - (order_details[[#This Row],[unitPrice]]*order_details[[#This Row],[quantity]]*order_details[[#This Row],[discount]])</f>
        <v>551.25</v>
      </c>
      <c r="N2023">
        <f>_xlfn.XLOOKUP(order_details[[#This Row],[orderID]],orders[orderID],orders[freight])</f>
        <v>44.17</v>
      </c>
      <c r="O2023">
        <f>order_details[[#This Row],[Sales]]-order_details[[#This Row],[Freight]]</f>
        <v>507.08</v>
      </c>
      <c r="P2023" s="8">
        <f>(order_details[[#This Row],[Profit]]/order_details[[#This Row],[Sales]])/100</f>
        <v>9.1987301587301579E-3</v>
      </c>
      <c r="Q2023" s="12"/>
    </row>
    <row r="2024" spans="1:17" x14ac:dyDescent="0.25">
      <c r="A2024">
        <v>10431</v>
      </c>
      <c r="B2024">
        <v>47</v>
      </c>
      <c r="C2024" t="str">
        <f>_xlfn.XLOOKUP(order_details[[#This Row],[orderID]],orders[orderID],orders[customerID])</f>
        <v>BOTTM</v>
      </c>
      <c r="D2024" t="str">
        <f>_xlfn.XLOOKUP(order_details[[#This Row],[orderID]],orders[orderID],orders[Employee Name])</f>
        <v>Margaret Peacock</v>
      </c>
      <c r="E2024" t="str">
        <f>_xlfn.XLOOKUP(order_details[[#This Row],[Customer ID]],customers[customerID],customers[companyName])</f>
        <v>Bottom-Dollar Markets</v>
      </c>
      <c r="F2024" t="str">
        <f>_xlfn.XLOOKUP(order_details[[#This Row],[productID]],products[productID],products[productName])</f>
        <v>Zaanse koeken</v>
      </c>
      <c r="G2024" t="str">
        <f>_xlfn.XLOOKUP(order_details[[#This Row],[Product Name]],products[productName],products[Category Name])</f>
        <v>Confections</v>
      </c>
      <c r="H2024" s="6">
        <f>_xlfn.XLOOKUP(order_details[[#This Row],[orderID]],orders[orderID],orders[orderDate])</f>
        <v>41669</v>
      </c>
      <c r="I2024" s="6" t="e">
        <f>DATEVALUE(order_details[[#This Row],[Order Date]])</f>
        <v>#VALUE!</v>
      </c>
      <c r="J2024">
        <v>7.6</v>
      </c>
      <c r="K2024">
        <v>30</v>
      </c>
      <c r="L2024">
        <v>0.25</v>
      </c>
      <c r="M2024">
        <f>(order_details[[#This Row],[unitPrice]]*order_details[[#This Row],[quantity]]) - (order_details[[#This Row],[unitPrice]]*order_details[[#This Row],[quantity]]*order_details[[#This Row],[discount]])</f>
        <v>171</v>
      </c>
      <c r="N2024">
        <f>_xlfn.XLOOKUP(order_details[[#This Row],[orderID]],orders[orderID],orders[freight])</f>
        <v>44.17</v>
      </c>
      <c r="O2024">
        <f>order_details[[#This Row],[Sales]]-order_details[[#This Row],[Freight]]</f>
        <v>126.83</v>
      </c>
      <c r="P2024" s="8">
        <f>(order_details[[#This Row],[Profit]]/order_details[[#This Row],[Sales]])/100</f>
        <v>7.4169590643274851E-3</v>
      </c>
      <c r="Q2024" s="12"/>
    </row>
    <row r="2025" spans="1:17" x14ac:dyDescent="0.25">
      <c r="A2025">
        <v>10460</v>
      </c>
      <c r="B2025">
        <v>68</v>
      </c>
      <c r="C2025" t="str">
        <f>_xlfn.XLOOKUP(order_details[[#This Row],[orderID]],orders[orderID],orders[customerID])</f>
        <v>FOLKO</v>
      </c>
      <c r="D2025" t="str">
        <f>_xlfn.XLOOKUP(order_details[[#This Row],[orderID]],orders[orderID],orders[Employee Name])</f>
        <v>Laura Callahan</v>
      </c>
      <c r="E2025" t="str">
        <f>_xlfn.XLOOKUP(order_details[[#This Row],[Customer ID]],customers[customerID],customers[companyName])</f>
        <v>Folk och fä HB</v>
      </c>
      <c r="F2025" t="str">
        <f>_xlfn.XLOOKUP(order_details[[#This Row],[productID]],products[productID],products[productName])</f>
        <v>Scottish Longbreads</v>
      </c>
      <c r="G2025" t="str">
        <f>_xlfn.XLOOKUP(order_details[[#This Row],[Product Name]],products[productName],products[Category Name])</f>
        <v>Confections</v>
      </c>
      <c r="H2025" s="6">
        <f>_xlfn.XLOOKUP(order_details[[#This Row],[orderID]],orders[orderID],orders[orderDate])</f>
        <v>41698</v>
      </c>
      <c r="I2025" s="6" t="e">
        <f>DATEVALUE(order_details[[#This Row],[Order Date]])</f>
        <v>#VALUE!</v>
      </c>
      <c r="J2025">
        <v>10</v>
      </c>
      <c r="K2025">
        <v>21</v>
      </c>
      <c r="L2025">
        <v>0.25</v>
      </c>
      <c r="M2025">
        <f>(order_details[[#This Row],[unitPrice]]*order_details[[#This Row],[quantity]]) - (order_details[[#This Row],[unitPrice]]*order_details[[#This Row],[quantity]]*order_details[[#This Row],[discount]])</f>
        <v>157.5</v>
      </c>
      <c r="N2025">
        <f>_xlfn.XLOOKUP(order_details[[#This Row],[orderID]],orders[orderID],orders[freight])</f>
        <v>16.27</v>
      </c>
      <c r="O2025">
        <f>order_details[[#This Row],[Sales]]-order_details[[#This Row],[Freight]]</f>
        <v>141.22999999999999</v>
      </c>
      <c r="P2025" s="8">
        <f>(order_details[[#This Row],[Profit]]/order_details[[#This Row],[Sales]])/100</f>
        <v>8.9669841269841271E-3</v>
      </c>
      <c r="Q2025" s="12"/>
    </row>
    <row r="2026" spans="1:17" x14ac:dyDescent="0.25">
      <c r="A2026">
        <v>10460</v>
      </c>
      <c r="B2026">
        <v>75</v>
      </c>
      <c r="C2026" t="str">
        <f>_xlfn.XLOOKUP(order_details[[#This Row],[orderID]],orders[orderID],orders[customerID])</f>
        <v>FOLKO</v>
      </c>
      <c r="D2026" t="str">
        <f>_xlfn.XLOOKUP(order_details[[#This Row],[orderID]],orders[orderID],orders[Employee Name])</f>
        <v>Laura Callahan</v>
      </c>
      <c r="E2026" t="str">
        <f>_xlfn.XLOOKUP(order_details[[#This Row],[Customer ID]],customers[customerID],customers[companyName])</f>
        <v>Folk och fä HB</v>
      </c>
      <c r="F2026" t="str">
        <f>_xlfn.XLOOKUP(order_details[[#This Row],[productID]],products[productID],products[productName])</f>
        <v>Rhönbräu Klosterbier</v>
      </c>
      <c r="G2026" t="str">
        <f>_xlfn.XLOOKUP(order_details[[#This Row],[Product Name]],products[productName],products[Category Name])</f>
        <v>Beverages</v>
      </c>
      <c r="H2026" s="6">
        <f>_xlfn.XLOOKUP(order_details[[#This Row],[orderID]],orders[orderID],orders[orderDate])</f>
        <v>41698</v>
      </c>
      <c r="I2026" s="6" t="e">
        <f>DATEVALUE(order_details[[#This Row],[Order Date]])</f>
        <v>#VALUE!</v>
      </c>
      <c r="J2026">
        <v>6.2</v>
      </c>
      <c r="K2026">
        <v>4</v>
      </c>
      <c r="L2026">
        <v>0.25</v>
      </c>
      <c r="M2026">
        <f>(order_details[[#This Row],[unitPrice]]*order_details[[#This Row],[quantity]]) - (order_details[[#This Row],[unitPrice]]*order_details[[#This Row],[quantity]]*order_details[[#This Row],[discount]])</f>
        <v>18.600000000000001</v>
      </c>
      <c r="N2026">
        <f>_xlfn.XLOOKUP(order_details[[#This Row],[orderID]],orders[orderID],orders[freight])</f>
        <v>16.27</v>
      </c>
      <c r="O2026">
        <f>order_details[[#This Row],[Sales]]-order_details[[#This Row],[Freight]]</f>
        <v>2.3300000000000018</v>
      </c>
      <c r="P2026" s="8">
        <f>(order_details[[#This Row],[Profit]]/order_details[[#This Row],[Sales]])/100</f>
        <v>1.2526881720430116E-3</v>
      </c>
      <c r="Q2026" s="12"/>
    </row>
    <row r="2027" spans="1:17" x14ac:dyDescent="0.25">
      <c r="A2027">
        <v>10461</v>
      </c>
      <c r="B2027">
        <v>21</v>
      </c>
      <c r="C2027" t="str">
        <f>_xlfn.XLOOKUP(order_details[[#This Row],[orderID]],orders[orderID],orders[customerID])</f>
        <v>LILAS</v>
      </c>
      <c r="D2027" t="str">
        <f>_xlfn.XLOOKUP(order_details[[#This Row],[orderID]],orders[orderID],orders[Employee Name])</f>
        <v>Nancy Davolio</v>
      </c>
      <c r="E2027" t="str">
        <f>_xlfn.XLOOKUP(order_details[[#This Row],[Customer ID]],customers[customerID],customers[companyName])</f>
        <v>LILA-Supermercado</v>
      </c>
      <c r="F2027" t="str">
        <f>_xlfn.XLOOKUP(order_details[[#This Row],[productID]],products[productID],products[productName])</f>
        <v>Sir Rodney's Scones</v>
      </c>
      <c r="G2027" t="str">
        <f>_xlfn.XLOOKUP(order_details[[#This Row],[Product Name]],products[productName],products[Category Name])</f>
        <v>Confections</v>
      </c>
      <c r="H2027" s="6">
        <f>_xlfn.XLOOKUP(order_details[[#This Row],[orderID]],orders[orderID],orders[orderDate])</f>
        <v>41698</v>
      </c>
      <c r="I2027" s="6" t="e">
        <f>DATEVALUE(order_details[[#This Row],[Order Date]])</f>
        <v>#VALUE!</v>
      </c>
      <c r="J2027">
        <v>8</v>
      </c>
      <c r="K2027">
        <v>40</v>
      </c>
      <c r="L2027">
        <v>0.25</v>
      </c>
      <c r="M2027">
        <f>(order_details[[#This Row],[unitPrice]]*order_details[[#This Row],[quantity]]) - (order_details[[#This Row],[unitPrice]]*order_details[[#This Row],[quantity]]*order_details[[#This Row],[discount]])</f>
        <v>240</v>
      </c>
      <c r="N2027">
        <f>_xlfn.XLOOKUP(order_details[[#This Row],[orderID]],orders[orderID],orders[freight])</f>
        <v>148.61000000000001</v>
      </c>
      <c r="O2027">
        <f>order_details[[#This Row],[Sales]]-order_details[[#This Row],[Freight]]</f>
        <v>91.389999999999986</v>
      </c>
      <c r="P2027" s="8">
        <f>(order_details[[#This Row],[Profit]]/order_details[[#This Row],[Sales]])/100</f>
        <v>3.807916666666666E-3</v>
      </c>
      <c r="Q2027" s="12"/>
    </row>
    <row r="2028" spans="1:17" x14ac:dyDescent="0.25">
      <c r="A2028">
        <v>10461</v>
      </c>
      <c r="B2028">
        <v>30</v>
      </c>
      <c r="C2028" t="str">
        <f>_xlfn.XLOOKUP(order_details[[#This Row],[orderID]],orders[orderID],orders[customerID])</f>
        <v>LILAS</v>
      </c>
      <c r="D2028" t="str">
        <f>_xlfn.XLOOKUP(order_details[[#This Row],[orderID]],orders[orderID],orders[Employee Name])</f>
        <v>Nancy Davolio</v>
      </c>
      <c r="E2028" t="str">
        <f>_xlfn.XLOOKUP(order_details[[#This Row],[Customer ID]],customers[customerID],customers[companyName])</f>
        <v>LILA-Supermercado</v>
      </c>
      <c r="F2028" t="str">
        <f>_xlfn.XLOOKUP(order_details[[#This Row],[productID]],products[productID],products[productName])</f>
        <v>Nord-Ost Matjeshering</v>
      </c>
      <c r="G2028" t="str">
        <f>_xlfn.XLOOKUP(order_details[[#This Row],[Product Name]],products[productName],products[Category Name])</f>
        <v>Seafood</v>
      </c>
      <c r="H2028" s="6">
        <f>_xlfn.XLOOKUP(order_details[[#This Row],[orderID]],orders[orderID],orders[orderDate])</f>
        <v>41698</v>
      </c>
      <c r="I2028" s="6" t="e">
        <f>DATEVALUE(order_details[[#This Row],[Order Date]])</f>
        <v>#VALUE!</v>
      </c>
      <c r="J2028">
        <v>20.7</v>
      </c>
      <c r="K2028">
        <v>28</v>
      </c>
      <c r="L2028">
        <v>0.25</v>
      </c>
      <c r="M2028">
        <f>(order_details[[#This Row],[unitPrice]]*order_details[[#This Row],[quantity]]) - (order_details[[#This Row],[unitPrice]]*order_details[[#This Row],[quantity]]*order_details[[#This Row],[discount]])</f>
        <v>434.70000000000005</v>
      </c>
      <c r="N2028">
        <f>_xlfn.XLOOKUP(order_details[[#This Row],[orderID]],orders[orderID],orders[freight])</f>
        <v>148.61000000000001</v>
      </c>
      <c r="O2028">
        <f>order_details[[#This Row],[Sales]]-order_details[[#This Row],[Freight]]</f>
        <v>286.09000000000003</v>
      </c>
      <c r="P2028" s="8">
        <f>(order_details[[#This Row],[Profit]]/order_details[[#This Row],[Sales]])/100</f>
        <v>6.5813204508856681E-3</v>
      </c>
      <c r="Q2028" s="12"/>
    </row>
    <row r="2029" spans="1:17" x14ac:dyDescent="0.25">
      <c r="A2029">
        <v>10461</v>
      </c>
      <c r="B2029">
        <v>55</v>
      </c>
      <c r="C2029" t="str">
        <f>_xlfn.XLOOKUP(order_details[[#This Row],[orderID]],orders[orderID],orders[customerID])</f>
        <v>LILAS</v>
      </c>
      <c r="D2029" t="str">
        <f>_xlfn.XLOOKUP(order_details[[#This Row],[orderID]],orders[orderID],orders[Employee Name])</f>
        <v>Nancy Davolio</v>
      </c>
      <c r="E2029" t="str">
        <f>_xlfn.XLOOKUP(order_details[[#This Row],[Customer ID]],customers[customerID],customers[companyName])</f>
        <v>LILA-Supermercado</v>
      </c>
      <c r="F2029" t="str">
        <f>_xlfn.XLOOKUP(order_details[[#This Row],[productID]],products[productID],products[productName])</f>
        <v>Pâté chinois</v>
      </c>
      <c r="G2029" t="str">
        <f>_xlfn.XLOOKUP(order_details[[#This Row],[Product Name]],products[productName],products[Category Name])</f>
        <v>Meat &amp; Poultry</v>
      </c>
      <c r="H2029" s="6">
        <f>_xlfn.XLOOKUP(order_details[[#This Row],[orderID]],orders[orderID],orders[orderDate])</f>
        <v>41698</v>
      </c>
      <c r="I2029" s="6" t="e">
        <f>DATEVALUE(order_details[[#This Row],[Order Date]])</f>
        <v>#VALUE!</v>
      </c>
      <c r="J2029">
        <v>19.2</v>
      </c>
      <c r="K2029">
        <v>60</v>
      </c>
      <c r="L2029">
        <v>0.25</v>
      </c>
      <c r="M2029">
        <f>(order_details[[#This Row],[unitPrice]]*order_details[[#This Row],[quantity]]) - (order_details[[#This Row],[unitPrice]]*order_details[[#This Row],[quantity]]*order_details[[#This Row],[discount]])</f>
        <v>864</v>
      </c>
      <c r="N2029">
        <f>_xlfn.XLOOKUP(order_details[[#This Row],[orderID]],orders[orderID],orders[freight])</f>
        <v>148.61000000000001</v>
      </c>
      <c r="O2029">
        <f>order_details[[#This Row],[Sales]]-order_details[[#This Row],[Freight]]</f>
        <v>715.39</v>
      </c>
      <c r="P2029" s="8">
        <f>(order_details[[#This Row],[Profit]]/order_details[[#This Row],[Sales]])/100</f>
        <v>8.2799768518518509E-3</v>
      </c>
      <c r="Q2029" s="12"/>
    </row>
    <row r="2030" spans="1:17" x14ac:dyDescent="0.25">
      <c r="A2030">
        <v>10477</v>
      </c>
      <c r="B2030">
        <v>21</v>
      </c>
      <c r="C2030" t="str">
        <f>_xlfn.XLOOKUP(order_details[[#This Row],[orderID]],orders[orderID],orders[customerID])</f>
        <v>PRINI</v>
      </c>
      <c r="D2030" t="str">
        <f>_xlfn.XLOOKUP(order_details[[#This Row],[orderID]],orders[orderID],orders[Employee Name])</f>
        <v>Steven Buchanan</v>
      </c>
      <c r="E2030" t="str">
        <f>_xlfn.XLOOKUP(order_details[[#This Row],[Customer ID]],customers[customerID],customers[companyName])</f>
        <v>Princesa Isabel Vinhos</v>
      </c>
      <c r="F2030" t="str">
        <f>_xlfn.XLOOKUP(order_details[[#This Row],[productID]],products[productID],products[productName])</f>
        <v>Sir Rodney's Scones</v>
      </c>
      <c r="G2030" t="str">
        <f>_xlfn.XLOOKUP(order_details[[#This Row],[Product Name]],products[productName],products[Category Name])</f>
        <v>Confections</v>
      </c>
      <c r="H2030" s="6">
        <f>_xlfn.XLOOKUP(order_details[[#This Row],[orderID]],orders[orderID],orders[orderDate])</f>
        <v>41715</v>
      </c>
      <c r="I2030" s="6" t="e">
        <f>DATEVALUE(order_details[[#This Row],[Order Date]])</f>
        <v>#VALUE!</v>
      </c>
      <c r="J2030">
        <v>8</v>
      </c>
      <c r="K2030">
        <v>21</v>
      </c>
      <c r="L2030">
        <v>0.25</v>
      </c>
      <c r="M2030">
        <f>(order_details[[#This Row],[unitPrice]]*order_details[[#This Row],[quantity]]) - (order_details[[#This Row],[unitPrice]]*order_details[[#This Row],[quantity]]*order_details[[#This Row],[discount]])</f>
        <v>126</v>
      </c>
      <c r="N2030">
        <f>_xlfn.XLOOKUP(order_details[[#This Row],[orderID]],orders[orderID],orders[freight])</f>
        <v>13.02</v>
      </c>
      <c r="O2030">
        <f>order_details[[#This Row],[Sales]]-order_details[[#This Row],[Freight]]</f>
        <v>112.98</v>
      </c>
      <c r="P2030" s="8">
        <f>(order_details[[#This Row],[Profit]]/order_details[[#This Row],[Sales]])/100</f>
        <v>8.9666666666666679E-3</v>
      </c>
      <c r="Q2030" s="12"/>
    </row>
    <row r="2031" spans="1:17" x14ac:dyDescent="0.25">
      <c r="A2031">
        <v>10477</v>
      </c>
      <c r="B2031">
        <v>39</v>
      </c>
      <c r="C2031" t="str">
        <f>_xlfn.XLOOKUP(order_details[[#This Row],[orderID]],orders[orderID],orders[customerID])</f>
        <v>PRINI</v>
      </c>
      <c r="D2031" t="str">
        <f>_xlfn.XLOOKUP(order_details[[#This Row],[orderID]],orders[orderID],orders[Employee Name])</f>
        <v>Steven Buchanan</v>
      </c>
      <c r="E2031" t="str">
        <f>_xlfn.XLOOKUP(order_details[[#This Row],[Customer ID]],customers[customerID],customers[companyName])</f>
        <v>Princesa Isabel Vinhos</v>
      </c>
      <c r="F2031" t="str">
        <f>_xlfn.XLOOKUP(order_details[[#This Row],[productID]],products[productID],products[productName])</f>
        <v>Chartreuse verte</v>
      </c>
      <c r="G2031" t="str">
        <f>_xlfn.XLOOKUP(order_details[[#This Row],[Product Name]],products[productName],products[Category Name])</f>
        <v>Beverages</v>
      </c>
      <c r="H2031" s="6">
        <f>_xlfn.XLOOKUP(order_details[[#This Row],[orderID]],orders[orderID],orders[orderDate])</f>
        <v>41715</v>
      </c>
      <c r="I2031" s="6" t="e">
        <f>DATEVALUE(order_details[[#This Row],[Order Date]])</f>
        <v>#VALUE!</v>
      </c>
      <c r="J2031">
        <v>14.4</v>
      </c>
      <c r="K2031">
        <v>20</v>
      </c>
      <c r="L2031">
        <v>0.25</v>
      </c>
      <c r="M2031">
        <f>(order_details[[#This Row],[unitPrice]]*order_details[[#This Row],[quantity]]) - (order_details[[#This Row],[unitPrice]]*order_details[[#This Row],[quantity]]*order_details[[#This Row],[discount]])</f>
        <v>216</v>
      </c>
      <c r="N2031">
        <f>_xlfn.XLOOKUP(order_details[[#This Row],[orderID]],orders[orderID],orders[freight])</f>
        <v>13.02</v>
      </c>
      <c r="O2031">
        <f>order_details[[#This Row],[Sales]]-order_details[[#This Row],[Freight]]</f>
        <v>202.98</v>
      </c>
      <c r="P2031" s="8">
        <f>(order_details[[#This Row],[Profit]]/order_details[[#This Row],[Sales]])/100</f>
        <v>9.3972222222222217E-3</v>
      </c>
      <c r="Q2031" s="12"/>
    </row>
    <row r="2032" spans="1:17" x14ac:dyDescent="0.25">
      <c r="A2032">
        <v>10487</v>
      </c>
      <c r="B2032">
        <v>54</v>
      </c>
      <c r="C2032" t="str">
        <f>_xlfn.XLOOKUP(order_details[[#This Row],[orderID]],orders[orderID],orders[customerID])</f>
        <v>QUEEN</v>
      </c>
      <c r="D2032" t="str">
        <f>_xlfn.XLOOKUP(order_details[[#This Row],[orderID]],orders[orderID],orders[Employee Name])</f>
        <v>Andrew Fuller</v>
      </c>
      <c r="E2032" t="str">
        <f>_xlfn.XLOOKUP(order_details[[#This Row],[Customer ID]],customers[customerID],customers[companyName])</f>
        <v>Queen Cozinha</v>
      </c>
      <c r="F2032" t="str">
        <f>_xlfn.XLOOKUP(order_details[[#This Row],[productID]],products[productID],products[productName])</f>
        <v>Tourtière</v>
      </c>
      <c r="G2032" t="str">
        <f>_xlfn.XLOOKUP(order_details[[#This Row],[Product Name]],products[productName],products[Category Name])</f>
        <v>Meat &amp; Poultry</v>
      </c>
      <c r="H2032" s="6">
        <f>_xlfn.XLOOKUP(order_details[[#This Row],[orderID]],orders[orderID],orders[orderDate])</f>
        <v>41724</v>
      </c>
      <c r="I2032" s="6" t="e">
        <f>DATEVALUE(order_details[[#This Row],[Order Date]])</f>
        <v>#VALUE!</v>
      </c>
      <c r="J2032">
        <v>5.9</v>
      </c>
      <c r="K2032">
        <v>24</v>
      </c>
      <c r="L2032">
        <v>0.25</v>
      </c>
      <c r="M2032">
        <f>(order_details[[#This Row],[unitPrice]]*order_details[[#This Row],[quantity]]) - (order_details[[#This Row],[unitPrice]]*order_details[[#This Row],[quantity]]*order_details[[#This Row],[discount]])</f>
        <v>106.20000000000002</v>
      </c>
      <c r="N2032">
        <f>_xlfn.XLOOKUP(order_details[[#This Row],[orderID]],orders[orderID],orders[freight])</f>
        <v>71.069999999999993</v>
      </c>
      <c r="O2032">
        <f>order_details[[#This Row],[Sales]]-order_details[[#This Row],[Freight]]</f>
        <v>35.130000000000024</v>
      </c>
      <c r="P2032" s="8">
        <f>(order_details[[#This Row],[Profit]]/order_details[[#This Row],[Sales]])/100</f>
        <v>3.3079096045197758E-3</v>
      </c>
      <c r="Q2032" s="12"/>
    </row>
    <row r="2033" spans="1:17" x14ac:dyDescent="0.25">
      <c r="A2033">
        <v>10489</v>
      </c>
      <c r="B2033">
        <v>11</v>
      </c>
      <c r="C2033" t="str">
        <f>_xlfn.XLOOKUP(order_details[[#This Row],[orderID]],orders[orderID],orders[customerID])</f>
        <v>PICCO</v>
      </c>
      <c r="D2033" t="str">
        <f>_xlfn.XLOOKUP(order_details[[#This Row],[orderID]],orders[orderID],orders[Employee Name])</f>
        <v>Michael Suyama</v>
      </c>
      <c r="E2033" t="str">
        <f>_xlfn.XLOOKUP(order_details[[#This Row],[Customer ID]],customers[customerID],customers[companyName])</f>
        <v>Piccolo und mehr</v>
      </c>
      <c r="F2033" t="str">
        <f>_xlfn.XLOOKUP(order_details[[#This Row],[productID]],products[productID],products[productName])</f>
        <v>Queso Cabrales</v>
      </c>
      <c r="G2033" t="str">
        <f>_xlfn.XLOOKUP(order_details[[#This Row],[Product Name]],products[productName],products[Category Name])</f>
        <v>Dairy Products</v>
      </c>
      <c r="H2033" s="6">
        <f>_xlfn.XLOOKUP(order_details[[#This Row],[orderID]],orders[orderID],orders[orderDate])</f>
        <v>41726</v>
      </c>
      <c r="I2033" s="6" t="e">
        <f>DATEVALUE(order_details[[#This Row],[Order Date]])</f>
        <v>#VALUE!</v>
      </c>
      <c r="J2033">
        <v>16.8</v>
      </c>
      <c r="K2033">
        <v>15</v>
      </c>
      <c r="L2033">
        <v>0.25</v>
      </c>
      <c r="M2033">
        <f>(order_details[[#This Row],[unitPrice]]*order_details[[#This Row],[quantity]]) - (order_details[[#This Row],[unitPrice]]*order_details[[#This Row],[quantity]]*order_details[[#This Row],[discount]])</f>
        <v>189</v>
      </c>
      <c r="N2033">
        <f>_xlfn.XLOOKUP(order_details[[#This Row],[orderID]],orders[orderID],orders[freight])</f>
        <v>5.29</v>
      </c>
      <c r="O2033">
        <f>order_details[[#This Row],[Sales]]-order_details[[#This Row],[Freight]]</f>
        <v>183.71</v>
      </c>
      <c r="P2033" s="8">
        <f>(order_details[[#This Row],[Profit]]/order_details[[#This Row],[Sales]])/100</f>
        <v>9.7201058201058215E-3</v>
      </c>
      <c r="Q2033" s="12"/>
    </row>
    <row r="2034" spans="1:17" x14ac:dyDescent="0.25">
      <c r="A2034">
        <v>10536</v>
      </c>
      <c r="B2034">
        <v>12</v>
      </c>
      <c r="C2034" t="str">
        <f>_xlfn.XLOOKUP(order_details[[#This Row],[orderID]],orders[orderID],orders[customerID])</f>
        <v>LEHMS</v>
      </c>
      <c r="D2034" t="str">
        <f>_xlfn.XLOOKUP(order_details[[#This Row],[orderID]],orders[orderID],orders[Employee Name])</f>
        <v>Janet Leverling</v>
      </c>
      <c r="E2034" t="str">
        <f>_xlfn.XLOOKUP(order_details[[#This Row],[Customer ID]],customers[customerID],customers[companyName])</f>
        <v>Lehmanns Marktstand</v>
      </c>
      <c r="F2034" t="str">
        <f>_xlfn.XLOOKUP(order_details[[#This Row],[productID]],products[productID],products[productName])</f>
        <v>Queso Manchego La Pastora</v>
      </c>
      <c r="G2034" t="str">
        <f>_xlfn.XLOOKUP(order_details[[#This Row],[Product Name]],products[productName],products[Category Name])</f>
        <v>Dairy Products</v>
      </c>
      <c r="H2034" s="6">
        <f>_xlfn.XLOOKUP(order_details[[#This Row],[orderID]],orders[orderID],orders[orderDate])</f>
        <v>41773</v>
      </c>
      <c r="I2034" s="6" t="e">
        <f>DATEVALUE(order_details[[#This Row],[Order Date]])</f>
        <v>#VALUE!</v>
      </c>
      <c r="J2034">
        <v>38</v>
      </c>
      <c r="K2034">
        <v>15</v>
      </c>
      <c r="L2034">
        <v>0.25</v>
      </c>
      <c r="M2034">
        <f>(order_details[[#This Row],[unitPrice]]*order_details[[#This Row],[quantity]]) - (order_details[[#This Row],[unitPrice]]*order_details[[#This Row],[quantity]]*order_details[[#This Row],[discount]])</f>
        <v>427.5</v>
      </c>
      <c r="N2034">
        <f>_xlfn.XLOOKUP(order_details[[#This Row],[orderID]],orders[orderID],orders[freight])</f>
        <v>58.88</v>
      </c>
      <c r="O2034">
        <f>order_details[[#This Row],[Sales]]-order_details[[#This Row],[Freight]]</f>
        <v>368.62</v>
      </c>
      <c r="P2034" s="8">
        <f>(order_details[[#This Row],[Profit]]/order_details[[#This Row],[Sales]])/100</f>
        <v>8.6226900584795325E-3</v>
      </c>
      <c r="Q2034" s="12"/>
    </row>
    <row r="2035" spans="1:17" x14ac:dyDescent="0.25">
      <c r="A2035">
        <v>10536</v>
      </c>
      <c r="B2035">
        <v>60</v>
      </c>
      <c r="C2035" t="str">
        <f>_xlfn.XLOOKUP(order_details[[#This Row],[orderID]],orders[orderID],orders[customerID])</f>
        <v>LEHMS</v>
      </c>
      <c r="D2035" t="str">
        <f>_xlfn.XLOOKUP(order_details[[#This Row],[orderID]],orders[orderID],orders[Employee Name])</f>
        <v>Janet Leverling</v>
      </c>
      <c r="E2035" t="str">
        <f>_xlfn.XLOOKUP(order_details[[#This Row],[Customer ID]],customers[customerID],customers[companyName])</f>
        <v>Lehmanns Marktstand</v>
      </c>
      <c r="F2035" t="str">
        <f>_xlfn.XLOOKUP(order_details[[#This Row],[productID]],products[productID],products[productName])</f>
        <v>Camembert Pierrot</v>
      </c>
      <c r="G2035" t="str">
        <f>_xlfn.XLOOKUP(order_details[[#This Row],[Product Name]],products[productName],products[Category Name])</f>
        <v>Dairy Products</v>
      </c>
      <c r="H2035" s="6">
        <f>_xlfn.XLOOKUP(order_details[[#This Row],[orderID]],orders[orderID],orders[orderDate])</f>
        <v>41773</v>
      </c>
      <c r="I2035" s="6" t="e">
        <f>DATEVALUE(order_details[[#This Row],[Order Date]])</f>
        <v>#VALUE!</v>
      </c>
      <c r="J2035">
        <v>34</v>
      </c>
      <c r="K2035">
        <v>35</v>
      </c>
      <c r="L2035">
        <v>0.25</v>
      </c>
      <c r="M2035">
        <f>(order_details[[#This Row],[unitPrice]]*order_details[[#This Row],[quantity]]) - (order_details[[#This Row],[unitPrice]]*order_details[[#This Row],[quantity]]*order_details[[#This Row],[discount]])</f>
        <v>892.5</v>
      </c>
      <c r="N2035">
        <f>_xlfn.XLOOKUP(order_details[[#This Row],[orderID]],orders[orderID],orders[freight])</f>
        <v>58.88</v>
      </c>
      <c r="O2035">
        <f>order_details[[#This Row],[Sales]]-order_details[[#This Row],[Freight]]</f>
        <v>833.62</v>
      </c>
      <c r="P2035" s="8">
        <f>(order_details[[#This Row],[Profit]]/order_details[[#This Row],[Sales]])/100</f>
        <v>9.3402801120448173E-3</v>
      </c>
      <c r="Q2035" s="12"/>
    </row>
    <row r="2036" spans="1:17" x14ac:dyDescent="0.25">
      <c r="A2036">
        <v>10548</v>
      </c>
      <c r="B2036">
        <v>34</v>
      </c>
      <c r="C2036" t="str">
        <f>_xlfn.XLOOKUP(order_details[[#This Row],[orderID]],orders[orderID],orders[customerID])</f>
        <v>TOMSP</v>
      </c>
      <c r="D2036" t="str">
        <f>_xlfn.XLOOKUP(order_details[[#This Row],[orderID]],orders[orderID],orders[Employee Name])</f>
        <v>Janet Leverling</v>
      </c>
      <c r="E2036" t="str">
        <f>_xlfn.XLOOKUP(order_details[[#This Row],[Customer ID]],customers[customerID],customers[companyName])</f>
        <v>Toms Spezialitäten</v>
      </c>
      <c r="F2036" t="str">
        <f>_xlfn.XLOOKUP(order_details[[#This Row],[productID]],products[productID],products[productName])</f>
        <v>Sasquatch Ale</v>
      </c>
      <c r="G2036" t="str">
        <f>_xlfn.XLOOKUP(order_details[[#This Row],[Product Name]],products[productName],products[Category Name])</f>
        <v>Beverages</v>
      </c>
      <c r="H2036" s="6">
        <f>_xlfn.XLOOKUP(order_details[[#This Row],[orderID]],orders[orderID],orders[orderDate])</f>
        <v>41785</v>
      </c>
      <c r="I2036" s="6" t="e">
        <f>DATEVALUE(order_details[[#This Row],[Order Date]])</f>
        <v>#VALUE!</v>
      </c>
      <c r="J2036">
        <v>14</v>
      </c>
      <c r="K2036">
        <v>10</v>
      </c>
      <c r="L2036">
        <v>0.25</v>
      </c>
      <c r="M2036">
        <f>(order_details[[#This Row],[unitPrice]]*order_details[[#This Row],[quantity]]) - (order_details[[#This Row],[unitPrice]]*order_details[[#This Row],[quantity]]*order_details[[#This Row],[discount]])</f>
        <v>105</v>
      </c>
      <c r="N2036">
        <f>_xlfn.XLOOKUP(order_details[[#This Row],[orderID]],orders[orderID],orders[freight])</f>
        <v>1.43</v>
      </c>
      <c r="O2036">
        <f>order_details[[#This Row],[Sales]]-order_details[[#This Row],[Freight]]</f>
        <v>103.57</v>
      </c>
      <c r="P2036" s="8">
        <f>(order_details[[#This Row],[Profit]]/order_details[[#This Row],[Sales]])/100</f>
        <v>9.863809523809523E-3</v>
      </c>
      <c r="Q2036" s="12"/>
    </row>
    <row r="2037" spans="1:17" x14ac:dyDescent="0.25">
      <c r="A2037">
        <v>10560</v>
      </c>
      <c r="B2037">
        <v>62</v>
      </c>
      <c r="C2037" t="str">
        <f>_xlfn.XLOOKUP(order_details[[#This Row],[orderID]],orders[orderID],orders[customerID])</f>
        <v>FRANK</v>
      </c>
      <c r="D2037" t="str">
        <f>_xlfn.XLOOKUP(order_details[[#This Row],[orderID]],orders[orderID],orders[Employee Name])</f>
        <v>Laura Callahan</v>
      </c>
      <c r="E2037" t="str">
        <f>_xlfn.XLOOKUP(order_details[[#This Row],[Customer ID]],customers[customerID],customers[companyName])</f>
        <v>Frankenversand</v>
      </c>
      <c r="F2037" t="str">
        <f>_xlfn.XLOOKUP(order_details[[#This Row],[productID]],products[productID],products[productName])</f>
        <v>Tarte au sucre</v>
      </c>
      <c r="G2037" t="str">
        <f>_xlfn.XLOOKUP(order_details[[#This Row],[Product Name]],products[productName],products[Category Name])</f>
        <v>Confections</v>
      </c>
      <c r="H2037" s="6">
        <f>_xlfn.XLOOKUP(order_details[[#This Row],[orderID]],orders[orderID],orders[orderDate])</f>
        <v>41796</v>
      </c>
      <c r="I2037" s="6" t="e">
        <f>DATEVALUE(order_details[[#This Row],[Order Date]])</f>
        <v>#VALUE!</v>
      </c>
      <c r="J2037">
        <v>49.3</v>
      </c>
      <c r="K2037">
        <v>15</v>
      </c>
      <c r="L2037">
        <v>0.25</v>
      </c>
      <c r="M2037">
        <f>(order_details[[#This Row],[unitPrice]]*order_details[[#This Row],[quantity]]) - (order_details[[#This Row],[unitPrice]]*order_details[[#This Row],[quantity]]*order_details[[#This Row],[discount]])</f>
        <v>554.625</v>
      </c>
      <c r="N2037">
        <f>_xlfn.XLOOKUP(order_details[[#This Row],[orderID]],orders[orderID],orders[freight])</f>
        <v>36.65</v>
      </c>
      <c r="O2037">
        <f>order_details[[#This Row],[Sales]]-order_details[[#This Row],[Freight]]</f>
        <v>517.97500000000002</v>
      </c>
      <c r="P2037" s="8">
        <f>(order_details[[#This Row],[Profit]]/order_details[[#This Row],[Sales]])/100</f>
        <v>9.3391931485237775E-3</v>
      </c>
      <c r="Q2037" s="12"/>
    </row>
    <row r="2038" spans="1:17" x14ac:dyDescent="0.25">
      <c r="A2038">
        <v>10595</v>
      </c>
      <c r="B2038">
        <v>35</v>
      </c>
      <c r="C2038" t="str">
        <f>_xlfn.XLOOKUP(order_details[[#This Row],[orderID]],orders[orderID],orders[customerID])</f>
        <v>ERNSH</v>
      </c>
      <c r="D2038" t="str">
        <f>_xlfn.XLOOKUP(order_details[[#This Row],[orderID]],orders[orderID],orders[Employee Name])</f>
        <v>Andrew Fuller</v>
      </c>
      <c r="E2038" t="str">
        <f>_xlfn.XLOOKUP(order_details[[#This Row],[Customer ID]],customers[customerID],customers[companyName])</f>
        <v>Ernst Handel</v>
      </c>
      <c r="F2038" t="str">
        <f>_xlfn.XLOOKUP(order_details[[#This Row],[productID]],products[productID],products[productName])</f>
        <v>Steeleye Stout</v>
      </c>
      <c r="G2038" t="str">
        <f>_xlfn.XLOOKUP(order_details[[#This Row],[Product Name]],products[productName],products[Category Name])</f>
        <v>Beverages</v>
      </c>
      <c r="H2038" s="6">
        <f>_xlfn.XLOOKUP(order_details[[#This Row],[orderID]],orders[orderID],orders[orderDate])</f>
        <v>41830</v>
      </c>
      <c r="I2038" s="6" t="e">
        <f>DATEVALUE(order_details[[#This Row],[Order Date]])</f>
        <v>#VALUE!</v>
      </c>
      <c r="J2038">
        <v>18</v>
      </c>
      <c r="K2038">
        <v>30</v>
      </c>
      <c r="L2038">
        <v>0.25</v>
      </c>
      <c r="M2038">
        <f>(order_details[[#This Row],[unitPrice]]*order_details[[#This Row],[quantity]]) - (order_details[[#This Row],[unitPrice]]*order_details[[#This Row],[quantity]]*order_details[[#This Row],[discount]])</f>
        <v>405</v>
      </c>
      <c r="N2038">
        <f>_xlfn.XLOOKUP(order_details[[#This Row],[orderID]],orders[orderID],orders[freight])</f>
        <v>96.78</v>
      </c>
      <c r="O2038">
        <f>order_details[[#This Row],[Sales]]-order_details[[#This Row],[Freight]]</f>
        <v>308.22000000000003</v>
      </c>
      <c r="P2038" s="8">
        <f>(order_details[[#This Row],[Profit]]/order_details[[#This Row],[Sales]])/100</f>
        <v>7.6103703703703706E-3</v>
      </c>
      <c r="Q2038" s="12"/>
    </row>
    <row r="2039" spans="1:17" x14ac:dyDescent="0.25">
      <c r="A2039">
        <v>10595</v>
      </c>
      <c r="B2039">
        <v>61</v>
      </c>
      <c r="C2039" t="str">
        <f>_xlfn.XLOOKUP(order_details[[#This Row],[orderID]],orders[orderID],orders[customerID])</f>
        <v>ERNSH</v>
      </c>
      <c r="D2039" t="str">
        <f>_xlfn.XLOOKUP(order_details[[#This Row],[orderID]],orders[orderID],orders[Employee Name])</f>
        <v>Andrew Fuller</v>
      </c>
      <c r="E2039" t="str">
        <f>_xlfn.XLOOKUP(order_details[[#This Row],[Customer ID]],customers[customerID],customers[companyName])</f>
        <v>Ernst Handel</v>
      </c>
      <c r="F2039" t="str">
        <f>_xlfn.XLOOKUP(order_details[[#This Row],[productID]],products[productID],products[productName])</f>
        <v>Sirop d'érable</v>
      </c>
      <c r="G2039" t="str">
        <f>_xlfn.XLOOKUP(order_details[[#This Row],[Product Name]],products[productName],products[Category Name])</f>
        <v>Condiments</v>
      </c>
      <c r="H2039" s="6">
        <f>_xlfn.XLOOKUP(order_details[[#This Row],[orderID]],orders[orderID],orders[orderDate])</f>
        <v>41830</v>
      </c>
      <c r="I2039" s="6" t="e">
        <f>DATEVALUE(order_details[[#This Row],[Order Date]])</f>
        <v>#VALUE!</v>
      </c>
      <c r="J2039">
        <v>28.5</v>
      </c>
      <c r="K2039">
        <v>120</v>
      </c>
      <c r="L2039">
        <v>0.25</v>
      </c>
      <c r="M2039">
        <f>(order_details[[#This Row],[unitPrice]]*order_details[[#This Row],[quantity]]) - (order_details[[#This Row],[unitPrice]]*order_details[[#This Row],[quantity]]*order_details[[#This Row],[discount]])</f>
        <v>2565</v>
      </c>
      <c r="N2039">
        <f>_xlfn.XLOOKUP(order_details[[#This Row],[orderID]],orders[orderID],orders[freight])</f>
        <v>96.78</v>
      </c>
      <c r="O2039">
        <f>order_details[[#This Row],[Sales]]-order_details[[#This Row],[Freight]]</f>
        <v>2468.2199999999998</v>
      </c>
      <c r="P2039" s="8">
        <f>(order_details[[#This Row],[Profit]]/order_details[[#This Row],[Sales]])/100</f>
        <v>9.6226900584795317E-3</v>
      </c>
      <c r="Q2039" s="12"/>
    </row>
    <row r="2040" spans="1:17" x14ac:dyDescent="0.25">
      <c r="A2040">
        <v>10595</v>
      </c>
      <c r="B2040">
        <v>69</v>
      </c>
      <c r="C2040" t="str">
        <f>_xlfn.XLOOKUP(order_details[[#This Row],[orderID]],orders[orderID],orders[customerID])</f>
        <v>ERNSH</v>
      </c>
      <c r="D2040" t="str">
        <f>_xlfn.XLOOKUP(order_details[[#This Row],[orderID]],orders[orderID],orders[Employee Name])</f>
        <v>Andrew Fuller</v>
      </c>
      <c r="E2040" t="str">
        <f>_xlfn.XLOOKUP(order_details[[#This Row],[Customer ID]],customers[customerID],customers[companyName])</f>
        <v>Ernst Handel</v>
      </c>
      <c r="F2040" t="str">
        <f>_xlfn.XLOOKUP(order_details[[#This Row],[productID]],products[productID],products[productName])</f>
        <v>Gudbrandsdalsost</v>
      </c>
      <c r="G2040" t="str">
        <f>_xlfn.XLOOKUP(order_details[[#This Row],[Product Name]],products[productName],products[Category Name])</f>
        <v>Dairy Products</v>
      </c>
      <c r="H2040" s="6">
        <f>_xlfn.XLOOKUP(order_details[[#This Row],[orderID]],orders[orderID],orders[orderDate])</f>
        <v>41830</v>
      </c>
      <c r="I2040" s="6" t="e">
        <f>DATEVALUE(order_details[[#This Row],[Order Date]])</f>
        <v>#VALUE!</v>
      </c>
      <c r="J2040">
        <v>36</v>
      </c>
      <c r="K2040">
        <v>65</v>
      </c>
      <c r="L2040">
        <v>0.25</v>
      </c>
      <c r="M2040">
        <f>(order_details[[#This Row],[unitPrice]]*order_details[[#This Row],[quantity]]) - (order_details[[#This Row],[unitPrice]]*order_details[[#This Row],[quantity]]*order_details[[#This Row],[discount]])</f>
        <v>1755</v>
      </c>
      <c r="N2040">
        <f>_xlfn.XLOOKUP(order_details[[#This Row],[orderID]],orders[orderID],orders[freight])</f>
        <v>96.78</v>
      </c>
      <c r="O2040">
        <f>order_details[[#This Row],[Sales]]-order_details[[#This Row],[Freight]]</f>
        <v>1658.22</v>
      </c>
      <c r="P2040" s="8">
        <f>(order_details[[#This Row],[Profit]]/order_details[[#This Row],[Sales]])/100</f>
        <v>9.4485470085470084E-3</v>
      </c>
      <c r="Q2040" s="12"/>
    </row>
    <row r="2041" spans="1:17" x14ac:dyDescent="0.25">
      <c r="A2041">
        <v>10602</v>
      </c>
      <c r="B2041">
        <v>77</v>
      </c>
      <c r="C2041" t="str">
        <f>_xlfn.XLOOKUP(order_details[[#This Row],[orderID]],orders[orderID],orders[customerID])</f>
        <v>VAFFE</v>
      </c>
      <c r="D2041" t="str">
        <f>_xlfn.XLOOKUP(order_details[[#This Row],[orderID]],orders[orderID],orders[Employee Name])</f>
        <v>Laura Callahan</v>
      </c>
      <c r="E2041" t="str">
        <f>_xlfn.XLOOKUP(order_details[[#This Row],[Customer ID]],customers[customerID],customers[companyName])</f>
        <v>Vaffeljernet</v>
      </c>
      <c r="F2041" t="str">
        <f>_xlfn.XLOOKUP(order_details[[#This Row],[productID]],products[productID],products[productName])</f>
        <v>Original Frankfurter Grüne Soße</v>
      </c>
      <c r="G2041" t="str">
        <f>_xlfn.XLOOKUP(order_details[[#This Row],[Product Name]],products[productName],products[Category Name])</f>
        <v>Condiments</v>
      </c>
      <c r="H2041" s="6">
        <f>_xlfn.XLOOKUP(order_details[[#This Row],[orderID]],orders[orderID],orders[orderDate])</f>
        <v>41837</v>
      </c>
      <c r="I2041" s="6" t="e">
        <f>DATEVALUE(order_details[[#This Row],[Order Date]])</f>
        <v>#VALUE!</v>
      </c>
      <c r="J2041">
        <v>13</v>
      </c>
      <c r="K2041">
        <v>5</v>
      </c>
      <c r="L2041">
        <v>0.25</v>
      </c>
      <c r="M2041">
        <f>(order_details[[#This Row],[unitPrice]]*order_details[[#This Row],[quantity]]) - (order_details[[#This Row],[unitPrice]]*order_details[[#This Row],[quantity]]*order_details[[#This Row],[discount]])</f>
        <v>48.75</v>
      </c>
      <c r="N2041">
        <f>_xlfn.XLOOKUP(order_details[[#This Row],[orderID]],orders[orderID],orders[freight])</f>
        <v>2.92</v>
      </c>
      <c r="O2041">
        <f>order_details[[#This Row],[Sales]]-order_details[[#This Row],[Freight]]</f>
        <v>45.83</v>
      </c>
      <c r="P2041" s="8">
        <f>(order_details[[#This Row],[Profit]]/order_details[[#This Row],[Sales]])/100</f>
        <v>9.4010256410256409E-3</v>
      </c>
      <c r="Q2041" s="12"/>
    </row>
    <row r="2042" spans="1:17" x14ac:dyDescent="0.25">
      <c r="A2042">
        <v>10610</v>
      </c>
      <c r="B2042">
        <v>36</v>
      </c>
      <c r="C2042" t="str">
        <f>_xlfn.XLOOKUP(order_details[[#This Row],[orderID]],orders[orderID],orders[customerID])</f>
        <v>LAMAI</v>
      </c>
      <c r="D2042" t="str">
        <f>_xlfn.XLOOKUP(order_details[[#This Row],[orderID]],orders[orderID],orders[Employee Name])</f>
        <v>Laura Callahan</v>
      </c>
      <c r="E2042" t="str">
        <f>_xlfn.XLOOKUP(order_details[[#This Row],[Customer ID]],customers[customerID],customers[companyName])</f>
        <v>La maison d'Asie</v>
      </c>
      <c r="F2042" t="str">
        <f>_xlfn.XLOOKUP(order_details[[#This Row],[productID]],products[productID],products[productName])</f>
        <v>Inlagd Sill</v>
      </c>
      <c r="G2042" t="str">
        <f>_xlfn.XLOOKUP(order_details[[#This Row],[Product Name]],products[productName],products[Category Name])</f>
        <v>Seafood</v>
      </c>
      <c r="H2042" s="6">
        <f>_xlfn.XLOOKUP(order_details[[#This Row],[orderID]],orders[orderID],orders[orderDate])</f>
        <v>41845</v>
      </c>
      <c r="I2042" s="6" t="e">
        <f>DATEVALUE(order_details[[#This Row],[Order Date]])</f>
        <v>#VALUE!</v>
      </c>
      <c r="J2042">
        <v>19</v>
      </c>
      <c r="K2042">
        <v>21</v>
      </c>
      <c r="L2042">
        <v>0.25</v>
      </c>
      <c r="M2042">
        <f>(order_details[[#This Row],[unitPrice]]*order_details[[#This Row],[quantity]]) - (order_details[[#This Row],[unitPrice]]*order_details[[#This Row],[quantity]]*order_details[[#This Row],[discount]])</f>
        <v>299.25</v>
      </c>
      <c r="N2042">
        <f>_xlfn.XLOOKUP(order_details[[#This Row],[orderID]],orders[orderID],orders[freight])</f>
        <v>26.78</v>
      </c>
      <c r="O2042">
        <f>order_details[[#This Row],[Sales]]-order_details[[#This Row],[Freight]]</f>
        <v>272.47000000000003</v>
      </c>
      <c r="P2042" s="8">
        <f>(order_details[[#This Row],[Profit]]/order_details[[#This Row],[Sales]])/100</f>
        <v>9.1050960735171264E-3</v>
      </c>
      <c r="Q2042" s="12"/>
    </row>
    <row r="2043" spans="1:17" x14ac:dyDescent="0.25">
      <c r="A2043">
        <v>10640</v>
      </c>
      <c r="B2043">
        <v>69</v>
      </c>
      <c r="C2043" t="str">
        <f>_xlfn.XLOOKUP(order_details[[#This Row],[orderID]],orders[orderID],orders[customerID])</f>
        <v>WANDK</v>
      </c>
      <c r="D2043" t="str">
        <f>_xlfn.XLOOKUP(order_details[[#This Row],[orderID]],orders[orderID],orders[Employee Name])</f>
        <v>Margaret Peacock</v>
      </c>
      <c r="E2043" t="str">
        <f>_xlfn.XLOOKUP(order_details[[#This Row],[Customer ID]],customers[customerID],customers[companyName])</f>
        <v>Die Wandernde Kuh</v>
      </c>
      <c r="F2043" t="str">
        <f>_xlfn.XLOOKUP(order_details[[#This Row],[productID]],products[productID],products[productName])</f>
        <v>Gudbrandsdalsost</v>
      </c>
      <c r="G2043" t="str">
        <f>_xlfn.XLOOKUP(order_details[[#This Row],[Product Name]],products[productName],products[Category Name])</f>
        <v>Dairy Products</v>
      </c>
      <c r="H2043" s="6">
        <f>_xlfn.XLOOKUP(order_details[[#This Row],[orderID]],orders[orderID],orders[orderDate])</f>
        <v>41872</v>
      </c>
      <c r="I2043" s="6" t="e">
        <f>DATEVALUE(order_details[[#This Row],[Order Date]])</f>
        <v>#VALUE!</v>
      </c>
      <c r="J2043">
        <v>36</v>
      </c>
      <c r="K2043">
        <v>20</v>
      </c>
      <c r="L2043">
        <v>0.25</v>
      </c>
      <c r="M2043">
        <f>(order_details[[#This Row],[unitPrice]]*order_details[[#This Row],[quantity]]) - (order_details[[#This Row],[unitPrice]]*order_details[[#This Row],[quantity]]*order_details[[#This Row],[discount]])</f>
        <v>540</v>
      </c>
      <c r="N2043">
        <f>_xlfn.XLOOKUP(order_details[[#This Row],[orderID]],orders[orderID],orders[freight])</f>
        <v>23.55</v>
      </c>
      <c r="O2043">
        <f>order_details[[#This Row],[Sales]]-order_details[[#This Row],[Freight]]</f>
        <v>516.45000000000005</v>
      </c>
      <c r="P2043" s="8">
        <f>(order_details[[#This Row],[Profit]]/order_details[[#This Row],[Sales]])/100</f>
        <v>9.5638888888888891E-3</v>
      </c>
      <c r="Q2043" s="12"/>
    </row>
    <row r="2044" spans="1:17" x14ac:dyDescent="0.25">
      <c r="A2044">
        <v>10640</v>
      </c>
      <c r="B2044">
        <v>70</v>
      </c>
      <c r="C2044" t="str">
        <f>_xlfn.XLOOKUP(order_details[[#This Row],[orderID]],orders[orderID],orders[customerID])</f>
        <v>WANDK</v>
      </c>
      <c r="D2044" t="str">
        <f>_xlfn.XLOOKUP(order_details[[#This Row],[orderID]],orders[orderID],orders[Employee Name])</f>
        <v>Margaret Peacock</v>
      </c>
      <c r="E2044" t="str">
        <f>_xlfn.XLOOKUP(order_details[[#This Row],[Customer ID]],customers[customerID],customers[companyName])</f>
        <v>Die Wandernde Kuh</v>
      </c>
      <c r="F2044" t="str">
        <f>_xlfn.XLOOKUP(order_details[[#This Row],[productID]],products[productID],products[productName])</f>
        <v>Outback Lager</v>
      </c>
      <c r="G2044" t="str">
        <f>_xlfn.XLOOKUP(order_details[[#This Row],[Product Name]],products[productName],products[Category Name])</f>
        <v>Beverages</v>
      </c>
      <c r="H2044" s="6">
        <f>_xlfn.XLOOKUP(order_details[[#This Row],[orderID]],orders[orderID],orders[orderDate])</f>
        <v>41872</v>
      </c>
      <c r="I2044" s="6" t="e">
        <f>DATEVALUE(order_details[[#This Row],[Order Date]])</f>
        <v>#VALUE!</v>
      </c>
      <c r="J2044">
        <v>15</v>
      </c>
      <c r="K2044">
        <v>15</v>
      </c>
      <c r="L2044">
        <v>0.25</v>
      </c>
      <c r="M2044">
        <f>(order_details[[#This Row],[unitPrice]]*order_details[[#This Row],[quantity]]) - (order_details[[#This Row],[unitPrice]]*order_details[[#This Row],[quantity]]*order_details[[#This Row],[discount]])</f>
        <v>168.75</v>
      </c>
      <c r="N2044">
        <f>_xlfn.XLOOKUP(order_details[[#This Row],[orderID]],orders[orderID],orders[freight])</f>
        <v>23.55</v>
      </c>
      <c r="O2044">
        <f>order_details[[#This Row],[Sales]]-order_details[[#This Row],[Freight]]</f>
        <v>145.19999999999999</v>
      </c>
      <c r="P2044" s="8">
        <f>(order_details[[#This Row],[Profit]]/order_details[[#This Row],[Sales]])/100</f>
        <v>8.6044444444444441E-3</v>
      </c>
      <c r="Q2044" s="12"/>
    </row>
    <row r="2045" spans="1:17" x14ac:dyDescent="0.25">
      <c r="A2045">
        <v>10643</v>
      </c>
      <c r="B2045">
        <v>28</v>
      </c>
      <c r="C2045" t="str">
        <f>_xlfn.XLOOKUP(order_details[[#This Row],[orderID]],orders[orderID],orders[customerID])</f>
        <v>ALFKI</v>
      </c>
      <c r="D2045" t="str">
        <f>_xlfn.XLOOKUP(order_details[[#This Row],[orderID]],orders[orderID],orders[Employee Name])</f>
        <v>Michael Suyama</v>
      </c>
      <c r="E2045" t="str">
        <f>_xlfn.XLOOKUP(order_details[[#This Row],[Customer ID]],customers[customerID],customers[companyName])</f>
        <v>Alfreds Futterkiste</v>
      </c>
      <c r="F2045" t="str">
        <f>_xlfn.XLOOKUP(order_details[[#This Row],[productID]],products[productID],products[productName])</f>
        <v>Rössle Sauerkraut</v>
      </c>
      <c r="G2045" t="str">
        <f>_xlfn.XLOOKUP(order_details[[#This Row],[Product Name]],products[productName],products[Category Name])</f>
        <v>Produce</v>
      </c>
      <c r="H2045" s="6">
        <f>_xlfn.XLOOKUP(order_details[[#This Row],[orderID]],orders[orderID],orders[orderDate])</f>
        <v>41876</v>
      </c>
      <c r="I2045" s="6" t="e">
        <f>DATEVALUE(order_details[[#This Row],[Order Date]])</f>
        <v>#VALUE!</v>
      </c>
      <c r="J2045">
        <v>45.6</v>
      </c>
      <c r="K2045">
        <v>15</v>
      </c>
      <c r="L2045">
        <v>0.25</v>
      </c>
      <c r="M2045">
        <f>(order_details[[#This Row],[unitPrice]]*order_details[[#This Row],[quantity]]) - (order_details[[#This Row],[unitPrice]]*order_details[[#This Row],[quantity]]*order_details[[#This Row],[discount]])</f>
        <v>513</v>
      </c>
      <c r="N2045">
        <f>_xlfn.XLOOKUP(order_details[[#This Row],[orderID]],orders[orderID],orders[freight])</f>
        <v>29.46</v>
      </c>
      <c r="O2045">
        <f>order_details[[#This Row],[Sales]]-order_details[[#This Row],[Freight]]</f>
        <v>483.54</v>
      </c>
      <c r="P2045" s="8">
        <f>(order_details[[#This Row],[Profit]]/order_details[[#This Row],[Sales]])/100</f>
        <v>9.4257309941520474E-3</v>
      </c>
      <c r="Q2045" s="12"/>
    </row>
    <row r="2046" spans="1:17" x14ac:dyDescent="0.25">
      <c r="A2046">
        <v>10643</v>
      </c>
      <c r="B2046">
        <v>39</v>
      </c>
      <c r="C2046" t="str">
        <f>_xlfn.XLOOKUP(order_details[[#This Row],[orderID]],orders[orderID],orders[customerID])</f>
        <v>ALFKI</v>
      </c>
      <c r="D2046" t="str">
        <f>_xlfn.XLOOKUP(order_details[[#This Row],[orderID]],orders[orderID],orders[Employee Name])</f>
        <v>Michael Suyama</v>
      </c>
      <c r="E2046" t="str">
        <f>_xlfn.XLOOKUP(order_details[[#This Row],[Customer ID]],customers[customerID],customers[companyName])</f>
        <v>Alfreds Futterkiste</v>
      </c>
      <c r="F2046" t="str">
        <f>_xlfn.XLOOKUP(order_details[[#This Row],[productID]],products[productID],products[productName])</f>
        <v>Chartreuse verte</v>
      </c>
      <c r="G2046" t="str">
        <f>_xlfn.XLOOKUP(order_details[[#This Row],[Product Name]],products[productName],products[Category Name])</f>
        <v>Beverages</v>
      </c>
      <c r="H2046" s="6">
        <f>_xlfn.XLOOKUP(order_details[[#This Row],[orderID]],orders[orderID],orders[orderDate])</f>
        <v>41876</v>
      </c>
      <c r="I2046" s="6" t="e">
        <f>DATEVALUE(order_details[[#This Row],[Order Date]])</f>
        <v>#VALUE!</v>
      </c>
      <c r="J2046">
        <v>18</v>
      </c>
      <c r="K2046">
        <v>21</v>
      </c>
      <c r="L2046">
        <v>0.25</v>
      </c>
      <c r="M2046">
        <f>(order_details[[#This Row],[unitPrice]]*order_details[[#This Row],[quantity]]) - (order_details[[#This Row],[unitPrice]]*order_details[[#This Row],[quantity]]*order_details[[#This Row],[discount]])</f>
        <v>283.5</v>
      </c>
      <c r="N2046">
        <f>_xlfn.XLOOKUP(order_details[[#This Row],[orderID]],orders[orderID],orders[freight])</f>
        <v>29.46</v>
      </c>
      <c r="O2046">
        <f>order_details[[#This Row],[Sales]]-order_details[[#This Row],[Freight]]</f>
        <v>254.04</v>
      </c>
      <c r="P2046" s="8">
        <f>(order_details[[#This Row],[Profit]]/order_details[[#This Row],[Sales]])/100</f>
        <v>8.9608465608465599E-3</v>
      </c>
      <c r="Q2046" s="12"/>
    </row>
    <row r="2047" spans="1:17" x14ac:dyDescent="0.25">
      <c r="A2047">
        <v>10643</v>
      </c>
      <c r="B2047">
        <v>46</v>
      </c>
      <c r="C2047" t="str">
        <f>_xlfn.XLOOKUP(order_details[[#This Row],[orderID]],orders[orderID],orders[customerID])</f>
        <v>ALFKI</v>
      </c>
      <c r="D2047" t="str">
        <f>_xlfn.XLOOKUP(order_details[[#This Row],[orderID]],orders[orderID],orders[Employee Name])</f>
        <v>Michael Suyama</v>
      </c>
      <c r="E2047" t="str">
        <f>_xlfn.XLOOKUP(order_details[[#This Row],[Customer ID]],customers[customerID],customers[companyName])</f>
        <v>Alfreds Futterkiste</v>
      </c>
      <c r="F2047" t="str">
        <f>_xlfn.XLOOKUP(order_details[[#This Row],[productID]],products[productID],products[productName])</f>
        <v>Spegesild</v>
      </c>
      <c r="G2047" t="str">
        <f>_xlfn.XLOOKUP(order_details[[#This Row],[Product Name]],products[productName],products[Category Name])</f>
        <v>Seafood</v>
      </c>
      <c r="H2047" s="6">
        <f>_xlfn.XLOOKUP(order_details[[#This Row],[orderID]],orders[orderID],orders[orderDate])</f>
        <v>41876</v>
      </c>
      <c r="I2047" s="6" t="e">
        <f>DATEVALUE(order_details[[#This Row],[Order Date]])</f>
        <v>#VALUE!</v>
      </c>
      <c r="J2047">
        <v>12</v>
      </c>
      <c r="K2047">
        <v>2</v>
      </c>
      <c r="L2047">
        <v>0.25</v>
      </c>
      <c r="M2047">
        <f>(order_details[[#This Row],[unitPrice]]*order_details[[#This Row],[quantity]]) - (order_details[[#This Row],[unitPrice]]*order_details[[#This Row],[quantity]]*order_details[[#This Row],[discount]])</f>
        <v>18</v>
      </c>
      <c r="N2047">
        <f>_xlfn.XLOOKUP(order_details[[#This Row],[orderID]],orders[orderID],orders[freight])</f>
        <v>29.46</v>
      </c>
      <c r="O2047">
        <f>order_details[[#This Row],[Sales]]-order_details[[#This Row],[Freight]]</f>
        <v>-11.46</v>
      </c>
      <c r="P2047" s="8">
        <f>(order_details[[#This Row],[Profit]]/order_details[[#This Row],[Sales]])/100</f>
        <v>-6.3666666666666672E-3</v>
      </c>
      <c r="Q2047" s="12"/>
    </row>
    <row r="2048" spans="1:17" x14ac:dyDescent="0.25">
      <c r="A2048">
        <v>10646</v>
      </c>
      <c r="B2048">
        <v>1</v>
      </c>
      <c r="C2048" t="str">
        <f>_xlfn.XLOOKUP(order_details[[#This Row],[orderID]],orders[orderID],orders[customerID])</f>
        <v>HUNGO</v>
      </c>
      <c r="D2048" t="str">
        <f>_xlfn.XLOOKUP(order_details[[#This Row],[orderID]],orders[orderID],orders[Employee Name])</f>
        <v>Anne Dodsworth</v>
      </c>
      <c r="E2048" t="str">
        <f>_xlfn.XLOOKUP(order_details[[#This Row],[Customer ID]],customers[customerID],customers[companyName])</f>
        <v>Hungry Owl All-Night Grocers</v>
      </c>
      <c r="F2048" t="str">
        <f>_xlfn.XLOOKUP(order_details[[#This Row],[productID]],products[productID],products[productName])</f>
        <v>Chai</v>
      </c>
      <c r="G2048" t="str">
        <f>_xlfn.XLOOKUP(order_details[[#This Row],[Product Name]],products[productName],products[Category Name])</f>
        <v>Beverages</v>
      </c>
      <c r="H2048" s="6">
        <f>_xlfn.XLOOKUP(order_details[[#This Row],[orderID]],orders[orderID],orders[orderDate])</f>
        <v>41878</v>
      </c>
      <c r="I2048" s="6" t="e">
        <f>DATEVALUE(order_details[[#This Row],[Order Date]])</f>
        <v>#VALUE!</v>
      </c>
      <c r="J2048">
        <v>18</v>
      </c>
      <c r="K2048">
        <v>15</v>
      </c>
      <c r="L2048">
        <v>0.25</v>
      </c>
      <c r="M2048">
        <f>(order_details[[#This Row],[unitPrice]]*order_details[[#This Row],[quantity]]) - (order_details[[#This Row],[unitPrice]]*order_details[[#This Row],[quantity]]*order_details[[#This Row],[discount]])</f>
        <v>202.5</v>
      </c>
      <c r="N2048">
        <f>_xlfn.XLOOKUP(order_details[[#This Row],[orderID]],orders[orderID],orders[freight])</f>
        <v>142.33000000000001</v>
      </c>
      <c r="O2048">
        <f>order_details[[#This Row],[Sales]]-order_details[[#This Row],[Freight]]</f>
        <v>60.169999999999987</v>
      </c>
      <c r="P2048" s="8">
        <f>(order_details[[#This Row],[Profit]]/order_details[[#This Row],[Sales]])/100</f>
        <v>2.9713580246913574E-3</v>
      </c>
      <c r="Q2048" s="12"/>
    </row>
    <row r="2049" spans="1:17" x14ac:dyDescent="0.25">
      <c r="A2049">
        <v>10646</v>
      </c>
      <c r="B2049">
        <v>10</v>
      </c>
      <c r="C2049" t="str">
        <f>_xlfn.XLOOKUP(order_details[[#This Row],[orderID]],orders[orderID],orders[customerID])</f>
        <v>HUNGO</v>
      </c>
      <c r="D2049" t="str">
        <f>_xlfn.XLOOKUP(order_details[[#This Row],[orderID]],orders[orderID],orders[Employee Name])</f>
        <v>Anne Dodsworth</v>
      </c>
      <c r="E2049" t="str">
        <f>_xlfn.XLOOKUP(order_details[[#This Row],[Customer ID]],customers[customerID],customers[companyName])</f>
        <v>Hungry Owl All-Night Grocers</v>
      </c>
      <c r="F2049" t="str">
        <f>_xlfn.XLOOKUP(order_details[[#This Row],[productID]],products[productID],products[productName])</f>
        <v>Ikura</v>
      </c>
      <c r="G2049" t="str">
        <f>_xlfn.XLOOKUP(order_details[[#This Row],[Product Name]],products[productName],products[Category Name])</f>
        <v>Seafood</v>
      </c>
      <c r="H2049" s="6">
        <f>_xlfn.XLOOKUP(order_details[[#This Row],[orderID]],orders[orderID],orders[orderDate])</f>
        <v>41878</v>
      </c>
      <c r="I2049" s="6" t="e">
        <f>DATEVALUE(order_details[[#This Row],[Order Date]])</f>
        <v>#VALUE!</v>
      </c>
      <c r="J2049">
        <v>31</v>
      </c>
      <c r="K2049">
        <v>18</v>
      </c>
      <c r="L2049">
        <v>0.25</v>
      </c>
      <c r="M2049">
        <f>(order_details[[#This Row],[unitPrice]]*order_details[[#This Row],[quantity]]) - (order_details[[#This Row],[unitPrice]]*order_details[[#This Row],[quantity]]*order_details[[#This Row],[discount]])</f>
        <v>418.5</v>
      </c>
      <c r="N2049">
        <f>_xlfn.XLOOKUP(order_details[[#This Row],[orderID]],orders[orderID],orders[freight])</f>
        <v>142.33000000000001</v>
      </c>
      <c r="O2049">
        <f>order_details[[#This Row],[Sales]]-order_details[[#This Row],[Freight]]</f>
        <v>276.16999999999996</v>
      </c>
      <c r="P2049" s="8">
        <f>(order_details[[#This Row],[Profit]]/order_details[[#This Row],[Sales]])/100</f>
        <v>6.5990442054958175E-3</v>
      </c>
      <c r="Q2049" s="12"/>
    </row>
    <row r="2050" spans="1:17" x14ac:dyDescent="0.25">
      <c r="A2050">
        <v>10646</v>
      </c>
      <c r="B2050">
        <v>71</v>
      </c>
      <c r="C2050" t="str">
        <f>_xlfn.XLOOKUP(order_details[[#This Row],[orderID]],orders[orderID],orders[customerID])</f>
        <v>HUNGO</v>
      </c>
      <c r="D2050" t="str">
        <f>_xlfn.XLOOKUP(order_details[[#This Row],[orderID]],orders[orderID],orders[Employee Name])</f>
        <v>Anne Dodsworth</v>
      </c>
      <c r="E2050" t="str">
        <f>_xlfn.XLOOKUP(order_details[[#This Row],[Customer ID]],customers[customerID],customers[companyName])</f>
        <v>Hungry Owl All-Night Grocers</v>
      </c>
      <c r="F2050" t="str">
        <f>_xlfn.XLOOKUP(order_details[[#This Row],[productID]],products[productID],products[productName])</f>
        <v>Flotemysost</v>
      </c>
      <c r="G2050" t="str">
        <f>_xlfn.XLOOKUP(order_details[[#This Row],[Product Name]],products[productName],products[Category Name])</f>
        <v>Dairy Products</v>
      </c>
      <c r="H2050" s="6">
        <f>_xlfn.XLOOKUP(order_details[[#This Row],[orderID]],orders[orderID],orders[orderDate])</f>
        <v>41878</v>
      </c>
      <c r="I2050" s="6" t="e">
        <f>DATEVALUE(order_details[[#This Row],[Order Date]])</f>
        <v>#VALUE!</v>
      </c>
      <c r="J2050">
        <v>21.5</v>
      </c>
      <c r="K2050">
        <v>30</v>
      </c>
      <c r="L2050">
        <v>0.25</v>
      </c>
      <c r="M2050">
        <f>(order_details[[#This Row],[unitPrice]]*order_details[[#This Row],[quantity]]) - (order_details[[#This Row],[unitPrice]]*order_details[[#This Row],[quantity]]*order_details[[#This Row],[discount]])</f>
        <v>483.75</v>
      </c>
      <c r="N2050">
        <f>_xlfn.XLOOKUP(order_details[[#This Row],[orderID]],orders[orderID],orders[freight])</f>
        <v>142.33000000000001</v>
      </c>
      <c r="O2050">
        <f>order_details[[#This Row],[Sales]]-order_details[[#This Row],[Freight]]</f>
        <v>341.41999999999996</v>
      </c>
      <c r="P2050" s="8">
        <f>(order_details[[#This Row],[Profit]]/order_details[[#This Row],[Sales]])/100</f>
        <v>7.0577777777777774E-3</v>
      </c>
      <c r="Q2050" s="12"/>
    </row>
    <row r="2051" spans="1:17" x14ac:dyDescent="0.25">
      <c r="A2051">
        <v>10646</v>
      </c>
      <c r="B2051">
        <v>77</v>
      </c>
      <c r="C2051" t="str">
        <f>_xlfn.XLOOKUP(order_details[[#This Row],[orderID]],orders[orderID],orders[customerID])</f>
        <v>HUNGO</v>
      </c>
      <c r="D2051" t="str">
        <f>_xlfn.XLOOKUP(order_details[[#This Row],[orderID]],orders[orderID],orders[Employee Name])</f>
        <v>Anne Dodsworth</v>
      </c>
      <c r="E2051" t="str">
        <f>_xlfn.XLOOKUP(order_details[[#This Row],[Customer ID]],customers[customerID],customers[companyName])</f>
        <v>Hungry Owl All-Night Grocers</v>
      </c>
      <c r="F2051" t="str">
        <f>_xlfn.XLOOKUP(order_details[[#This Row],[productID]],products[productID],products[productName])</f>
        <v>Original Frankfurter Grüne Soße</v>
      </c>
      <c r="G2051" t="str">
        <f>_xlfn.XLOOKUP(order_details[[#This Row],[Product Name]],products[productName],products[Category Name])</f>
        <v>Condiments</v>
      </c>
      <c r="H2051" s="6">
        <f>_xlfn.XLOOKUP(order_details[[#This Row],[orderID]],orders[orderID],orders[orderDate])</f>
        <v>41878</v>
      </c>
      <c r="I2051" s="6" t="e">
        <f>DATEVALUE(order_details[[#This Row],[Order Date]])</f>
        <v>#VALUE!</v>
      </c>
      <c r="J2051">
        <v>13</v>
      </c>
      <c r="K2051">
        <v>35</v>
      </c>
      <c r="L2051">
        <v>0.25</v>
      </c>
      <c r="M2051">
        <f>(order_details[[#This Row],[unitPrice]]*order_details[[#This Row],[quantity]]) - (order_details[[#This Row],[unitPrice]]*order_details[[#This Row],[quantity]]*order_details[[#This Row],[discount]])</f>
        <v>341.25</v>
      </c>
      <c r="N2051">
        <f>_xlfn.XLOOKUP(order_details[[#This Row],[orderID]],orders[orderID],orders[freight])</f>
        <v>142.33000000000001</v>
      </c>
      <c r="O2051">
        <f>order_details[[#This Row],[Sales]]-order_details[[#This Row],[Freight]]</f>
        <v>198.92</v>
      </c>
      <c r="P2051" s="8">
        <f>(order_details[[#This Row],[Profit]]/order_details[[#This Row],[Sales]])/100</f>
        <v>5.8291575091575084E-3</v>
      </c>
      <c r="Q2051" s="12"/>
    </row>
    <row r="2052" spans="1:17" x14ac:dyDescent="0.25">
      <c r="A2052">
        <v>10651</v>
      </c>
      <c r="B2052">
        <v>19</v>
      </c>
      <c r="C2052" t="str">
        <f>_xlfn.XLOOKUP(order_details[[#This Row],[orderID]],orders[orderID],orders[customerID])</f>
        <v>WANDK</v>
      </c>
      <c r="D2052" t="str">
        <f>_xlfn.XLOOKUP(order_details[[#This Row],[orderID]],orders[orderID],orders[Employee Name])</f>
        <v>Laura Callahan</v>
      </c>
      <c r="E2052" t="str">
        <f>_xlfn.XLOOKUP(order_details[[#This Row],[Customer ID]],customers[customerID],customers[companyName])</f>
        <v>Die Wandernde Kuh</v>
      </c>
      <c r="F2052" t="str">
        <f>_xlfn.XLOOKUP(order_details[[#This Row],[productID]],products[productID],products[productName])</f>
        <v>Teatime Chocolate Biscuits</v>
      </c>
      <c r="G2052" t="str">
        <f>_xlfn.XLOOKUP(order_details[[#This Row],[Product Name]],products[productName],products[Category Name])</f>
        <v>Confections</v>
      </c>
      <c r="H2052" s="6">
        <f>_xlfn.XLOOKUP(order_details[[#This Row],[orderID]],orders[orderID],orders[orderDate])</f>
        <v>41883</v>
      </c>
      <c r="I2052" s="6" t="e">
        <f>DATEVALUE(order_details[[#This Row],[Order Date]])</f>
        <v>#VALUE!</v>
      </c>
      <c r="J2052">
        <v>9.1999999999999993</v>
      </c>
      <c r="K2052">
        <v>12</v>
      </c>
      <c r="L2052">
        <v>0.25</v>
      </c>
      <c r="M2052">
        <f>(order_details[[#This Row],[unitPrice]]*order_details[[#This Row],[quantity]]) - (order_details[[#This Row],[unitPrice]]*order_details[[#This Row],[quantity]]*order_details[[#This Row],[discount]])</f>
        <v>82.8</v>
      </c>
      <c r="N2052">
        <f>_xlfn.XLOOKUP(order_details[[#This Row],[orderID]],orders[orderID],orders[freight])</f>
        <v>20.6</v>
      </c>
      <c r="O2052">
        <f>order_details[[#This Row],[Sales]]-order_details[[#This Row],[Freight]]</f>
        <v>62.199999999999996</v>
      </c>
      <c r="P2052" s="8">
        <f>(order_details[[#This Row],[Profit]]/order_details[[#This Row],[Sales]])/100</f>
        <v>7.5120772946859907E-3</v>
      </c>
      <c r="Q2052" s="12"/>
    </row>
    <row r="2053" spans="1:17" x14ac:dyDescent="0.25">
      <c r="A2053">
        <v>10651</v>
      </c>
      <c r="B2053">
        <v>22</v>
      </c>
      <c r="C2053" t="str">
        <f>_xlfn.XLOOKUP(order_details[[#This Row],[orderID]],orders[orderID],orders[customerID])</f>
        <v>WANDK</v>
      </c>
      <c r="D2053" t="str">
        <f>_xlfn.XLOOKUP(order_details[[#This Row],[orderID]],orders[orderID],orders[Employee Name])</f>
        <v>Laura Callahan</v>
      </c>
      <c r="E2053" t="str">
        <f>_xlfn.XLOOKUP(order_details[[#This Row],[Customer ID]],customers[customerID],customers[companyName])</f>
        <v>Die Wandernde Kuh</v>
      </c>
      <c r="F2053" t="str">
        <f>_xlfn.XLOOKUP(order_details[[#This Row],[productID]],products[productID],products[productName])</f>
        <v>Gustaf's Knackebröd</v>
      </c>
      <c r="G2053" t="str">
        <f>_xlfn.XLOOKUP(order_details[[#This Row],[Product Name]],products[productName],products[Category Name])</f>
        <v>Grains &amp; Cereals</v>
      </c>
      <c r="H2053" s="6">
        <f>_xlfn.XLOOKUP(order_details[[#This Row],[orderID]],orders[orderID],orders[orderDate])</f>
        <v>41883</v>
      </c>
      <c r="I2053" s="6" t="e">
        <f>DATEVALUE(order_details[[#This Row],[Order Date]])</f>
        <v>#VALUE!</v>
      </c>
      <c r="J2053">
        <v>21</v>
      </c>
      <c r="K2053">
        <v>20</v>
      </c>
      <c r="L2053">
        <v>0.25</v>
      </c>
      <c r="M2053">
        <f>(order_details[[#This Row],[unitPrice]]*order_details[[#This Row],[quantity]]) - (order_details[[#This Row],[unitPrice]]*order_details[[#This Row],[quantity]]*order_details[[#This Row],[discount]])</f>
        <v>315</v>
      </c>
      <c r="N2053">
        <f>_xlfn.XLOOKUP(order_details[[#This Row],[orderID]],orders[orderID],orders[freight])</f>
        <v>20.6</v>
      </c>
      <c r="O2053">
        <f>order_details[[#This Row],[Sales]]-order_details[[#This Row],[Freight]]</f>
        <v>294.39999999999998</v>
      </c>
      <c r="P2053" s="8">
        <f>(order_details[[#This Row],[Profit]]/order_details[[#This Row],[Sales]])/100</f>
        <v>9.3460317460317462E-3</v>
      </c>
      <c r="Q2053" s="12"/>
    </row>
    <row r="2054" spans="1:17" x14ac:dyDescent="0.25">
      <c r="A2054">
        <v>10652</v>
      </c>
      <c r="B2054">
        <v>30</v>
      </c>
      <c r="C2054" t="str">
        <f>_xlfn.XLOOKUP(order_details[[#This Row],[orderID]],orders[orderID],orders[customerID])</f>
        <v>GOURL</v>
      </c>
      <c r="D2054" t="str">
        <f>_xlfn.XLOOKUP(order_details[[#This Row],[orderID]],orders[orderID],orders[Employee Name])</f>
        <v>Margaret Peacock</v>
      </c>
      <c r="E2054" t="str">
        <f>_xlfn.XLOOKUP(order_details[[#This Row],[Customer ID]],customers[customerID],customers[companyName])</f>
        <v>Gourmet Lanchonetes</v>
      </c>
      <c r="F2054" t="str">
        <f>_xlfn.XLOOKUP(order_details[[#This Row],[productID]],products[productID],products[productName])</f>
        <v>Nord-Ost Matjeshering</v>
      </c>
      <c r="G2054" t="str">
        <f>_xlfn.XLOOKUP(order_details[[#This Row],[Product Name]],products[productName],products[Category Name])</f>
        <v>Seafood</v>
      </c>
      <c r="H2054" s="6">
        <f>_xlfn.XLOOKUP(order_details[[#This Row],[orderID]],orders[orderID],orders[orderDate])</f>
        <v>41883</v>
      </c>
      <c r="I2054" s="6" t="e">
        <f>DATEVALUE(order_details[[#This Row],[Order Date]])</f>
        <v>#VALUE!</v>
      </c>
      <c r="J2054">
        <v>25.89</v>
      </c>
      <c r="K2054">
        <v>2</v>
      </c>
      <c r="L2054">
        <v>0.25</v>
      </c>
      <c r="M2054">
        <f>(order_details[[#This Row],[unitPrice]]*order_details[[#This Row],[quantity]]) - (order_details[[#This Row],[unitPrice]]*order_details[[#This Row],[quantity]]*order_details[[#This Row],[discount]])</f>
        <v>38.835000000000001</v>
      </c>
      <c r="N2054">
        <f>_xlfn.XLOOKUP(order_details[[#This Row],[orderID]],orders[orderID],orders[freight])</f>
        <v>7.14</v>
      </c>
      <c r="O2054">
        <f>order_details[[#This Row],[Sales]]-order_details[[#This Row],[Freight]]</f>
        <v>31.695</v>
      </c>
      <c r="P2054" s="8">
        <f>(order_details[[#This Row],[Profit]]/order_details[[#This Row],[Sales]])/100</f>
        <v>8.1614522981846276E-3</v>
      </c>
      <c r="Q2054" s="12"/>
    </row>
    <row r="2055" spans="1:17" x14ac:dyDescent="0.25">
      <c r="A2055">
        <v>10680</v>
      </c>
      <c r="B2055">
        <v>16</v>
      </c>
      <c r="C2055" t="str">
        <f>_xlfn.XLOOKUP(order_details[[#This Row],[orderID]],orders[orderID],orders[customerID])</f>
        <v>OLDWO</v>
      </c>
      <c r="D2055" t="str">
        <f>_xlfn.XLOOKUP(order_details[[#This Row],[orderID]],orders[orderID],orders[Employee Name])</f>
        <v>Nancy Davolio</v>
      </c>
      <c r="E2055" t="str">
        <f>_xlfn.XLOOKUP(order_details[[#This Row],[Customer ID]],customers[customerID],customers[companyName])</f>
        <v>Old World Delicatessen</v>
      </c>
      <c r="F2055" t="str">
        <f>_xlfn.XLOOKUP(order_details[[#This Row],[productID]],products[productID],products[productName])</f>
        <v>Pavlova</v>
      </c>
      <c r="G2055" t="str">
        <f>_xlfn.XLOOKUP(order_details[[#This Row],[Product Name]],products[productName],products[Category Name])</f>
        <v>Confections</v>
      </c>
      <c r="H2055" s="6">
        <f>_xlfn.XLOOKUP(order_details[[#This Row],[orderID]],orders[orderID],orders[orderDate])</f>
        <v>41906</v>
      </c>
      <c r="I2055" s="6" t="e">
        <f>DATEVALUE(order_details[[#This Row],[Order Date]])</f>
        <v>#VALUE!</v>
      </c>
      <c r="J2055">
        <v>17.45</v>
      </c>
      <c r="K2055">
        <v>50</v>
      </c>
      <c r="L2055">
        <v>0.25</v>
      </c>
      <c r="M2055">
        <f>(order_details[[#This Row],[unitPrice]]*order_details[[#This Row],[quantity]]) - (order_details[[#This Row],[unitPrice]]*order_details[[#This Row],[quantity]]*order_details[[#This Row],[discount]])</f>
        <v>654.375</v>
      </c>
      <c r="N2055">
        <f>_xlfn.XLOOKUP(order_details[[#This Row],[orderID]],orders[orderID],orders[freight])</f>
        <v>26.61</v>
      </c>
      <c r="O2055">
        <f>order_details[[#This Row],[Sales]]-order_details[[#This Row],[Freight]]</f>
        <v>627.76499999999999</v>
      </c>
      <c r="P2055" s="8">
        <f>(order_details[[#This Row],[Profit]]/order_details[[#This Row],[Sales]])/100</f>
        <v>9.5933524355300854E-3</v>
      </c>
      <c r="Q2055" s="12"/>
    </row>
    <row r="2056" spans="1:17" x14ac:dyDescent="0.25">
      <c r="A2056">
        <v>10680</v>
      </c>
      <c r="B2056">
        <v>31</v>
      </c>
      <c r="C2056" t="str">
        <f>_xlfn.XLOOKUP(order_details[[#This Row],[orderID]],orders[orderID],orders[customerID])</f>
        <v>OLDWO</v>
      </c>
      <c r="D2056" t="str">
        <f>_xlfn.XLOOKUP(order_details[[#This Row],[orderID]],orders[orderID],orders[Employee Name])</f>
        <v>Nancy Davolio</v>
      </c>
      <c r="E2056" t="str">
        <f>_xlfn.XLOOKUP(order_details[[#This Row],[Customer ID]],customers[customerID],customers[companyName])</f>
        <v>Old World Delicatessen</v>
      </c>
      <c r="F2056" t="str">
        <f>_xlfn.XLOOKUP(order_details[[#This Row],[productID]],products[productID],products[productName])</f>
        <v>Gorgonzola Telino</v>
      </c>
      <c r="G2056" t="str">
        <f>_xlfn.XLOOKUP(order_details[[#This Row],[Product Name]],products[productName],products[Category Name])</f>
        <v>Dairy Products</v>
      </c>
      <c r="H2056" s="6">
        <f>_xlfn.XLOOKUP(order_details[[#This Row],[orderID]],orders[orderID],orders[orderDate])</f>
        <v>41906</v>
      </c>
      <c r="I2056" s="6" t="e">
        <f>DATEVALUE(order_details[[#This Row],[Order Date]])</f>
        <v>#VALUE!</v>
      </c>
      <c r="J2056">
        <v>12.5</v>
      </c>
      <c r="K2056">
        <v>20</v>
      </c>
      <c r="L2056">
        <v>0.25</v>
      </c>
      <c r="M2056">
        <f>(order_details[[#This Row],[unitPrice]]*order_details[[#This Row],[quantity]]) - (order_details[[#This Row],[unitPrice]]*order_details[[#This Row],[quantity]]*order_details[[#This Row],[discount]])</f>
        <v>187.5</v>
      </c>
      <c r="N2056">
        <f>_xlfn.XLOOKUP(order_details[[#This Row],[orderID]],orders[orderID],orders[freight])</f>
        <v>26.61</v>
      </c>
      <c r="O2056">
        <f>order_details[[#This Row],[Sales]]-order_details[[#This Row],[Freight]]</f>
        <v>160.88999999999999</v>
      </c>
      <c r="P2056" s="8">
        <f>(order_details[[#This Row],[Profit]]/order_details[[#This Row],[Sales]])/100</f>
        <v>8.5807999999999995E-3</v>
      </c>
      <c r="Q2056" s="12"/>
    </row>
    <row r="2057" spans="1:17" x14ac:dyDescent="0.25">
      <c r="A2057">
        <v>10680</v>
      </c>
      <c r="B2057">
        <v>42</v>
      </c>
      <c r="C2057" t="str">
        <f>_xlfn.XLOOKUP(order_details[[#This Row],[orderID]],orders[orderID],orders[customerID])</f>
        <v>OLDWO</v>
      </c>
      <c r="D2057" t="str">
        <f>_xlfn.XLOOKUP(order_details[[#This Row],[orderID]],orders[orderID],orders[Employee Name])</f>
        <v>Nancy Davolio</v>
      </c>
      <c r="E2057" t="str">
        <f>_xlfn.XLOOKUP(order_details[[#This Row],[Customer ID]],customers[customerID],customers[companyName])</f>
        <v>Old World Delicatessen</v>
      </c>
      <c r="F2057" t="str">
        <f>_xlfn.XLOOKUP(order_details[[#This Row],[productID]],products[productID],products[productName])</f>
        <v>Singaporean Hokkien Fried Mee</v>
      </c>
      <c r="G2057" t="str">
        <f>_xlfn.XLOOKUP(order_details[[#This Row],[Product Name]],products[productName],products[Category Name])</f>
        <v>Grains &amp; Cereals</v>
      </c>
      <c r="H2057" s="6">
        <f>_xlfn.XLOOKUP(order_details[[#This Row],[orderID]],orders[orderID],orders[orderDate])</f>
        <v>41906</v>
      </c>
      <c r="I2057" s="6" t="e">
        <f>DATEVALUE(order_details[[#This Row],[Order Date]])</f>
        <v>#VALUE!</v>
      </c>
      <c r="J2057">
        <v>14</v>
      </c>
      <c r="K2057">
        <v>40</v>
      </c>
      <c r="L2057">
        <v>0.25</v>
      </c>
      <c r="M2057">
        <f>(order_details[[#This Row],[unitPrice]]*order_details[[#This Row],[quantity]]) - (order_details[[#This Row],[unitPrice]]*order_details[[#This Row],[quantity]]*order_details[[#This Row],[discount]])</f>
        <v>420</v>
      </c>
      <c r="N2057">
        <f>_xlfn.XLOOKUP(order_details[[#This Row],[orderID]],orders[orderID],orders[freight])</f>
        <v>26.61</v>
      </c>
      <c r="O2057">
        <f>order_details[[#This Row],[Sales]]-order_details[[#This Row],[Freight]]</f>
        <v>393.39</v>
      </c>
      <c r="P2057" s="8">
        <f>(order_details[[#This Row],[Profit]]/order_details[[#This Row],[Sales]])/100</f>
        <v>9.3664285714285707E-3</v>
      </c>
      <c r="Q2057" s="12"/>
    </row>
    <row r="2058" spans="1:17" x14ac:dyDescent="0.25">
      <c r="A2058">
        <v>10687</v>
      </c>
      <c r="B2058">
        <v>9</v>
      </c>
      <c r="C2058" t="str">
        <f>_xlfn.XLOOKUP(order_details[[#This Row],[orderID]],orders[orderID],orders[customerID])</f>
        <v>HUNGO</v>
      </c>
      <c r="D2058" t="str">
        <f>_xlfn.XLOOKUP(order_details[[#This Row],[orderID]],orders[orderID],orders[Employee Name])</f>
        <v>Anne Dodsworth</v>
      </c>
      <c r="E2058" t="str">
        <f>_xlfn.XLOOKUP(order_details[[#This Row],[Customer ID]],customers[customerID],customers[companyName])</f>
        <v>Hungry Owl All-Night Grocers</v>
      </c>
      <c r="F2058" t="str">
        <f>_xlfn.XLOOKUP(order_details[[#This Row],[productID]],products[productID],products[productName])</f>
        <v>Mishi Kobe Niku</v>
      </c>
      <c r="G2058" t="str">
        <f>_xlfn.XLOOKUP(order_details[[#This Row],[Product Name]],products[productName],products[Category Name])</f>
        <v>Meat &amp; Poultry</v>
      </c>
      <c r="H2058" s="6">
        <f>_xlfn.XLOOKUP(order_details[[#This Row],[orderID]],orders[orderID],orders[orderDate])</f>
        <v>41912</v>
      </c>
      <c r="I2058" s="6" t="e">
        <f>DATEVALUE(order_details[[#This Row],[Order Date]])</f>
        <v>#VALUE!</v>
      </c>
      <c r="J2058">
        <v>97</v>
      </c>
      <c r="K2058">
        <v>50</v>
      </c>
      <c r="L2058">
        <v>0.25</v>
      </c>
      <c r="M2058">
        <f>(order_details[[#This Row],[unitPrice]]*order_details[[#This Row],[quantity]]) - (order_details[[#This Row],[unitPrice]]*order_details[[#This Row],[quantity]]*order_details[[#This Row],[discount]])</f>
        <v>3637.5</v>
      </c>
      <c r="N2058">
        <f>_xlfn.XLOOKUP(order_details[[#This Row],[orderID]],orders[orderID],orders[freight])</f>
        <v>296.43</v>
      </c>
      <c r="O2058">
        <f>order_details[[#This Row],[Sales]]-order_details[[#This Row],[Freight]]</f>
        <v>3341.07</v>
      </c>
      <c r="P2058" s="8">
        <f>(order_details[[#This Row],[Profit]]/order_details[[#This Row],[Sales]])/100</f>
        <v>9.1850721649484549E-3</v>
      </c>
      <c r="Q2058" s="12"/>
    </row>
    <row r="2059" spans="1:17" x14ac:dyDescent="0.25">
      <c r="A2059">
        <v>10687</v>
      </c>
      <c r="B2059">
        <v>36</v>
      </c>
      <c r="C2059" t="str">
        <f>_xlfn.XLOOKUP(order_details[[#This Row],[orderID]],orders[orderID],orders[customerID])</f>
        <v>HUNGO</v>
      </c>
      <c r="D2059" t="str">
        <f>_xlfn.XLOOKUP(order_details[[#This Row],[orderID]],orders[orderID],orders[Employee Name])</f>
        <v>Anne Dodsworth</v>
      </c>
      <c r="E2059" t="str">
        <f>_xlfn.XLOOKUP(order_details[[#This Row],[Customer ID]],customers[customerID],customers[companyName])</f>
        <v>Hungry Owl All-Night Grocers</v>
      </c>
      <c r="F2059" t="str">
        <f>_xlfn.XLOOKUP(order_details[[#This Row],[productID]],products[productID],products[productName])</f>
        <v>Inlagd Sill</v>
      </c>
      <c r="G2059" t="str">
        <f>_xlfn.XLOOKUP(order_details[[#This Row],[Product Name]],products[productName],products[Category Name])</f>
        <v>Seafood</v>
      </c>
      <c r="H2059" s="6">
        <f>_xlfn.XLOOKUP(order_details[[#This Row],[orderID]],orders[orderID],orders[orderDate])</f>
        <v>41912</v>
      </c>
      <c r="I2059" s="6" t="e">
        <f>DATEVALUE(order_details[[#This Row],[Order Date]])</f>
        <v>#VALUE!</v>
      </c>
      <c r="J2059">
        <v>19</v>
      </c>
      <c r="K2059">
        <v>6</v>
      </c>
      <c r="L2059">
        <v>0.25</v>
      </c>
      <c r="M2059">
        <f>(order_details[[#This Row],[unitPrice]]*order_details[[#This Row],[quantity]]) - (order_details[[#This Row],[unitPrice]]*order_details[[#This Row],[quantity]]*order_details[[#This Row],[discount]])</f>
        <v>85.5</v>
      </c>
      <c r="N2059">
        <f>_xlfn.XLOOKUP(order_details[[#This Row],[orderID]],orders[orderID],orders[freight])</f>
        <v>296.43</v>
      </c>
      <c r="O2059">
        <f>order_details[[#This Row],[Sales]]-order_details[[#This Row],[Freight]]</f>
        <v>-210.93</v>
      </c>
      <c r="P2059" s="8">
        <f>(order_details[[#This Row],[Profit]]/order_details[[#This Row],[Sales]])/100</f>
        <v>-2.4670175438596492E-2</v>
      </c>
      <c r="Q2059" s="12"/>
    </row>
    <row r="2060" spans="1:17" x14ac:dyDescent="0.25">
      <c r="A2060">
        <v>10689</v>
      </c>
      <c r="B2060">
        <v>1</v>
      </c>
      <c r="C2060" t="str">
        <f>_xlfn.XLOOKUP(order_details[[#This Row],[orderID]],orders[orderID],orders[customerID])</f>
        <v>BERGS</v>
      </c>
      <c r="D2060" t="str">
        <f>_xlfn.XLOOKUP(order_details[[#This Row],[orderID]],orders[orderID],orders[Employee Name])</f>
        <v>Nancy Davolio</v>
      </c>
      <c r="E2060" t="str">
        <f>_xlfn.XLOOKUP(order_details[[#This Row],[Customer ID]],customers[customerID],customers[companyName])</f>
        <v>Berglunds snabbköp</v>
      </c>
      <c r="F2060" t="str">
        <f>_xlfn.XLOOKUP(order_details[[#This Row],[productID]],products[productID],products[productName])</f>
        <v>Chai</v>
      </c>
      <c r="G2060" t="str">
        <f>_xlfn.XLOOKUP(order_details[[#This Row],[Product Name]],products[productName],products[Category Name])</f>
        <v>Beverages</v>
      </c>
      <c r="H2060" s="6">
        <f>_xlfn.XLOOKUP(order_details[[#This Row],[orderID]],orders[orderID],orders[orderDate])</f>
        <v>41913</v>
      </c>
      <c r="I2060" s="6" t="e">
        <f>DATEVALUE(order_details[[#This Row],[Order Date]])</f>
        <v>#VALUE!</v>
      </c>
      <c r="J2060">
        <v>18</v>
      </c>
      <c r="K2060">
        <v>35</v>
      </c>
      <c r="L2060">
        <v>0.25</v>
      </c>
      <c r="M2060">
        <f>(order_details[[#This Row],[unitPrice]]*order_details[[#This Row],[quantity]]) - (order_details[[#This Row],[unitPrice]]*order_details[[#This Row],[quantity]]*order_details[[#This Row],[discount]])</f>
        <v>472.5</v>
      </c>
      <c r="N2060">
        <f>_xlfn.XLOOKUP(order_details[[#This Row],[orderID]],orders[orderID],orders[freight])</f>
        <v>13.42</v>
      </c>
      <c r="O2060">
        <f>order_details[[#This Row],[Sales]]-order_details[[#This Row],[Freight]]</f>
        <v>459.08</v>
      </c>
      <c r="P2060" s="8">
        <f>(order_details[[#This Row],[Profit]]/order_details[[#This Row],[Sales]])/100</f>
        <v>9.7159788359788349E-3</v>
      </c>
      <c r="Q2060" s="12"/>
    </row>
    <row r="2061" spans="1:17" x14ac:dyDescent="0.25">
      <c r="A2061">
        <v>10690</v>
      </c>
      <c r="B2061">
        <v>56</v>
      </c>
      <c r="C2061" t="str">
        <f>_xlfn.XLOOKUP(order_details[[#This Row],[orderID]],orders[orderID],orders[customerID])</f>
        <v>HANAR</v>
      </c>
      <c r="D2061" t="str">
        <f>_xlfn.XLOOKUP(order_details[[#This Row],[orderID]],orders[orderID],orders[Employee Name])</f>
        <v>Nancy Davolio</v>
      </c>
      <c r="E2061" t="str">
        <f>_xlfn.XLOOKUP(order_details[[#This Row],[Customer ID]],customers[customerID],customers[companyName])</f>
        <v>Hanari Carnes</v>
      </c>
      <c r="F2061" t="str">
        <f>_xlfn.XLOOKUP(order_details[[#This Row],[productID]],products[productID],products[productName])</f>
        <v>Gnocchi di nonna Alice</v>
      </c>
      <c r="G2061" t="str">
        <f>_xlfn.XLOOKUP(order_details[[#This Row],[Product Name]],products[productName],products[Category Name])</f>
        <v>Grains &amp; Cereals</v>
      </c>
      <c r="H2061" s="6">
        <f>_xlfn.XLOOKUP(order_details[[#This Row],[orderID]],orders[orderID],orders[orderDate])</f>
        <v>41914</v>
      </c>
      <c r="I2061" s="6" t="e">
        <f>DATEVALUE(order_details[[#This Row],[Order Date]])</f>
        <v>#VALUE!</v>
      </c>
      <c r="J2061">
        <v>38</v>
      </c>
      <c r="K2061">
        <v>20</v>
      </c>
      <c r="L2061">
        <v>0.25</v>
      </c>
      <c r="M2061">
        <f>(order_details[[#This Row],[unitPrice]]*order_details[[#This Row],[quantity]]) - (order_details[[#This Row],[unitPrice]]*order_details[[#This Row],[quantity]]*order_details[[#This Row],[discount]])</f>
        <v>570</v>
      </c>
      <c r="N2061">
        <f>_xlfn.XLOOKUP(order_details[[#This Row],[orderID]],orders[orderID],orders[freight])</f>
        <v>15.8</v>
      </c>
      <c r="O2061">
        <f>order_details[[#This Row],[Sales]]-order_details[[#This Row],[Freight]]</f>
        <v>554.20000000000005</v>
      </c>
      <c r="P2061" s="8">
        <f>(order_details[[#This Row],[Profit]]/order_details[[#This Row],[Sales]])/100</f>
        <v>9.7228070175438604E-3</v>
      </c>
      <c r="Q2061" s="12"/>
    </row>
    <row r="2062" spans="1:17" x14ac:dyDescent="0.25">
      <c r="A2062">
        <v>10690</v>
      </c>
      <c r="B2062">
        <v>77</v>
      </c>
      <c r="C2062" t="str">
        <f>_xlfn.XLOOKUP(order_details[[#This Row],[orderID]],orders[orderID],orders[customerID])</f>
        <v>HANAR</v>
      </c>
      <c r="D2062" t="str">
        <f>_xlfn.XLOOKUP(order_details[[#This Row],[orderID]],orders[orderID],orders[Employee Name])</f>
        <v>Nancy Davolio</v>
      </c>
      <c r="E2062" t="str">
        <f>_xlfn.XLOOKUP(order_details[[#This Row],[Customer ID]],customers[customerID],customers[companyName])</f>
        <v>Hanari Carnes</v>
      </c>
      <c r="F2062" t="str">
        <f>_xlfn.XLOOKUP(order_details[[#This Row],[productID]],products[productID],products[productName])</f>
        <v>Original Frankfurter Grüne Soße</v>
      </c>
      <c r="G2062" t="str">
        <f>_xlfn.XLOOKUP(order_details[[#This Row],[Product Name]],products[productName],products[Category Name])</f>
        <v>Condiments</v>
      </c>
      <c r="H2062" s="6">
        <f>_xlfn.XLOOKUP(order_details[[#This Row],[orderID]],orders[orderID],orders[orderDate])</f>
        <v>41914</v>
      </c>
      <c r="I2062" s="6" t="e">
        <f>DATEVALUE(order_details[[#This Row],[Order Date]])</f>
        <v>#VALUE!</v>
      </c>
      <c r="J2062">
        <v>13</v>
      </c>
      <c r="K2062">
        <v>30</v>
      </c>
      <c r="L2062">
        <v>0.25</v>
      </c>
      <c r="M2062">
        <f>(order_details[[#This Row],[unitPrice]]*order_details[[#This Row],[quantity]]) - (order_details[[#This Row],[unitPrice]]*order_details[[#This Row],[quantity]]*order_details[[#This Row],[discount]])</f>
        <v>292.5</v>
      </c>
      <c r="N2062">
        <f>_xlfn.XLOOKUP(order_details[[#This Row],[orderID]],orders[orderID],orders[freight])</f>
        <v>15.8</v>
      </c>
      <c r="O2062">
        <f>order_details[[#This Row],[Sales]]-order_details[[#This Row],[Freight]]</f>
        <v>276.7</v>
      </c>
      <c r="P2062" s="8">
        <f>(order_details[[#This Row],[Profit]]/order_details[[#This Row],[Sales]])/100</f>
        <v>9.4598290598290596E-3</v>
      </c>
      <c r="Q2062" s="12"/>
    </row>
    <row r="2063" spans="1:17" x14ac:dyDescent="0.25">
      <c r="A2063">
        <v>10697</v>
      </c>
      <c r="B2063">
        <v>19</v>
      </c>
      <c r="C2063" t="str">
        <f>_xlfn.XLOOKUP(order_details[[#This Row],[orderID]],orders[orderID],orders[customerID])</f>
        <v>LINOD</v>
      </c>
      <c r="D2063" t="str">
        <f>_xlfn.XLOOKUP(order_details[[#This Row],[orderID]],orders[orderID],orders[Employee Name])</f>
        <v>Janet Leverling</v>
      </c>
      <c r="E2063" t="str">
        <f>_xlfn.XLOOKUP(order_details[[#This Row],[Customer ID]],customers[customerID],customers[companyName])</f>
        <v>LINO-Delicateses</v>
      </c>
      <c r="F2063" t="str">
        <f>_xlfn.XLOOKUP(order_details[[#This Row],[productID]],products[productID],products[productName])</f>
        <v>Teatime Chocolate Biscuits</v>
      </c>
      <c r="G2063" t="str">
        <f>_xlfn.XLOOKUP(order_details[[#This Row],[Product Name]],products[productName],products[Category Name])</f>
        <v>Confections</v>
      </c>
      <c r="H2063" s="6">
        <f>_xlfn.XLOOKUP(order_details[[#This Row],[orderID]],orders[orderID],orders[orderDate])</f>
        <v>41920</v>
      </c>
      <c r="I2063" s="6" t="e">
        <f>DATEVALUE(order_details[[#This Row],[Order Date]])</f>
        <v>#VALUE!</v>
      </c>
      <c r="J2063">
        <v>9.1999999999999993</v>
      </c>
      <c r="K2063">
        <v>7</v>
      </c>
      <c r="L2063">
        <v>0.25</v>
      </c>
      <c r="M2063">
        <f>(order_details[[#This Row],[unitPrice]]*order_details[[#This Row],[quantity]]) - (order_details[[#This Row],[unitPrice]]*order_details[[#This Row],[quantity]]*order_details[[#This Row],[discount]])</f>
        <v>48.3</v>
      </c>
      <c r="N2063">
        <f>_xlfn.XLOOKUP(order_details[[#This Row],[orderID]],orders[orderID],orders[freight])</f>
        <v>45.52</v>
      </c>
      <c r="O2063">
        <f>order_details[[#This Row],[Sales]]-order_details[[#This Row],[Freight]]</f>
        <v>2.779999999999994</v>
      </c>
      <c r="P2063" s="8">
        <f>(order_details[[#This Row],[Profit]]/order_details[[#This Row],[Sales]])/100</f>
        <v>5.755693581780526E-4</v>
      </c>
      <c r="Q2063" s="12"/>
    </row>
    <row r="2064" spans="1:17" x14ac:dyDescent="0.25">
      <c r="A2064">
        <v>10697</v>
      </c>
      <c r="B2064">
        <v>35</v>
      </c>
      <c r="C2064" t="str">
        <f>_xlfn.XLOOKUP(order_details[[#This Row],[orderID]],orders[orderID],orders[customerID])</f>
        <v>LINOD</v>
      </c>
      <c r="D2064" t="str">
        <f>_xlfn.XLOOKUP(order_details[[#This Row],[orderID]],orders[orderID],orders[Employee Name])</f>
        <v>Janet Leverling</v>
      </c>
      <c r="E2064" t="str">
        <f>_xlfn.XLOOKUP(order_details[[#This Row],[Customer ID]],customers[customerID],customers[companyName])</f>
        <v>LINO-Delicateses</v>
      </c>
      <c r="F2064" t="str">
        <f>_xlfn.XLOOKUP(order_details[[#This Row],[productID]],products[productID],products[productName])</f>
        <v>Steeleye Stout</v>
      </c>
      <c r="G2064" t="str">
        <f>_xlfn.XLOOKUP(order_details[[#This Row],[Product Name]],products[productName],products[Category Name])</f>
        <v>Beverages</v>
      </c>
      <c r="H2064" s="6">
        <f>_xlfn.XLOOKUP(order_details[[#This Row],[orderID]],orders[orderID],orders[orderDate])</f>
        <v>41920</v>
      </c>
      <c r="I2064" s="6" t="e">
        <f>DATEVALUE(order_details[[#This Row],[Order Date]])</f>
        <v>#VALUE!</v>
      </c>
      <c r="J2064">
        <v>18</v>
      </c>
      <c r="K2064">
        <v>9</v>
      </c>
      <c r="L2064">
        <v>0.25</v>
      </c>
      <c r="M2064">
        <f>(order_details[[#This Row],[unitPrice]]*order_details[[#This Row],[quantity]]) - (order_details[[#This Row],[unitPrice]]*order_details[[#This Row],[quantity]]*order_details[[#This Row],[discount]])</f>
        <v>121.5</v>
      </c>
      <c r="N2064">
        <f>_xlfn.XLOOKUP(order_details[[#This Row],[orderID]],orders[orderID],orders[freight])</f>
        <v>45.52</v>
      </c>
      <c r="O2064">
        <f>order_details[[#This Row],[Sales]]-order_details[[#This Row],[Freight]]</f>
        <v>75.97999999999999</v>
      </c>
      <c r="P2064" s="8">
        <f>(order_details[[#This Row],[Profit]]/order_details[[#This Row],[Sales]])/100</f>
        <v>6.2534979423868311E-3</v>
      </c>
      <c r="Q2064" s="12"/>
    </row>
    <row r="2065" spans="1:17" x14ac:dyDescent="0.25">
      <c r="A2065">
        <v>10697</v>
      </c>
      <c r="B2065">
        <v>58</v>
      </c>
      <c r="C2065" t="str">
        <f>_xlfn.XLOOKUP(order_details[[#This Row],[orderID]],orders[orderID],orders[customerID])</f>
        <v>LINOD</v>
      </c>
      <c r="D2065" t="str">
        <f>_xlfn.XLOOKUP(order_details[[#This Row],[orderID]],orders[orderID],orders[Employee Name])</f>
        <v>Janet Leverling</v>
      </c>
      <c r="E2065" t="str">
        <f>_xlfn.XLOOKUP(order_details[[#This Row],[Customer ID]],customers[customerID],customers[companyName])</f>
        <v>LINO-Delicateses</v>
      </c>
      <c r="F2065" t="str">
        <f>_xlfn.XLOOKUP(order_details[[#This Row],[productID]],products[productID],products[productName])</f>
        <v>Escargots de Bourgogne</v>
      </c>
      <c r="G2065" t="str">
        <f>_xlfn.XLOOKUP(order_details[[#This Row],[Product Name]],products[productName],products[Category Name])</f>
        <v>Seafood</v>
      </c>
      <c r="H2065" s="6">
        <f>_xlfn.XLOOKUP(order_details[[#This Row],[orderID]],orders[orderID],orders[orderDate])</f>
        <v>41920</v>
      </c>
      <c r="I2065" s="6" t="e">
        <f>DATEVALUE(order_details[[#This Row],[Order Date]])</f>
        <v>#VALUE!</v>
      </c>
      <c r="J2065">
        <v>13.25</v>
      </c>
      <c r="K2065">
        <v>30</v>
      </c>
      <c r="L2065">
        <v>0.25</v>
      </c>
      <c r="M2065">
        <f>(order_details[[#This Row],[unitPrice]]*order_details[[#This Row],[quantity]]) - (order_details[[#This Row],[unitPrice]]*order_details[[#This Row],[quantity]]*order_details[[#This Row],[discount]])</f>
        <v>298.125</v>
      </c>
      <c r="N2065">
        <f>_xlfn.XLOOKUP(order_details[[#This Row],[orderID]],orders[orderID],orders[freight])</f>
        <v>45.52</v>
      </c>
      <c r="O2065">
        <f>order_details[[#This Row],[Sales]]-order_details[[#This Row],[Freight]]</f>
        <v>252.60499999999999</v>
      </c>
      <c r="P2065" s="8">
        <f>(order_details[[#This Row],[Profit]]/order_details[[#This Row],[Sales]])/100</f>
        <v>8.4731236897274635E-3</v>
      </c>
      <c r="Q2065" s="12"/>
    </row>
    <row r="2066" spans="1:17" x14ac:dyDescent="0.25">
      <c r="A2066">
        <v>10697</v>
      </c>
      <c r="B2066">
        <v>70</v>
      </c>
      <c r="C2066" t="str">
        <f>_xlfn.XLOOKUP(order_details[[#This Row],[orderID]],orders[orderID],orders[customerID])</f>
        <v>LINOD</v>
      </c>
      <c r="D2066" t="str">
        <f>_xlfn.XLOOKUP(order_details[[#This Row],[orderID]],orders[orderID],orders[Employee Name])</f>
        <v>Janet Leverling</v>
      </c>
      <c r="E2066" t="str">
        <f>_xlfn.XLOOKUP(order_details[[#This Row],[Customer ID]],customers[customerID],customers[companyName])</f>
        <v>LINO-Delicateses</v>
      </c>
      <c r="F2066" t="str">
        <f>_xlfn.XLOOKUP(order_details[[#This Row],[productID]],products[productID],products[productName])</f>
        <v>Outback Lager</v>
      </c>
      <c r="G2066" t="str">
        <f>_xlfn.XLOOKUP(order_details[[#This Row],[Product Name]],products[productName],products[Category Name])</f>
        <v>Beverages</v>
      </c>
      <c r="H2066" s="6">
        <f>_xlfn.XLOOKUP(order_details[[#This Row],[orderID]],orders[orderID],orders[orderDate])</f>
        <v>41920</v>
      </c>
      <c r="I2066" s="6" t="e">
        <f>DATEVALUE(order_details[[#This Row],[Order Date]])</f>
        <v>#VALUE!</v>
      </c>
      <c r="J2066">
        <v>15</v>
      </c>
      <c r="K2066">
        <v>30</v>
      </c>
      <c r="L2066">
        <v>0.25</v>
      </c>
      <c r="M2066">
        <f>(order_details[[#This Row],[unitPrice]]*order_details[[#This Row],[quantity]]) - (order_details[[#This Row],[unitPrice]]*order_details[[#This Row],[quantity]]*order_details[[#This Row],[discount]])</f>
        <v>337.5</v>
      </c>
      <c r="N2066">
        <f>_xlfn.XLOOKUP(order_details[[#This Row],[orderID]],orders[orderID],orders[freight])</f>
        <v>45.52</v>
      </c>
      <c r="O2066">
        <f>order_details[[#This Row],[Sales]]-order_details[[#This Row],[Freight]]</f>
        <v>291.98</v>
      </c>
      <c r="P2066" s="8">
        <f>(order_details[[#This Row],[Profit]]/order_details[[#This Row],[Sales]])/100</f>
        <v>8.6512592592592596E-3</v>
      </c>
      <c r="Q2066" s="12"/>
    </row>
    <row r="2067" spans="1:17" x14ac:dyDescent="0.25">
      <c r="A2067">
        <v>10714</v>
      </c>
      <c r="B2067">
        <v>2</v>
      </c>
      <c r="C2067" t="str">
        <f>_xlfn.XLOOKUP(order_details[[#This Row],[orderID]],orders[orderID],orders[customerID])</f>
        <v>SAVEA</v>
      </c>
      <c r="D2067" t="str">
        <f>_xlfn.XLOOKUP(order_details[[#This Row],[orderID]],orders[orderID],orders[Employee Name])</f>
        <v>Steven Buchanan</v>
      </c>
      <c r="E2067" t="str">
        <f>_xlfn.XLOOKUP(order_details[[#This Row],[Customer ID]],customers[customerID],customers[companyName])</f>
        <v>Save-a-lot Markets</v>
      </c>
      <c r="F2067" t="str">
        <f>_xlfn.XLOOKUP(order_details[[#This Row],[productID]],products[productID],products[productName])</f>
        <v>Chang</v>
      </c>
      <c r="G2067" t="str">
        <f>_xlfn.XLOOKUP(order_details[[#This Row],[Product Name]],products[productName],products[Category Name])</f>
        <v>Beverages</v>
      </c>
      <c r="H2067" s="6">
        <f>_xlfn.XLOOKUP(order_details[[#This Row],[orderID]],orders[orderID],orders[orderDate])</f>
        <v>41934</v>
      </c>
      <c r="I2067" s="6" t="e">
        <f>DATEVALUE(order_details[[#This Row],[Order Date]])</f>
        <v>#VALUE!</v>
      </c>
      <c r="J2067">
        <v>19</v>
      </c>
      <c r="K2067">
        <v>30</v>
      </c>
      <c r="L2067">
        <v>0.25</v>
      </c>
      <c r="M2067">
        <f>(order_details[[#This Row],[unitPrice]]*order_details[[#This Row],[quantity]]) - (order_details[[#This Row],[unitPrice]]*order_details[[#This Row],[quantity]]*order_details[[#This Row],[discount]])</f>
        <v>427.5</v>
      </c>
      <c r="N2067">
        <f>_xlfn.XLOOKUP(order_details[[#This Row],[orderID]],orders[orderID],orders[freight])</f>
        <v>24.49</v>
      </c>
      <c r="O2067">
        <f>order_details[[#This Row],[Sales]]-order_details[[#This Row],[Freight]]</f>
        <v>403.01</v>
      </c>
      <c r="P2067" s="8">
        <f>(order_details[[#This Row],[Profit]]/order_details[[#This Row],[Sales]])/100</f>
        <v>9.427134502923977E-3</v>
      </c>
      <c r="Q2067" s="12"/>
    </row>
    <row r="2068" spans="1:17" x14ac:dyDescent="0.25">
      <c r="A2068">
        <v>10714</v>
      </c>
      <c r="B2068">
        <v>17</v>
      </c>
      <c r="C2068" t="str">
        <f>_xlfn.XLOOKUP(order_details[[#This Row],[orderID]],orders[orderID],orders[customerID])</f>
        <v>SAVEA</v>
      </c>
      <c r="D2068" t="str">
        <f>_xlfn.XLOOKUP(order_details[[#This Row],[orderID]],orders[orderID],orders[Employee Name])</f>
        <v>Steven Buchanan</v>
      </c>
      <c r="E2068" t="str">
        <f>_xlfn.XLOOKUP(order_details[[#This Row],[Customer ID]],customers[customerID],customers[companyName])</f>
        <v>Save-a-lot Markets</v>
      </c>
      <c r="F2068" t="str">
        <f>_xlfn.XLOOKUP(order_details[[#This Row],[productID]],products[productID],products[productName])</f>
        <v>Alice Mutton</v>
      </c>
      <c r="G2068" t="str">
        <f>_xlfn.XLOOKUP(order_details[[#This Row],[Product Name]],products[productName],products[Category Name])</f>
        <v>Meat &amp; Poultry</v>
      </c>
      <c r="H2068" s="6">
        <f>_xlfn.XLOOKUP(order_details[[#This Row],[orderID]],orders[orderID],orders[orderDate])</f>
        <v>41934</v>
      </c>
      <c r="I2068" s="6" t="e">
        <f>DATEVALUE(order_details[[#This Row],[Order Date]])</f>
        <v>#VALUE!</v>
      </c>
      <c r="J2068">
        <v>39</v>
      </c>
      <c r="K2068">
        <v>27</v>
      </c>
      <c r="L2068">
        <v>0.25</v>
      </c>
      <c r="M2068">
        <f>(order_details[[#This Row],[unitPrice]]*order_details[[#This Row],[quantity]]) - (order_details[[#This Row],[unitPrice]]*order_details[[#This Row],[quantity]]*order_details[[#This Row],[discount]])</f>
        <v>789.75</v>
      </c>
      <c r="N2068">
        <f>_xlfn.XLOOKUP(order_details[[#This Row],[orderID]],orders[orderID],orders[freight])</f>
        <v>24.49</v>
      </c>
      <c r="O2068">
        <f>order_details[[#This Row],[Sales]]-order_details[[#This Row],[Freight]]</f>
        <v>765.26</v>
      </c>
      <c r="P2068" s="8">
        <f>(order_details[[#This Row],[Profit]]/order_details[[#This Row],[Sales]])/100</f>
        <v>9.6899018676796459E-3</v>
      </c>
      <c r="Q2068" s="12"/>
    </row>
    <row r="2069" spans="1:17" x14ac:dyDescent="0.25">
      <c r="A2069">
        <v>10714</v>
      </c>
      <c r="B2069">
        <v>47</v>
      </c>
      <c r="C2069" t="str">
        <f>_xlfn.XLOOKUP(order_details[[#This Row],[orderID]],orders[orderID],orders[customerID])</f>
        <v>SAVEA</v>
      </c>
      <c r="D2069" t="str">
        <f>_xlfn.XLOOKUP(order_details[[#This Row],[orderID]],orders[orderID],orders[Employee Name])</f>
        <v>Steven Buchanan</v>
      </c>
      <c r="E2069" t="str">
        <f>_xlfn.XLOOKUP(order_details[[#This Row],[Customer ID]],customers[customerID],customers[companyName])</f>
        <v>Save-a-lot Markets</v>
      </c>
      <c r="F2069" t="str">
        <f>_xlfn.XLOOKUP(order_details[[#This Row],[productID]],products[productID],products[productName])</f>
        <v>Zaanse koeken</v>
      </c>
      <c r="G2069" t="str">
        <f>_xlfn.XLOOKUP(order_details[[#This Row],[Product Name]],products[productName],products[Category Name])</f>
        <v>Confections</v>
      </c>
      <c r="H2069" s="6">
        <f>_xlfn.XLOOKUP(order_details[[#This Row],[orderID]],orders[orderID],orders[orderDate])</f>
        <v>41934</v>
      </c>
      <c r="I2069" s="6" t="e">
        <f>DATEVALUE(order_details[[#This Row],[Order Date]])</f>
        <v>#VALUE!</v>
      </c>
      <c r="J2069">
        <v>9.5</v>
      </c>
      <c r="K2069">
        <v>50</v>
      </c>
      <c r="L2069">
        <v>0.25</v>
      </c>
      <c r="M2069">
        <f>(order_details[[#This Row],[unitPrice]]*order_details[[#This Row],[quantity]]) - (order_details[[#This Row],[unitPrice]]*order_details[[#This Row],[quantity]]*order_details[[#This Row],[discount]])</f>
        <v>356.25</v>
      </c>
      <c r="N2069">
        <f>_xlfn.XLOOKUP(order_details[[#This Row],[orderID]],orders[orderID],orders[freight])</f>
        <v>24.49</v>
      </c>
      <c r="O2069">
        <f>order_details[[#This Row],[Sales]]-order_details[[#This Row],[Freight]]</f>
        <v>331.76</v>
      </c>
      <c r="P2069" s="8">
        <f>(order_details[[#This Row],[Profit]]/order_details[[#This Row],[Sales]])/100</f>
        <v>9.312561403508772E-3</v>
      </c>
      <c r="Q2069" s="12"/>
    </row>
    <row r="2070" spans="1:17" x14ac:dyDescent="0.25">
      <c r="A2070">
        <v>10714</v>
      </c>
      <c r="B2070">
        <v>56</v>
      </c>
      <c r="C2070" t="str">
        <f>_xlfn.XLOOKUP(order_details[[#This Row],[orderID]],orders[orderID],orders[customerID])</f>
        <v>SAVEA</v>
      </c>
      <c r="D2070" t="str">
        <f>_xlfn.XLOOKUP(order_details[[#This Row],[orderID]],orders[orderID],orders[Employee Name])</f>
        <v>Steven Buchanan</v>
      </c>
      <c r="E2070" t="str">
        <f>_xlfn.XLOOKUP(order_details[[#This Row],[Customer ID]],customers[customerID],customers[companyName])</f>
        <v>Save-a-lot Markets</v>
      </c>
      <c r="F2070" t="str">
        <f>_xlfn.XLOOKUP(order_details[[#This Row],[productID]],products[productID],products[productName])</f>
        <v>Gnocchi di nonna Alice</v>
      </c>
      <c r="G2070" t="str">
        <f>_xlfn.XLOOKUP(order_details[[#This Row],[Product Name]],products[productName],products[Category Name])</f>
        <v>Grains &amp; Cereals</v>
      </c>
      <c r="H2070" s="6">
        <f>_xlfn.XLOOKUP(order_details[[#This Row],[orderID]],orders[orderID],orders[orderDate])</f>
        <v>41934</v>
      </c>
      <c r="I2070" s="6" t="e">
        <f>DATEVALUE(order_details[[#This Row],[Order Date]])</f>
        <v>#VALUE!</v>
      </c>
      <c r="J2070">
        <v>38</v>
      </c>
      <c r="K2070">
        <v>18</v>
      </c>
      <c r="L2070">
        <v>0.25</v>
      </c>
      <c r="M2070">
        <f>(order_details[[#This Row],[unitPrice]]*order_details[[#This Row],[quantity]]) - (order_details[[#This Row],[unitPrice]]*order_details[[#This Row],[quantity]]*order_details[[#This Row],[discount]])</f>
        <v>513</v>
      </c>
      <c r="N2070">
        <f>_xlfn.XLOOKUP(order_details[[#This Row],[orderID]],orders[orderID],orders[freight])</f>
        <v>24.49</v>
      </c>
      <c r="O2070">
        <f>order_details[[#This Row],[Sales]]-order_details[[#This Row],[Freight]]</f>
        <v>488.51</v>
      </c>
      <c r="P2070" s="8">
        <f>(order_details[[#This Row],[Profit]]/order_details[[#This Row],[Sales]])/100</f>
        <v>9.5226120857699811E-3</v>
      </c>
      <c r="Q2070" s="12"/>
    </row>
    <row r="2071" spans="1:17" x14ac:dyDescent="0.25">
      <c r="A2071">
        <v>10714</v>
      </c>
      <c r="B2071">
        <v>58</v>
      </c>
      <c r="C2071" t="str">
        <f>_xlfn.XLOOKUP(order_details[[#This Row],[orderID]],orders[orderID],orders[customerID])</f>
        <v>SAVEA</v>
      </c>
      <c r="D2071" t="str">
        <f>_xlfn.XLOOKUP(order_details[[#This Row],[orderID]],orders[orderID],orders[Employee Name])</f>
        <v>Steven Buchanan</v>
      </c>
      <c r="E2071" t="str">
        <f>_xlfn.XLOOKUP(order_details[[#This Row],[Customer ID]],customers[customerID],customers[companyName])</f>
        <v>Save-a-lot Markets</v>
      </c>
      <c r="F2071" t="str">
        <f>_xlfn.XLOOKUP(order_details[[#This Row],[productID]],products[productID],products[productName])</f>
        <v>Escargots de Bourgogne</v>
      </c>
      <c r="G2071" t="str">
        <f>_xlfn.XLOOKUP(order_details[[#This Row],[Product Name]],products[productName],products[Category Name])</f>
        <v>Seafood</v>
      </c>
      <c r="H2071" s="6">
        <f>_xlfn.XLOOKUP(order_details[[#This Row],[orderID]],orders[orderID],orders[orderDate])</f>
        <v>41934</v>
      </c>
      <c r="I2071" s="6" t="e">
        <f>DATEVALUE(order_details[[#This Row],[Order Date]])</f>
        <v>#VALUE!</v>
      </c>
      <c r="J2071">
        <v>13.25</v>
      </c>
      <c r="K2071">
        <v>12</v>
      </c>
      <c r="L2071">
        <v>0.25</v>
      </c>
      <c r="M2071">
        <f>(order_details[[#This Row],[unitPrice]]*order_details[[#This Row],[quantity]]) - (order_details[[#This Row],[unitPrice]]*order_details[[#This Row],[quantity]]*order_details[[#This Row],[discount]])</f>
        <v>119.25</v>
      </c>
      <c r="N2071">
        <f>_xlfn.XLOOKUP(order_details[[#This Row],[orderID]],orders[orderID],orders[freight])</f>
        <v>24.49</v>
      </c>
      <c r="O2071">
        <f>order_details[[#This Row],[Sales]]-order_details[[#This Row],[Freight]]</f>
        <v>94.76</v>
      </c>
      <c r="P2071" s="8">
        <f>(order_details[[#This Row],[Profit]]/order_details[[#This Row],[Sales]])/100</f>
        <v>7.9463312368972753E-3</v>
      </c>
      <c r="Q2071" s="12"/>
    </row>
    <row r="2072" spans="1:17" x14ac:dyDescent="0.25">
      <c r="A2072">
        <v>10719</v>
      </c>
      <c r="B2072">
        <v>18</v>
      </c>
      <c r="C2072" t="str">
        <f>_xlfn.XLOOKUP(order_details[[#This Row],[orderID]],orders[orderID],orders[customerID])</f>
        <v>LETSS</v>
      </c>
      <c r="D2072" t="str">
        <f>_xlfn.XLOOKUP(order_details[[#This Row],[orderID]],orders[orderID],orders[Employee Name])</f>
        <v>Laura Callahan</v>
      </c>
      <c r="E2072" t="str">
        <f>_xlfn.XLOOKUP(order_details[[#This Row],[Customer ID]],customers[customerID],customers[companyName])</f>
        <v>Let's Stop N Shop</v>
      </c>
      <c r="F2072" t="str">
        <f>_xlfn.XLOOKUP(order_details[[#This Row],[productID]],products[productID],products[productName])</f>
        <v>Carnarvon Tigers</v>
      </c>
      <c r="G2072" t="str">
        <f>_xlfn.XLOOKUP(order_details[[#This Row],[Product Name]],products[productName],products[Category Name])</f>
        <v>Seafood</v>
      </c>
      <c r="H2072" s="6">
        <f>_xlfn.XLOOKUP(order_details[[#This Row],[orderID]],orders[orderID],orders[orderDate])</f>
        <v>41939</v>
      </c>
      <c r="I2072" s="6" t="e">
        <f>DATEVALUE(order_details[[#This Row],[Order Date]])</f>
        <v>#VALUE!</v>
      </c>
      <c r="J2072">
        <v>62.5</v>
      </c>
      <c r="K2072">
        <v>12</v>
      </c>
      <c r="L2072">
        <v>0.25</v>
      </c>
      <c r="M2072">
        <f>(order_details[[#This Row],[unitPrice]]*order_details[[#This Row],[quantity]]) - (order_details[[#This Row],[unitPrice]]*order_details[[#This Row],[quantity]]*order_details[[#This Row],[discount]])</f>
        <v>562.5</v>
      </c>
      <c r="N2072">
        <f>_xlfn.XLOOKUP(order_details[[#This Row],[orderID]],orders[orderID],orders[freight])</f>
        <v>51.44</v>
      </c>
      <c r="O2072">
        <f>order_details[[#This Row],[Sales]]-order_details[[#This Row],[Freight]]</f>
        <v>511.06</v>
      </c>
      <c r="P2072" s="8">
        <f>(order_details[[#This Row],[Profit]]/order_details[[#This Row],[Sales]])/100</f>
        <v>9.0855111111111109E-3</v>
      </c>
      <c r="Q2072" s="12"/>
    </row>
    <row r="2073" spans="1:17" x14ac:dyDescent="0.25">
      <c r="A2073">
        <v>10719</v>
      </c>
      <c r="B2073">
        <v>30</v>
      </c>
      <c r="C2073" t="str">
        <f>_xlfn.XLOOKUP(order_details[[#This Row],[orderID]],orders[orderID],orders[customerID])</f>
        <v>LETSS</v>
      </c>
      <c r="D2073" t="str">
        <f>_xlfn.XLOOKUP(order_details[[#This Row],[orderID]],orders[orderID],orders[Employee Name])</f>
        <v>Laura Callahan</v>
      </c>
      <c r="E2073" t="str">
        <f>_xlfn.XLOOKUP(order_details[[#This Row],[Customer ID]],customers[customerID],customers[companyName])</f>
        <v>Let's Stop N Shop</v>
      </c>
      <c r="F2073" t="str">
        <f>_xlfn.XLOOKUP(order_details[[#This Row],[productID]],products[productID],products[productName])</f>
        <v>Nord-Ost Matjeshering</v>
      </c>
      <c r="G2073" t="str">
        <f>_xlfn.XLOOKUP(order_details[[#This Row],[Product Name]],products[productName],products[Category Name])</f>
        <v>Seafood</v>
      </c>
      <c r="H2073" s="6">
        <f>_xlfn.XLOOKUP(order_details[[#This Row],[orderID]],orders[orderID],orders[orderDate])</f>
        <v>41939</v>
      </c>
      <c r="I2073" s="6" t="e">
        <f>DATEVALUE(order_details[[#This Row],[Order Date]])</f>
        <v>#VALUE!</v>
      </c>
      <c r="J2073">
        <v>25.89</v>
      </c>
      <c r="K2073">
        <v>3</v>
      </c>
      <c r="L2073">
        <v>0.25</v>
      </c>
      <c r="M2073">
        <f>(order_details[[#This Row],[unitPrice]]*order_details[[#This Row],[quantity]]) - (order_details[[#This Row],[unitPrice]]*order_details[[#This Row],[quantity]]*order_details[[#This Row],[discount]])</f>
        <v>58.252499999999998</v>
      </c>
      <c r="N2073">
        <f>_xlfn.XLOOKUP(order_details[[#This Row],[orderID]],orders[orderID],orders[freight])</f>
        <v>51.44</v>
      </c>
      <c r="O2073">
        <f>order_details[[#This Row],[Sales]]-order_details[[#This Row],[Freight]]</f>
        <v>6.8125</v>
      </c>
      <c r="P2073" s="8">
        <f>(order_details[[#This Row],[Profit]]/order_details[[#This Row],[Sales]])/100</f>
        <v>1.1694777048195356E-3</v>
      </c>
      <c r="Q2073" s="12"/>
    </row>
    <row r="2074" spans="1:17" x14ac:dyDescent="0.25">
      <c r="A2074">
        <v>10719</v>
      </c>
      <c r="B2074">
        <v>54</v>
      </c>
      <c r="C2074" t="str">
        <f>_xlfn.XLOOKUP(order_details[[#This Row],[orderID]],orders[orderID],orders[customerID])</f>
        <v>LETSS</v>
      </c>
      <c r="D2074" t="str">
        <f>_xlfn.XLOOKUP(order_details[[#This Row],[orderID]],orders[orderID],orders[Employee Name])</f>
        <v>Laura Callahan</v>
      </c>
      <c r="E2074" t="str">
        <f>_xlfn.XLOOKUP(order_details[[#This Row],[Customer ID]],customers[customerID],customers[companyName])</f>
        <v>Let's Stop N Shop</v>
      </c>
      <c r="F2074" t="str">
        <f>_xlfn.XLOOKUP(order_details[[#This Row],[productID]],products[productID],products[productName])</f>
        <v>Tourtière</v>
      </c>
      <c r="G2074" t="str">
        <f>_xlfn.XLOOKUP(order_details[[#This Row],[Product Name]],products[productName],products[Category Name])</f>
        <v>Meat &amp; Poultry</v>
      </c>
      <c r="H2074" s="6">
        <f>_xlfn.XLOOKUP(order_details[[#This Row],[orderID]],orders[orderID],orders[orderDate])</f>
        <v>41939</v>
      </c>
      <c r="I2074" s="6" t="e">
        <f>DATEVALUE(order_details[[#This Row],[Order Date]])</f>
        <v>#VALUE!</v>
      </c>
      <c r="J2074">
        <v>7.45</v>
      </c>
      <c r="K2074">
        <v>40</v>
      </c>
      <c r="L2074">
        <v>0.25</v>
      </c>
      <c r="M2074">
        <f>(order_details[[#This Row],[unitPrice]]*order_details[[#This Row],[quantity]]) - (order_details[[#This Row],[unitPrice]]*order_details[[#This Row],[quantity]]*order_details[[#This Row],[discount]])</f>
        <v>223.5</v>
      </c>
      <c r="N2074">
        <f>_xlfn.XLOOKUP(order_details[[#This Row],[orderID]],orders[orderID],orders[freight])</f>
        <v>51.44</v>
      </c>
      <c r="O2074">
        <f>order_details[[#This Row],[Sales]]-order_details[[#This Row],[Freight]]</f>
        <v>172.06</v>
      </c>
      <c r="P2074" s="8">
        <f>(order_details[[#This Row],[Profit]]/order_details[[#This Row],[Sales]])/100</f>
        <v>7.698434004474273E-3</v>
      </c>
      <c r="Q2074" s="12"/>
    </row>
    <row r="2075" spans="1:17" x14ac:dyDescent="0.25">
      <c r="A2075">
        <v>10755</v>
      </c>
      <c r="B2075">
        <v>47</v>
      </c>
      <c r="C2075" t="str">
        <f>_xlfn.XLOOKUP(order_details[[#This Row],[orderID]],orders[orderID],orders[customerID])</f>
        <v>BONAP</v>
      </c>
      <c r="D2075" t="str">
        <f>_xlfn.XLOOKUP(order_details[[#This Row],[orderID]],orders[orderID],orders[Employee Name])</f>
        <v>Margaret Peacock</v>
      </c>
      <c r="E2075" t="str">
        <f>_xlfn.XLOOKUP(order_details[[#This Row],[Customer ID]],customers[customerID],customers[companyName])</f>
        <v>Bon app'</v>
      </c>
      <c r="F2075" t="str">
        <f>_xlfn.XLOOKUP(order_details[[#This Row],[productID]],products[productID],products[productName])</f>
        <v>Zaanse koeken</v>
      </c>
      <c r="G2075" t="str">
        <f>_xlfn.XLOOKUP(order_details[[#This Row],[Product Name]],products[productName],products[Category Name])</f>
        <v>Confections</v>
      </c>
      <c r="H2075" s="6">
        <f>_xlfn.XLOOKUP(order_details[[#This Row],[orderID]],orders[orderID],orders[orderDate])</f>
        <v>41969</v>
      </c>
      <c r="I2075" s="6" t="e">
        <f>DATEVALUE(order_details[[#This Row],[Order Date]])</f>
        <v>#VALUE!</v>
      </c>
      <c r="J2075">
        <v>9.5</v>
      </c>
      <c r="K2075">
        <v>30</v>
      </c>
      <c r="L2075">
        <v>0.25</v>
      </c>
      <c r="M2075">
        <f>(order_details[[#This Row],[unitPrice]]*order_details[[#This Row],[quantity]]) - (order_details[[#This Row],[unitPrice]]*order_details[[#This Row],[quantity]]*order_details[[#This Row],[discount]])</f>
        <v>213.75</v>
      </c>
      <c r="N2075">
        <f>_xlfn.XLOOKUP(order_details[[#This Row],[orderID]],orders[orderID],orders[freight])</f>
        <v>16.71</v>
      </c>
      <c r="O2075">
        <f>order_details[[#This Row],[Sales]]-order_details[[#This Row],[Freight]]</f>
        <v>197.04</v>
      </c>
      <c r="P2075" s="8">
        <f>(order_details[[#This Row],[Profit]]/order_details[[#This Row],[Sales]])/100</f>
        <v>9.2182456140350883E-3</v>
      </c>
      <c r="Q2075" s="12"/>
    </row>
    <row r="2076" spans="1:17" x14ac:dyDescent="0.25">
      <c r="A2076">
        <v>10755</v>
      </c>
      <c r="B2076">
        <v>56</v>
      </c>
      <c r="C2076" t="str">
        <f>_xlfn.XLOOKUP(order_details[[#This Row],[orderID]],orders[orderID],orders[customerID])</f>
        <v>BONAP</v>
      </c>
      <c r="D2076" t="str">
        <f>_xlfn.XLOOKUP(order_details[[#This Row],[orderID]],orders[orderID],orders[Employee Name])</f>
        <v>Margaret Peacock</v>
      </c>
      <c r="E2076" t="str">
        <f>_xlfn.XLOOKUP(order_details[[#This Row],[Customer ID]],customers[customerID],customers[companyName])</f>
        <v>Bon app'</v>
      </c>
      <c r="F2076" t="str">
        <f>_xlfn.XLOOKUP(order_details[[#This Row],[productID]],products[productID],products[productName])</f>
        <v>Gnocchi di nonna Alice</v>
      </c>
      <c r="G2076" t="str">
        <f>_xlfn.XLOOKUP(order_details[[#This Row],[Product Name]],products[productName],products[Category Name])</f>
        <v>Grains &amp; Cereals</v>
      </c>
      <c r="H2076" s="6">
        <f>_xlfn.XLOOKUP(order_details[[#This Row],[orderID]],orders[orderID],orders[orderDate])</f>
        <v>41969</v>
      </c>
      <c r="I2076" s="6" t="e">
        <f>DATEVALUE(order_details[[#This Row],[Order Date]])</f>
        <v>#VALUE!</v>
      </c>
      <c r="J2076">
        <v>38</v>
      </c>
      <c r="K2076">
        <v>30</v>
      </c>
      <c r="L2076">
        <v>0.25</v>
      </c>
      <c r="M2076">
        <f>(order_details[[#This Row],[unitPrice]]*order_details[[#This Row],[quantity]]) - (order_details[[#This Row],[unitPrice]]*order_details[[#This Row],[quantity]]*order_details[[#This Row],[discount]])</f>
        <v>855</v>
      </c>
      <c r="N2076">
        <f>_xlfn.XLOOKUP(order_details[[#This Row],[orderID]],orders[orderID],orders[freight])</f>
        <v>16.71</v>
      </c>
      <c r="O2076">
        <f>order_details[[#This Row],[Sales]]-order_details[[#This Row],[Freight]]</f>
        <v>838.29</v>
      </c>
      <c r="P2076" s="8">
        <f>(order_details[[#This Row],[Profit]]/order_details[[#This Row],[Sales]])/100</f>
        <v>9.8045614035087714E-3</v>
      </c>
      <c r="Q2076" s="12"/>
    </row>
    <row r="2077" spans="1:17" x14ac:dyDescent="0.25">
      <c r="A2077">
        <v>10755</v>
      </c>
      <c r="B2077">
        <v>57</v>
      </c>
      <c r="C2077" t="str">
        <f>_xlfn.XLOOKUP(order_details[[#This Row],[orderID]],orders[orderID],orders[customerID])</f>
        <v>BONAP</v>
      </c>
      <c r="D2077" t="str">
        <f>_xlfn.XLOOKUP(order_details[[#This Row],[orderID]],orders[orderID],orders[Employee Name])</f>
        <v>Margaret Peacock</v>
      </c>
      <c r="E2077" t="str">
        <f>_xlfn.XLOOKUP(order_details[[#This Row],[Customer ID]],customers[customerID],customers[companyName])</f>
        <v>Bon app'</v>
      </c>
      <c r="F2077" t="str">
        <f>_xlfn.XLOOKUP(order_details[[#This Row],[productID]],products[productID],products[productName])</f>
        <v>Ravioli Angelo</v>
      </c>
      <c r="G2077" t="str">
        <f>_xlfn.XLOOKUP(order_details[[#This Row],[Product Name]],products[productName],products[Category Name])</f>
        <v>Grains &amp; Cereals</v>
      </c>
      <c r="H2077" s="6">
        <f>_xlfn.XLOOKUP(order_details[[#This Row],[orderID]],orders[orderID],orders[orderDate])</f>
        <v>41969</v>
      </c>
      <c r="I2077" s="6" t="e">
        <f>DATEVALUE(order_details[[#This Row],[Order Date]])</f>
        <v>#VALUE!</v>
      </c>
      <c r="J2077">
        <v>19.5</v>
      </c>
      <c r="K2077">
        <v>14</v>
      </c>
      <c r="L2077">
        <v>0.25</v>
      </c>
      <c r="M2077">
        <f>(order_details[[#This Row],[unitPrice]]*order_details[[#This Row],[quantity]]) - (order_details[[#This Row],[unitPrice]]*order_details[[#This Row],[quantity]]*order_details[[#This Row],[discount]])</f>
        <v>204.75</v>
      </c>
      <c r="N2077">
        <f>_xlfn.XLOOKUP(order_details[[#This Row],[orderID]],orders[orderID],orders[freight])</f>
        <v>16.71</v>
      </c>
      <c r="O2077">
        <f>order_details[[#This Row],[Sales]]-order_details[[#This Row],[Freight]]</f>
        <v>188.04</v>
      </c>
      <c r="P2077" s="8">
        <f>(order_details[[#This Row],[Profit]]/order_details[[#This Row],[Sales]])/100</f>
        <v>9.1838827838827825E-3</v>
      </c>
      <c r="Q2077" s="12"/>
    </row>
    <row r="2078" spans="1:17" x14ac:dyDescent="0.25">
      <c r="A2078">
        <v>10755</v>
      </c>
      <c r="B2078">
        <v>69</v>
      </c>
      <c r="C2078" t="str">
        <f>_xlfn.XLOOKUP(order_details[[#This Row],[orderID]],orders[orderID],orders[customerID])</f>
        <v>BONAP</v>
      </c>
      <c r="D2078" t="str">
        <f>_xlfn.XLOOKUP(order_details[[#This Row],[orderID]],orders[orderID],orders[Employee Name])</f>
        <v>Margaret Peacock</v>
      </c>
      <c r="E2078" t="str">
        <f>_xlfn.XLOOKUP(order_details[[#This Row],[Customer ID]],customers[customerID],customers[companyName])</f>
        <v>Bon app'</v>
      </c>
      <c r="F2078" t="str">
        <f>_xlfn.XLOOKUP(order_details[[#This Row],[productID]],products[productID],products[productName])</f>
        <v>Gudbrandsdalsost</v>
      </c>
      <c r="G2078" t="str">
        <f>_xlfn.XLOOKUP(order_details[[#This Row],[Product Name]],products[productName],products[Category Name])</f>
        <v>Dairy Products</v>
      </c>
      <c r="H2078" s="6">
        <f>_xlfn.XLOOKUP(order_details[[#This Row],[orderID]],orders[orderID],orders[orderDate])</f>
        <v>41969</v>
      </c>
      <c r="I2078" s="6" t="e">
        <f>DATEVALUE(order_details[[#This Row],[Order Date]])</f>
        <v>#VALUE!</v>
      </c>
      <c r="J2078">
        <v>36</v>
      </c>
      <c r="K2078">
        <v>25</v>
      </c>
      <c r="L2078">
        <v>0.25</v>
      </c>
      <c r="M2078">
        <f>(order_details[[#This Row],[unitPrice]]*order_details[[#This Row],[quantity]]) - (order_details[[#This Row],[unitPrice]]*order_details[[#This Row],[quantity]]*order_details[[#This Row],[discount]])</f>
        <v>675</v>
      </c>
      <c r="N2078">
        <f>_xlfn.XLOOKUP(order_details[[#This Row],[orderID]],orders[orderID],orders[freight])</f>
        <v>16.71</v>
      </c>
      <c r="O2078">
        <f>order_details[[#This Row],[Sales]]-order_details[[#This Row],[Freight]]</f>
        <v>658.29</v>
      </c>
      <c r="P2078" s="8">
        <f>(order_details[[#This Row],[Profit]]/order_details[[#This Row],[Sales]])/100</f>
        <v>9.7524444444444438E-3</v>
      </c>
      <c r="Q2078" s="12"/>
    </row>
    <row r="2079" spans="1:17" x14ac:dyDescent="0.25">
      <c r="A2079">
        <v>10760</v>
      </c>
      <c r="B2079">
        <v>25</v>
      </c>
      <c r="C2079" t="str">
        <f>_xlfn.XLOOKUP(order_details[[#This Row],[orderID]],orders[orderID],orders[customerID])</f>
        <v>MAISD</v>
      </c>
      <c r="D2079" t="str">
        <f>_xlfn.XLOOKUP(order_details[[#This Row],[orderID]],orders[orderID],orders[Employee Name])</f>
        <v>Margaret Peacock</v>
      </c>
      <c r="E2079" t="str">
        <f>_xlfn.XLOOKUP(order_details[[#This Row],[Customer ID]],customers[customerID],customers[companyName])</f>
        <v>Maison Dewey</v>
      </c>
      <c r="F2079" t="str">
        <f>_xlfn.XLOOKUP(order_details[[#This Row],[productID]],products[productID],products[productName])</f>
        <v>NuNuCa Nuß-Nougat-Creme</v>
      </c>
      <c r="G2079" t="str">
        <f>_xlfn.XLOOKUP(order_details[[#This Row],[Product Name]],products[productName],products[Category Name])</f>
        <v>Confections</v>
      </c>
      <c r="H2079" s="6">
        <f>_xlfn.XLOOKUP(order_details[[#This Row],[orderID]],orders[orderID],orders[orderDate])</f>
        <v>41974</v>
      </c>
      <c r="I2079" s="6" t="e">
        <f>DATEVALUE(order_details[[#This Row],[Order Date]])</f>
        <v>#VALUE!</v>
      </c>
      <c r="J2079">
        <v>14</v>
      </c>
      <c r="K2079">
        <v>12</v>
      </c>
      <c r="L2079">
        <v>0.25</v>
      </c>
      <c r="M2079">
        <f>(order_details[[#This Row],[unitPrice]]*order_details[[#This Row],[quantity]]) - (order_details[[#This Row],[unitPrice]]*order_details[[#This Row],[quantity]]*order_details[[#This Row],[discount]])</f>
        <v>126</v>
      </c>
      <c r="N2079">
        <f>_xlfn.XLOOKUP(order_details[[#This Row],[orderID]],orders[orderID],orders[freight])</f>
        <v>155.63999999999999</v>
      </c>
      <c r="O2079">
        <f>order_details[[#This Row],[Sales]]-order_details[[#This Row],[Freight]]</f>
        <v>-29.639999999999986</v>
      </c>
      <c r="P2079" s="8">
        <f>(order_details[[#This Row],[Profit]]/order_details[[#This Row],[Sales]])/100</f>
        <v>-2.3523809523809513E-3</v>
      </c>
      <c r="Q2079" s="12"/>
    </row>
    <row r="2080" spans="1:17" x14ac:dyDescent="0.25">
      <c r="A2080">
        <v>10760</v>
      </c>
      <c r="B2080">
        <v>43</v>
      </c>
      <c r="C2080" t="str">
        <f>_xlfn.XLOOKUP(order_details[[#This Row],[orderID]],orders[orderID],orders[customerID])</f>
        <v>MAISD</v>
      </c>
      <c r="D2080" t="str">
        <f>_xlfn.XLOOKUP(order_details[[#This Row],[orderID]],orders[orderID],orders[Employee Name])</f>
        <v>Margaret Peacock</v>
      </c>
      <c r="E2080" t="str">
        <f>_xlfn.XLOOKUP(order_details[[#This Row],[Customer ID]],customers[customerID],customers[companyName])</f>
        <v>Maison Dewey</v>
      </c>
      <c r="F2080" t="str">
        <f>_xlfn.XLOOKUP(order_details[[#This Row],[productID]],products[productID],products[productName])</f>
        <v>Ipoh Coffee</v>
      </c>
      <c r="G2080" t="str">
        <f>_xlfn.XLOOKUP(order_details[[#This Row],[Product Name]],products[productName],products[Category Name])</f>
        <v>Beverages</v>
      </c>
      <c r="H2080" s="6">
        <f>_xlfn.XLOOKUP(order_details[[#This Row],[orderID]],orders[orderID],orders[orderDate])</f>
        <v>41974</v>
      </c>
      <c r="I2080" s="6" t="e">
        <f>DATEVALUE(order_details[[#This Row],[Order Date]])</f>
        <v>#VALUE!</v>
      </c>
      <c r="J2080">
        <v>46</v>
      </c>
      <c r="K2080">
        <v>30</v>
      </c>
      <c r="L2080">
        <v>0.25</v>
      </c>
      <c r="M2080">
        <f>(order_details[[#This Row],[unitPrice]]*order_details[[#This Row],[quantity]]) - (order_details[[#This Row],[unitPrice]]*order_details[[#This Row],[quantity]]*order_details[[#This Row],[discount]])</f>
        <v>1035</v>
      </c>
      <c r="N2080">
        <f>_xlfn.XLOOKUP(order_details[[#This Row],[orderID]],orders[orderID],orders[freight])</f>
        <v>155.63999999999999</v>
      </c>
      <c r="O2080">
        <f>order_details[[#This Row],[Sales]]-order_details[[#This Row],[Freight]]</f>
        <v>879.36</v>
      </c>
      <c r="P2080" s="8">
        <f>(order_details[[#This Row],[Profit]]/order_details[[#This Row],[Sales]])/100</f>
        <v>8.4962318840579708E-3</v>
      </c>
      <c r="Q2080" s="12"/>
    </row>
    <row r="2081" spans="1:17" x14ac:dyDescent="0.25">
      <c r="A2081">
        <v>10761</v>
      </c>
      <c r="B2081">
        <v>25</v>
      </c>
      <c r="C2081" t="str">
        <f>_xlfn.XLOOKUP(order_details[[#This Row],[orderID]],orders[orderID],orders[customerID])</f>
        <v>RATTC</v>
      </c>
      <c r="D2081" t="str">
        <f>_xlfn.XLOOKUP(order_details[[#This Row],[orderID]],orders[orderID],orders[Employee Name])</f>
        <v>Steven Buchanan</v>
      </c>
      <c r="E2081" t="str">
        <f>_xlfn.XLOOKUP(order_details[[#This Row],[Customer ID]],customers[customerID],customers[companyName])</f>
        <v>Rattlesnake Canyon Grocery</v>
      </c>
      <c r="F2081" t="str">
        <f>_xlfn.XLOOKUP(order_details[[#This Row],[productID]],products[productID],products[productName])</f>
        <v>NuNuCa Nuß-Nougat-Creme</v>
      </c>
      <c r="G2081" t="str">
        <f>_xlfn.XLOOKUP(order_details[[#This Row],[Product Name]],products[productName],products[Category Name])</f>
        <v>Confections</v>
      </c>
      <c r="H2081" s="6">
        <f>_xlfn.XLOOKUP(order_details[[#This Row],[orderID]],orders[orderID],orders[orderDate])</f>
        <v>41975</v>
      </c>
      <c r="I2081" s="6" t="e">
        <f>DATEVALUE(order_details[[#This Row],[Order Date]])</f>
        <v>#VALUE!</v>
      </c>
      <c r="J2081">
        <v>14</v>
      </c>
      <c r="K2081">
        <v>35</v>
      </c>
      <c r="L2081">
        <v>0.25</v>
      </c>
      <c r="M2081">
        <f>(order_details[[#This Row],[unitPrice]]*order_details[[#This Row],[quantity]]) - (order_details[[#This Row],[unitPrice]]*order_details[[#This Row],[quantity]]*order_details[[#This Row],[discount]])</f>
        <v>367.5</v>
      </c>
      <c r="N2081">
        <f>_xlfn.XLOOKUP(order_details[[#This Row],[orderID]],orders[orderID],orders[freight])</f>
        <v>18.66</v>
      </c>
      <c r="O2081">
        <f>order_details[[#This Row],[Sales]]-order_details[[#This Row],[Freight]]</f>
        <v>348.84</v>
      </c>
      <c r="P2081" s="8">
        <f>(order_details[[#This Row],[Profit]]/order_details[[#This Row],[Sales]])/100</f>
        <v>9.4922448979591831E-3</v>
      </c>
      <c r="Q2081" s="12"/>
    </row>
    <row r="2082" spans="1:17" x14ac:dyDescent="0.25">
      <c r="A2082">
        <v>10770</v>
      </c>
      <c r="B2082">
        <v>11</v>
      </c>
      <c r="C2082" t="str">
        <f>_xlfn.XLOOKUP(order_details[[#This Row],[orderID]],orders[orderID],orders[customerID])</f>
        <v>HANAR</v>
      </c>
      <c r="D2082" t="str">
        <f>_xlfn.XLOOKUP(order_details[[#This Row],[orderID]],orders[orderID],orders[Employee Name])</f>
        <v>Laura Callahan</v>
      </c>
      <c r="E2082" t="str">
        <f>_xlfn.XLOOKUP(order_details[[#This Row],[Customer ID]],customers[customerID],customers[companyName])</f>
        <v>Hanari Carnes</v>
      </c>
      <c r="F2082" t="str">
        <f>_xlfn.XLOOKUP(order_details[[#This Row],[productID]],products[productID],products[productName])</f>
        <v>Queso Cabrales</v>
      </c>
      <c r="G2082" t="str">
        <f>_xlfn.XLOOKUP(order_details[[#This Row],[Product Name]],products[productName],products[Category Name])</f>
        <v>Dairy Products</v>
      </c>
      <c r="H2082" s="6">
        <f>_xlfn.XLOOKUP(order_details[[#This Row],[orderID]],orders[orderID],orders[orderDate])</f>
        <v>41982</v>
      </c>
      <c r="I2082" s="6" t="e">
        <f>DATEVALUE(order_details[[#This Row],[Order Date]])</f>
        <v>#VALUE!</v>
      </c>
      <c r="J2082">
        <v>21</v>
      </c>
      <c r="K2082">
        <v>15</v>
      </c>
      <c r="L2082">
        <v>0.25</v>
      </c>
      <c r="M2082">
        <f>(order_details[[#This Row],[unitPrice]]*order_details[[#This Row],[quantity]]) - (order_details[[#This Row],[unitPrice]]*order_details[[#This Row],[quantity]]*order_details[[#This Row],[discount]])</f>
        <v>236.25</v>
      </c>
      <c r="N2082">
        <f>_xlfn.XLOOKUP(order_details[[#This Row],[orderID]],orders[orderID],orders[freight])</f>
        <v>5.32</v>
      </c>
      <c r="O2082">
        <f>order_details[[#This Row],[Sales]]-order_details[[#This Row],[Freight]]</f>
        <v>230.93</v>
      </c>
      <c r="P2082" s="8">
        <f>(order_details[[#This Row],[Profit]]/order_details[[#This Row],[Sales]])/100</f>
        <v>9.7748148148148143E-3</v>
      </c>
      <c r="Q2082" s="12"/>
    </row>
    <row r="2083" spans="1:17" x14ac:dyDescent="0.25">
      <c r="A2083">
        <v>10774</v>
      </c>
      <c r="B2083">
        <v>31</v>
      </c>
      <c r="C2083" t="str">
        <f>_xlfn.XLOOKUP(order_details[[#This Row],[orderID]],orders[orderID],orders[customerID])</f>
        <v>FOLKO</v>
      </c>
      <c r="D2083" t="str">
        <f>_xlfn.XLOOKUP(order_details[[#This Row],[orderID]],orders[orderID],orders[Employee Name])</f>
        <v>Margaret Peacock</v>
      </c>
      <c r="E2083" t="str">
        <f>_xlfn.XLOOKUP(order_details[[#This Row],[Customer ID]],customers[customerID],customers[companyName])</f>
        <v>Folk och fä HB</v>
      </c>
      <c r="F2083" t="str">
        <f>_xlfn.XLOOKUP(order_details[[#This Row],[productID]],products[productID],products[productName])</f>
        <v>Gorgonzola Telino</v>
      </c>
      <c r="G2083" t="str">
        <f>_xlfn.XLOOKUP(order_details[[#This Row],[Product Name]],products[productName],products[Category Name])</f>
        <v>Dairy Products</v>
      </c>
      <c r="H2083" s="6">
        <f>_xlfn.XLOOKUP(order_details[[#This Row],[orderID]],orders[orderID],orders[orderDate])</f>
        <v>41984</v>
      </c>
      <c r="I2083" s="6" t="e">
        <f>DATEVALUE(order_details[[#This Row],[Order Date]])</f>
        <v>#VALUE!</v>
      </c>
      <c r="J2083">
        <v>12.5</v>
      </c>
      <c r="K2083">
        <v>2</v>
      </c>
      <c r="L2083">
        <v>0.25</v>
      </c>
      <c r="M2083">
        <f>(order_details[[#This Row],[unitPrice]]*order_details[[#This Row],[quantity]]) - (order_details[[#This Row],[unitPrice]]*order_details[[#This Row],[quantity]]*order_details[[#This Row],[discount]])</f>
        <v>18.75</v>
      </c>
      <c r="N2083">
        <f>_xlfn.XLOOKUP(order_details[[#This Row],[orderID]],orders[orderID],orders[freight])</f>
        <v>48.2</v>
      </c>
      <c r="O2083">
        <f>order_details[[#This Row],[Sales]]-order_details[[#This Row],[Freight]]</f>
        <v>-29.450000000000003</v>
      </c>
      <c r="P2083" s="8">
        <f>(order_details[[#This Row],[Profit]]/order_details[[#This Row],[Sales]])/100</f>
        <v>-1.5706666666666667E-2</v>
      </c>
      <c r="Q2083" s="12"/>
    </row>
    <row r="2084" spans="1:17" x14ac:dyDescent="0.25">
      <c r="A2084">
        <v>10795</v>
      </c>
      <c r="B2084">
        <v>17</v>
      </c>
      <c r="C2084" t="str">
        <f>_xlfn.XLOOKUP(order_details[[#This Row],[orderID]],orders[orderID],orders[customerID])</f>
        <v>ERNSH</v>
      </c>
      <c r="D2084" t="str">
        <f>_xlfn.XLOOKUP(order_details[[#This Row],[orderID]],orders[orderID],orders[Employee Name])</f>
        <v>Laura Callahan</v>
      </c>
      <c r="E2084" t="str">
        <f>_xlfn.XLOOKUP(order_details[[#This Row],[Customer ID]],customers[customerID],customers[companyName])</f>
        <v>Ernst Handel</v>
      </c>
      <c r="F2084" t="str">
        <f>_xlfn.XLOOKUP(order_details[[#This Row],[productID]],products[productID],products[productName])</f>
        <v>Alice Mutton</v>
      </c>
      <c r="G2084" t="str">
        <f>_xlfn.XLOOKUP(order_details[[#This Row],[Product Name]],products[productName],products[Category Name])</f>
        <v>Meat &amp; Poultry</v>
      </c>
      <c r="H2084" s="6">
        <f>_xlfn.XLOOKUP(order_details[[#This Row],[orderID]],orders[orderID],orders[orderDate])</f>
        <v>41997</v>
      </c>
      <c r="I2084" s="6" t="e">
        <f>DATEVALUE(order_details[[#This Row],[Order Date]])</f>
        <v>#VALUE!</v>
      </c>
      <c r="J2084">
        <v>39</v>
      </c>
      <c r="K2084">
        <v>35</v>
      </c>
      <c r="L2084">
        <v>0.25</v>
      </c>
      <c r="M2084">
        <f>(order_details[[#This Row],[unitPrice]]*order_details[[#This Row],[quantity]]) - (order_details[[#This Row],[unitPrice]]*order_details[[#This Row],[quantity]]*order_details[[#This Row],[discount]])</f>
        <v>1023.75</v>
      </c>
      <c r="N2084">
        <f>_xlfn.XLOOKUP(order_details[[#This Row],[orderID]],orders[orderID],orders[freight])</f>
        <v>126.66</v>
      </c>
      <c r="O2084">
        <f>order_details[[#This Row],[Sales]]-order_details[[#This Row],[Freight]]</f>
        <v>897.09</v>
      </c>
      <c r="P2084" s="8">
        <f>(order_details[[#This Row],[Profit]]/order_details[[#This Row],[Sales]])/100</f>
        <v>8.7627838827838839E-3</v>
      </c>
      <c r="Q2084" s="12"/>
    </row>
    <row r="2085" spans="1:17" x14ac:dyDescent="0.25">
      <c r="A2085">
        <v>10801</v>
      </c>
      <c r="B2085">
        <v>17</v>
      </c>
      <c r="C2085" t="str">
        <f>_xlfn.XLOOKUP(order_details[[#This Row],[orderID]],orders[orderID],orders[customerID])</f>
        <v>BOLID</v>
      </c>
      <c r="D2085" t="str">
        <f>_xlfn.XLOOKUP(order_details[[#This Row],[orderID]],orders[orderID],orders[Employee Name])</f>
        <v>Margaret Peacock</v>
      </c>
      <c r="E2085" t="str">
        <f>_xlfn.XLOOKUP(order_details[[#This Row],[Customer ID]],customers[customerID],customers[companyName])</f>
        <v>Bólido Comidas preparadas</v>
      </c>
      <c r="F2085" t="str">
        <f>_xlfn.XLOOKUP(order_details[[#This Row],[productID]],products[productID],products[productName])</f>
        <v>Alice Mutton</v>
      </c>
      <c r="G2085" t="str">
        <f>_xlfn.XLOOKUP(order_details[[#This Row],[Product Name]],products[productName],products[Category Name])</f>
        <v>Meat &amp; Poultry</v>
      </c>
      <c r="H2085" s="6">
        <f>_xlfn.XLOOKUP(order_details[[#This Row],[orderID]],orders[orderID],orders[orderDate])</f>
        <v>42002</v>
      </c>
      <c r="I2085" s="6" t="e">
        <f>DATEVALUE(order_details[[#This Row],[Order Date]])</f>
        <v>#VALUE!</v>
      </c>
      <c r="J2085">
        <v>39</v>
      </c>
      <c r="K2085">
        <v>40</v>
      </c>
      <c r="L2085">
        <v>0.25</v>
      </c>
      <c r="M2085">
        <f>(order_details[[#This Row],[unitPrice]]*order_details[[#This Row],[quantity]]) - (order_details[[#This Row],[unitPrice]]*order_details[[#This Row],[quantity]]*order_details[[#This Row],[discount]])</f>
        <v>1170</v>
      </c>
      <c r="N2085">
        <f>_xlfn.XLOOKUP(order_details[[#This Row],[orderID]],orders[orderID],orders[freight])</f>
        <v>97.09</v>
      </c>
      <c r="O2085">
        <f>order_details[[#This Row],[Sales]]-order_details[[#This Row],[Freight]]</f>
        <v>1072.9100000000001</v>
      </c>
      <c r="P2085" s="8">
        <f>(order_details[[#This Row],[Profit]]/order_details[[#This Row],[Sales]])/100</f>
        <v>9.1701709401709412E-3</v>
      </c>
      <c r="Q2085" s="12"/>
    </row>
    <row r="2086" spans="1:17" x14ac:dyDescent="0.25">
      <c r="A2086">
        <v>10801</v>
      </c>
      <c r="B2086">
        <v>29</v>
      </c>
      <c r="C2086" t="str">
        <f>_xlfn.XLOOKUP(order_details[[#This Row],[orderID]],orders[orderID],orders[customerID])</f>
        <v>BOLID</v>
      </c>
      <c r="D2086" t="str">
        <f>_xlfn.XLOOKUP(order_details[[#This Row],[orderID]],orders[orderID],orders[Employee Name])</f>
        <v>Margaret Peacock</v>
      </c>
      <c r="E2086" t="str">
        <f>_xlfn.XLOOKUP(order_details[[#This Row],[Customer ID]],customers[customerID],customers[companyName])</f>
        <v>Bólido Comidas preparadas</v>
      </c>
      <c r="F2086" t="str">
        <f>_xlfn.XLOOKUP(order_details[[#This Row],[productID]],products[productID],products[productName])</f>
        <v>Thüringer Rostbratwurst</v>
      </c>
      <c r="G2086" t="str">
        <f>_xlfn.XLOOKUP(order_details[[#This Row],[Product Name]],products[productName],products[Category Name])</f>
        <v>Meat &amp; Poultry</v>
      </c>
      <c r="H2086" s="6">
        <f>_xlfn.XLOOKUP(order_details[[#This Row],[orderID]],orders[orderID],orders[orderDate])</f>
        <v>42002</v>
      </c>
      <c r="I2086" s="6" t="e">
        <f>DATEVALUE(order_details[[#This Row],[Order Date]])</f>
        <v>#VALUE!</v>
      </c>
      <c r="J2086">
        <v>123.79</v>
      </c>
      <c r="K2086">
        <v>20</v>
      </c>
      <c r="L2086">
        <v>0.25</v>
      </c>
      <c r="M2086">
        <f>(order_details[[#This Row],[unitPrice]]*order_details[[#This Row],[quantity]]) - (order_details[[#This Row],[unitPrice]]*order_details[[#This Row],[quantity]]*order_details[[#This Row],[discount]])</f>
        <v>1856.8500000000001</v>
      </c>
      <c r="N2086">
        <f>_xlfn.XLOOKUP(order_details[[#This Row],[orderID]],orders[orderID],orders[freight])</f>
        <v>97.09</v>
      </c>
      <c r="O2086">
        <f>order_details[[#This Row],[Sales]]-order_details[[#This Row],[Freight]]</f>
        <v>1759.7600000000002</v>
      </c>
      <c r="P2086" s="8">
        <f>(order_details[[#This Row],[Profit]]/order_details[[#This Row],[Sales]])/100</f>
        <v>9.4771252389799932E-3</v>
      </c>
      <c r="Q2086" s="12"/>
    </row>
    <row r="2087" spans="1:17" x14ac:dyDescent="0.25">
      <c r="A2087">
        <v>10802</v>
      </c>
      <c r="B2087">
        <v>30</v>
      </c>
      <c r="C2087" t="str">
        <f>_xlfn.XLOOKUP(order_details[[#This Row],[orderID]],orders[orderID],orders[customerID])</f>
        <v>SIMOB</v>
      </c>
      <c r="D2087" t="str">
        <f>_xlfn.XLOOKUP(order_details[[#This Row],[orderID]],orders[orderID],orders[Employee Name])</f>
        <v>Margaret Peacock</v>
      </c>
      <c r="E2087" t="str">
        <f>_xlfn.XLOOKUP(order_details[[#This Row],[Customer ID]],customers[customerID],customers[companyName])</f>
        <v>Simons bistro</v>
      </c>
      <c r="F2087" t="str">
        <f>_xlfn.XLOOKUP(order_details[[#This Row],[productID]],products[productID],products[productName])</f>
        <v>Nord-Ost Matjeshering</v>
      </c>
      <c r="G2087" t="str">
        <f>_xlfn.XLOOKUP(order_details[[#This Row],[Product Name]],products[productName],products[Category Name])</f>
        <v>Seafood</v>
      </c>
      <c r="H2087" s="6">
        <f>_xlfn.XLOOKUP(order_details[[#This Row],[orderID]],orders[orderID],orders[orderDate])</f>
        <v>42002</v>
      </c>
      <c r="I2087" s="6" t="e">
        <f>DATEVALUE(order_details[[#This Row],[Order Date]])</f>
        <v>#VALUE!</v>
      </c>
      <c r="J2087">
        <v>25.89</v>
      </c>
      <c r="K2087">
        <v>25</v>
      </c>
      <c r="L2087">
        <v>0.25</v>
      </c>
      <c r="M2087">
        <f>(order_details[[#This Row],[unitPrice]]*order_details[[#This Row],[quantity]]) - (order_details[[#This Row],[unitPrice]]*order_details[[#This Row],[quantity]]*order_details[[#This Row],[discount]])</f>
        <v>485.4375</v>
      </c>
      <c r="N2087">
        <f>_xlfn.XLOOKUP(order_details[[#This Row],[orderID]],orders[orderID],orders[freight])</f>
        <v>257.26</v>
      </c>
      <c r="O2087">
        <f>order_details[[#This Row],[Sales]]-order_details[[#This Row],[Freight]]</f>
        <v>228.17750000000001</v>
      </c>
      <c r="P2087" s="8">
        <f>(order_details[[#This Row],[Profit]]/order_details[[#This Row],[Sales]])/100</f>
        <v>4.7004506244367195E-3</v>
      </c>
      <c r="Q2087" s="12"/>
    </row>
    <row r="2088" spans="1:17" x14ac:dyDescent="0.25">
      <c r="A2088">
        <v>10802</v>
      </c>
      <c r="B2088">
        <v>51</v>
      </c>
      <c r="C2088" t="str">
        <f>_xlfn.XLOOKUP(order_details[[#This Row],[orderID]],orders[orderID],orders[customerID])</f>
        <v>SIMOB</v>
      </c>
      <c r="D2088" t="str">
        <f>_xlfn.XLOOKUP(order_details[[#This Row],[orderID]],orders[orderID],orders[Employee Name])</f>
        <v>Margaret Peacock</v>
      </c>
      <c r="E2088" t="str">
        <f>_xlfn.XLOOKUP(order_details[[#This Row],[Customer ID]],customers[customerID],customers[companyName])</f>
        <v>Simons bistro</v>
      </c>
      <c r="F2088" t="str">
        <f>_xlfn.XLOOKUP(order_details[[#This Row],[productID]],products[productID],products[productName])</f>
        <v>Manjimup Dried Apples</v>
      </c>
      <c r="G2088" t="str">
        <f>_xlfn.XLOOKUP(order_details[[#This Row],[Product Name]],products[productName],products[Category Name])</f>
        <v>Produce</v>
      </c>
      <c r="H2088" s="6">
        <f>_xlfn.XLOOKUP(order_details[[#This Row],[orderID]],orders[orderID],orders[orderDate])</f>
        <v>42002</v>
      </c>
      <c r="I2088" s="6" t="e">
        <f>DATEVALUE(order_details[[#This Row],[Order Date]])</f>
        <v>#VALUE!</v>
      </c>
      <c r="J2088">
        <v>53</v>
      </c>
      <c r="K2088">
        <v>30</v>
      </c>
      <c r="L2088">
        <v>0.25</v>
      </c>
      <c r="M2088">
        <f>(order_details[[#This Row],[unitPrice]]*order_details[[#This Row],[quantity]]) - (order_details[[#This Row],[unitPrice]]*order_details[[#This Row],[quantity]]*order_details[[#This Row],[discount]])</f>
        <v>1192.5</v>
      </c>
      <c r="N2088">
        <f>_xlfn.XLOOKUP(order_details[[#This Row],[orderID]],orders[orderID],orders[freight])</f>
        <v>257.26</v>
      </c>
      <c r="O2088">
        <f>order_details[[#This Row],[Sales]]-order_details[[#This Row],[Freight]]</f>
        <v>935.24</v>
      </c>
      <c r="P2088" s="8">
        <f>(order_details[[#This Row],[Profit]]/order_details[[#This Row],[Sales]])/100</f>
        <v>7.842683438155135E-3</v>
      </c>
      <c r="Q2088" s="12"/>
    </row>
    <row r="2089" spans="1:17" x14ac:dyDescent="0.25">
      <c r="A2089">
        <v>10802</v>
      </c>
      <c r="B2089">
        <v>55</v>
      </c>
      <c r="C2089" t="str">
        <f>_xlfn.XLOOKUP(order_details[[#This Row],[orderID]],orders[orderID],orders[customerID])</f>
        <v>SIMOB</v>
      </c>
      <c r="D2089" t="str">
        <f>_xlfn.XLOOKUP(order_details[[#This Row],[orderID]],orders[orderID],orders[Employee Name])</f>
        <v>Margaret Peacock</v>
      </c>
      <c r="E2089" t="str">
        <f>_xlfn.XLOOKUP(order_details[[#This Row],[Customer ID]],customers[customerID],customers[companyName])</f>
        <v>Simons bistro</v>
      </c>
      <c r="F2089" t="str">
        <f>_xlfn.XLOOKUP(order_details[[#This Row],[productID]],products[productID],products[productName])</f>
        <v>Pâté chinois</v>
      </c>
      <c r="G2089" t="str">
        <f>_xlfn.XLOOKUP(order_details[[#This Row],[Product Name]],products[productName],products[Category Name])</f>
        <v>Meat &amp; Poultry</v>
      </c>
      <c r="H2089" s="6">
        <f>_xlfn.XLOOKUP(order_details[[#This Row],[orderID]],orders[orderID],orders[orderDate])</f>
        <v>42002</v>
      </c>
      <c r="I2089" s="6" t="e">
        <f>DATEVALUE(order_details[[#This Row],[Order Date]])</f>
        <v>#VALUE!</v>
      </c>
      <c r="J2089">
        <v>24</v>
      </c>
      <c r="K2089">
        <v>60</v>
      </c>
      <c r="L2089">
        <v>0.25</v>
      </c>
      <c r="M2089">
        <f>(order_details[[#This Row],[unitPrice]]*order_details[[#This Row],[quantity]]) - (order_details[[#This Row],[unitPrice]]*order_details[[#This Row],[quantity]]*order_details[[#This Row],[discount]])</f>
        <v>1080</v>
      </c>
      <c r="N2089">
        <f>_xlfn.XLOOKUP(order_details[[#This Row],[orderID]],orders[orderID],orders[freight])</f>
        <v>257.26</v>
      </c>
      <c r="O2089">
        <f>order_details[[#This Row],[Sales]]-order_details[[#This Row],[Freight]]</f>
        <v>822.74</v>
      </c>
      <c r="P2089" s="8">
        <f>(order_details[[#This Row],[Profit]]/order_details[[#This Row],[Sales]])/100</f>
        <v>7.6179629629629627E-3</v>
      </c>
      <c r="Q2089" s="12"/>
    </row>
    <row r="2090" spans="1:17" x14ac:dyDescent="0.25">
      <c r="A2090">
        <v>10802</v>
      </c>
      <c r="B2090">
        <v>62</v>
      </c>
      <c r="C2090" t="str">
        <f>_xlfn.XLOOKUP(order_details[[#This Row],[orderID]],orders[orderID],orders[customerID])</f>
        <v>SIMOB</v>
      </c>
      <c r="D2090" t="str">
        <f>_xlfn.XLOOKUP(order_details[[#This Row],[orderID]],orders[orderID],orders[Employee Name])</f>
        <v>Margaret Peacock</v>
      </c>
      <c r="E2090" t="str">
        <f>_xlfn.XLOOKUP(order_details[[#This Row],[Customer ID]],customers[customerID],customers[companyName])</f>
        <v>Simons bistro</v>
      </c>
      <c r="F2090" t="str">
        <f>_xlfn.XLOOKUP(order_details[[#This Row],[productID]],products[productID],products[productName])</f>
        <v>Tarte au sucre</v>
      </c>
      <c r="G2090" t="str">
        <f>_xlfn.XLOOKUP(order_details[[#This Row],[Product Name]],products[productName],products[Category Name])</f>
        <v>Confections</v>
      </c>
      <c r="H2090" s="6">
        <f>_xlfn.XLOOKUP(order_details[[#This Row],[orderID]],orders[orderID],orders[orderDate])</f>
        <v>42002</v>
      </c>
      <c r="I2090" s="6" t="e">
        <f>DATEVALUE(order_details[[#This Row],[Order Date]])</f>
        <v>#VALUE!</v>
      </c>
      <c r="J2090">
        <v>49.3</v>
      </c>
      <c r="K2090">
        <v>5</v>
      </c>
      <c r="L2090">
        <v>0.25</v>
      </c>
      <c r="M2090">
        <f>(order_details[[#This Row],[unitPrice]]*order_details[[#This Row],[quantity]]) - (order_details[[#This Row],[unitPrice]]*order_details[[#This Row],[quantity]]*order_details[[#This Row],[discount]])</f>
        <v>184.875</v>
      </c>
      <c r="N2090">
        <f>_xlfn.XLOOKUP(order_details[[#This Row],[orderID]],orders[orderID],orders[freight])</f>
        <v>257.26</v>
      </c>
      <c r="O2090">
        <f>order_details[[#This Row],[Sales]]-order_details[[#This Row],[Freight]]</f>
        <v>-72.384999999999991</v>
      </c>
      <c r="P2090" s="8">
        <f>(order_details[[#This Row],[Profit]]/order_details[[#This Row],[Sales]])/100</f>
        <v>-3.9153482082488165E-3</v>
      </c>
      <c r="Q2090" s="12"/>
    </row>
    <row r="2091" spans="1:17" x14ac:dyDescent="0.25">
      <c r="A2091">
        <v>10806</v>
      </c>
      <c r="B2091">
        <v>2</v>
      </c>
      <c r="C2091" t="str">
        <f>_xlfn.XLOOKUP(order_details[[#This Row],[orderID]],orders[orderID],orders[customerID])</f>
        <v>VICTE</v>
      </c>
      <c r="D2091" t="str">
        <f>_xlfn.XLOOKUP(order_details[[#This Row],[orderID]],orders[orderID],orders[Employee Name])</f>
        <v>Janet Leverling</v>
      </c>
      <c r="E2091" t="str">
        <f>_xlfn.XLOOKUP(order_details[[#This Row],[Customer ID]],customers[customerID],customers[companyName])</f>
        <v>Victuailles en stock</v>
      </c>
      <c r="F2091" t="str">
        <f>_xlfn.XLOOKUP(order_details[[#This Row],[productID]],products[productID],products[productName])</f>
        <v>Chang</v>
      </c>
      <c r="G2091" t="str">
        <f>_xlfn.XLOOKUP(order_details[[#This Row],[Product Name]],products[productName],products[Category Name])</f>
        <v>Beverages</v>
      </c>
      <c r="H2091" s="6">
        <f>_xlfn.XLOOKUP(order_details[[#This Row],[orderID]],orders[orderID],orders[orderDate])</f>
        <v>42004</v>
      </c>
      <c r="I2091" s="6" t="e">
        <f>DATEVALUE(order_details[[#This Row],[Order Date]])</f>
        <v>#VALUE!</v>
      </c>
      <c r="J2091">
        <v>19</v>
      </c>
      <c r="K2091">
        <v>20</v>
      </c>
      <c r="L2091">
        <v>0.25</v>
      </c>
      <c r="M2091">
        <f>(order_details[[#This Row],[unitPrice]]*order_details[[#This Row],[quantity]]) - (order_details[[#This Row],[unitPrice]]*order_details[[#This Row],[quantity]]*order_details[[#This Row],[discount]])</f>
        <v>285</v>
      </c>
      <c r="N2091">
        <f>_xlfn.XLOOKUP(order_details[[#This Row],[orderID]],orders[orderID],orders[freight])</f>
        <v>22.11</v>
      </c>
      <c r="O2091">
        <f>order_details[[#This Row],[Sales]]-order_details[[#This Row],[Freight]]</f>
        <v>262.89</v>
      </c>
      <c r="P2091" s="8">
        <f>(order_details[[#This Row],[Profit]]/order_details[[#This Row],[Sales]])/100</f>
        <v>9.2242105263157896E-3</v>
      </c>
      <c r="Q2091" s="12"/>
    </row>
    <row r="2092" spans="1:17" x14ac:dyDescent="0.25">
      <c r="A2092">
        <v>10806</v>
      </c>
      <c r="B2092">
        <v>74</v>
      </c>
      <c r="C2092" t="str">
        <f>_xlfn.XLOOKUP(order_details[[#This Row],[orderID]],orders[orderID],orders[customerID])</f>
        <v>VICTE</v>
      </c>
      <c r="D2092" t="str">
        <f>_xlfn.XLOOKUP(order_details[[#This Row],[orderID]],orders[orderID],orders[Employee Name])</f>
        <v>Janet Leverling</v>
      </c>
      <c r="E2092" t="str">
        <f>_xlfn.XLOOKUP(order_details[[#This Row],[Customer ID]],customers[customerID],customers[companyName])</f>
        <v>Victuailles en stock</v>
      </c>
      <c r="F2092" t="str">
        <f>_xlfn.XLOOKUP(order_details[[#This Row],[productID]],products[productID],products[productName])</f>
        <v>Longlife Tofu</v>
      </c>
      <c r="G2092" t="str">
        <f>_xlfn.XLOOKUP(order_details[[#This Row],[Product Name]],products[productName],products[Category Name])</f>
        <v>Produce</v>
      </c>
      <c r="H2092" s="6">
        <f>_xlfn.XLOOKUP(order_details[[#This Row],[orderID]],orders[orderID],orders[orderDate])</f>
        <v>42004</v>
      </c>
      <c r="I2092" s="6" t="e">
        <f>DATEVALUE(order_details[[#This Row],[Order Date]])</f>
        <v>#VALUE!</v>
      </c>
      <c r="J2092">
        <v>10</v>
      </c>
      <c r="K2092">
        <v>15</v>
      </c>
      <c r="L2092">
        <v>0.25</v>
      </c>
      <c r="M2092">
        <f>(order_details[[#This Row],[unitPrice]]*order_details[[#This Row],[quantity]]) - (order_details[[#This Row],[unitPrice]]*order_details[[#This Row],[quantity]]*order_details[[#This Row],[discount]])</f>
        <v>112.5</v>
      </c>
      <c r="N2092">
        <f>_xlfn.XLOOKUP(order_details[[#This Row],[orderID]],orders[orderID],orders[freight])</f>
        <v>22.11</v>
      </c>
      <c r="O2092">
        <f>order_details[[#This Row],[Sales]]-order_details[[#This Row],[Freight]]</f>
        <v>90.39</v>
      </c>
      <c r="P2092" s="8">
        <f>(order_details[[#This Row],[Profit]]/order_details[[#This Row],[Sales]])/100</f>
        <v>8.0346666666666674E-3</v>
      </c>
      <c r="Q2092" s="12"/>
    </row>
    <row r="2093" spans="1:17" x14ac:dyDescent="0.25">
      <c r="A2093">
        <v>10837</v>
      </c>
      <c r="B2093">
        <v>47</v>
      </c>
      <c r="C2093" t="str">
        <f>_xlfn.XLOOKUP(order_details[[#This Row],[orderID]],orders[orderID],orders[customerID])</f>
        <v>BERGS</v>
      </c>
      <c r="D2093" t="str">
        <f>_xlfn.XLOOKUP(order_details[[#This Row],[orderID]],orders[orderID],orders[Employee Name])</f>
        <v>Anne Dodsworth</v>
      </c>
      <c r="E2093" t="str">
        <f>_xlfn.XLOOKUP(order_details[[#This Row],[Customer ID]],customers[customerID],customers[companyName])</f>
        <v>Berglunds snabbköp</v>
      </c>
      <c r="F2093" t="str">
        <f>_xlfn.XLOOKUP(order_details[[#This Row],[productID]],products[productID],products[productName])</f>
        <v>Zaanse koeken</v>
      </c>
      <c r="G2093" t="str">
        <f>_xlfn.XLOOKUP(order_details[[#This Row],[Product Name]],products[productName],products[Category Name])</f>
        <v>Confections</v>
      </c>
      <c r="H2093" s="6">
        <f>_xlfn.XLOOKUP(order_details[[#This Row],[orderID]],orders[orderID],orders[orderDate])</f>
        <v>42020</v>
      </c>
      <c r="I2093" s="6" t="e">
        <f>DATEVALUE(order_details[[#This Row],[Order Date]])</f>
        <v>#VALUE!</v>
      </c>
      <c r="J2093">
        <v>9.5</v>
      </c>
      <c r="K2093">
        <v>40</v>
      </c>
      <c r="L2093">
        <v>0.25</v>
      </c>
      <c r="M2093">
        <f>(order_details[[#This Row],[unitPrice]]*order_details[[#This Row],[quantity]]) - (order_details[[#This Row],[unitPrice]]*order_details[[#This Row],[quantity]]*order_details[[#This Row],[discount]])</f>
        <v>285</v>
      </c>
      <c r="N2093">
        <f>_xlfn.XLOOKUP(order_details[[#This Row],[orderID]],orders[orderID],orders[freight])</f>
        <v>13.32</v>
      </c>
      <c r="O2093">
        <f>order_details[[#This Row],[Sales]]-order_details[[#This Row],[Freight]]</f>
        <v>271.68</v>
      </c>
      <c r="P2093" s="8">
        <f>(order_details[[#This Row],[Profit]]/order_details[[#This Row],[Sales]])/100</f>
        <v>9.532631578947369E-3</v>
      </c>
      <c r="Q2093" s="12"/>
    </row>
    <row r="2094" spans="1:17" x14ac:dyDescent="0.25">
      <c r="A2094">
        <v>10837</v>
      </c>
      <c r="B2094">
        <v>76</v>
      </c>
      <c r="C2094" t="str">
        <f>_xlfn.XLOOKUP(order_details[[#This Row],[orderID]],orders[orderID],orders[customerID])</f>
        <v>BERGS</v>
      </c>
      <c r="D2094" t="str">
        <f>_xlfn.XLOOKUP(order_details[[#This Row],[orderID]],orders[orderID],orders[Employee Name])</f>
        <v>Anne Dodsworth</v>
      </c>
      <c r="E2094" t="str">
        <f>_xlfn.XLOOKUP(order_details[[#This Row],[Customer ID]],customers[customerID],customers[companyName])</f>
        <v>Berglunds snabbköp</v>
      </c>
      <c r="F2094" t="str">
        <f>_xlfn.XLOOKUP(order_details[[#This Row],[productID]],products[productID],products[productName])</f>
        <v>Lakkaliköri</v>
      </c>
      <c r="G2094" t="str">
        <f>_xlfn.XLOOKUP(order_details[[#This Row],[Product Name]],products[productName],products[Category Name])</f>
        <v>Beverages</v>
      </c>
      <c r="H2094" s="6">
        <f>_xlfn.XLOOKUP(order_details[[#This Row],[orderID]],orders[orderID],orders[orderDate])</f>
        <v>42020</v>
      </c>
      <c r="I2094" s="6" t="e">
        <f>DATEVALUE(order_details[[#This Row],[Order Date]])</f>
        <v>#VALUE!</v>
      </c>
      <c r="J2094">
        <v>18</v>
      </c>
      <c r="K2094">
        <v>21</v>
      </c>
      <c r="L2094">
        <v>0.25</v>
      </c>
      <c r="M2094">
        <f>(order_details[[#This Row],[unitPrice]]*order_details[[#This Row],[quantity]]) - (order_details[[#This Row],[unitPrice]]*order_details[[#This Row],[quantity]]*order_details[[#This Row],[discount]])</f>
        <v>283.5</v>
      </c>
      <c r="N2094">
        <f>_xlfn.XLOOKUP(order_details[[#This Row],[orderID]],orders[orderID],orders[freight])</f>
        <v>13.32</v>
      </c>
      <c r="O2094">
        <f>order_details[[#This Row],[Sales]]-order_details[[#This Row],[Freight]]</f>
        <v>270.18</v>
      </c>
      <c r="P2094" s="8">
        <f>(order_details[[#This Row],[Profit]]/order_details[[#This Row],[Sales]])/100</f>
        <v>9.5301587301587307E-3</v>
      </c>
      <c r="Q2094" s="12"/>
    </row>
    <row r="2095" spans="1:17" x14ac:dyDescent="0.25">
      <c r="A2095">
        <v>10838</v>
      </c>
      <c r="B2095">
        <v>1</v>
      </c>
      <c r="C2095" t="str">
        <f>_xlfn.XLOOKUP(order_details[[#This Row],[orderID]],orders[orderID],orders[customerID])</f>
        <v>LINOD</v>
      </c>
      <c r="D2095" t="str">
        <f>_xlfn.XLOOKUP(order_details[[#This Row],[orderID]],orders[orderID],orders[Employee Name])</f>
        <v>Janet Leverling</v>
      </c>
      <c r="E2095" t="str">
        <f>_xlfn.XLOOKUP(order_details[[#This Row],[Customer ID]],customers[customerID],customers[companyName])</f>
        <v>LINO-Delicateses</v>
      </c>
      <c r="F2095" t="str">
        <f>_xlfn.XLOOKUP(order_details[[#This Row],[productID]],products[productID],products[productName])</f>
        <v>Chai</v>
      </c>
      <c r="G2095" t="str">
        <f>_xlfn.XLOOKUP(order_details[[#This Row],[Product Name]],products[productName],products[Category Name])</f>
        <v>Beverages</v>
      </c>
      <c r="H2095" s="6">
        <f>_xlfn.XLOOKUP(order_details[[#This Row],[orderID]],orders[orderID],orders[orderDate])</f>
        <v>42023</v>
      </c>
      <c r="I2095" s="6" t="e">
        <f>DATEVALUE(order_details[[#This Row],[Order Date]])</f>
        <v>#VALUE!</v>
      </c>
      <c r="J2095">
        <v>18</v>
      </c>
      <c r="K2095">
        <v>4</v>
      </c>
      <c r="L2095">
        <v>0.25</v>
      </c>
      <c r="M2095">
        <f>(order_details[[#This Row],[unitPrice]]*order_details[[#This Row],[quantity]]) - (order_details[[#This Row],[unitPrice]]*order_details[[#This Row],[quantity]]*order_details[[#This Row],[discount]])</f>
        <v>54</v>
      </c>
      <c r="N2095">
        <f>_xlfn.XLOOKUP(order_details[[#This Row],[orderID]],orders[orderID],orders[freight])</f>
        <v>59.28</v>
      </c>
      <c r="O2095">
        <f>order_details[[#This Row],[Sales]]-order_details[[#This Row],[Freight]]</f>
        <v>-5.2800000000000011</v>
      </c>
      <c r="P2095" s="8">
        <f>(order_details[[#This Row],[Profit]]/order_details[[#This Row],[Sales]])/100</f>
        <v>-9.7777777777777793E-4</v>
      </c>
      <c r="Q2095" s="12"/>
    </row>
    <row r="2096" spans="1:17" x14ac:dyDescent="0.25">
      <c r="A2096">
        <v>10838</v>
      </c>
      <c r="B2096">
        <v>18</v>
      </c>
      <c r="C2096" t="str">
        <f>_xlfn.XLOOKUP(order_details[[#This Row],[orderID]],orders[orderID],orders[customerID])</f>
        <v>LINOD</v>
      </c>
      <c r="D2096" t="str">
        <f>_xlfn.XLOOKUP(order_details[[#This Row],[orderID]],orders[orderID],orders[Employee Name])</f>
        <v>Janet Leverling</v>
      </c>
      <c r="E2096" t="str">
        <f>_xlfn.XLOOKUP(order_details[[#This Row],[Customer ID]],customers[customerID],customers[companyName])</f>
        <v>LINO-Delicateses</v>
      </c>
      <c r="F2096" t="str">
        <f>_xlfn.XLOOKUP(order_details[[#This Row],[productID]],products[productID],products[productName])</f>
        <v>Carnarvon Tigers</v>
      </c>
      <c r="G2096" t="str">
        <f>_xlfn.XLOOKUP(order_details[[#This Row],[Product Name]],products[productName],products[Category Name])</f>
        <v>Seafood</v>
      </c>
      <c r="H2096" s="6">
        <f>_xlfn.XLOOKUP(order_details[[#This Row],[orderID]],orders[orderID],orders[orderDate])</f>
        <v>42023</v>
      </c>
      <c r="I2096" s="6" t="e">
        <f>DATEVALUE(order_details[[#This Row],[Order Date]])</f>
        <v>#VALUE!</v>
      </c>
      <c r="J2096">
        <v>62.5</v>
      </c>
      <c r="K2096">
        <v>25</v>
      </c>
      <c r="L2096">
        <v>0.25</v>
      </c>
      <c r="M2096">
        <f>(order_details[[#This Row],[unitPrice]]*order_details[[#This Row],[quantity]]) - (order_details[[#This Row],[unitPrice]]*order_details[[#This Row],[quantity]]*order_details[[#This Row],[discount]])</f>
        <v>1171.875</v>
      </c>
      <c r="N2096">
        <f>_xlfn.XLOOKUP(order_details[[#This Row],[orderID]],orders[orderID],orders[freight])</f>
        <v>59.28</v>
      </c>
      <c r="O2096">
        <f>order_details[[#This Row],[Sales]]-order_details[[#This Row],[Freight]]</f>
        <v>1112.595</v>
      </c>
      <c r="P2096" s="8">
        <f>(order_details[[#This Row],[Profit]]/order_details[[#This Row],[Sales]])/100</f>
        <v>9.4941439999999995E-3</v>
      </c>
      <c r="Q2096" s="12"/>
    </row>
    <row r="2097" spans="1:17" x14ac:dyDescent="0.25">
      <c r="A2097">
        <v>10838</v>
      </c>
      <c r="B2097">
        <v>36</v>
      </c>
      <c r="C2097" t="str">
        <f>_xlfn.XLOOKUP(order_details[[#This Row],[orderID]],orders[orderID],orders[customerID])</f>
        <v>LINOD</v>
      </c>
      <c r="D2097" t="str">
        <f>_xlfn.XLOOKUP(order_details[[#This Row],[orderID]],orders[orderID],orders[Employee Name])</f>
        <v>Janet Leverling</v>
      </c>
      <c r="E2097" t="str">
        <f>_xlfn.XLOOKUP(order_details[[#This Row],[Customer ID]],customers[customerID],customers[companyName])</f>
        <v>LINO-Delicateses</v>
      </c>
      <c r="F2097" t="str">
        <f>_xlfn.XLOOKUP(order_details[[#This Row],[productID]],products[productID],products[productName])</f>
        <v>Inlagd Sill</v>
      </c>
      <c r="G2097" t="str">
        <f>_xlfn.XLOOKUP(order_details[[#This Row],[Product Name]],products[productName],products[Category Name])</f>
        <v>Seafood</v>
      </c>
      <c r="H2097" s="6">
        <f>_xlfn.XLOOKUP(order_details[[#This Row],[orderID]],orders[orderID],orders[orderDate])</f>
        <v>42023</v>
      </c>
      <c r="I2097" s="6" t="e">
        <f>DATEVALUE(order_details[[#This Row],[Order Date]])</f>
        <v>#VALUE!</v>
      </c>
      <c r="J2097">
        <v>19</v>
      </c>
      <c r="K2097">
        <v>50</v>
      </c>
      <c r="L2097">
        <v>0.25</v>
      </c>
      <c r="M2097">
        <f>(order_details[[#This Row],[unitPrice]]*order_details[[#This Row],[quantity]]) - (order_details[[#This Row],[unitPrice]]*order_details[[#This Row],[quantity]]*order_details[[#This Row],[discount]])</f>
        <v>712.5</v>
      </c>
      <c r="N2097">
        <f>_xlfn.XLOOKUP(order_details[[#This Row],[orderID]],orders[orderID],orders[freight])</f>
        <v>59.28</v>
      </c>
      <c r="O2097">
        <f>order_details[[#This Row],[Sales]]-order_details[[#This Row],[Freight]]</f>
        <v>653.22</v>
      </c>
      <c r="P2097" s="8">
        <f>(order_details[[#This Row],[Profit]]/order_details[[#This Row],[Sales]])/100</f>
        <v>9.1680000000000008E-3</v>
      </c>
      <c r="Q2097" s="12"/>
    </row>
    <row r="2098" spans="1:17" x14ac:dyDescent="0.25">
      <c r="A2098">
        <v>10843</v>
      </c>
      <c r="B2098">
        <v>51</v>
      </c>
      <c r="C2098" t="str">
        <f>_xlfn.XLOOKUP(order_details[[#This Row],[orderID]],orders[orderID],orders[customerID])</f>
        <v>VICTE</v>
      </c>
      <c r="D2098" t="str">
        <f>_xlfn.XLOOKUP(order_details[[#This Row],[orderID]],orders[orderID],orders[Employee Name])</f>
        <v>Margaret Peacock</v>
      </c>
      <c r="E2098" t="str">
        <f>_xlfn.XLOOKUP(order_details[[#This Row],[Customer ID]],customers[customerID],customers[companyName])</f>
        <v>Victuailles en stock</v>
      </c>
      <c r="F2098" t="str">
        <f>_xlfn.XLOOKUP(order_details[[#This Row],[productID]],products[productID],products[productName])</f>
        <v>Manjimup Dried Apples</v>
      </c>
      <c r="G2098" t="str">
        <f>_xlfn.XLOOKUP(order_details[[#This Row],[Product Name]],products[productName],products[Category Name])</f>
        <v>Produce</v>
      </c>
      <c r="H2098" s="6">
        <f>_xlfn.XLOOKUP(order_details[[#This Row],[orderID]],orders[orderID],orders[orderDate])</f>
        <v>42025</v>
      </c>
      <c r="I2098" s="6" t="e">
        <f>DATEVALUE(order_details[[#This Row],[Order Date]])</f>
        <v>#VALUE!</v>
      </c>
      <c r="J2098">
        <v>53</v>
      </c>
      <c r="K2098">
        <v>4</v>
      </c>
      <c r="L2098">
        <v>0.25</v>
      </c>
      <c r="M2098">
        <f>(order_details[[#This Row],[unitPrice]]*order_details[[#This Row],[quantity]]) - (order_details[[#This Row],[unitPrice]]*order_details[[#This Row],[quantity]]*order_details[[#This Row],[discount]])</f>
        <v>159</v>
      </c>
      <c r="N2098">
        <f>_xlfn.XLOOKUP(order_details[[#This Row],[orderID]],orders[orderID],orders[freight])</f>
        <v>9.26</v>
      </c>
      <c r="O2098">
        <f>order_details[[#This Row],[Sales]]-order_details[[#This Row],[Freight]]</f>
        <v>149.74</v>
      </c>
      <c r="P2098" s="8">
        <f>(order_details[[#This Row],[Profit]]/order_details[[#This Row],[Sales]])/100</f>
        <v>9.417610062893083E-3</v>
      </c>
      <c r="Q2098" s="12"/>
    </row>
    <row r="2099" spans="1:17" x14ac:dyDescent="0.25">
      <c r="A2099">
        <v>10857</v>
      </c>
      <c r="B2099">
        <v>26</v>
      </c>
      <c r="C2099" t="str">
        <f>_xlfn.XLOOKUP(order_details[[#This Row],[orderID]],orders[orderID],orders[customerID])</f>
        <v>BERGS</v>
      </c>
      <c r="D2099" t="str">
        <f>_xlfn.XLOOKUP(order_details[[#This Row],[orderID]],orders[orderID],orders[Employee Name])</f>
        <v>Laura Callahan</v>
      </c>
      <c r="E2099" t="str">
        <f>_xlfn.XLOOKUP(order_details[[#This Row],[Customer ID]],customers[customerID],customers[companyName])</f>
        <v>Berglunds snabbköp</v>
      </c>
      <c r="F2099" t="str">
        <f>_xlfn.XLOOKUP(order_details[[#This Row],[productID]],products[productID],products[productName])</f>
        <v>Gumbär Gummibärchen</v>
      </c>
      <c r="G2099" t="str">
        <f>_xlfn.XLOOKUP(order_details[[#This Row],[Product Name]],products[productName],products[Category Name])</f>
        <v>Confections</v>
      </c>
      <c r="H2099" s="6">
        <f>_xlfn.XLOOKUP(order_details[[#This Row],[orderID]],orders[orderID],orders[orderDate])</f>
        <v>42032</v>
      </c>
      <c r="I2099" s="6" t="e">
        <f>DATEVALUE(order_details[[#This Row],[Order Date]])</f>
        <v>#VALUE!</v>
      </c>
      <c r="J2099">
        <v>31.23</v>
      </c>
      <c r="K2099">
        <v>35</v>
      </c>
      <c r="L2099">
        <v>0.25</v>
      </c>
      <c r="M2099">
        <f>(order_details[[#This Row],[unitPrice]]*order_details[[#This Row],[quantity]]) - (order_details[[#This Row],[unitPrice]]*order_details[[#This Row],[quantity]]*order_details[[#This Row],[discount]])</f>
        <v>819.78749999999991</v>
      </c>
      <c r="N2099">
        <f>_xlfn.XLOOKUP(order_details[[#This Row],[orderID]],orders[orderID],orders[freight])</f>
        <v>188.85</v>
      </c>
      <c r="O2099">
        <f>order_details[[#This Row],[Sales]]-order_details[[#This Row],[Freight]]</f>
        <v>630.93749999999989</v>
      </c>
      <c r="P2099" s="8">
        <f>(order_details[[#This Row],[Profit]]/order_details[[#This Row],[Sales]])/100</f>
        <v>7.6963542381409808E-3</v>
      </c>
      <c r="Q2099" s="12"/>
    </row>
    <row r="2100" spans="1:17" x14ac:dyDescent="0.25">
      <c r="A2100">
        <v>10857</v>
      </c>
      <c r="B2100">
        <v>29</v>
      </c>
      <c r="C2100" t="str">
        <f>_xlfn.XLOOKUP(order_details[[#This Row],[orderID]],orders[orderID],orders[customerID])</f>
        <v>BERGS</v>
      </c>
      <c r="D2100" t="str">
        <f>_xlfn.XLOOKUP(order_details[[#This Row],[orderID]],orders[orderID],orders[Employee Name])</f>
        <v>Laura Callahan</v>
      </c>
      <c r="E2100" t="str">
        <f>_xlfn.XLOOKUP(order_details[[#This Row],[Customer ID]],customers[customerID],customers[companyName])</f>
        <v>Berglunds snabbköp</v>
      </c>
      <c r="F2100" t="str">
        <f>_xlfn.XLOOKUP(order_details[[#This Row],[productID]],products[productID],products[productName])</f>
        <v>Thüringer Rostbratwurst</v>
      </c>
      <c r="G2100" t="str">
        <f>_xlfn.XLOOKUP(order_details[[#This Row],[Product Name]],products[productName],products[Category Name])</f>
        <v>Meat &amp; Poultry</v>
      </c>
      <c r="H2100" s="6">
        <f>_xlfn.XLOOKUP(order_details[[#This Row],[orderID]],orders[orderID],orders[orderDate])</f>
        <v>42032</v>
      </c>
      <c r="I2100" s="6" t="e">
        <f>DATEVALUE(order_details[[#This Row],[Order Date]])</f>
        <v>#VALUE!</v>
      </c>
      <c r="J2100">
        <v>123.79</v>
      </c>
      <c r="K2100">
        <v>10</v>
      </c>
      <c r="L2100">
        <v>0.25</v>
      </c>
      <c r="M2100">
        <f>(order_details[[#This Row],[unitPrice]]*order_details[[#This Row],[quantity]]) - (order_details[[#This Row],[unitPrice]]*order_details[[#This Row],[quantity]]*order_details[[#This Row],[discount]])</f>
        <v>928.42500000000007</v>
      </c>
      <c r="N2100">
        <f>_xlfn.XLOOKUP(order_details[[#This Row],[orderID]],orders[orderID],orders[freight])</f>
        <v>188.85</v>
      </c>
      <c r="O2100">
        <f>order_details[[#This Row],[Sales]]-order_details[[#This Row],[Freight]]</f>
        <v>739.57500000000005</v>
      </c>
      <c r="P2100" s="8">
        <f>(order_details[[#This Row],[Profit]]/order_details[[#This Row],[Sales]])/100</f>
        <v>7.9659100088860166E-3</v>
      </c>
      <c r="Q2100" s="12"/>
    </row>
    <row r="2101" spans="1:17" x14ac:dyDescent="0.25">
      <c r="A2101">
        <v>10859</v>
      </c>
      <c r="B2101">
        <v>24</v>
      </c>
      <c r="C2101" t="str">
        <f>_xlfn.XLOOKUP(order_details[[#This Row],[orderID]],orders[orderID],orders[customerID])</f>
        <v>FRANK</v>
      </c>
      <c r="D2101" t="str">
        <f>_xlfn.XLOOKUP(order_details[[#This Row],[orderID]],orders[orderID],orders[Employee Name])</f>
        <v>Nancy Davolio</v>
      </c>
      <c r="E2101" t="str">
        <f>_xlfn.XLOOKUP(order_details[[#This Row],[Customer ID]],customers[customerID],customers[companyName])</f>
        <v>Frankenversand</v>
      </c>
      <c r="F2101" t="str">
        <f>_xlfn.XLOOKUP(order_details[[#This Row],[productID]],products[productID],products[productName])</f>
        <v>Guarana Fantastica</v>
      </c>
      <c r="G2101" t="str">
        <f>_xlfn.XLOOKUP(order_details[[#This Row],[Product Name]],products[productName],products[Category Name])</f>
        <v>Beverages</v>
      </c>
      <c r="H2101" s="6">
        <f>_xlfn.XLOOKUP(order_details[[#This Row],[orderID]],orders[orderID],orders[orderDate])</f>
        <v>42033</v>
      </c>
      <c r="I2101" s="6" t="e">
        <f>DATEVALUE(order_details[[#This Row],[Order Date]])</f>
        <v>#VALUE!</v>
      </c>
      <c r="J2101">
        <v>4.5</v>
      </c>
      <c r="K2101">
        <v>40</v>
      </c>
      <c r="L2101">
        <v>0.25</v>
      </c>
      <c r="M2101">
        <f>(order_details[[#This Row],[unitPrice]]*order_details[[#This Row],[quantity]]) - (order_details[[#This Row],[unitPrice]]*order_details[[#This Row],[quantity]]*order_details[[#This Row],[discount]])</f>
        <v>135</v>
      </c>
      <c r="N2101">
        <f>_xlfn.XLOOKUP(order_details[[#This Row],[orderID]],orders[orderID],orders[freight])</f>
        <v>76.099999999999994</v>
      </c>
      <c r="O2101">
        <f>order_details[[#This Row],[Sales]]-order_details[[#This Row],[Freight]]</f>
        <v>58.900000000000006</v>
      </c>
      <c r="P2101" s="8">
        <f>(order_details[[#This Row],[Profit]]/order_details[[#This Row],[Sales]])/100</f>
        <v>4.3629629629629635E-3</v>
      </c>
      <c r="Q2101" s="12"/>
    </row>
    <row r="2102" spans="1:17" x14ac:dyDescent="0.25">
      <c r="A2102">
        <v>10859</v>
      </c>
      <c r="B2102">
        <v>54</v>
      </c>
      <c r="C2102" t="str">
        <f>_xlfn.XLOOKUP(order_details[[#This Row],[orderID]],orders[orderID],orders[customerID])</f>
        <v>FRANK</v>
      </c>
      <c r="D2102" t="str">
        <f>_xlfn.XLOOKUP(order_details[[#This Row],[orderID]],orders[orderID],orders[Employee Name])</f>
        <v>Nancy Davolio</v>
      </c>
      <c r="E2102" t="str">
        <f>_xlfn.XLOOKUP(order_details[[#This Row],[Customer ID]],customers[customerID],customers[companyName])</f>
        <v>Frankenversand</v>
      </c>
      <c r="F2102" t="str">
        <f>_xlfn.XLOOKUP(order_details[[#This Row],[productID]],products[productID],products[productName])</f>
        <v>Tourtière</v>
      </c>
      <c r="G2102" t="str">
        <f>_xlfn.XLOOKUP(order_details[[#This Row],[Product Name]],products[productName],products[Category Name])</f>
        <v>Meat &amp; Poultry</v>
      </c>
      <c r="H2102" s="6">
        <f>_xlfn.XLOOKUP(order_details[[#This Row],[orderID]],orders[orderID],orders[orderDate])</f>
        <v>42033</v>
      </c>
      <c r="I2102" s="6" t="e">
        <f>DATEVALUE(order_details[[#This Row],[Order Date]])</f>
        <v>#VALUE!</v>
      </c>
      <c r="J2102">
        <v>7.45</v>
      </c>
      <c r="K2102">
        <v>35</v>
      </c>
      <c r="L2102">
        <v>0.25</v>
      </c>
      <c r="M2102">
        <f>(order_details[[#This Row],[unitPrice]]*order_details[[#This Row],[quantity]]) - (order_details[[#This Row],[unitPrice]]*order_details[[#This Row],[quantity]]*order_details[[#This Row],[discount]])</f>
        <v>195.5625</v>
      </c>
      <c r="N2102">
        <f>_xlfn.XLOOKUP(order_details[[#This Row],[orderID]],orders[orderID],orders[freight])</f>
        <v>76.099999999999994</v>
      </c>
      <c r="O2102">
        <f>order_details[[#This Row],[Sales]]-order_details[[#This Row],[Freight]]</f>
        <v>119.46250000000001</v>
      </c>
      <c r="P2102" s="8">
        <f>(order_details[[#This Row],[Profit]]/order_details[[#This Row],[Sales]])/100</f>
        <v>6.1086609140300419E-3</v>
      </c>
      <c r="Q2102" s="12"/>
    </row>
    <row r="2103" spans="1:17" x14ac:dyDescent="0.25">
      <c r="A2103">
        <v>10859</v>
      </c>
      <c r="B2103">
        <v>64</v>
      </c>
      <c r="C2103" t="str">
        <f>_xlfn.XLOOKUP(order_details[[#This Row],[orderID]],orders[orderID],orders[customerID])</f>
        <v>FRANK</v>
      </c>
      <c r="D2103" t="str">
        <f>_xlfn.XLOOKUP(order_details[[#This Row],[orderID]],orders[orderID],orders[Employee Name])</f>
        <v>Nancy Davolio</v>
      </c>
      <c r="E2103" t="str">
        <f>_xlfn.XLOOKUP(order_details[[#This Row],[Customer ID]],customers[customerID],customers[companyName])</f>
        <v>Frankenversand</v>
      </c>
      <c r="F2103" t="str">
        <f>_xlfn.XLOOKUP(order_details[[#This Row],[productID]],products[productID],products[productName])</f>
        <v>Wimmers gute Semmelknödel</v>
      </c>
      <c r="G2103" t="str">
        <f>_xlfn.XLOOKUP(order_details[[#This Row],[Product Name]],products[productName],products[Category Name])</f>
        <v>Grains &amp; Cereals</v>
      </c>
      <c r="H2103" s="6">
        <f>_xlfn.XLOOKUP(order_details[[#This Row],[orderID]],orders[orderID],orders[orderDate])</f>
        <v>42033</v>
      </c>
      <c r="I2103" s="6" t="e">
        <f>DATEVALUE(order_details[[#This Row],[Order Date]])</f>
        <v>#VALUE!</v>
      </c>
      <c r="J2103">
        <v>33.25</v>
      </c>
      <c r="K2103">
        <v>30</v>
      </c>
      <c r="L2103">
        <v>0.25</v>
      </c>
      <c r="M2103">
        <f>(order_details[[#This Row],[unitPrice]]*order_details[[#This Row],[quantity]]) - (order_details[[#This Row],[unitPrice]]*order_details[[#This Row],[quantity]]*order_details[[#This Row],[discount]])</f>
        <v>748.125</v>
      </c>
      <c r="N2103">
        <f>_xlfn.XLOOKUP(order_details[[#This Row],[orderID]],orders[orderID],orders[freight])</f>
        <v>76.099999999999994</v>
      </c>
      <c r="O2103">
        <f>order_details[[#This Row],[Sales]]-order_details[[#This Row],[Freight]]</f>
        <v>672.02499999999998</v>
      </c>
      <c r="P2103" s="8">
        <f>(order_details[[#This Row],[Profit]]/order_details[[#This Row],[Sales]])/100</f>
        <v>8.9827903091060975E-3</v>
      </c>
      <c r="Q2103" s="12"/>
    </row>
    <row r="2104" spans="1:17" x14ac:dyDescent="0.25">
      <c r="A2104">
        <v>10866</v>
      </c>
      <c r="B2104">
        <v>2</v>
      </c>
      <c r="C2104" t="str">
        <f>_xlfn.XLOOKUP(order_details[[#This Row],[orderID]],orders[orderID],orders[customerID])</f>
        <v>BERGS</v>
      </c>
      <c r="D2104" t="str">
        <f>_xlfn.XLOOKUP(order_details[[#This Row],[orderID]],orders[orderID],orders[Employee Name])</f>
        <v>Steven Buchanan</v>
      </c>
      <c r="E2104" t="str">
        <f>_xlfn.XLOOKUP(order_details[[#This Row],[Customer ID]],customers[customerID],customers[companyName])</f>
        <v>Berglunds snabbköp</v>
      </c>
      <c r="F2104" t="str">
        <f>_xlfn.XLOOKUP(order_details[[#This Row],[productID]],products[productID],products[productName])</f>
        <v>Chang</v>
      </c>
      <c r="G2104" t="str">
        <f>_xlfn.XLOOKUP(order_details[[#This Row],[Product Name]],products[productName],products[Category Name])</f>
        <v>Beverages</v>
      </c>
      <c r="H2104" s="6">
        <f>_xlfn.XLOOKUP(order_details[[#This Row],[orderID]],orders[orderID],orders[orderDate])</f>
        <v>42038</v>
      </c>
      <c r="I2104" s="6" t="e">
        <f>DATEVALUE(order_details[[#This Row],[Order Date]])</f>
        <v>#VALUE!</v>
      </c>
      <c r="J2104">
        <v>19</v>
      </c>
      <c r="K2104">
        <v>21</v>
      </c>
      <c r="L2104">
        <v>0.25</v>
      </c>
      <c r="M2104">
        <f>(order_details[[#This Row],[unitPrice]]*order_details[[#This Row],[quantity]]) - (order_details[[#This Row],[unitPrice]]*order_details[[#This Row],[quantity]]*order_details[[#This Row],[discount]])</f>
        <v>299.25</v>
      </c>
      <c r="N2104">
        <f>_xlfn.XLOOKUP(order_details[[#This Row],[orderID]],orders[orderID],orders[freight])</f>
        <v>109.11</v>
      </c>
      <c r="O2104">
        <f>order_details[[#This Row],[Sales]]-order_details[[#This Row],[Freight]]</f>
        <v>190.14</v>
      </c>
      <c r="P2104" s="8">
        <f>(order_details[[#This Row],[Profit]]/order_details[[#This Row],[Sales]])/100</f>
        <v>6.3538847117794485E-3</v>
      </c>
      <c r="Q2104" s="12"/>
    </row>
    <row r="2105" spans="1:17" x14ac:dyDescent="0.25">
      <c r="A2105">
        <v>10866</v>
      </c>
      <c r="B2105">
        <v>24</v>
      </c>
      <c r="C2105" t="str">
        <f>_xlfn.XLOOKUP(order_details[[#This Row],[orderID]],orders[orderID],orders[customerID])</f>
        <v>BERGS</v>
      </c>
      <c r="D2105" t="str">
        <f>_xlfn.XLOOKUP(order_details[[#This Row],[orderID]],orders[orderID],orders[Employee Name])</f>
        <v>Steven Buchanan</v>
      </c>
      <c r="E2105" t="str">
        <f>_xlfn.XLOOKUP(order_details[[#This Row],[Customer ID]],customers[customerID],customers[companyName])</f>
        <v>Berglunds snabbköp</v>
      </c>
      <c r="F2105" t="str">
        <f>_xlfn.XLOOKUP(order_details[[#This Row],[productID]],products[productID],products[productName])</f>
        <v>Guarana Fantastica</v>
      </c>
      <c r="G2105" t="str">
        <f>_xlfn.XLOOKUP(order_details[[#This Row],[Product Name]],products[productName],products[Category Name])</f>
        <v>Beverages</v>
      </c>
      <c r="H2105" s="6">
        <f>_xlfn.XLOOKUP(order_details[[#This Row],[orderID]],orders[orderID],orders[orderDate])</f>
        <v>42038</v>
      </c>
      <c r="I2105" s="6" t="e">
        <f>DATEVALUE(order_details[[#This Row],[Order Date]])</f>
        <v>#VALUE!</v>
      </c>
      <c r="J2105">
        <v>4.5</v>
      </c>
      <c r="K2105">
        <v>6</v>
      </c>
      <c r="L2105">
        <v>0.25</v>
      </c>
      <c r="M2105">
        <f>(order_details[[#This Row],[unitPrice]]*order_details[[#This Row],[quantity]]) - (order_details[[#This Row],[unitPrice]]*order_details[[#This Row],[quantity]]*order_details[[#This Row],[discount]])</f>
        <v>20.25</v>
      </c>
      <c r="N2105">
        <f>_xlfn.XLOOKUP(order_details[[#This Row],[orderID]],orders[orderID],orders[freight])</f>
        <v>109.11</v>
      </c>
      <c r="O2105">
        <f>order_details[[#This Row],[Sales]]-order_details[[#This Row],[Freight]]</f>
        <v>-88.86</v>
      </c>
      <c r="P2105" s="8">
        <f>(order_details[[#This Row],[Profit]]/order_details[[#This Row],[Sales]])/100</f>
        <v>-4.388148148148148E-2</v>
      </c>
      <c r="Q2105" s="12"/>
    </row>
    <row r="2106" spans="1:17" x14ac:dyDescent="0.25">
      <c r="A2106">
        <v>10866</v>
      </c>
      <c r="B2106">
        <v>30</v>
      </c>
      <c r="C2106" t="str">
        <f>_xlfn.XLOOKUP(order_details[[#This Row],[orderID]],orders[orderID],orders[customerID])</f>
        <v>BERGS</v>
      </c>
      <c r="D2106" t="str">
        <f>_xlfn.XLOOKUP(order_details[[#This Row],[orderID]],orders[orderID],orders[Employee Name])</f>
        <v>Steven Buchanan</v>
      </c>
      <c r="E2106" t="str">
        <f>_xlfn.XLOOKUP(order_details[[#This Row],[Customer ID]],customers[customerID],customers[companyName])</f>
        <v>Berglunds snabbköp</v>
      </c>
      <c r="F2106" t="str">
        <f>_xlfn.XLOOKUP(order_details[[#This Row],[productID]],products[productID],products[productName])</f>
        <v>Nord-Ost Matjeshering</v>
      </c>
      <c r="G2106" t="str">
        <f>_xlfn.XLOOKUP(order_details[[#This Row],[Product Name]],products[productName],products[Category Name])</f>
        <v>Seafood</v>
      </c>
      <c r="H2106" s="6">
        <f>_xlfn.XLOOKUP(order_details[[#This Row],[orderID]],orders[orderID],orders[orderDate])</f>
        <v>42038</v>
      </c>
      <c r="I2106" s="6" t="e">
        <f>DATEVALUE(order_details[[#This Row],[Order Date]])</f>
        <v>#VALUE!</v>
      </c>
      <c r="J2106">
        <v>25.89</v>
      </c>
      <c r="K2106">
        <v>40</v>
      </c>
      <c r="L2106">
        <v>0.25</v>
      </c>
      <c r="M2106">
        <f>(order_details[[#This Row],[unitPrice]]*order_details[[#This Row],[quantity]]) - (order_details[[#This Row],[unitPrice]]*order_details[[#This Row],[quantity]]*order_details[[#This Row],[discount]])</f>
        <v>776.69999999999993</v>
      </c>
      <c r="N2106">
        <f>_xlfn.XLOOKUP(order_details[[#This Row],[orderID]],orders[orderID],orders[freight])</f>
        <v>109.11</v>
      </c>
      <c r="O2106">
        <f>order_details[[#This Row],[Sales]]-order_details[[#This Row],[Freight]]</f>
        <v>667.58999999999992</v>
      </c>
      <c r="P2106" s="8">
        <f>(order_details[[#This Row],[Profit]]/order_details[[#This Row],[Sales]])/100</f>
        <v>8.5952105059868677E-3</v>
      </c>
      <c r="Q2106" s="12"/>
    </row>
    <row r="2107" spans="1:17" x14ac:dyDescent="0.25">
      <c r="A2107">
        <v>10877</v>
      </c>
      <c r="B2107">
        <v>16</v>
      </c>
      <c r="C2107" t="str">
        <f>_xlfn.XLOOKUP(order_details[[#This Row],[orderID]],orders[orderID],orders[customerID])</f>
        <v>RICAR</v>
      </c>
      <c r="D2107" t="str">
        <f>_xlfn.XLOOKUP(order_details[[#This Row],[orderID]],orders[orderID],orders[Employee Name])</f>
        <v>Nancy Davolio</v>
      </c>
      <c r="E2107" t="str">
        <f>_xlfn.XLOOKUP(order_details[[#This Row],[Customer ID]],customers[customerID],customers[companyName])</f>
        <v>Ricardo Adocicados</v>
      </c>
      <c r="F2107" t="str">
        <f>_xlfn.XLOOKUP(order_details[[#This Row],[productID]],products[productID],products[productName])</f>
        <v>Pavlova</v>
      </c>
      <c r="G2107" t="str">
        <f>_xlfn.XLOOKUP(order_details[[#This Row],[Product Name]],products[productName],products[Category Name])</f>
        <v>Confections</v>
      </c>
      <c r="H2107" s="6">
        <f>_xlfn.XLOOKUP(order_details[[#This Row],[orderID]],orders[orderID],orders[orderDate])</f>
        <v>42044</v>
      </c>
      <c r="I2107" s="6" t="e">
        <f>DATEVALUE(order_details[[#This Row],[Order Date]])</f>
        <v>#VALUE!</v>
      </c>
      <c r="J2107">
        <v>17.45</v>
      </c>
      <c r="K2107">
        <v>30</v>
      </c>
      <c r="L2107">
        <v>0.25</v>
      </c>
      <c r="M2107">
        <f>(order_details[[#This Row],[unitPrice]]*order_details[[#This Row],[quantity]]) - (order_details[[#This Row],[unitPrice]]*order_details[[#This Row],[quantity]]*order_details[[#This Row],[discount]])</f>
        <v>392.625</v>
      </c>
      <c r="N2107">
        <f>_xlfn.XLOOKUP(order_details[[#This Row],[orderID]],orders[orderID],orders[freight])</f>
        <v>38.06</v>
      </c>
      <c r="O2107">
        <f>order_details[[#This Row],[Sales]]-order_details[[#This Row],[Freight]]</f>
        <v>354.565</v>
      </c>
      <c r="P2107" s="8">
        <f>(order_details[[#This Row],[Profit]]/order_details[[#This Row],[Sales]])/100</f>
        <v>9.0306271887933779E-3</v>
      </c>
      <c r="Q2107" s="12"/>
    </row>
    <row r="2108" spans="1:17" x14ac:dyDescent="0.25">
      <c r="A2108">
        <v>10900</v>
      </c>
      <c r="B2108">
        <v>70</v>
      </c>
      <c r="C2108" t="str">
        <f>_xlfn.XLOOKUP(order_details[[#This Row],[orderID]],orders[orderID],orders[customerID])</f>
        <v>WELLI</v>
      </c>
      <c r="D2108" t="str">
        <f>_xlfn.XLOOKUP(order_details[[#This Row],[orderID]],orders[orderID],orders[Employee Name])</f>
        <v>Nancy Davolio</v>
      </c>
      <c r="E2108" t="str">
        <f>_xlfn.XLOOKUP(order_details[[#This Row],[Customer ID]],customers[customerID],customers[companyName])</f>
        <v>Wellington Importadora</v>
      </c>
      <c r="F2108" t="str">
        <f>_xlfn.XLOOKUP(order_details[[#This Row],[productID]],products[productID],products[productName])</f>
        <v>Outback Lager</v>
      </c>
      <c r="G2108" t="str">
        <f>_xlfn.XLOOKUP(order_details[[#This Row],[Product Name]],products[productName],products[Category Name])</f>
        <v>Beverages</v>
      </c>
      <c r="H2108" s="6">
        <f>_xlfn.XLOOKUP(order_details[[#This Row],[orderID]],orders[orderID],orders[orderDate])</f>
        <v>42055</v>
      </c>
      <c r="I2108" s="6" t="e">
        <f>DATEVALUE(order_details[[#This Row],[Order Date]])</f>
        <v>#VALUE!</v>
      </c>
      <c r="J2108">
        <v>15</v>
      </c>
      <c r="K2108">
        <v>3</v>
      </c>
      <c r="L2108">
        <v>0.25</v>
      </c>
      <c r="M2108">
        <f>(order_details[[#This Row],[unitPrice]]*order_details[[#This Row],[quantity]]) - (order_details[[#This Row],[unitPrice]]*order_details[[#This Row],[quantity]]*order_details[[#This Row],[discount]])</f>
        <v>33.75</v>
      </c>
      <c r="N2108">
        <f>_xlfn.XLOOKUP(order_details[[#This Row],[orderID]],orders[orderID],orders[freight])</f>
        <v>1.66</v>
      </c>
      <c r="O2108">
        <f>order_details[[#This Row],[Sales]]-order_details[[#This Row],[Freight]]</f>
        <v>32.090000000000003</v>
      </c>
      <c r="P2108" s="8">
        <f>(order_details[[#This Row],[Profit]]/order_details[[#This Row],[Sales]])/100</f>
        <v>9.5081481481481493E-3</v>
      </c>
      <c r="Q2108" s="12"/>
    </row>
    <row r="2109" spans="1:17" x14ac:dyDescent="0.25">
      <c r="A2109">
        <v>10912</v>
      </c>
      <c r="B2109">
        <v>11</v>
      </c>
      <c r="C2109" t="str">
        <f>_xlfn.XLOOKUP(order_details[[#This Row],[orderID]],orders[orderID],orders[customerID])</f>
        <v>HUNGO</v>
      </c>
      <c r="D2109" t="str">
        <f>_xlfn.XLOOKUP(order_details[[#This Row],[orderID]],orders[orderID],orders[Employee Name])</f>
        <v>Andrew Fuller</v>
      </c>
      <c r="E2109" t="str">
        <f>_xlfn.XLOOKUP(order_details[[#This Row],[Customer ID]],customers[customerID],customers[companyName])</f>
        <v>Hungry Owl All-Night Grocers</v>
      </c>
      <c r="F2109" t="str">
        <f>_xlfn.XLOOKUP(order_details[[#This Row],[productID]],products[productID],products[productName])</f>
        <v>Queso Cabrales</v>
      </c>
      <c r="G2109" t="str">
        <f>_xlfn.XLOOKUP(order_details[[#This Row],[Product Name]],products[productName],products[Category Name])</f>
        <v>Dairy Products</v>
      </c>
      <c r="H2109" s="6">
        <f>_xlfn.XLOOKUP(order_details[[#This Row],[orderID]],orders[orderID],orders[orderDate])</f>
        <v>42061</v>
      </c>
      <c r="I2109" s="6" t="e">
        <f>DATEVALUE(order_details[[#This Row],[Order Date]])</f>
        <v>#VALUE!</v>
      </c>
      <c r="J2109">
        <v>21</v>
      </c>
      <c r="K2109">
        <v>40</v>
      </c>
      <c r="L2109">
        <v>0.25</v>
      </c>
      <c r="M2109">
        <f>(order_details[[#This Row],[unitPrice]]*order_details[[#This Row],[quantity]]) - (order_details[[#This Row],[unitPrice]]*order_details[[#This Row],[quantity]]*order_details[[#This Row],[discount]])</f>
        <v>630</v>
      </c>
      <c r="N2109">
        <f>_xlfn.XLOOKUP(order_details[[#This Row],[orderID]],orders[orderID],orders[freight])</f>
        <v>580.91</v>
      </c>
      <c r="O2109">
        <f>order_details[[#This Row],[Sales]]-order_details[[#This Row],[Freight]]</f>
        <v>49.090000000000032</v>
      </c>
      <c r="P2109" s="8">
        <f>(order_details[[#This Row],[Profit]]/order_details[[#This Row],[Sales]])/100</f>
        <v>7.7920634920634977E-4</v>
      </c>
      <c r="Q2109" s="12"/>
    </row>
    <row r="2110" spans="1:17" x14ac:dyDescent="0.25">
      <c r="A2110">
        <v>10912</v>
      </c>
      <c r="B2110">
        <v>29</v>
      </c>
      <c r="C2110" t="str">
        <f>_xlfn.XLOOKUP(order_details[[#This Row],[orderID]],orders[orderID],orders[customerID])</f>
        <v>HUNGO</v>
      </c>
      <c r="D2110" t="str">
        <f>_xlfn.XLOOKUP(order_details[[#This Row],[orderID]],orders[orderID],orders[Employee Name])</f>
        <v>Andrew Fuller</v>
      </c>
      <c r="E2110" t="str">
        <f>_xlfn.XLOOKUP(order_details[[#This Row],[Customer ID]],customers[customerID],customers[companyName])</f>
        <v>Hungry Owl All-Night Grocers</v>
      </c>
      <c r="F2110" t="str">
        <f>_xlfn.XLOOKUP(order_details[[#This Row],[productID]],products[productID],products[productName])</f>
        <v>Thüringer Rostbratwurst</v>
      </c>
      <c r="G2110" t="str">
        <f>_xlfn.XLOOKUP(order_details[[#This Row],[Product Name]],products[productName],products[Category Name])</f>
        <v>Meat &amp; Poultry</v>
      </c>
      <c r="H2110" s="6">
        <f>_xlfn.XLOOKUP(order_details[[#This Row],[orderID]],orders[orderID],orders[orderDate])</f>
        <v>42061</v>
      </c>
      <c r="I2110" s="6" t="e">
        <f>DATEVALUE(order_details[[#This Row],[Order Date]])</f>
        <v>#VALUE!</v>
      </c>
      <c r="J2110">
        <v>123.79</v>
      </c>
      <c r="K2110">
        <v>60</v>
      </c>
      <c r="L2110">
        <v>0.25</v>
      </c>
      <c r="M2110">
        <f>(order_details[[#This Row],[unitPrice]]*order_details[[#This Row],[quantity]]) - (order_details[[#This Row],[unitPrice]]*order_details[[#This Row],[quantity]]*order_details[[#This Row],[discount]])</f>
        <v>5570.55</v>
      </c>
      <c r="N2110">
        <f>_xlfn.XLOOKUP(order_details[[#This Row],[orderID]],orders[orderID],orders[freight])</f>
        <v>580.91</v>
      </c>
      <c r="O2110">
        <f>order_details[[#This Row],[Sales]]-order_details[[#This Row],[Freight]]</f>
        <v>4989.6400000000003</v>
      </c>
      <c r="P2110" s="8">
        <f>(order_details[[#This Row],[Profit]]/order_details[[#This Row],[Sales]])/100</f>
        <v>8.9571765804094747E-3</v>
      </c>
      <c r="Q2110" s="12"/>
    </row>
    <row r="2111" spans="1:17" x14ac:dyDescent="0.25">
      <c r="A2111">
        <v>10913</v>
      </c>
      <c r="B2111">
        <v>4</v>
      </c>
      <c r="C2111" t="str">
        <f>_xlfn.XLOOKUP(order_details[[#This Row],[orderID]],orders[orderID],orders[customerID])</f>
        <v>QUEEN</v>
      </c>
      <c r="D2111" t="str">
        <f>_xlfn.XLOOKUP(order_details[[#This Row],[orderID]],orders[orderID],orders[Employee Name])</f>
        <v>Margaret Peacock</v>
      </c>
      <c r="E2111" t="str">
        <f>_xlfn.XLOOKUP(order_details[[#This Row],[Customer ID]],customers[customerID],customers[companyName])</f>
        <v>Queen Cozinha</v>
      </c>
      <c r="F2111" t="str">
        <f>_xlfn.XLOOKUP(order_details[[#This Row],[productID]],products[productID],products[productName])</f>
        <v>Chef Anton's Cajun Seasoning</v>
      </c>
      <c r="G2111" t="str">
        <f>_xlfn.XLOOKUP(order_details[[#This Row],[Product Name]],products[productName],products[Category Name])</f>
        <v>Condiments</v>
      </c>
      <c r="H2111" s="6">
        <f>_xlfn.XLOOKUP(order_details[[#This Row],[orderID]],orders[orderID],orders[orderDate])</f>
        <v>42061</v>
      </c>
      <c r="I2111" s="6" t="e">
        <f>DATEVALUE(order_details[[#This Row],[Order Date]])</f>
        <v>#VALUE!</v>
      </c>
      <c r="J2111">
        <v>22</v>
      </c>
      <c r="K2111">
        <v>30</v>
      </c>
      <c r="L2111">
        <v>0.25</v>
      </c>
      <c r="M2111">
        <f>(order_details[[#This Row],[unitPrice]]*order_details[[#This Row],[quantity]]) - (order_details[[#This Row],[unitPrice]]*order_details[[#This Row],[quantity]]*order_details[[#This Row],[discount]])</f>
        <v>495</v>
      </c>
      <c r="N2111">
        <f>_xlfn.XLOOKUP(order_details[[#This Row],[orderID]],orders[orderID],orders[freight])</f>
        <v>33.049999999999997</v>
      </c>
      <c r="O2111">
        <f>order_details[[#This Row],[Sales]]-order_details[[#This Row],[Freight]]</f>
        <v>461.95</v>
      </c>
      <c r="P2111" s="8">
        <f>(order_details[[#This Row],[Profit]]/order_details[[#This Row],[Sales]])/100</f>
        <v>9.3323232323232318E-3</v>
      </c>
      <c r="Q2111" s="12"/>
    </row>
    <row r="2112" spans="1:17" x14ac:dyDescent="0.25">
      <c r="A2112">
        <v>10913</v>
      </c>
      <c r="B2112">
        <v>33</v>
      </c>
      <c r="C2112" t="str">
        <f>_xlfn.XLOOKUP(order_details[[#This Row],[orderID]],orders[orderID],orders[customerID])</f>
        <v>QUEEN</v>
      </c>
      <c r="D2112" t="str">
        <f>_xlfn.XLOOKUP(order_details[[#This Row],[orderID]],orders[orderID],orders[Employee Name])</f>
        <v>Margaret Peacock</v>
      </c>
      <c r="E2112" t="str">
        <f>_xlfn.XLOOKUP(order_details[[#This Row],[Customer ID]],customers[customerID],customers[companyName])</f>
        <v>Queen Cozinha</v>
      </c>
      <c r="F2112" t="str">
        <f>_xlfn.XLOOKUP(order_details[[#This Row],[productID]],products[productID],products[productName])</f>
        <v>Geitost</v>
      </c>
      <c r="G2112" t="str">
        <f>_xlfn.XLOOKUP(order_details[[#This Row],[Product Name]],products[productName],products[Category Name])</f>
        <v>Dairy Products</v>
      </c>
      <c r="H2112" s="6">
        <f>_xlfn.XLOOKUP(order_details[[#This Row],[orderID]],orders[orderID],orders[orderDate])</f>
        <v>42061</v>
      </c>
      <c r="I2112" s="6" t="e">
        <f>DATEVALUE(order_details[[#This Row],[Order Date]])</f>
        <v>#VALUE!</v>
      </c>
      <c r="J2112">
        <v>2.5</v>
      </c>
      <c r="K2112">
        <v>40</v>
      </c>
      <c r="L2112">
        <v>0.25</v>
      </c>
      <c r="M2112">
        <f>(order_details[[#This Row],[unitPrice]]*order_details[[#This Row],[quantity]]) - (order_details[[#This Row],[unitPrice]]*order_details[[#This Row],[quantity]]*order_details[[#This Row],[discount]])</f>
        <v>75</v>
      </c>
      <c r="N2112">
        <f>_xlfn.XLOOKUP(order_details[[#This Row],[orderID]],orders[orderID],orders[freight])</f>
        <v>33.049999999999997</v>
      </c>
      <c r="O2112">
        <f>order_details[[#This Row],[Sales]]-order_details[[#This Row],[Freight]]</f>
        <v>41.95</v>
      </c>
      <c r="P2112" s="8">
        <f>(order_details[[#This Row],[Profit]]/order_details[[#This Row],[Sales]])/100</f>
        <v>5.5933333333333338E-3</v>
      </c>
      <c r="Q2112" s="12"/>
    </row>
    <row r="2113" spans="1:17" x14ac:dyDescent="0.25">
      <c r="A2113">
        <v>10918</v>
      </c>
      <c r="B2113">
        <v>1</v>
      </c>
      <c r="C2113" t="str">
        <f>_xlfn.XLOOKUP(order_details[[#This Row],[orderID]],orders[orderID],orders[customerID])</f>
        <v>BOTTM</v>
      </c>
      <c r="D2113" t="str">
        <f>_xlfn.XLOOKUP(order_details[[#This Row],[orderID]],orders[orderID],orders[Employee Name])</f>
        <v>Janet Leverling</v>
      </c>
      <c r="E2113" t="str">
        <f>_xlfn.XLOOKUP(order_details[[#This Row],[Customer ID]],customers[customerID],customers[companyName])</f>
        <v>Bottom-Dollar Markets</v>
      </c>
      <c r="F2113" t="str">
        <f>_xlfn.XLOOKUP(order_details[[#This Row],[productID]],products[productID],products[productName])</f>
        <v>Chai</v>
      </c>
      <c r="G2113" t="str">
        <f>_xlfn.XLOOKUP(order_details[[#This Row],[Product Name]],products[productName],products[Category Name])</f>
        <v>Beverages</v>
      </c>
      <c r="H2113" s="6">
        <f>_xlfn.XLOOKUP(order_details[[#This Row],[orderID]],orders[orderID],orders[orderDate])</f>
        <v>42065</v>
      </c>
      <c r="I2113" s="6" t="e">
        <f>DATEVALUE(order_details[[#This Row],[Order Date]])</f>
        <v>#VALUE!</v>
      </c>
      <c r="J2113">
        <v>18</v>
      </c>
      <c r="K2113">
        <v>60</v>
      </c>
      <c r="L2113">
        <v>0.25</v>
      </c>
      <c r="M2113">
        <f>(order_details[[#This Row],[unitPrice]]*order_details[[#This Row],[quantity]]) - (order_details[[#This Row],[unitPrice]]*order_details[[#This Row],[quantity]]*order_details[[#This Row],[discount]])</f>
        <v>810</v>
      </c>
      <c r="N2113">
        <f>_xlfn.XLOOKUP(order_details[[#This Row],[orderID]],orders[orderID],orders[freight])</f>
        <v>48.83</v>
      </c>
      <c r="O2113">
        <f>order_details[[#This Row],[Sales]]-order_details[[#This Row],[Freight]]</f>
        <v>761.17</v>
      </c>
      <c r="P2113" s="8">
        <f>(order_details[[#This Row],[Profit]]/order_details[[#This Row],[Sales]])/100</f>
        <v>9.3971604938271596E-3</v>
      </c>
      <c r="Q2113" s="12"/>
    </row>
    <row r="2114" spans="1:17" x14ac:dyDescent="0.25">
      <c r="A2114">
        <v>10918</v>
      </c>
      <c r="B2114">
        <v>60</v>
      </c>
      <c r="C2114" t="str">
        <f>_xlfn.XLOOKUP(order_details[[#This Row],[orderID]],orders[orderID],orders[customerID])</f>
        <v>BOTTM</v>
      </c>
      <c r="D2114" t="str">
        <f>_xlfn.XLOOKUP(order_details[[#This Row],[orderID]],orders[orderID],orders[Employee Name])</f>
        <v>Janet Leverling</v>
      </c>
      <c r="E2114" t="str">
        <f>_xlfn.XLOOKUP(order_details[[#This Row],[Customer ID]],customers[customerID],customers[companyName])</f>
        <v>Bottom-Dollar Markets</v>
      </c>
      <c r="F2114" t="str">
        <f>_xlfn.XLOOKUP(order_details[[#This Row],[productID]],products[productID],products[productName])</f>
        <v>Camembert Pierrot</v>
      </c>
      <c r="G2114" t="str">
        <f>_xlfn.XLOOKUP(order_details[[#This Row],[Product Name]],products[productName],products[Category Name])</f>
        <v>Dairy Products</v>
      </c>
      <c r="H2114" s="6">
        <f>_xlfn.XLOOKUP(order_details[[#This Row],[orderID]],orders[orderID],orders[orderDate])</f>
        <v>42065</v>
      </c>
      <c r="I2114" s="6" t="e">
        <f>DATEVALUE(order_details[[#This Row],[Order Date]])</f>
        <v>#VALUE!</v>
      </c>
      <c r="J2114">
        <v>34</v>
      </c>
      <c r="K2114">
        <v>25</v>
      </c>
      <c r="L2114">
        <v>0.25</v>
      </c>
      <c r="M2114">
        <f>(order_details[[#This Row],[unitPrice]]*order_details[[#This Row],[quantity]]) - (order_details[[#This Row],[unitPrice]]*order_details[[#This Row],[quantity]]*order_details[[#This Row],[discount]])</f>
        <v>637.5</v>
      </c>
      <c r="N2114">
        <f>_xlfn.XLOOKUP(order_details[[#This Row],[orderID]],orders[orderID],orders[freight])</f>
        <v>48.83</v>
      </c>
      <c r="O2114">
        <f>order_details[[#This Row],[Sales]]-order_details[[#This Row],[Freight]]</f>
        <v>588.66999999999996</v>
      </c>
      <c r="P2114" s="8">
        <f>(order_details[[#This Row],[Profit]]/order_details[[#This Row],[Sales]])/100</f>
        <v>9.2340392156862738E-3</v>
      </c>
      <c r="Q2114" s="12"/>
    </row>
    <row r="2115" spans="1:17" x14ac:dyDescent="0.25">
      <c r="A2115">
        <v>10935</v>
      </c>
      <c r="B2115">
        <v>18</v>
      </c>
      <c r="C2115" t="str">
        <f>_xlfn.XLOOKUP(order_details[[#This Row],[orderID]],orders[orderID],orders[customerID])</f>
        <v>WELLI</v>
      </c>
      <c r="D2115" t="str">
        <f>_xlfn.XLOOKUP(order_details[[#This Row],[orderID]],orders[orderID],orders[Employee Name])</f>
        <v>Margaret Peacock</v>
      </c>
      <c r="E2115" t="str">
        <f>_xlfn.XLOOKUP(order_details[[#This Row],[Customer ID]],customers[customerID],customers[companyName])</f>
        <v>Wellington Importadora</v>
      </c>
      <c r="F2115" t="str">
        <f>_xlfn.XLOOKUP(order_details[[#This Row],[productID]],products[productID],products[productName])</f>
        <v>Carnarvon Tigers</v>
      </c>
      <c r="G2115" t="str">
        <f>_xlfn.XLOOKUP(order_details[[#This Row],[Product Name]],products[productName],products[Category Name])</f>
        <v>Seafood</v>
      </c>
      <c r="H2115" s="6">
        <f>_xlfn.XLOOKUP(order_details[[#This Row],[orderID]],orders[orderID],orders[orderDate])</f>
        <v>42072</v>
      </c>
      <c r="I2115" s="6" t="e">
        <f>DATEVALUE(order_details[[#This Row],[Order Date]])</f>
        <v>#VALUE!</v>
      </c>
      <c r="J2115">
        <v>62.5</v>
      </c>
      <c r="K2115">
        <v>4</v>
      </c>
      <c r="L2115">
        <v>0.25</v>
      </c>
      <c r="M2115">
        <f>(order_details[[#This Row],[unitPrice]]*order_details[[#This Row],[quantity]]) - (order_details[[#This Row],[unitPrice]]*order_details[[#This Row],[quantity]]*order_details[[#This Row],[discount]])</f>
        <v>187.5</v>
      </c>
      <c r="N2115">
        <f>_xlfn.XLOOKUP(order_details[[#This Row],[orderID]],orders[orderID],orders[freight])</f>
        <v>47.59</v>
      </c>
      <c r="O2115">
        <f>order_details[[#This Row],[Sales]]-order_details[[#This Row],[Freight]]</f>
        <v>139.91</v>
      </c>
      <c r="P2115" s="8">
        <f>(order_details[[#This Row],[Profit]]/order_details[[#This Row],[Sales]])/100</f>
        <v>7.4618666666666665E-3</v>
      </c>
      <c r="Q2115" s="12"/>
    </row>
    <row r="2116" spans="1:17" x14ac:dyDescent="0.25">
      <c r="A2116">
        <v>10935</v>
      </c>
      <c r="B2116">
        <v>23</v>
      </c>
      <c r="C2116" t="str">
        <f>_xlfn.XLOOKUP(order_details[[#This Row],[orderID]],orders[orderID],orders[customerID])</f>
        <v>WELLI</v>
      </c>
      <c r="D2116" t="str">
        <f>_xlfn.XLOOKUP(order_details[[#This Row],[orderID]],orders[orderID],orders[Employee Name])</f>
        <v>Margaret Peacock</v>
      </c>
      <c r="E2116" t="str">
        <f>_xlfn.XLOOKUP(order_details[[#This Row],[Customer ID]],customers[customerID],customers[companyName])</f>
        <v>Wellington Importadora</v>
      </c>
      <c r="F2116" t="str">
        <f>_xlfn.XLOOKUP(order_details[[#This Row],[productID]],products[productID],products[productName])</f>
        <v>Tunnbröd</v>
      </c>
      <c r="G2116" t="str">
        <f>_xlfn.XLOOKUP(order_details[[#This Row],[Product Name]],products[productName],products[Category Name])</f>
        <v>Grains &amp; Cereals</v>
      </c>
      <c r="H2116" s="6">
        <f>_xlfn.XLOOKUP(order_details[[#This Row],[orderID]],orders[orderID],orders[orderDate])</f>
        <v>42072</v>
      </c>
      <c r="I2116" s="6" t="e">
        <f>DATEVALUE(order_details[[#This Row],[Order Date]])</f>
        <v>#VALUE!</v>
      </c>
      <c r="J2116">
        <v>9</v>
      </c>
      <c r="K2116">
        <v>8</v>
      </c>
      <c r="L2116">
        <v>0.25</v>
      </c>
      <c r="M2116">
        <f>(order_details[[#This Row],[unitPrice]]*order_details[[#This Row],[quantity]]) - (order_details[[#This Row],[unitPrice]]*order_details[[#This Row],[quantity]]*order_details[[#This Row],[discount]])</f>
        <v>54</v>
      </c>
      <c r="N2116">
        <f>_xlfn.XLOOKUP(order_details[[#This Row],[orderID]],orders[orderID],orders[freight])</f>
        <v>47.59</v>
      </c>
      <c r="O2116">
        <f>order_details[[#This Row],[Sales]]-order_details[[#This Row],[Freight]]</f>
        <v>6.4099999999999966</v>
      </c>
      <c r="P2116" s="8">
        <f>(order_details[[#This Row],[Profit]]/order_details[[#This Row],[Sales]])/100</f>
        <v>1.1870370370370364E-3</v>
      </c>
      <c r="Q2116" s="12"/>
    </row>
    <row r="2117" spans="1:17" x14ac:dyDescent="0.25">
      <c r="A2117">
        <v>10938</v>
      </c>
      <c r="B2117">
        <v>13</v>
      </c>
      <c r="C2117" t="str">
        <f>_xlfn.XLOOKUP(order_details[[#This Row],[orderID]],orders[orderID],orders[customerID])</f>
        <v>QUICK</v>
      </c>
      <c r="D2117" t="str">
        <f>_xlfn.XLOOKUP(order_details[[#This Row],[orderID]],orders[orderID],orders[Employee Name])</f>
        <v>Janet Leverling</v>
      </c>
      <c r="E2117" t="str">
        <f>_xlfn.XLOOKUP(order_details[[#This Row],[Customer ID]],customers[customerID],customers[companyName])</f>
        <v>QUICK-Stop</v>
      </c>
      <c r="F2117" t="str">
        <f>_xlfn.XLOOKUP(order_details[[#This Row],[productID]],products[productID],products[productName])</f>
        <v>Konbu</v>
      </c>
      <c r="G2117" t="str">
        <f>_xlfn.XLOOKUP(order_details[[#This Row],[Product Name]],products[productName],products[Category Name])</f>
        <v>Seafood</v>
      </c>
      <c r="H2117" s="6">
        <f>_xlfn.XLOOKUP(order_details[[#This Row],[orderID]],orders[orderID],orders[orderDate])</f>
        <v>42073</v>
      </c>
      <c r="I2117" s="6" t="e">
        <f>DATEVALUE(order_details[[#This Row],[Order Date]])</f>
        <v>#VALUE!</v>
      </c>
      <c r="J2117">
        <v>6</v>
      </c>
      <c r="K2117">
        <v>20</v>
      </c>
      <c r="L2117">
        <v>0.25</v>
      </c>
      <c r="M2117">
        <f>(order_details[[#This Row],[unitPrice]]*order_details[[#This Row],[quantity]]) - (order_details[[#This Row],[unitPrice]]*order_details[[#This Row],[quantity]]*order_details[[#This Row],[discount]])</f>
        <v>90</v>
      </c>
      <c r="N2117">
        <f>_xlfn.XLOOKUP(order_details[[#This Row],[orderID]],orders[orderID],orders[freight])</f>
        <v>31.89</v>
      </c>
      <c r="O2117">
        <f>order_details[[#This Row],[Sales]]-order_details[[#This Row],[Freight]]</f>
        <v>58.11</v>
      </c>
      <c r="P2117" s="8">
        <f>(order_details[[#This Row],[Profit]]/order_details[[#This Row],[Sales]])/100</f>
        <v>6.4566666666666661E-3</v>
      </c>
      <c r="Q2117" s="12"/>
    </row>
    <row r="2118" spans="1:17" x14ac:dyDescent="0.25">
      <c r="A2118">
        <v>10938</v>
      </c>
      <c r="B2118">
        <v>43</v>
      </c>
      <c r="C2118" t="str">
        <f>_xlfn.XLOOKUP(order_details[[#This Row],[orderID]],orders[orderID],orders[customerID])</f>
        <v>QUICK</v>
      </c>
      <c r="D2118" t="str">
        <f>_xlfn.XLOOKUP(order_details[[#This Row],[orderID]],orders[orderID],orders[Employee Name])</f>
        <v>Janet Leverling</v>
      </c>
      <c r="E2118" t="str">
        <f>_xlfn.XLOOKUP(order_details[[#This Row],[Customer ID]],customers[customerID],customers[companyName])</f>
        <v>QUICK-Stop</v>
      </c>
      <c r="F2118" t="str">
        <f>_xlfn.XLOOKUP(order_details[[#This Row],[productID]],products[productID],products[productName])</f>
        <v>Ipoh Coffee</v>
      </c>
      <c r="G2118" t="str">
        <f>_xlfn.XLOOKUP(order_details[[#This Row],[Product Name]],products[productName],products[Category Name])</f>
        <v>Beverages</v>
      </c>
      <c r="H2118" s="6">
        <f>_xlfn.XLOOKUP(order_details[[#This Row],[orderID]],orders[orderID],orders[orderDate])</f>
        <v>42073</v>
      </c>
      <c r="I2118" s="6" t="e">
        <f>DATEVALUE(order_details[[#This Row],[Order Date]])</f>
        <v>#VALUE!</v>
      </c>
      <c r="J2118">
        <v>46</v>
      </c>
      <c r="K2118">
        <v>24</v>
      </c>
      <c r="L2118">
        <v>0.25</v>
      </c>
      <c r="M2118">
        <f>(order_details[[#This Row],[unitPrice]]*order_details[[#This Row],[quantity]]) - (order_details[[#This Row],[unitPrice]]*order_details[[#This Row],[quantity]]*order_details[[#This Row],[discount]])</f>
        <v>828</v>
      </c>
      <c r="N2118">
        <f>_xlfn.XLOOKUP(order_details[[#This Row],[orderID]],orders[orderID],orders[freight])</f>
        <v>31.89</v>
      </c>
      <c r="O2118">
        <f>order_details[[#This Row],[Sales]]-order_details[[#This Row],[Freight]]</f>
        <v>796.11</v>
      </c>
      <c r="P2118" s="8">
        <f>(order_details[[#This Row],[Profit]]/order_details[[#This Row],[Sales]])/100</f>
        <v>9.6148550724637679E-3</v>
      </c>
      <c r="Q2118" s="12"/>
    </row>
    <row r="2119" spans="1:17" x14ac:dyDescent="0.25">
      <c r="A2119">
        <v>10938</v>
      </c>
      <c r="B2119">
        <v>60</v>
      </c>
      <c r="C2119" t="str">
        <f>_xlfn.XLOOKUP(order_details[[#This Row],[orderID]],orders[orderID],orders[customerID])</f>
        <v>QUICK</v>
      </c>
      <c r="D2119" t="str">
        <f>_xlfn.XLOOKUP(order_details[[#This Row],[orderID]],orders[orderID],orders[Employee Name])</f>
        <v>Janet Leverling</v>
      </c>
      <c r="E2119" t="str">
        <f>_xlfn.XLOOKUP(order_details[[#This Row],[Customer ID]],customers[customerID],customers[companyName])</f>
        <v>QUICK-Stop</v>
      </c>
      <c r="F2119" t="str">
        <f>_xlfn.XLOOKUP(order_details[[#This Row],[productID]],products[productID],products[productName])</f>
        <v>Camembert Pierrot</v>
      </c>
      <c r="G2119" t="str">
        <f>_xlfn.XLOOKUP(order_details[[#This Row],[Product Name]],products[productName],products[Category Name])</f>
        <v>Dairy Products</v>
      </c>
      <c r="H2119" s="6">
        <f>_xlfn.XLOOKUP(order_details[[#This Row],[orderID]],orders[orderID],orders[orderDate])</f>
        <v>42073</v>
      </c>
      <c r="I2119" s="6" t="e">
        <f>DATEVALUE(order_details[[#This Row],[Order Date]])</f>
        <v>#VALUE!</v>
      </c>
      <c r="J2119">
        <v>34</v>
      </c>
      <c r="K2119">
        <v>49</v>
      </c>
      <c r="L2119">
        <v>0.25</v>
      </c>
      <c r="M2119">
        <f>(order_details[[#This Row],[unitPrice]]*order_details[[#This Row],[quantity]]) - (order_details[[#This Row],[unitPrice]]*order_details[[#This Row],[quantity]]*order_details[[#This Row],[discount]])</f>
        <v>1249.5</v>
      </c>
      <c r="N2119">
        <f>_xlfn.XLOOKUP(order_details[[#This Row],[orderID]],orders[orderID],orders[freight])</f>
        <v>31.89</v>
      </c>
      <c r="O2119">
        <f>order_details[[#This Row],[Sales]]-order_details[[#This Row],[Freight]]</f>
        <v>1217.6099999999999</v>
      </c>
      <c r="P2119" s="8">
        <f>(order_details[[#This Row],[Profit]]/order_details[[#This Row],[Sales]])/100</f>
        <v>9.7447779111644647E-3</v>
      </c>
      <c r="Q2119" s="12"/>
    </row>
    <row r="2120" spans="1:17" x14ac:dyDescent="0.25">
      <c r="A2120">
        <v>10938</v>
      </c>
      <c r="B2120">
        <v>71</v>
      </c>
      <c r="C2120" t="str">
        <f>_xlfn.XLOOKUP(order_details[[#This Row],[orderID]],orders[orderID],orders[customerID])</f>
        <v>QUICK</v>
      </c>
      <c r="D2120" t="str">
        <f>_xlfn.XLOOKUP(order_details[[#This Row],[orderID]],orders[orderID],orders[Employee Name])</f>
        <v>Janet Leverling</v>
      </c>
      <c r="E2120" t="str">
        <f>_xlfn.XLOOKUP(order_details[[#This Row],[Customer ID]],customers[customerID],customers[companyName])</f>
        <v>QUICK-Stop</v>
      </c>
      <c r="F2120" t="str">
        <f>_xlfn.XLOOKUP(order_details[[#This Row],[productID]],products[productID],products[productName])</f>
        <v>Flotemysost</v>
      </c>
      <c r="G2120" t="str">
        <f>_xlfn.XLOOKUP(order_details[[#This Row],[Product Name]],products[productName],products[Category Name])</f>
        <v>Dairy Products</v>
      </c>
      <c r="H2120" s="6">
        <f>_xlfn.XLOOKUP(order_details[[#This Row],[orderID]],orders[orderID],orders[orderDate])</f>
        <v>42073</v>
      </c>
      <c r="I2120" s="6" t="e">
        <f>DATEVALUE(order_details[[#This Row],[Order Date]])</f>
        <v>#VALUE!</v>
      </c>
      <c r="J2120">
        <v>21.5</v>
      </c>
      <c r="K2120">
        <v>35</v>
      </c>
      <c r="L2120">
        <v>0.25</v>
      </c>
      <c r="M2120">
        <f>(order_details[[#This Row],[unitPrice]]*order_details[[#This Row],[quantity]]) - (order_details[[#This Row],[unitPrice]]*order_details[[#This Row],[quantity]]*order_details[[#This Row],[discount]])</f>
        <v>564.375</v>
      </c>
      <c r="N2120">
        <f>_xlfn.XLOOKUP(order_details[[#This Row],[orderID]],orders[orderID],orders[freight])</f>
        <v>31.89</v>
      </c>
      <c r="O2120">
        <f>order_details[[#This Row],[Sales]]-order_details[[#This Row],[Freight]]</f>
        <v>532.48500000000001</v>
      </c>
      <c r="P2120" s="8">
        <f>(order_details[[#This Row],[Profit]]/order_details[[#This Row],[Sales]])/100</f>
        <v>9.4349501661129577E-3</v>
      </c>
      <c r="Q2120" s="12"/>
    </row>
    <row r="2121" spans="1:17" x14ac:dyDescent="0.25">
      <c r="A2121">
        <v>10941</v>
      </c>
      <c r="B2121">
        <v>31</v>
      </c>
      <c r="C2121" t="str">
        <f>_xlfn.XLOOKUP(order_details[[#This Row],[orderID]],orders[orderID],orders[customerID])</f>
        <v>SAVEA</v>
      </c>
      <c r="D2121" t="str">
        <f>_xlfn.XLOOKUP(order_details[[#This Row],[orderID]],orders[orderID],orders[Employee Name])</f>
        <v>Robert King</v>
      </c>
      <c r="E2121" t="str">
        <f>_xlfn.XLOOKUP(order_details[[#This Row],[Customer ID]],customers[customerID],customers[companyName])</f>
        <v>Save-a-lot Markets</v>
      </c>
      <c r="F2121" t="str">
        <f>_xlfn.XLOOKUP(order_details[[#This Row],[productID]],products[productID],products[productName])</f>
        <v>Gorgonzola Telino</v>
      </c>
      <c r="G2121" t="str">
        <f>_xlfn.XLOOKUP(order_details[[#This Row],[Product Name]],products[productName],products[Category Name])</f>
        <v>Dairy Products</v>
      </c>
      <c r="H2121" s="6">
        <f>_xlfn.XLOOKUP(order_details[[#This Row],[orderID]],orders[orderID],orders[orderDate])</f>
        <v>42074</v>
      </c>
      <c r="I2121" s="6" t="e">
        <f>DATEVALUE(order_details[[#This Row],[Order Date]])</f>
        <v>#VALUE!</v>
      </c>
      <c r="J2121">
        <v>12.5</v>
      </c>
      <c r="K2121">
        <v>44</v>
      </c>
      <c r="L2121">
        <v>0.25</v>
      </c>
      <c r="M2121">
        <f>(order_details[[#This Row],[unitPrice]]*order_details[[#This Row],[quantity]]) - (order_details[[#This Row],[unitPrice]]*order_details[[#This Row],[quantity]]*order_details[[#This Row],[discount]])</f>
        <v>412.5</v>
      </c>
      <c r="N2121">
        <f>_xlfn.XLOOKUP(order_details[[#This Row],[orderID]],orders[orderID],orders[freight])</f>
        <v>400.81</v>
      </c>
      <c r="O2121">
        <f>order_details[[#This Row],[Sales]]-order_details[[#This Row],[Freight]]</f>
        <v>11.689999999999998</v>
      </c>
      <c r="P2121" s="8">
        <f>(order_details[[#This Row],[Profit]]/order_details[[#This Row],[Sales]])/100</f>
        <v>2.8339393939393937E-4</v>
      </c>
      <c r="Q2121" s="12"/>
    </row>
    <row r="2122" spans="1:17" x14ac:dyDescent="0.25">
      <c r="A2122">
        <v>10941</v>
      </c>
      <c r="B2122">
        <v>62</v>
      </c>
      <c r="C2122" t="str">
        <f>_xlfn.XLOOKUP(order_details[[#This Row],[orderID]],orders[orderID],orders[customerID])</f>
        <v>SAVEA</v>
      </c>
      <c r="D2122" t="str">
        <f>_xlfn.XLOOKUP(order_details[[#This Row],[orderID]],orders[orderID],orders[Employee Name])</f>
        <v>Robert King</v>
      </c>
      <c r="E2122" t="str">
        <f>_xlfn.XLOOKUP(order_details[[#This Row],[Customer ID]],customers[customerID],customers[companyName])</f>
        <v>Save-a-lot Markets</v>
      </c>
      <c r="F2122" t="str">
        <f>_xlfn.XLOOKUP(order_details[[#This Row],[productID]],products[productID],products[productName])</f>
        <v>Tarte au sucre</v>
      </c>
      <c r="G2122" t="str">
        <f>_xlfn.XLOOKUP(order_details[[#This Row],[Product Name]],products[productName],products[Category Name])</f>
        <v>Confections</v>
      </c>
      <c r="H2122" s="6">
        <f>_xlfn.XLOOKUP(order_details[[#This Row],[orderID]],orders[orderID],orders[orderDate])</f>
        <v>42074</v>
      </c>
      <c r="I2122" s="6" t="e">
        <f>DATEVALUE(order_details[[#This Row],[Order Date]])</f>
        <v>#VALUE!</v>
      </c>
      <c r="J2122">
        <v>49.3</v>
      </c>
      <c r="K2122">
        <v>30</v>
      </c>
      <c r="L2122">
        <v>0.25</v>
      </c>
      <c r="M2122">
        <f>(order_details[[#This Row],[unitPrice]]*order_details[[#This Row],[quantity]]) - (order_details[[#This Row],[unitPrice]]*order_details[[#This Row],[quantity]]*order_details[[#This Row],[discount]])</f>
        <v>1109.25</v>
      </c>
      <c r="N2122">
        <f>_xlfn.XLOOKUP(order_details[[#This Row],[orderID]],orders[orderID],orders[freight])</f>
        <v>400.81</v>
      </c>
      <c r="O2122">
        <f>order_details[[#This Row],[Sales]]-order_details[[#This Row],[Freight]]</f>
        <v>708.44</v>
      </c>
      <c r="P2122" s="8">
        <f>(order_details[[#This Row],[Profit]]/order_details[[#This Row],[Sales]])/100</f>
        <v>6.3866576515663742E-3</v>
      </c>
      <c r="Q2122" s="12"/>
    </row>
    <row r="2123" spans="1:17" x14ac:dyDescent="0.25">
      <c r="A2123">
        <v>10941</v>
      </c>
      <c r="B2123">
        <v>68</v>
      </c>
      <c r="C2123" t="str">
        <f>_xlfn.XLOOKUP(order_details[[#This Row],[orderID]],orders[orderID],orders[customerID])</f>
        <v>SAVEA</v>
      </c>
      <c r="D2123" t="str">
        <f>_xlfn.XLOOKUP(order_details[[#This Row],[orderID]],orders[orderID],orders[Employee Name])</f>
        <v>Robert King</v>
      </c>
      <c r="E2123" t="str">
        <f>_xlfn.XLOOKUP(order_details[[#This Row],[Customer ID]],customers[customerID],customers[companyName])</f>
        <v>Save-a-lot Markets</v>
      </c>
      <c r="F2123" t="str">
        <f>_xlfn.XLOOKUP(order_details[[#This Row],[productID]],products[productID],products[productName])</f>
        <v>Scottish Longbreads</v>
      </c>
      <c r="G2123" t="str">
        <f>_xlfn.XLOOKUP(order_details[[#This Row],[Product Name]],products[productName],products[Category Name])</f>
        <v>Confections</v>
      </c>
      <c r="H2123" s="6">
        <f>_xlfn.XLOOKUP(order_details[[#This Row],[orderID]],orders[orderID],orders[orderDate])</f>
        <v>42074</v>
      </c>
      <c r="I2123" s="6" t="e">
        <f>DATEVALUE(order_details[[#This Row],[Order Date]])</f>
        <v>#VALUE!</v>
      </c>
      <c r="J2123">
        <v>12.5</v>
      </c>
      <c r="K2123">
        <v>80</v>
      </c>
      <c r="L2123">
        <v>0.25</v>
      </c>
      <c r="M2123">
        <f>(order_details[[#This Row],[unitPrice]]*order_details[[#This Row],[quantity]]) - (order_details[[#This Row],[unitPrice]]*order_details[[#This Row],[quantity]]*order_details[[#This Row],[discount]])</f>
        <v>750</v>
      </c>
      <c r="N2123">
        <f>_xlfn.XLOOKUP(order_details[[#This Row],[orderID]],orders[orderID],orders[freight])</f>
        <v>400.81</v>
      </c>
      <c r="O2123">
        <f>order_details[[#This Row],[Sales]]-order_details[[#This Row],[Freight]]</f>
        <v>349.19</v>
      </c>
      <c r="P2123" s="8">
        <f>(order_details[[#This Row],[Profit]]/order_details[[#This Row],[Sales]])/100</f>
        <v>4.6558666666666661E-3</v>
      </c>
      <c r="Q2123" s="12"/>
    </row>
    <row r="2124" spans="1:17" x14ac:dyDescent="0.25">
      <c r="A2124">
        <v>10944</v>
      </c>
      <c r="B2124">
        <v>11</v>
      </c>
      <c r="C2124" t="str">
        <f>_xlfn.XLOOKUP(order_details[[#This Row],[orderID]],orders[orderID],orders[customerID])</f>
        <v>BOTTM</v>
      </c>
      <c r="D2124" t="str">
        <f>_xlfn.XLOOKUP(order_details[[#This Row],[orderID]],orders[orderID],orders[Employee Name])</f>
        <v>Michael Suyama</v>
      </c>
      <c r="E2124" t="str">
        <f>_xlfn.XLOOKUP(order_details[[#This Row],[Customer ID]],customers[customerID],customers[companyName])</f>
        <v>Bottom-Dollar Markets</v>
      </c>
      <c r="F2124" t="str">
        <f>_xlfn.XLOOKUP(order_details[[#This Row],[productID]],products[productID],products[productName])</f>
        <v>Queso Cabrales</v>
      </c>
      <c r="G2124" t="str">
        <f>_xlfn.XLOOKUP(order_details[[#This Row],[Product Name]],products[productName],products[Category Name])</f>
        <v>Dairy Products</v>
      </c>
      <c r="H2124" s="6">
        <f>_xlfn.XLOOKUP(order_details[[#This Row],[orderID]],orders[orderID],orders[orderDate])</f>
        <v>42075</v>
      </c>
      <c r="I2124" s="6" t="e">
        <f>DATEVALUE(order_details[[#This Row],[Order Date]])</f>
        <v>#VALUE!</v>
      </c>
      <c r="J2124">
        <v>21</v>
      </c>
      <c r="K2124">
        <v>5</v>
      </c>
      <c r="L2124">
        <v>0.25</v>
      </c>
      <c r="M2124">
        <f>(order_details[[#This Row],[unitPrice]]*order_details[[#This Row],[quantity]]) - (order_details[[#This Row],[unitPrice]]*order_details[[#This Row],[quantity]]*order_details[[#This Row],[discount]])</f>
        <v>78.75</v>
      </c>
      <c r="N2124">
        <f>_xlfn.XLOOKUP(order_details[[#This Row],[orderID]],orders[orderID],orders[freight])</f>
        <v>52.92</v>
      </c>
      <c r="O2124">
        <f>order_details[[#This Row],[Sales]]-order_details[[#This Row],[Freight]]</f>
        <v>25.83</v>
      </c>
      <c r="P2124" s="8">
        <f>(order_details[[#This Row],[Profit]]/order_details[[#This Row],[Sales]])/100</f>
        <v>3.2799999999999995E-3</v>
      </c>
      <c r="Q2124" s="12"/>
    </row>
    <row r="2125" spans="1:17" x14ac:dyDescent="0.25">
      <c r="A2125">
        <v>10944</v>
      </c>
      <c r="B2125">
        <v>44</v>
      </c>
      <c r="C2125" t="str">
        <f>_xlfn.XLOOKUP(order_details[[#This Row],[orderID]],orders[orderID],orders[customerID])</f>
        <v>BOTTM</v>
      </c>
      <c r="D2125" t="str">
        <f>_xlfn.XLOOKUP(order_details[[#This Row],[orderID]],orders[orderID],orders[Employee Name])</f>
        <v>Michael Suyama</v>
      </c>
      <c r="E2125" t="str">
        <f>_xlfn.XLOOKUP(order_details[[#This Row],[Customer ID]],customers[customerID],customers[companyName])</f>
        <v>Bottom-Dollar Markets</v>
      </c>
      <c r="F2125" t="str">
        <f>_xlfn.XLOOKUP(order_details[[#This Row],[productID]],products[productID],products[productName])</f>
        <v>Gula Malacca</v>
      </c>
      <c r="G2125" t="str">
        <f>_xlfn.XLOOKUP(order_details[[#This Row],[Product Name]],products[productName],products[Category Name])</f>
        <v>Condiments</v>
      </c>
      <c r="H2125" s="6">
        <f>_xlfn.XLOOKUP(order_details[[#This Row],[orderID]],orders[orderID],orders[orderDate])</f>
        <v>42075</v>
      </c>
      <c r="I2125" s="6" t="e">
        <f>DATEVALUE(order_details[[#This Row],[Order Date]])</f>
        <v>#VALUE!</v>
      </c>
      <c r="J2125">
        <v>19.45</v>
      </c>
      <c r="K2125">
        <v>18</v>
      </c>
      <c r="L2125">
        <v>0.25</v>
      </c>
      <c r="M2125">
        <f>(order_details[[#This Row],[unitPrice]]*order_details[[#This Row],[quantity]]) - (order_details[[#This Row],[unitPrice]]*order_details[[#This Row],[quantity]]*order_details[[#This Row],[discount]])</f>
        <v>262.57499999999999</v>
      </c>
      <c r="N2125">
        <f>_xlfn.XLOOKUP(order_details[[#This Row],[orderID]],orders[orderID],orders[freight])</f>
        <v>52.92</v>
      </c>
      <c r="O2125">
        <f>order_details[[#This Row],[Sales]]-order_details[[#This Row],[Freight]]</f>
        <v>209.65499999999997</v>
      </c>
      <c r="P2125" s="8">
        <f>(order_details[[#This Row],[Profit]]/order_details[[#This Row],[Sales]])/100</f>
        <v>7.9845758354755783E-3</v>
      </c>
      <c r="Q2125" s="12"/>
    </row>
    <row r="2126" spans="1:17" x14ac:dyDescent="0.25">
      <c r="A2126">
        <v>10960</v>
      </c>
      <c r="B2126">
        <v>24</v>
      </c>
      <c r="C2126" t="str">
        <f>_xlfn.XLOOKUP(order_details[[#This Row],[orderID]],orders[orderID],orders[customerID])</f>
        <v>HILAA</v>
      </c>
      <c r="D2126" t="str">
        <f>_xlfn.XLOOKUP(order_details[[#This Row],[orderID]],orders[orderID],orders[Employee Name])</f>
        <v>Janet Leverling</v>
      </c>
      <c r="E2126" t="str">
        <f>_xlfn.XLOOKUP(order_details[[#This Row],[Customer ID]],customers[customerID],customers[companyName])</f>
        <v>HILARION-Abastos</v>
      </c>
      <c r="F2126" t="str">
        <f>_xlfn.XLOOKUP(order_details[[#This Row],[productID]],products[productID],products[productName])</f>
        <v>Guarana Fantastica</v>
      </c>
      <c r="G2126" t="str">
        <f>_xlfn.XLOOKUP(order_details[[#This Row],[Product Name]],products[productName],products[Category Name])</f>
        <v>Beverages</v>
      </c>
      <c r="H2126" s="6">
        <f>_xlfn.XLOOKUP(order_details[[#This Row],[orderID]],orders[orderID],orders[orderDate])</f>
        <v>42082</v>
      </c>
      <c r="I2126" s="6" t="e">
        <f>DATEVALUE(order_details[[#This Row],[Order Date]])</f>
        <v>#VALUE!</v>
      </c>
      <c r="J2126">
        <v>4.5</v>
      </c>
      <c r="K2126">
        <v>10</v>
      </c>
      <c r="L2126">
        <v>0.25</v>
      </c>
      <c r="M2126">
        <f>(order_details[[#This Row],[unitPrice]]*order_details[[#This Row],[quantity]]) - (order_details[[#This Row],[unitPrice]]*order_details[[#This Row],[quantity]]*order_details[[#This Row],[discount]])</f>
        <v>33.75</v>
      </c>
      <c r="N2126">
        <f>_xlfn.XLOOKUP(order_details[[#This Row],[orderID]],orders[orderID],orders[freight])</f>
        <v>2.08</v>
      </c>
      <c r="O2126">
        <f>order_details[[#This Row],[Sales]]-order_details[[#This Row],[Freight]]</f>
        <v>31.67</v>
      </c>
      <c r="P2126" s="8">
        <f>(order_details[[#This Row],[Profit]]/order_details[[#This Row],[Sales]])/100</f>
        <v>9.3837037037037049E-3</v>
      </c>
      <c r="Q2126" s="12"/>
    </row>
    <row r="2127" spans="1:17" x14ac:dyDescent="0.25">
      <c r="A2127">
        <v>10993</v>
      </c>
      <c r="B2127">
        <v>29</v>
      </c>
      <c r="C2127" t="str">
        <f>_xlfn.XLOOKUP(order_details[[#This Row],[orderID]],orders[orderID],orders[customerID])</f>
        <v>FOLKO</v>
      </c>
      <c r="D2127" t="str">
        <f>_xlfn.XLOOKUP(order_details[[#This Row],[orderID]],orders[orderID],orders[Employee Name])</f>
        <v>Robert King</v>
      </c>
      <c r="E2127" t="str">
        <f>_xlfn.XLOOKUP(order_details[[#This Row],[Customer ID]],customers[customerID],customers[companyName])</f>
        <v>Folk och fä HB</v>
      </c>
      <c r="F2127" t="str">
        <f>_xlfn.XLOOKUP(order_details[[#This Row],[productID]],products[productID],products[productName])</f>
        <v>Thüringer Rostbratwurst</v>
      </c>
      <c r="G2127" t="str">
        <f>_xlfn.XLOOKUP(order_details[[#This Row],[Product Name]],products[productName],products[Category Name])</f>
        <v>Meat &amp; Poultry</v>
      </c>
      <c r="H2127" s="6">
        <f>_xlfn.XLOOKUP(order_details[[#This Row],[orderID]],orders[orderID],orders[orderDate])</f>
        <v>42095</v>
      </c>
      <c r="I2127" s="6" t="e">
        <f>DATEVALUE(order_details[[#This Row],[Order Date]])</f>
        <v>#VALUE!</v>
      </c>
      <c r="J2127">
        <v>123.79</v>
      </c>
      <c r="K2127">
        <v>50</v>
      </c>
      <c r="L2127">
        <v>0.25</v>
      </c>
      <c r="M2127">
        <f>(order_details[[#This Row],[unitPrice]]*order_details[[#This Row],[quantity]]) - (order_details[[#This Row],[unitPrice]]*order_details[[#This Row],[quantity]]*order_details[[#This Row],[discount]])</f>
        <v>4642.125</v>
      </c>
      <c r="N2127">
        <f>_xlfn.XLOOKUP(order_details[[#This Row],[orderID]],orders[orderID],orders[freight])</f>
        <v>8.81</v>
      </c>
      <c r="O2127">
        <f>order_details[[#This Row],[Sales]]-order_details[[#This Row],[Freight]]</f>
        <v>4633.3149999999996</v>
      </c>
      <c r="P2127" s="8">
        <f>(order_details[[#This Row],[Profit]]/order_details[[#This Row],[Sales]])/100</f>
        <v>9.9810216226404926E-3</v>
      </c>
      <c r="Q2127" s="12"/>
    </row>
    <row r="2128" spans="1:17" x14ac:dyDescent="0.25">
      <c r="A2128">
        <v>10993</v>
      </c>
      <c r="B2128">
        <v>41</v>
      </c>
      <c r="C2128" t="str">
        <f>_xlfn.XLOOKUP(order_details[[#This Row],[orderID]],orders[orderID],orders[customerID])</f>
        <v>FOLKO</v>
      </c>
      <c r="D2128" t="str">
        <f>_xlfn.XLOOKUP(order_details[[#This Row],[orderID]],orders[orderID],orders[Employee Name])</f>
        <v>Robert King</v>
      </c>
      <c r="E2128" t="str">
        <f>_xlfn.XLOOKUP(order_details[[#This Row],[Customer ID]],customers[customerID],customers[companyName])</f>
        <v>Folk och fä HB</v>
      </c>
      <c r="F2128" t="str">
        <f>_xlfn.XLOOKUP(order_details[[#This Row],[productID]],products[productID],products[productName])</f>
        <v>Jack's New England Clam Chowder</v>
      </c>
      <c r="G2128" t="str">
        <f>_xlfn.XLOOKUP(order_details[[#This Row],[Product Name]],products[productName],products[Category Name])</f>
        <v>Seafood</v>
      </c>
      <c r="H2128" s="6">
        <f>_xlfn.XLOOKUP(order_details[[#This Row],[orderID]],orders[orderID],orders[orderDate])</f>
        <v>42095</v>
      </c>
      <c r="I2128" s="6" t="e">
        <f>DATEVALUE(order_details[[#This Row],[Order Date]])</f>
        <v>#VALUE!</v>
      </c>
      <c r="J2128">
        <v>9.65</v>
      </c>
      <c r="K2128">
        <v>35</v>
      </c>
      <c r="L2128">
        <v>0.25</v>
      </c>
      <c r="M2128">
        <f>(order_details[[#This Row],[unitPrice]]*order_details[[#This Row],[quantity]]) - (order_details[[#This Row],[unitPrice]]*order_details[[#This Row],[quantity]]*order_details[[#This Row],[discount]])</f>
        <v>253.3125</v>
      </c>
      <c r="N2128">
        <f>_xlfn.XLOOKUP(order_details[[#This Row],[orderID]],orders[orderID],orders[freight])</f>
        <v>8.81</v>
      </c>
      <c r="O2128">
        <f>order_details[[#This Row],[Sales]]-order_details[[#This Row],[Freight]]</f>
        <v>244.5025</v>
      </c>
      <c r="P2128" s="8">
        <f>(order_details[[#This Row],[Profit]]/order_details[[#This Row],[Sales]])/100</f>
        <v>9.6522082408092777E-3</v>
      </c>
      <c r="Q2128" s="12"/>
    </row>
    <row r="2129" spans="1:17" x14ac:dyDescent="0.25">
      <c r="A2129">
        <v>10997</v>
      </c>
      <c r="B2129">
        <v>46</v>
      </c>
      <c r="C2129" t="str">
        <f>_xlfn.XLOOKUP(order_details[[#This Row],[orderID]],orders[orderID],orders[customerID])</f>
        <v>LILAS</v>
      </c>
      <c r="D2129" t="str">
        <f>_xlfn.XLOOKUP(order_details[[#This Row],[orderID]],orders[orderID],orders[Employee Name])</f>
        <v>Laura Callahan</v>
      </c>
      <c r="E2129" t="str">
        <f>_xlfn.XLOOKUP(order_details[[#This Row],[Customer ID]],customers[customerID],customers[companyName])</f>
        <v>LILA-Supermercado</v>
      </c>
      <c r="F2129" t="str">
        <f>_xlfn.XLOOKUP(order_details[[#This Row],[productID]],products[productID],products[productName])</f>
        <v>Spegesild</v>
      </c>
      <c r="G2129" t="str">
        <f>_xlfn.XLOOKUP(order_details[[#This Row],[Product Name]],products[productName],products[Category Name])</f>
        <v>Seafood</v>
      </c>
      <c r="H2129" s="6">
        <f>_xlfn.XLOOKUP(order_details[[#This Row],[orderID]],orders[orderID],orders[orderDate])</f>
        <v>42097</v>
      </c>
      <c r="I2129" s="6" t="e">
        <f>DATEVALUE(order_details[[#This Row],[Order Date]])</f>
        <v>#VALUE!</v>
      </c>
      <c r="J2129">
        <v>12</v>
      </c>
      <c r="K2129">
        <v>20</v>
      </c>
      <c r="L2129">
        <v>0.25</v>
      </c>
      <c r="M2129">
        <f>(order_details[[#This Row],[unitPrice]]*order_details[[#This Row],[quantity]]) - (order_details[[#This Row],[unitPrice]]*order_details[[#This Row],[quantity]]*order_details[[#This Row],[discount]])</f>
        <v>180</v>
      </c>
      <c r="N2129">
        <f>_xlfn.XLOOKUP(order_details[[#This Row],[orderID]],orders[orderID],orders[freight])</f>
        <v>73.91</v>
      </c>
      <c r="O2129">
        <f>order_details[[#This Row],[Sales]]-order_details[[#This Row],[Freight]]</f>
        <v>106.09</v>
      </c>
      <c r="P2129" s="8">
        <f>(order_details[[#This Row],[Profit]]/order_details[[#This Row],[Sales]])/100</f>
        <v>5.8938888888888895E-3</v>
      </c>
      <c r="Q2129" s="12"/>
    </row>
    <row r="2130" spans="1:17" x14ac:dyDescent="0.25">
      <c r="A2130">
        <v>10997</v>
      </c>
      <c r="B2130">
        <v>52</v>
      </c>
      <c r="C2130" t="str">
        <f>_xlfn.XLOOKUP(order_details[[#This Row],[orderID]],orders[orderID],orders[customerID])</f>
        <v>LILAS</v>
      </c>
      <c r="D2130" t="str">
        <f>_xlfn.XLOOKUP(order_details[[#This Row],[orderID]],orders[orderID],orders[Employee Name])</f>
        <v>Laura Callahan</v>
      </c>
      <c r="E2130" t="str">
        <f>_xlfn.XLOOKUP(order_details[[#This Row],[Customer ID]],customers[customerID],customers[companyName])</f>
        <v>LILA-Supermercado</v>
      </c>
      <c r="F2130" t="str">
        <f>_xlfn.XLOOKUP(order_details[[#This Row],[productID]],products[productID],products[productName])</f>
        <v>Filo Mix</v>
      </c>
      <c r="G2130" t="str">
        <f>_xlfn.XLOOKUP(order_details[[#This Row],[Product Name]],products[productName],products[Category Name])</f>
        <v>Grains &amp; Cereals</v>
      </c>
      <c r="H2130" s="6">
        <f>_xlfn.XLOOKUP(order_details[[#This Row],[orderID]],orders[orderID],orders[orderDate])</f>
        <v>42097</v>
      </c>
      <c r="I2130" s="6" t="e">
        <f>DATEVALUE(order_details[[#This Row],[Order Date]])</f>
        <v>#VALUE!</v>
      </c>
      <c r="J2130">
        <v>7</v>
      </c>
      <c r="K2130">
        <v>20</v>
      </c>
      <c r="L2130">
        <v>0.25</v>
      </c>
      <c r="M2130">
        <f>(order_details[[#This Row],[unitPrice]]*order_details[[#This Row],[quantity]]) - (order_details[[#This Row],[unitPrice]]*order_details[[#This Row],[quantity]]*order_details[[#This Row],[discount]])</f>
        <v>105</v>
      </c>
      <c r="N2130">
        <f>_xlfn.XLOOKUP(order_details[[#This Row],[orderID]],orders[orderID],orders[freight])</f>
        <v>73.91</v>
      </c>
      <c r="O2130">
        <f>order_details[[#This Row],[Sales]]-order_details[[#This Row],[Freight]]</f>
        <v>31.090000000000003</v>
      </c>
      <c r="P2130" s="8">
        <f>(order_details[[#This Row],[Profit]]/order_details[[#This Row],[Sales]])/100</f>
        <v>2.9609523809523814E-3</v>
      </c>
      <c r="Q2130" s="12"/>
    </row>
    <row r="2131" spans="1:17" x14ac:dyDescent="0.25">
      <c r="A2131">
        <v>11000</v>
      </c>
      <c r="B2131">
        <v>4</v>
      </c>
      <c r="C2131" t="str">
        <f>_xlfn.XLOOKUP(order_details[[#This Row],[orderID]],orders[orderID],orders[customerID])</f>
        <v>RATTC</v>
      </c>
      <c r="D2131" t="str">
        <f>_xlfn.XLOOKUP(order_details[[#This Row],[orderID]],orders[orderID],orders[Employee Name])</f>
        <v>Andrew Fuller</v>
      </c>
      <c r="E2131" t="str">
        <f>_xlfn.XLOOKUP(order_details[[#This Row],[Customer ID]],customers[customerID],customers[companyName])</f>
        <v>Rattlesnake Canyon Grocery</v>
      </c>
      <c r="F2131" t="str">
        <f>_xlfn.XLOOKUP(order_details[[#This Row],[productID]],products[productID],products[productName])</f>
        <v>Chef Anton's Cajun Seasoning</v>
      </c>
      <c r="G2131" t="str">
        <f>_xlfn.XLOOKUP(order_details[[#This Row],[Product Name]],products[productName],products[Category Name])</f>
        <v>Condiments</v>
      </c>
      <c r="H2131" s="6">
        <f>_xlfn.XLOOKUP(order_details[[#This Row],[orderID]],orders[orderID],orders[orderDate])</f>
        <v>42100</v>
      </c>
      <c r="I2131" s="6" t="e">
        <f>DATEVALUE(order_details[[#This Row],[Order Date]])</f>
        <v>#VALUE!</v>
      </c>
      <c r="J2131">
        <v>22</v>
      </c>
      <c r="K2131">
        <v>25</v>
      </c>
      <c r="L2131">
        <v>0.25</v>
      </c>
      <c r="M2131">
        <f>(order_details[[#This Row],[unitPrice]]*order_details[[#This Row],[quantity]]) - (order_details[[#This Row],[unitPrice]]*order_details[[#This Row],[quantity]]*order_details[[#This Row],[discount]])</f>
        <v>412.5</v>
      </c>
      <c r="N2131">
        <f>_xlfn.XLOOKUP(order_details[[#This Row],[orderID]],orders[orderID],orders[freight])</f>
        <v>55.12</v>
      </c>
      <c r="O2131">
        <f>order_details[[#This Row],[Sales]]-order_details[[#This Row],[Freight]]</f>
        <v>357.38</v>
      </c>
      <c r="P2131" s="8">
        <f>(order_details[[#This Row],[Profit]]/order_details[[#This Row],[Sales]])/100</f>
        <v>8.6637575757575764E-3</v>
      </c>
      <c r="Q2131" s="12"/>
    </row>
    <row r="2132" spans="1:17" x14ac:dyDescent="0.25">
      <c r="A2132">
        <v>11000</v>
      </c>
      <c r="B2132">
        <v>24</v>
      </c>
      <c r="C2132" t="str">
        <f>_xlfn.XLOOKUP(order_details[[#This Row],[orderID]],orders[orderID],orders[customerID])</f>
        <v>RATTC</v>
      </c>
      <c r="D2132" t="str">
        <f>_xlfn.XLOOKUP(order_details[[#This Row],[orderID]],orders[orderID],orders[Employee Name])</f>
        <v>Andrew Fuller</v>
      </c>
      <c r="E2132" t="str">
        <f>_xlfn.XLOOKUP(order_details[[#This Row],[Customer ID]],customers[customerID],customers[companyName])</f>
        <v>Rattlesnake Canyon Grocery</v>
      </c>
      <c r="F2132" t="str">
        <f>_xlfn.XLOOKUP(order_details[[#This Row],[productID]],products[productID],products[productName])</f>
        <v>Guarana Fantastica</v>
      </c>
      <c r="G2132" t="str">
        <f>_xlfn.XLOOKUP(order_details[[#This Row],[Product Name]],products[productName],products[Category Name])</f>
        <v>Beverages</v>
      </c>
      <c r="H2132" s="6">
        <f>_xlfn.XLOOKUP(order_details[[#This Row],[orderID]],orders[orderID],orders[orderDate])</f>
        <v>42100</v>
      </c>
      <c r="I2132" s="6" t="e">
        <f>DATEVALUE(order_details[[#This Row],[Order Date]])</f>
        <v>#VALUE!</v>
      </c>
      <c r="J2132">
        <v>4.5</v>
      </c>
      <c r="K2132">
        <v>30</v>
      </c>
      <c r="L2132">
        <v>0.25</v>
      </c>
      <c r="M2132">
        <f>(order_details[[#This Row],[unitPrice]]*order_details[[#This Row],[quantity]]) - (order_details[[#This Row],[unitPrice]]*order_details[[#This Row],[quantity]]*order_details[[#This Row],[discount]])</f>
        <v>101.25</v>
      </c>
      <c r="N2132">
        <f>_xlfn.XLOOKUP(order_details[[#This Row],[orderID]],orders[orderID],orders[freight])</f>
        <v>55.12</v>
      </c>
      <c r="O2132">
        <f>order_details[[#This Row],[Sales]]-order_details[[#This Row],[Freight]]</f>
        <v>46.13</v>
      </c>
      <c r="P2132" s="8">
        <f>(order_details[[#This Row],[Profit]]/order_details[[#This Row],[Sales]])/100</f>
        <v>4.5560493827160493E-3</v>
      </c>
      <c r="Q2132" s="12"/>
    </row>
    <row r="2133" spans="1:17" x14ac:dyDescent="0.25">
      <c r="A2133">
        <v>11006</v>
      </c>
      <c r="B2133">
        <v>29</v>
      </c>
      <c r="C2133" t="str">
        <f>_xlfn.XLOOKUP(order_details[[#This Row],[orderID]],orders[orderID],orders[customerID])</f>
        <v>GREAL</v>
      </c>
      <c r="D2133" t="str">
        <f>_xlfn.XLOOKUP(order_details[[#This Row],[orderID]],orders[orderID],orders[Employee Name])</f>
        <v>Janet Leverling</v>
      </c>
      <c r="E2133" t="str">
        <f>_xlfn.XLOOKUP(order_details[[#This Row],[Customer ID]],customers[customerID],customers[companyName])</f>
        <v>Great Lakes Food Market</v>
      </c>
      <c r="F2133" t="str">
        <f>_xlfn.XLOOKUP(order_details[[#This Row],[productID]],products[productID],products[productName])</f>
        <v>Thüringer Rostbratwurst</v>
      </c>
      <c r="G2133" t="str">
        <f>_xlfn.XLOOKUP(order_details[[#This Row],[Product Name]],products[productName],products[Category Name])</f>
        <v>Meat &amp; Poultry</v>
      </c>
      <c r="H2133" s="6">
        <f>_xlfn.XLOOKUP(order_details[[#This Row],[orderID]],orders[orderID],orders[orderDate])</f>
        <v>42101</v>
      </c>
      <c r="I2133" s="6" t="e">
        <f>DATEVALUE(order_details[[#This Row],[Order Date]])</f>
        <v>#VALUE!</v>
      </c>
      <c r="J2133">
        <v>123.79</v>
      </c>
      <c r="K2133">
        <v>2</v>
      </c>
      <c r="L2133">
        <v>0.25</v>
      </c>
      <c r="M2133">
        <f>(order_details[[#This Row],[unitPrice]]*order_details[[#This Row],[quantity]]) - (order_details[[#This Row],[unitPrice]]*order_details[[#This Row],[quantity]]*order_details[[#This Row],[discount]])</f>
        <v>185.685</v>
      </c>
      <c r="N2133">
        <f>_xlfn.XLOOKUP(order_details[[#This Row],[orderID]],orders[orderID],orders[freight])</f>
        <v>25.19</v>
      </c>
      <c r="O2133">
        <f>order_details[[#This Row],[Sales]]-order_details[[#This Row],[Freight]]</f>
        <v>160.495</v>
      </c>
      <c r="P2133" s="8">
        <f>(order_details[[#This Row],[Profit]]/order_details[[#This Row],[Sales]])/100</f>
        <v>8.6434014594609157E-3</v>
      </c>
      <c r="Q2133" s="12"/>
    </row>
    <row r="2134" spans="1:17" x14ac:dyDescent="0.25">
      <c r="A2134">
        <v>11009</v>
      </c>
      <c r="B2134">
        <v>36</v>
      </c>
      <c r="C2134" t="str">
        <f>_xlfn.XLOOKUP(order_details[[#This Row],[orderID]],orders[orderID],orders[customerID])</f>
        <v>GODOS</v>
      </c>
      <c r="D2134" t="str">
        <f>_xlfn.XLOOKUP(order_details[[#This Row],[orderID]],orders[orderID],orders[Employee Name])</f>
        <v>Andrew Fuller</v>
      </c>
      <c r="E2134" t="str">
        <f>_xlfn.XLOOKUP(order_details[[#This Row],[Customer ID]],customers[customerID],customers[companyName])</f>
        <v>Godos Cocina Típica</v>
      </c>
      <c r="F2134" t="str">
        <f>_xlfn.XLOOKUP(order_details[[#This Row],[productID]],products[productID],products[productName])</f>
        <v>Inlagd Sill</v>
      </c>
      <c r="G2134" t="str">
        <f>_xlfn.XLOOKUP(order_details[[#This Row],[Product Name]],products[productName],products[Category Name])</f>
        <v>Seafood</v>
      </c>
      <c r="H2134" s="6">
        <f>_xlfn.XLOOKUP(order_details[[#This Row],[orderID]],orders[orderID],orders[orderDate])</f>
        <v>42102</v>
      </c>
      <c r="I2134" s="6" t="e">
        <f>DATEVALUE(order_details[[#This Row],[Order Date]])</f>
        <v>#VALUE!</v>
      </c>
      <c r="J2134">
        <v>19</v>
      </c>
      <c r="K2134">
        <v>18</v>
      </c>
      <c r="L2134">
        <v>0.25</v>
      </c>
      <c r="M2134">
        <f>(order_details[[#This Row],[unitPrice]]*order_details[[#This Row],[quantity]]) - (order_details[[#This Row],[unitPrice]]*order_details[[#This Row],[quantity]]*order_details[[#This Row],[discount]])</f>
        <v>256.5</v>
      </c>
      <c r="N2134">
        <f>_xlfn.XLOOKUP(order_details[[#This Row],[orderID]],orders[orderID],orders[freight])</f>
        <v>59.11</v>
      </c>
      <c r="O2134">
        <f>order_details[[#This Row],[Sales]]-order_details[[#This Row],[Freight]]</f>
        <v>197.39</v>
      </c>
      <c r="P2134" s="8">
        <f>(order_details[[#This Row],[Profit]]/order_details[[#This Row],[Sales]])/100</f>
        <v>7.6955165692007789E-3</v>
      </c>
      <c r="Q2134" s="12"/>
    </row>
    <row r="2135" spans="1:17" x14ac:dyDescent="0.25">
      <c r="A2135">
        <v>11021</v>
      </c>
      <c r="B2135">
        <v>2</v>
      </c>
      <c r="C2135" t="str">
        <f>_xlfn.XLOOKUP(order_details[[#This Row],[orderID]],orders[orderID],orders[customerID])</f>
        <v>QUICK</v>
      </c>
      <c r="D2135" t="str">
        <f>_xlfn.XLOOKUP(order_details[[#This Row],[orderID]],orders[orderID],orders[Employee Name])</f>
        <v>Janet Leverling</v>
      </c>
      <c r="E2135" t="str">
        <f>_xlfn.XLOOKUP(order_details[[#This Row],[Customer ID]],customers[customerID],customers[companyName])</f>
        <v>QUICK-Stop</v>
      </c>
      <c r="F2135" t="str">
        <f>_xlfn.XLOOKUP(order_details[[#This Row],[productID]],products[productID],products[productName])</f>
        <v>Chang</v>
      </c>
      <c r="G2135" t="str">
        <f>_xlfn.XLOOKUP(order_details[[#This Row],[Product Name]],products[productName],products[Category Name])</f>
        <v>Beverages</v>
      </c>
      <c r="H2135" s="6">
        <f>_xlfn.XLOOKUP(order_details[[#This Row],[orderID]],orders[orderID],orders[orderDate])</f>
        <v>42108</v>
      </c>
      <c r="I2135" s="6" t="e">
        <f>DATEVALUE(order_details[[#This Row],[Order Date]])</f>
        <v>#VALUE!</v>
      </c>
      <c r="J2135">
        <v>19</v>
      </c>
      <c r="K2135">
        <v>11</v>
      </c>
      <c r="L2135">
        <v>0.25</v>
      </c>
      <c r="M2135">
        <f>(order_details[[#This Row],[unitPrice]]*order_details[[#This Row],[quantity]]) - (order_details[[#This Row],[unitPrice]]*order_details[[#This Row],[quantity]]*order_details[[#This Row],[discount]])</f>
        <v>156.75</v>
      </c>
      <c r="N2135">
        <f>_xlfn.XLOOKUP(order_details[[#This Row],[orderID]],orders[orderID],orders[freight])</f>
        <v>297.18</v>
      </c>
      <c r="O2135">
        <f>order_details[[#This Row],[Sales]]-order_details[[#This Row],[Freight]]</f>
        <v>-140.43</v>
      </c>
      <c r="P2135" s="8">
        <f>(order_details[[#This Row],[Profit]]/order_details[[#This Row],[Sales]])/100</f>
        <v>-8.9588516746411488E-3</v>
      </c>
      <c r="Q2135" s="12"/>
    </row>
    <row r="2136" spans="1:17" x14ac:dyDescent="0.25">
      <c r="A2136">
        <v>11021</v>
      </c>
      <c r="B2136">
        <v>51</v>
      </c>
      <c r="C2136" t="str">
        <f>_xlfn.XLOOKUP(order_details[[#This Row],[orderID]],orders[orderID],orders[customerID])</f>
        <v>QUICK</v>
      </c>
      <c r="D2136" t="str">
        <f>_xlfn.XLOOKUP(order_details[[#This Row],[orderID]],orders[orderID],orders[Employee Name])</f>
        <v>Janet Leverling</v>
      </c>
      <c r="E2136" t="str">
        <f>_xlfn.XLOOKUP(order_details[[#This Row],[Customer ID]],customers[customerID],customers[companyName])</f>
        <v>QUICK-Stop</v>
      </c>
      <c r="F2136" t="str">
        <f>_xlfn.XLOOKUP(order_details[[#This Row],[productID]],products[productID],products[productName])</f>
        <v>Manjimup Dried Apples</v>
      </c>
      <c r="G2136" t="str">
        <f>_xlfn.XLOOKUP(order_details[[#This Row],[Product Name]],products[productName],products[Category Name])</f>
        <v>Produce</v>
      </c>
      <c r="H2136" s="6">
        <f>_xlfn.XLOOKUP(order_details[[#This Row],[orderID]],orders[orderID],orders[orderDate])</f>
        <v>42108</v>
      </c>
      <c r="I2136" s="6" t="e">
        <f>DATEVALUE(order_details[[#This Row],[Order Date]])</f>
        <v>#VALUE!</v>
      </c>
      <c r="J2136">
        <v>53</v>
      </c>
      <c r="K2136">
        <v>44</v>
      </c>
      <c r="L2136">
        <v>0.25</v>
      </c>
      <c r="M2136">
        <f>(order_details[[#This Row],[unitPrice]]*order_details[[#This Row],[quantity]]) - (order_details[[#This Row],[unitPrice]]*order_details[[#This Row],[quantity]]*order_details[[#This Row],[discount]])</f>
        <v>1749</v>
      </c>
      <c r="N2136">
        <f>_xlfn.XLOOKUP(order_details[[#This Row],[orderID]],orders[orderID],orders[freight])</f>
        <v>297.18</v>
      </c>
      <c r="O2136">
        <f>order_details[[#This Row],[Sales]]-order_details[[#This Row],[Freight]]</f>
        <v>1451.82</v>
      </c>
      <c r="P2136" s="8">
        <f>(order_details[[#This Row],[Profit]]/order_details[[#This Row],[Sales]])/100</f>
        <v>8.3008576329331035E-3</v>
      </c>
      <c r="Q2136" s="12"/>
    </row>
    <row r="2137" spans="1:17" x14ac:dyDescent="0.25">
      <c r="A2137">
        <v>11027</v>
      </c>
      <c r="B2137">
        <v>24</v>
      </c>
      <c r="C2137" t="str">
        <f>_xlfn.XLOOKUP(order_details[[#This Row],[orderID]],orders[orderID],orders[customerID])</f>
        <v>BOTTM</v>
      </c>
      <c r="D2137" t="str">
        <f>_xlfn.XLOOKUP(order_details[[#This Row],[orderID]],orders[orderID],orders[Employee Name])</f>
        <v>Nancy Davolio</v>
      </c>
      <c r="E2137" t="str">
        <f>_xlfn.XLOOKUP(order_details[[#This Row],[Customer ID]],customers[customerID],customers[companyName])</f>
        <v>Bottom-Dollar Markets</v>
      </c>
      <c r="F2137" t="str">
        <f>_xlfn.XLOOKUP(order_details[[#This Row],[productID]],products[productID],products[productName])</f>
        <v>Guarana Fantastica</v>
      </c>
      <c r="G2137" t="str">
        <f>_xlfn.XLOOKUP(order_details[[#This Row],[Product Name]],products[productName],products[Category Name])</f>
        <v>Beverages</v>
      </c>
      <c r="H2137" s="6">
        <f>_xlfn.XLOOKUP(order_details[[#This Row],[orderID]],orders[orderID],orders[orderDate])</f>
        <v>42110</v>
      </c>
      <c r="I2137" s="6" t="e">
        <f>DATEVALUE(order_details[[#This Row],[Order Date]])</f>
        <v>#VALUE!</v>
      </c>
      <c r="J2137">
        <v>4.5</v>
      </c>
      <c r="K2137">
        <v>30</v>
      </c>
      <c r="L2137">
        <v>0.25</v>
      </c>
      <c r="M2137">
        <f>(order_details[[#This Row],[unitPrice]]*order_details[[#This Row],[quantity]]) - (order_details[[#This Row],[unitPrice]]*order_details[[#This Row],[quantity]]*order_details[[#This Row],[discount]])</f>
        <v>101.25</v>
      </c>
      <c r="N2137">
        <f>_xlfn.XLOOKUP(order_details[[#This Row],[orderID]],orders[orderID],orders[freight])</f>
        <v>52.52</v>
      </c>
      <c r="O2137">
        <f>order_details[[#This Row],[Sales]]-order_details[[#This Row],[Freight]]</f>
        <v>48.73</v>
      </c>
      <c r="P2137" s="8">
        <f>(order_details[[#This Row],[Profit]]/order_details[[#This Row],[Sales]])/100</f>
        <v>4.8128395061728391E-3</v>
      </c>
      <c r="Q2137" s="12"/>
    </row>
    <row r="2138" spans="1:17" x14ac:dyDescent="0.25">
      <c r="A2138">
        <v>11027</v>
      </c>
      <c r="B2138">
        <v>62</v>
      </c>
      <c r="C2138" t="str">
        <f>_xlfn.XLOOKUP(order_details[[#This Row],[orderID]],orders[orderID],orders[customerID])</f>
        <v>BOTTM</v>
      </c>
      <c r="D2138" t="str">
        <f>_xlfn.XLOOKUP(order_details[[#This Row],[orderID]],orders[orderID],orders[Employee Name])</f>
        <v>Nancy Davolio</v>
      </c>
      <c r="E2138" t="str">
        <f>_xlfn.XLOOKUP(order_details[[#This Row],[Customer ID]],customers[customerID],customers[companyName])</f>
        <v>Bottom-Dollar Markets</v>
      </c>
      <c r="F2138" t="str">
        <f>_xlfn.XLOOKUP(order_details[[#This Row],[productID]],products[productID],products[productName])</f>
        <v>Tarte au sucre</v>
      </c>
      <c r="G2138" t="str">
        <f>_xlfn.XLOOKUP(order_details[[#This Row],[Product Name]],products[productName],products[Category Name])</f>
        <v>Confections</v>
      </c>
      <c r="H2138" s="6">
        <f>_xlfn.XLOOKUP(order_details[[#This Row],[orderID]],orders[orderID],orders[orderDate])</f>
        <v>42110</v>
      </c>
      <c r="I2138" s="6" t="e">
        <f>DATEVALUE(order_details[[#This Row],[Order Date]])</f>
        <v>#VALUE!</v>
      </c>
      <c r="J2138">
        <v>49.3</v>
      </c>
      <c r="K2138">
        <v>21</v>
      </c>
      <c r="L2138">
        <v>0.25</v>
      </c>
      <c r="M2138">
        <f>(order_details[[#This Row],[unitPrice]]*order_details[[#This Row],[quantity]]) - (order_details[[#This Row],[unitPrice]]*order_details[[#This Row],[quantity]]*order_details[[#This Row],[discount]])</f>
        <v>776.47499999999991</v>
      </c>
      <c r="N2138">
        <f>_xlfn.XLOOKUP(order_details[[#This Row],[orderID]],orders[orderID],orders[freight])</f>
        <v>52.52</v>
      </c>
      <c r="O2138">
        <f>order_details[[#This Row],[Sales]]-order_details[[#This Row],[Freight]]</f>
        <v>723.95499999999993</v>
      </c>
      <c r="P2138" s="8">
        <f>(order_details[[#This Row],[Profit]]/order_details[[#This Row],[Sales]])/100</f>
        <v>9.323609903731607E-3</v>
      </c>
      <c r="Q2138" s="12"/>
    </row>
    <row r="2139" spans="1:17" x14ac:dyDescent="0.25">
      <c r="A2139">
        <v>11030</v>
      </c>
      <c r="B2139">
        <v>2</v>
      </c>
      <c r="C2139" t="str">
        <f>_xlfn.XLOOKUP(order_details[[#This Row],[orderID]],orders[orderID],orders[customerID])</f>
        <v>SAVEA</v>
      </c>
      <c r="D2139" t="str">
        <f>_xlfn.XLOOKUP(order_details[[#This Row],[orderID]],orders[orderID],orders[Employee Name])</f>
        <v>Robert King</v>
      </c>
      <c r="E2139" t="str">
        <f>_xlfn.XLOOKUP(order_details[[#This Row],[Customer ID]],customers[customerID],customers[companyName])</f>
        <v>Save-a-lot Markets</v>
      </c>
      <c r="F2139" t="str">
        <f>_xlfn.XLOOKUP(order_details[[#This Row],[productID]],products[productID],products[productName])</f>
        <v>Chang</v>
      </c>
      <c r="G2139" t="str">
        <f>_xlfn.XLOOKUP(order_details[[#This Row],[Product Name]],products[productName],products[Category Name])</f>
        <v>Beverages</v>
      </c>
      <c r="H2139" s="6">
        <f>_xlfn.XLOOKUP(order_details[[#This Row],[orderID]],orders[orderID],orders[orderDate])</f>
        <v>42111</v>
      </c>
      <c r="I2139" s="6" t="e">
        <f>DATEVALUE(order_details[[#This Row],[Order Date]])</f>
        <v>#VALUE!</v>
      </c>
      <c r="J2139">
        <v>19</v>
      </c>
      <c r="K2139">
        <v>100</v>
      </c>
      <c r="L2139">
        <v>0.25</v>
      </c>
      <c r="M2139">
        <f>(order_details[[#This Row],[unitPrice]]*order_details[[#This Row],[quantity]]) - (order_details[[#This Row],[unitPrice]]*order_details[[#This Row],[quantity]]*order_details[[#This Row],[discount]])</f>
        <v>1425</v>
      </c>
      <c r="N2139">
        <f>_xlfn.XLOOKUP(order_details[[#This Row],[orderID]],orders[orderID],orders[freight])</f>
        <v>830.75</v>
      </c>
      <c r="O2139">
        <f>order_details[[#This Row],[Sales]]-order_details[[#This Row],[Freight]]</f>
        <v>594.25</v>
      </c>
      <c r="P2139" s="8">
        <f>(order_details[[#This Row],[Profit]]/order_details[[#This Row],[Sales]])/100</f>
        <v>4.1701754385964915E-3</v>
      </c>
      <c r="Q2139" s="12"/>
    </row>
    <row r="2140" spans="1:17" x14ac:dyDescent="0.25">
      <c r="A2140">
        <v>11030</v>
      </c>
      <c r="B2140">
        <v>29</v>
      </c>
      <c r="C2140" t="str">
        <f>_xlfn.XLOOKUP(order_details[[#This Row],[orderID]],orders[orderID],orders[customerID])</f>
        <v>SAVEA</v>
      </c>
      <c r="D2140" t="str">
        <f>_xlfn.XLOOKUP(order_details[[#This Row],[orderID]],orders[orderID],orders[Employee Name])</f>
        <v>Robert King</v>
      </c>
      <c r="E2140" t="str">
        <f>_xlfn.XLOOKUP(order_details[[#This Row],[Customer ID]],customers[customerID],customers[companyName])</f>
        <v>Save-a-lot Markets</v>
      </c>
      <c r="F2140" t="str">
        <f>_xlfn.XLOOKUP(order_details[[#This Row],[productID]],products[productID],products[productName])</f>
        <v>Thüringer Rostbratwurst</v>
      </c>
      <c r="G2140" t="str">
        <f>_xlfn.XLOOKUP(order_details[[#This Row],[Product Name]],products[productName],products[Category Name])</f>
        <v>Meat &amp; Poultry</v>
      </c>
      <c r="H2140" s="6">
        <f>_xlfn.XLOOKUP(order_details[[#This Row],[orderID]],orders[orderID],orders[orderDate])</f>
        <v>42111</v>
      </c>
      <c r="I2140" s="6" t="e">
        <f>DATEVALUE(order_details[[#This Row],[Order Date]])</f>
        <v>#VALUE!</v>
      </c>
      <c r="J2140">
        <v>123.79</v>
      </c>
      <c r="K2140">
        <v>60</v>
      </c>
      <c r="L2140">
        <v>0.25</v>
      </c>
      <c r="M2140">
        <f>(order_details[[#This Row],[unitPrice]]*order_details[[#This Row],[quantity]]) - (order_details[[#This Row],[unitPrice]]*order_details[[#This Row],[quantity]]*order_details[[#This Row],[discount]])</f>
        <v>5570.55</v>
      </c>
      <c r="N2140">
        <f>_xlfn.XLOOKUP(order_details[[#This Row],[orderID]],orders[orderID],orders[freight])</f>
        <v>830.75</v>
      </c>
      <c r="O2140">
        <f>order_details[[#This Row],[Sales]]-order_details[[#This Row],[Freight]]</f>
        <v>4739.8</v>
      </c>
      <c r="P2140" s="8">
        <f>(order_details[[#This Row],[Profit]]/order_details[[#This Row],[Sales]])/100</f>
        <v>8.5086750859430394E-3</v>
      </c>
      <c r="Q2140" s="12"/>
    </row>
    <row r="2141" spans="1:17" x14ac:dyDescent="0.25">
      <c r="A2141">
        <v>11030</v>
      </c>
      <c r="B2141">
        <v>59</v>
      </c>
      <c r="C2141" t="str">
        <f>_xlfn.XLOOKUP(order_details[[#This Row],[orderID]],orders[orderID],orders[customerID])</f>
        <v>SAVEA</v>
      </c>
      <c r="D2141" t="str">
        <f>_xlfn.XLOOKUP(order_details[[#This Row],[orderID]],orders[orderID],orders[Employee Name])</f>
        <v>Robert King</v>
      </c>
      <c r="E2141" t="str">
        <f>_xlfn.XLOOKUP(order_details[[#This Row],[Customer ID]],customers[customerID],customers[companyName])</f>
        <v>Save-a-lot Markets</v>
      </c>
      <c r="F2141" t="str">
        <f>_xlfn.XLOOKUP(order_details[[#This Row],[productID]],products[productID],products[productName])</f>
        <v>Raclette Courdavault</v>
      </c>
      <c r="G2141" t="str">
        <f>_xlfn.XLOOKUP(order_details[[#This Row],[Product Name]],products[productName],products[Category Name])</f>
        <v>Dairy Products</v>
      </c>
      <c r="H2141" s="6">
        <f>_xlfn.XLOOKUP(order_details[[#This Row],[orderID]],orders[orderID],orders[orderDate])</f>
        <v>42111</v>
      </c>
      <c r="I2141" s="6" t="e">
        <f>DATEVALUE(order_details[[#This Row],[Order Date]])</f>
        <v>#VALUE!</v>
      </c>
      <c r="J2141">
        <v>55</v>
      </c>
      <c r="K2141">
        <v>100</v>
      </c>
      <c r="L2141">
        <v>0.25</v>
      </c>
      <c r="M2141">
        <f>(order_details[[#This Row],[unitPrice]]*order_details[[#This Row],[quantity]]) - (order_details[[#This Row],[unitPrice]]*order_details[[#This Row],[quantity]]*order_details[[#This Row],[discount]])</f>
        <v>4125</v>
      </c>
      <c r="N2141">
        <f>_xlfn.XLOOKUP(order_details[[#This Row],[orderID]],orders[orderID],orders[freight])</f>
        <v>830.75</v>
      </c>
      <c r="O2141">
        <f>order_details[[#This Row],[Sales]]-order_details[[#This Row],[Freight]]</f>
        <v>3294.25</v>
      </c>
      <c r="P2141" s="8">
        <f>(order_details[[#This Row],[Profit]]/order_details[[#This Row],[Sales]])/100</f>
        <v>7.9860606060606059E-3</v>
      </c>
      <c r="Q2141" s="12"/>
    </row>
    <row r="2142" spans="1:17" x14ac:dyDescent="0.25">
      <c r="A2142">
        <v>11047</v>
      </c>
      <c r="B2142">
        <v>1</v>
      </c>
      <c r="C2142" t="str">
        <f>_xlfn.XLOOKUP(order_details[[#This Row],[orderID]],orders[orderID],orders[customerID])</f>
        <v>EASTC</v>
      </c>
      <c r="D2142" t="str">
        <f>_xlfn.XLOOKUP(order_details[[#This Row],[orderID]],orders[orderID],orders[Employee Name])</f>
        <v>Robert King</v>
      </c>
      <c r="E2142" t="str">
        <f>_xlfn.XLOOKUP(order_details[[#This Row],[Customer ID]],customers[customerID],customers[companyName])</f>
        <v>Eastern Connection</v>
      </c>
      <c r="F2142" t="str">
        <f>_xlfn.XLOOKUP(order_details[[#This Row],[productID]],products[productID],products[productName])</f>
        <v>Chai</v>
      </c>
      <c r="G2142" t="str">
        <f>_xlfn.XLOOKUP(order_details[[#This Row],[Product Name]],products[productName],products[Category Name])</f>
        <v>Beverages</v>
      </c>
      <c r="H2142" s="6">
        <f>_xlfn.XLOOKUP(order_details[[#This Row],[orderID]],orders[orderID],orders[orderDate])</f>
        <v>42118</v>
      </c>
      <c r="I2142" s="6" t="e">
        <f>DATEVALUE(order_details[[#This Row],[Order Date]])</f>
        <v>#VALUE!</v>
      </c>
      <c r="J2142">
        <v>18</v>
      </c>
      <c r="K2142">
        <v>25</v>
      </c>
      <c r="L2142">
        <v>0.25</v>
      </c>
      <c r="M2142">
        <f>(order_details[[#This Row],[unitPrice]]*order_details[[#This Row],[quantity]]) - (order_details[[#This Row],[unitPrice]]*order_details[[#This Row],[quantity]]*order_details[[#This Row],[discount]])</f>
        <v>337.5</v>
      </c>
      <c r="N2142">
        <f>_xlfn.XLOOKUP(order_details[[#This Row],[orderID]],orders[orderID],orders[freight])</f>
        <v>46.62</v>
      </c>
      <c r="O2142">
        <f>order_details[[#This Row],[Sales]]-order_details[[#This Row],[Freight]]</f>
        <v>290.88</v>
      </c>
      <c r="P2142" s="8">
        <f>(order_details[[#This Row],[Profit]]/order_details[[#This Row],[Sales]])/100</f>
        <v>8.6186666666666668E-3</v>
      </c>
      <c r="Q2142" s="12"/>
    </row>
    <row r="2143" spans="1:17" x14ac:dyDescent="0.25">
      <c r="A2143">
        <v>11047</v>
      </c>
      <c r="B2143">
        <v>5</v>
      </c>
      <c r="C2143" t="str">
        <f>_xlfn.XLOOKUP(order_details[[#This Row],[orderID]],orders[orderID],orders[customerID])</f>
        <v>EASTC</v>
      </c>
      <c r="D2143" t="str">
        <f>_xlfn.XLOOKUP(order_details[[#This Row],[orderID]],orders[orderID],orders[Employee Name])</f>
        <v>Robert King</v>
      </c>
      <c r="E2143" t="str">
        <f>_xlfn.XLOOKUP(order_details[[#This Row],[Customer ID]],customers[customerID],customers[companyName])</f>
        <v>Eastern Connection</v>
      </c>
      <c r="F2143" t="str">
        <f>_xlfn.XLOOKUP(order_details[[#This Row],[productID]],products[productID],products[productName])</f>
        <v>Chef Anton's Gumbo Mix</v>
      </c>
      <c r="G2143" t="str">
        <f>_xlfn.XLOOKUP(order_details[[#This Row],[Product Name]],products[productName],products[Category Name])</f>
        <v>Condiments</v>
      </c>
      <c r="H2143" s="6">
        <f>_xlfn.XLOOKUP(order_details[[#This Row],[orderID]],orders[orderID],orders[orderDate])</f>
        <v>42118</v>
      </c>
      <c r="I2143" s="6" t="e">
        <f>DATEVALUE(order_details[[#This Row],[Order Date]])</f>
        <v>#VALUE!</v>
      </c>
      <c r="J2143">
        <v>21.35</v>
      </c>
      <c r="K2143">
        <v>30</v>
      </c>
      <c r="L2143">
        <v>0.25</v>
      </c>
      <c r="M2143">
        <f>(order_details[[#This Row],[unitPrice]]*order_details[[#This Row],[quantity]]) - (order_details[[#This Row],[unitPrice]]*order_details[[#This Row],[quantity]]*order_details[[#This Row],[discount]])</f>
        <v>480.375</v>
      </c>
      <c r="N2143">
        <f>_xlfn.XLOOKUP(order_details[[#This Row],[orderID]],orders[orderID],orders[freight])</f>
        <v>46.62</v>
      </c>
      <c r="O2143">
        <f>order_details[[#This Row],[Sales]]-order_details[[#This Row],[Freight]]</f>
        <v>433.755</v>
      </c>
      <c r="P2143" s="8">
        <f>(order_details[[#This Row],[Profit]]/order_details[[#This Row],[Sales]])/100</f>
        <v>9.0295081967213114E-3</v>
      </c>
      <c r="Q2143" s="12"/>
    </row>
    <row r="2144" spans="1:17" x14ac:dyDescent="0.25">
      <c r="A2144">
        <v>11065</v>
      </c>
      <c r="B2144">
        <v>30</v>
      </c>
      <c r="C2144" t="str">
        <f>_xlfn.XLOOKUP(order_details[[#This Row],[orderID]],orders[orderID],orders[customerID])</f>
        <v>LILAS</v>
      </c>
      <c r="D2144" t="str">
        <f>_xlfn.XLOOKUP(order_details[[#This Row],[orderID]],orders[orderID],orders[Employee Name])</f>
        <v>Laura Callahan</v>
      </c>
      <c r="E2144" t="str">
        <f>_xlfn.XLOOKUP(order_details[[#This Row],[Customer ID]],customers[customerID],customers[companyName])</f>
        <v>LILA-Supermercado</v>
      </c>
      <c r="F2144" t="str">
        <f>_xlfn.XLOOKUP(order_details[[#This Row],[productID]],products[productID],products[productName])</f>
        <v>Nord-Ost Matjeshering</v>
      </c>
      <c r="G2144" t="str">
        <f>_xlfn.XLOOKUP(order_details[[#This Row],[Product Name]],products[productName],products[Category Name])</f>
        <v>Seafood</v>
      </c>
      <c r="H2144" s="6">
        <f>_xlfn.XLOOKUP(order_details[[#This Row],[orderID]],orders[orderID],orders[orderDate])</f>
        <v>42125</v>
      </c>
      <c r="I2144" s="6" t="e">
        <f>DATEVALUE(order_details[[#This Row],[Order Date]])</f>
        <v>#VALUE!</v>
      </c>
      <c r="J2144">
        <v>25.89</v>
      </c>
      <c r="K2144">
        <v>4</v>
      </c>
      <c r="L2144">
        <v>0.25</v>
      </c>
      <c r="M2144">
        <f>(order_details[[#This Row],[unitPrice]]*order_details[[#This Row],[quantity]]) - (order_details[[#This Row],[unitPrice]]*order_details[[#This Row],[quantity]]*order_details[[#This Row],[discount]])</f>
        <v>77.67</v>
      </c>
      <c r="N2144">
        <f>_xlfn.XLOOKUP(order_details[[#This Row],[orderID]],orders[orderID],orders[freight])</f>
        <v>12.91</v>
      </c>
      <c r="O2144">
        <f>order_details[[#This Row],[Sales]]-order_details[[#This Row],[Freight]]</f>
        <v>64.760000000000005</v>
      </c>
      <c r="P2144" s="8">
        <f>(order_details[[#This Row],[Profit]]/order_details[[#This Row],[Sales]])/100</f>
        <v>8.3378395777005294E-3</v>
      </c>
      <c r="Q2144" s="12"/>
    </row>
    <row r="2145" spans="1:17" x14ac:dyDescent="0.25">
      <c r="A2145">
        <v>11065</v>
      </c>
      <c r="B2145">
        <v>54</v>
      </c>
      <c r="C2145" t="str">
        <f>_xlfn.XLOOKUP(order_details[[#This Row],[orderID]],orders[orderID],orders[customerID])</f>
        <v>LILAS</v>
      </c>
      <c r="D2145" t="str">
        <f>_xlfn.XLOOKUP(order_details[[#This Row],[orderID]],orders[orderID],orders[Employee Name])</f>
        <v>Laura Callahan</v>
      </c>
      <c r="E2145" t="str">
        <f>_xlfn.XLOOKUP(order_details[[#This Row],[Customer ID]],customers[customerID],customers[companyName])</f>
        <v>LILA-Supermercado</v>
      </c>
      <c r="F2145" t="str">
        <f>_xlfn.XLOOKUP(order_details[[#This Row],[productID]],products[productID],products[productName])</f>
        <v>Tourtière</v>
      </c>
      <c r="G2145" t="str">
        <f>_xlfn.XLOOKUP(order_details[[#This Row],[Product Name]],products[productName],products[Category Name])</f>
        <v>Meat &amp; Poultry</v>
      </c>
      <c r="H2145" s="6">
        <f>_xlfn.XLOOKUP(order_details[[#This Row],[orderID]],orders[orderID],orders[orderDate])</f>
        <v>42125</v>
      </c>
      <c r="I2145" s="6" t="e">
        <f>DATEVALUE(order_details[[#This Row],[Order Date]])</f>
        <v>#VALUE!</v>
      </c>
      <c r="J2145">
        <v>7.45</v>
      </c>
      <c r="K2145">
        <v>20</v>
      </c>
      <c r="L2145">
        <v>0.25</v>
      </c>
      <c r="M2145">
        <f>(order_details[[#This Row],[unitPrice]]*order_details[[#This Row],[quantity]]) - (order_details[[#This Row],[unitPrice]]*order_details[[#This Row],[quantity]]*order_details[[#This Row],[discount]])</f>
        <v>111.75</v>
      </c>
      <c r="N2145">
        <f>_xlfn.XLOOKUP(order_details[[#This Row],[orderID]],orders[orderID],orders[freight])</f>
        <v>12.91</v>
      </c>
      <c r="O2145">
        <f>order_details[[#This Row],[Sales]]-order_details[[#This Row],[Freight]]</f>
        <v>98.84</v>
      </c>
      <c r="P2145" s="8">
        <f>(order_details[[#This Row],[Profit]]/order_details[[#This Row],[Sales]])/100</f>
        <v>8.8447427293064877E-3</v>
      </c>
      <c r="Q2145" s="12"/>
    </row>
    <row r="2146" spans="1:17" x14ac:dyDescent="0.25">
      <c r="A2146">
        <v>11076</v>
      </c>
      <c r="B2146">
        <v>6</v>
      </c>
      <c r="C2146" t="str">
        <f>_xlfn.XLOOKUP(order_details[[#This Row],[orderID]],orders[orderID],orders[customerID])</f>
        <v>BONAP</v>
      </c>
      <c r="D2146" t="str">
        <f>_xlfn.XLOOKUP(order_details[[#This Row],[orderID]],orders[orderID],orders[Employee Name])</f>
        <v>Margaret Peacock</v>
      </c>
      <c r="E2146" t="str">
        <f>_xlfn.XLOOKUP(order_details[[#This Row],[Customer ID]],customers[customerID],customers[companyName])</f>
        <v>Bon app'</v>
      </c>
      <c r="F2146" t="str">
        <f>_xlfn.XLOOKUP(order_details[[#This Row],[productID]],products[productID],products[productName])</f>
        <v>Grandma's Boysenberry Spread</v>
      </c>
      <c r="G2146" t="str">
        <f>_xlfn.XLOOKUP(order_details[[#This Row],[Product Name]],products[productName],products[Category Name])</f>
        <v>Condiments</v>
      </c>
      <c r="H2146" s="6">
        <f>_xlfn.XLOOKUP(order_details[[#This Row],[orderID]],orders[orderID],orders[orderDate])</f>
        <v>42130</v>
      </c>
      <c r="I2146" s="6" t="e">
        <f>DATEVALUE(order_details[[#This Row],[Order Date]])</f>
        <v>#VALUE!</v>
      </c>
      <c r="J2146">
        <v>25</v>
      </c>
      <c r="K2146">
        <v>20</v>
      </c>
      <c r="L2146">
        <v>0.25</v>
      </c>
      <c r="M2146">
        <f>(order_details[[#This Row],[unitPrice]]*order_details[[#This Row],[quantity]]) - (order_details[[#This Row],[unitPrice]]*order_details[[#This Row],[quantity]]*order_details[[#This Row],[discount]])</f>
        <v>375</v>
      </c>
      <c r="N2146">
        <f>_xlfn.XLOOKUP(order_details[[#This Row],[orderID]],orders[orderID],orders[freight])</f>
        <v>38.28</v>
      </c>
      <c r="O2146">
        <f>order_details[[#This Row],[Sales]]-order_details[[#This Row],[Freight]]</f>
        <v>336.72</v>
      </c>
      <c r="P2146" s="8">
        <f>(order_details[[#This Row],[Profit]]/order_details[[#This Row],[Sales]])/100</f>
        <v>8.9791999999999997E-3</v>
      </c>
      <c r="Q2146" s="12"/>
    </row>
    <row r="2147" spans="1:17" x14ac:dyDescent="0.25">
      <c r="A2147">
        <v>11076</v>
      </c>
      <c r="B2147">
        <v>14</v>
      </c>
      <c r="C2147" t="str">
        <f>_xlfn.XLOOKUP(order_details[[#This Row],[orderID]],orders[orderID],orders[customerID])</f>
        <v>BONAP</v>
      </c>
      <c r="D2147" t="str">
        <f>_xlfn.XLOOKUP(order_details[[#This Row],[orderID]],orders[orderID],orders[Employee Name])</f>
        <v>Margaret Peacock</v>
      </c>
      <c r="E2147" t="str">
        <f>_xlfn.XLOOKUP(order_details[[#This Row],[Customer ID]],customers[customerID],customers[companyName])</f>
        <v>Bon app'</v>
      </c>
      <c r="F2147" t="str">
        <f>_xlfn.XLOOKUP(order_details[[#This Row],[productID]],products[productID],products[productName])</f>
        <v>Tofu</v>
      </c>
      <c r="G2147" t="str">
        <f>_xlfn.XLOOKUP(order_details[[#This Row],[Product Name]],products[productName],products[Category Name])</f>
        <v>Produce</v>
      </c>
      <c r="H2147" s="6">
        <f>_xlfn.XLOOKUP(order_details[[#This Row],[orderID]],orders[orderID],orders[orderDate])</f>
        <v>42130</v>
      </c>
      <c r="I2147" s="6" t="e">
        <f>DATEVALUE(order_details[[#This Row],[Order Date]])</f>
        <v>#VALUE!</v>
      </c>
      <c r="J2147">
        <v>23.25</v>
      </c>
      <c r="K2147">
        <v>20</v>
      </c>
      <c r="L2147">
        <v>0.25</v>
      </c>
      <c r="M2147">
        <f>(order_details[[#This Row],[unitPrice]]*order_details[[#This Row],[quantity]]) - (order_details[[#This Row],[unitPrice]]*order_details[[#This Row],[quantity]]*order_details[[#This Row],[discount]])</f>
        <v>348.75</v>
      </c>
      <c r="N2147">
        <f>_xlfn.XLOOKUP(order_details[[#This Row],[orderID]],orders[orderID],orders[freight])</f>
        <v>38.28</v>
      </c>
      <c r="O2147">
        <f>order_details[[#This Row],[Sales]]-order_details[[#This Row],[Freight]]</f>
        <v>310.47000000000003</v>
      </c>
      <c r="P2147" s="8">
        <f>(order_details[[#This Row],[Profit]]/order_details[[#This Row],[Sales]])/100</f>
        <v>8.9023655913978497E-3</v>
      </c>
      <c r="Q2147" s="12"/>
    </row>
    <row r="2148" spans="1:17" x14ac:dyDescent="0.25">
      <c r="A2148">
        <v>11076</v>
      </c>
      <c r="B2148">
        <v>19</v>
      </c>
      <c r="C2148" t="str">
        <f>_xlfn.XLOOKUP(order_details[[#This Row],[orderID]],orders[orderID],orders[customerID])</f>
        <v>BONAP</v>
      </c>
      <c r="D2148" t="str">
        <f>_xlfn.XLOOKUP(order_details[[#This Row],[orderID]],orders[orderID],orders[Employee Name])</f>
        <v>Margaret Peacock</v>
      </c>
      <c r="E2148" t="str">
        <f>_xlfn.XLOOKUP(order_details[[#This Row],[Customer ID]],customers[customerID],customers[companyName])</f>
        <v>Bon app'</v>
      </c>
      <c r="F2148" t="str">
        <f>_xlfn.XLOOKUP(order_details[[#This Row],[productID]],products[productID],products[productName])</f>
        <v>Teatime Chocolate Biscuits</v>
      </c>
      <c r="G2148" t="str">
        <f>_xlfn.XLOOKUP(order_details[[#This Row],[Product Name]],products[productName],products[Category Name])</f>
        <v>Confections</v>
      </c>
      <c r="H2148" s="6">
        <f>_xlfn.XLOOKUP(order_details[[#This Row],[orderID]],orders[orderID],orders[orderDate])</f>
        <v>42130</v>
      </c>
      <c r="I2148" s="6" t="e">
        <f>DATEVALUE(order_details[[#This Row],[Order Date]])</f>
        <v>#VALUE!</v>
      </c>
      <c r="J2148">
        <v>9.1999999999999993</v>
      </c>
      <c r="K2148">
        <v>10</v>
      </c>
      <c r="L2148">
        <v>0.25</v>
      </c>
      <c r="M2148">
        <f>(order_details[[#This Row],[unitPrice]]*order_details[[#This Row],[quantity]]) - (order_details[[#This Row],[unitPrice]]*order_details[[#This Row],[quantity]]*order_details[[#This Row],[discount]])</f>
        <v>69</v>
      </c>
      <c r="N2148">
        <f>_xlfn.XLOOKUP(order_details[[#This Row],[orderID]],orders[orderID],orders[freight])</f>
        <v>38.28</v>
      </c>
      <c r="O2148">
        <f>order_details[[#This Row],[Sales]]-order_details[[#This Row],[Freight]]</f>
        <v>30.72</v>
      </c>
      <c r="P2148" s="8">
        <f>(order_details[[#This Row],[Profit]]/order_details[[#This Row],[Sales]])/100</f>
        <v>4.4521739130434779E-3</v>
      </c>
      <c r="Q2148" s="12"/>
    </row>
    <row r="2149" spans="1:17" x14ac:dyDescent="0.25">
      <c r="A2149">
        <v>11077</v>
      </c>
      <c r="B2149">
        <v>6</v>
      </c>
      <c r="C2149" t="str">
        <f>_xlfn.XLOOKUP(order_details[[#This Row],[orderID]],orders[orderID],orders[customerID])</f>
        <v>RATTC</v>
      </c>
      <c r="D2149" t="str">
        <f>_xlfn.XLOOKUP(order_details[[#This Row],[orderID]],orders[orderID],orders[Employee Name])</f>
        <v>Nancy Davolio</v>
      </c>
      <c r="E2149" t="str">
        <f>_xlfn.XLOOKUP(order_details[[#This Row],[Customer ID]],customers[customerID],customers[companyName])</f>
        <v>Rattlesnake Canyon Grocery</v>
      </c>
      <c r="F2149" t="str">
        <f>_xlfn.XLOOKUP(order_details[[#This Row],[productID]],products[productID],products[productName])</f>
        <v>Grandma's Boysenberry Spread</v>
      </c>
      <c r="G2149" t="str">
        <f>_xlfn.XLOOKUP(order_details[[#This Row],[Product Name]],products[productName],products[Category Name])</f>
        <v>Condiments</v>
      </c>
      <c r="H2149" s="6">
        <f>_xlfn.XLOOKUP(order_details[[#This Row],[orderID]],orders[orderID],orders[orderDate])</f>
        <v>42130</v>
      </c>
      <c r="I2149" s="6" t="e">
        <f>DATEVALUE(order_details[[#This Row],[Order Date]])</f>
        <v>#VALUE!</v>
      </c>
      <c r="J2149">
        <v>25</v>
      </c>
      <c r="K2149">
        <v>1</v>
      </c>
      <c r="L2149">
        <v>0.02</v>
      </c>
      <c r="M2149">
        <f>(order_details[[#This Row],[unitPrice]]*order_details[[#This Row],[quantity]]) - (order_details[[#This Row],[unitPrice]]*order_details[[#This Row],[quantity]]*order_details[[#This Row],[discount]])</f>
        <v>24.5</v>
      </c>
      <c r="N2149">
        <f>_xlfn.XLOOKUP(order_details[[#This Row],[orderID]],orders[orderID],orders[freight])</f>
        <v>8.5299999999999994</v>
      </c>
      <c r="O2149">
        <f>order_details[[#This Row],[Sales]]-order_details[[#This Row],[Freight]]</f>
        <v>15.97</v>
      </c>
      <c r="P2149" s="8">
        <f>(order_details[[#This Row],[Profit]]/order_details[[#This Row],[Sales]])/100</f>
        <v>6.5183673469387761E-3</v>
      </c>
      <c r="Q2149" s="12"/>
    </row>
    <row r="2150" spans="1:17" x14ac:dyDescent="0.25">
      <c r="A2150">
        <v>11077</v>
      </c>
      <c r="B2150">
        <v>14</v>
      </c>
      <c r="C2150" t="str">
        <f>_xlfn.XLOOKUP(order_details[[#This Row],[orderID]],orders[orderID],orders[customerID])</f>
        <v>RATTC</v>
      </c>
      <c r="D2150" t="str">
        <f>_xlfn.XLOOKUP(order_details[[#This Row],[orderID]],orders[orderID],orders[Employee Name])</f>
        <v>Nancy Davolio</v>
      </c>
      <c r="E2150" t="str">
        <f>_xlfn.XLOOKUP(order_details[[#This Row],[Customer ID]],customers[customerID],customers[companyName])</f>
        <v>Rattlesnake Canyon Grocery</v>
      </c>
      <c r="F2150" t="str">
        <f>_xlfn.XLOOKUP(order_details[[#This Row],[productID]],products[productID],products[productName])</f>
        <v>Tofu</v>
      </c>
      <c r="G2150" t="str">
        <f>_xlfn.XLOOKUP(order_details[[#This Row],[Product Name]],products[productName],products[Category Name])</f>
        <v>Produce</v>
      </c>
      <c r="H2150" s="6">
        <f>_xlfn.XLOOKUP(order_details[[#This Row],[orderID]],orders[orderID],orders[orderDate])</f>
        <v>42130</v>
      </c>
      <c r="I2150" s="6" t="e">
        <f>DATEVALUE(order_details[[#This Row],[Order Date]])</f>
        <v>#VALUE!</v>
      </c>
      <c r="J2150">
        <v>23.25</v>
      </c>
      <c r="K2150">
        <v>1</v>
      </c>
      <c r="L2150">
        <v>0.03</v>
      </c>
      <c r="M2150">
        <f>(order_details[[#This Row],[unitPrice]]*order_details[[#This Row],[quantity]]) - (order_details[[#This Row],[unitPrice]]*order_details[[#This Row],[quantity]]*order_details[[#This Row],[discount]])</f>
        <v>22.552499999999998</v>
      </c>
      <c r="N2150">
        <f>_xlfn.XLOOKUP(order_details[[#This Row],[orderID]],orders[orderID],orders[freight])</f>
        <v>8.5299999999999994</v>
      </c>
      <c r="O2150">
        <f>order_details[[#This Row],[Sales]]-order_details[[#This Row],[Freight]]</f>
        <v>14.022499999999999</v>
      </c>
      <c r="P2150" s="8">
        <f>(order_details[[#This Row],[Profit]]/order_details[[#This Row],[Sales]])/100</f>
        <v>6.2177142223700252E-3</v>
      </c>
      <c r="Q2150" s="12"/>
    </row>
    <row r="2151" spans="1:17" x14ac:dyDescent="0.25">
      <c r="A2151">
        <v>11077</v>
      </c>
      <c r="B2151">
        <v>16</v>
      </c>
      <c r="C2151" t="str">
        <f>_xlfn.XLOOKUP(order_details[[#This Row],[orderID]],orders[orderID],orders[customerID])</f>
        <v>RATTC</v>
      </c>
      <c r="D2151" t="str">
        <f>_xlfn.XLOOKUP(order_details[[#This Row],[orderID]],orders[orderID],orders[Employee Name])</f>
        <v>Nancy Davolio</v>
      </c>
      <c r="E2151" t="str">
        <f>_xlfn.XLOOKUP(order_details[[#This Row],[Customer ID]],customers[customerID],customers[companyName])</f>
        <v>Rattlesnake Canyon Grocery</v>
      </c>
      <c r="F2151" t="str">
        <f>_xlfn.XLOOKUP(order_details[[#This Row],[productID]],products[productID],products[productName])</f>
        <v>Pavlova</v>
      </c>
      <c r="G2151" t="str">
        <f>_xlfn.XLOOKUP(order_details[[#This Row],[Product Name]],products[productName],products[Category Name])</f>
        <v>Confections</v>
      </c>
      <c r="H2151" s="6">
        <f>_xlfn.XLOOKUP(order_details[[#This Row],[orderID]],orders[orderID],orders[orderDate])</f>
        <v>42130</v>
      </c>
      <c r="I2151" s="6" t="e">
        <f>DATEVALUE(order_details[[#This Row],[Order Date]])</f>
        <v>#VALUE!</v>
      </c>
      <c r="J2151">
        <v>17.45</v>
      </c>
      <c r="K2151">
        <v>2</v>
      </c>
      <c r="L2151">
        <v>0.03</v>
      </c>
      <c r="M2151">
        <f>(order_details[[#This Row],[unitPrice]]*order_details[[#This Row],[quantity]]) - (order_details[[#This Row],[unitPrice]]*order_details[[#This Row],[quantity]]*order_details[[#This Row],[discount]])</f>
        <v>33.853000000000002</v>
      </c>
      <c r="N2151">
        <f>_xlfn.XLOOKUP(order_details[[#This Row],[orderID]],orders[orderID],orders[freight])</f>
        <v>8.5299999999999994</v>
      </c>
      <c r="O2151">
        <f>order_details[[#This Row],[Sales]]-order_details[[#This Row],[Freight]]</f>
        <v>25.323</v>
      </c>
      <c r="P2151" s="8">
        <f>(order_details[[#This Row],[Profit]]/order_details[[#This Row],[Sales]])/100</f>
        <v>7.4802823974241574E-3</v>
      </c>
      <c r="Q2151" s="12"/>
    </row>
    <row r="2152" spans="1:17" x14ac:dyDescent="0.25">
      <c r="A2152">
        <v>11077</v>
      </c>
      <c r="B2152">
        <v>20</v>
      </c>
      <c r="C2152" t="str">
        <f>_xlfn.XLOOKUP(order_details[[#This Row],[orderID]],orders[orderID],orders[customerID])</f>
        <v>RATTC</v>
      </c>
      <c r="D2152" t="str">
        <f>_xlfn.XLOOKUP(order_details[[#This Row],[orderID]],orders[orderID],orders[Employee Name])</f>
        <v>Nancy Davolio</v>
      </c>
      <c r="E2152" t="str">
        <f>_xlfn.XLOOKUP(order_details[[#This Row],[Customer ID]],customers[customerID],customers[companyName])</f>
        <v>Rattlesnake Canyon Grocery</v>
      </c>
      <c r="F2152" t="str">
        <f>_xlfn.XLOOKUP(order_details[[#This Row],[productID]],products[productID],products[productName])</f>
        <v>Sir Rodney's Marmalade</v>
      </c>
      <c r="G2152" t="str">
        <f>_xlfn.XLOOKUP(order_details[[#This Row],[Product Name]],products[productName],products[Category Name])</f>
        <v>Confections</v>
      </c>
      <c r="H2152" s="6">
        <f>_xlfn.XLOOKUP(order_details[[#This Row],[orderID]],orders[orderID],orders[orderDate])</f>
        <v>42130</v>
      </c>
      <c r="I2152" s="6" t="e">
        <f>DATEVALUE(order_details[[#This Row],[Order Date]])</f>
        <v>#VALUE!</v>
      </c>
      <c r="J2152">
        <v>81</v>
      </c>
      <c r="K2152">
        <v>1</v>
      </c>
      <c r="L2152">
        <v>0.04</v>
      </c>
      <c r="M2152">
        <f>(order_details[[#This Row],[unitPrice]]*order_details[[#This Row],[quantity]]) - (order_details[[#This Row],[unitPrice]]*order_details[[#This Row],[quantity]]*order_details[[#This Row],[discount]])</f>
        <v>77.760000000000005</v>
      </c>
      <c r="N2152">
        <f>_xlfn.XLOOKUP(order_details[[#This Row],[orderID]],orders[orderID],orders[freight])</f>
        <v>8.5299999999999994</v>
      </c>
      <c r="O2152">
        <f>order_details[[#This Row],[Sales]]-order_details[[#This Row],[Freight]]</f>
        <v>69.23</v>
      </c>
      <c r="P2152" s="8">
        <f>(order_details[[#This Row],[Profit]]/order_details[[#This Row],[Sales]])/100</f>
        <v>8.903034979423869E-3</v>
      </c>
      <c r="Q2152" s="12"/>
    </row>
    <row r="2153" spans="1:17" x14ac:dyDescent="0.25">
      <c r="A2153">
        <v>11077</v>
      </c>
      <c r="B2153">
        <v>46</v>
      </c>
      <c r="C2153" t="str">
        <f>_xlfn.XLOOKUP(order_details[[#This Row],[orderID]],orders[orderID],orders[customerID])</f>
        <v>RATTC</v>
      </c>
      <c r="D2153" t="str">
        <f>_xlfn.XLOOKUP(order_details[[#This Row],[orderID]],orders[orderID],orders[Employee Name])</f>
        <v>Nancy Davolio</v>
      </c>
      <c r="E2153" t="str">
        <f>_xlfn.XLOOKUP(order_details[[#This Row],[Customer ID]],customers[customerID],customers[companyName])</f>
        <v>Rattlesnake Canyon Grocery</v>
      </c>
      <c r="F2153" t="str">
        <f>_xlfn.XLOOKUP(order_details[[#This Row],[productID]],products[productID],products[productName])</f>
        <v>Spegesild</v>
      </c>
      <c r="G2153" t="str">
        <f>_xlfn.XLOOKUP(order_details[[#This Row],[Product Name]],products[productName],products[Category Name])</f>
        <v>Seafood</v>
      </c>
      <c r="H2153" s="6">
        <f>_xlfn.XLOOKUP(order_details[[#This Row],[orderID]],orders[orderID],orders[orderDate])</f>
        <v>42130</v>
      </c>
      <c r="I2153" s="6" t="e">
        <f>DATEVALUE(order_details[[#This Row],[Order Date]])</f>
        <v>#VALUE!</v>
      </c>
      <c r="J2153">
        <v>12</v>
      </c>
      <c r="K2153">
        <v>3</v>
      </c>
      <c r="L2153">
        <v>0.02</v>
      </c>
      <c r="M2153">
        <f>(order_details[[#This Row],[unitPrice]]*order_details[[#This Row],[quantity]]) - (order_details[[#This Row],[unitPrice]]*order_details[[#This Row],[quantity]]*order_details[[#This Row],[discount]])</f>
        <v>35.28</v>
      </c>
      <c r="N2153">
        <f>_xlfn.XLOOKUP(order_details[[#This Row],[orderID]],orders[orderID],orders[freight])</f>
        <v>8.5299999999999994</v>
      </c>
      <c r="O2153">
        <f>order_details[[#This Row],[Sales]]-order_details[[#This Row],[Freight]]</f>
        <v>26.75</v>
      </c>
      <c r="P2153" s="8">
        <f>(order_details[[#This Row],[Profit]]/order_details[[#This Row],[Sales]])/100</f>
        <v>7.5821995464852611E-3</v>
      </c>
      <c r="Q2153" s="12"/>
    </row>
    <row r="2154" spans="1:17" x14ac:dyDescent="0.25">
      <c r="A2154">
        <v>11077</v>
      </c>
      <c r="B2154">
        <v>60</v>
      </c>
      <c r="C2154" t="str">
        <f>_xlfn.XLOOKUP(order_details[[#This Row],[orderID]],orders[orderID],orders[customerID])</f>
        <v>RATTC</v>
      </c>
      <c r="D2154" t="str">
        <f>_xlfn.XLOOKUP(order_details[[#This Row],[orderID]],orders[orderID],orders[Employee Name])</f>
        <v>Nancy Davolio</v>
      </c>
      <c r="E2154" t="str">
        <f>_xlfn.XLOOKUP(order_details[[#This Row],[Customer ID]],customers[customerID],customers[companyName])</f>
        <v>Rattlesnake Canyon Grocery</v>
      </c>
      <c r="F2154" t="str">
        <f>_xlfn.XLOOKUP(order_details[[#This Row],[productID]],products[productID],products[productName])</f>
        <v>Camembert Pierrot</v>
      </c>
      <c r="G2154" t="str">
        <f>_xlfn.XLOOKUP(order_details[[#This Row],[Product Name]],products[productName],products[Category Name])</f>
        <v>Dairy Products</v>
      </c>
      <c r="H2154" s="6">
        <f>_xlfn.XLOOKUP(order_details[[#This Row],[orderID]],orders[orderID],orders[orderDate])</f>
        <v>42130</v>
      </c>
      <c r="I2154" s="6" t="e">
        <f>DATEVALUE(order_details[[#This Row],[Order Date]])</f>
        <v>#VALUE!</v>
      </c>
      <c r="J2154">
        <v>34</v>
      </c>
      <c r="K2154">
        <v>2</v>
      </c>
      <c r="L2154">
        <v>0.06</v>
      </c>
      <c r="M2154">
        <f>(order_details[[#This Row],[unitPrice]]*order_details[[#This Row],[quantity]]) - (order_details[[#This Row],[unitPrice]]*order_details[[#This Row],[quantity]]*order_details[[#This Row],[discount]])</f>
        <v>63.92</v>
      </c>
      <c r="N2154">
        <f>_xlfn.XLOOKUP(order_details[[#This Row],[orderID]],orders[orderID],orders[freight])</f>
        <v>8.5299999999999994</v>
      </c>
      <c r="O2154">
        <f>order_details[[#This Row],[Sales]]-order_details[[#This Row],[Freight]]</f>
        <v>55.39</v>
      </c>
      <c r="P2154" s="8">
        <f>(order_details[[#This Row],[Profit]]/order_details[[#This Row],[Sales]])/100</f>
        <v>8.6655193992490609E-3</v>
      </c>
      <c r="Q2154" s="12"/>
    </row>
    <row r="2155" spans="1:17" x14ac:dyDescent="0.25">
      <c r="A2155">
        <v>11077</v>
      </c>
      <c r="B2155">
        <v>64</v>
      </c>
      <c r="C2155" t="str">
        <f>_xlfn.XLOOKUP(order_details[[#This Row],[orderID]],orders[orderID],orders[customerID])</f>
        <v>RATTC</v>
      </c>
      <c r="D2155" t="str">
        <f>_xlfn.XLOOKUP(order_details[[#This Row],[orderID]],orders[orderID],orders[Employee Name])</f>
        <v>Nancy Davolio</v>
      </c>
      <c r="E2155" t="str">
        <f>_xlfn.XLOOKUP(order_details[[#This Row],[Customer ID]],customers[customerID],customers[companyName])</f>
        <v>Rattlesnake Canyon Grocery</v>
      </c>
      <c r="F2155" t="str">
        <f>_xlfn.XLOOKUP(order_details[[#This Row],[productID]],products[productID],products[productName])</f>
        <v>Wimmers gute Semmelknödel</v>
      </c>
      <c r="G2155" t="str">
        <f>_xlfn.XLOOKUP(order_details[[#This Row],[Product Name]],products[productName],products[Category Name])</f>
        <v>Grains &amp; Cereals</v>
      </c>
      <c r="H2155" s="6">
        <f>_xlfn.XLOOKUP(order_details[[#This Row],[orderID]],orders[orderID],orders[orderDate])</f>
        <v>42130</v>
      </c>
      <c r="I2155" s="6" t="e">
        <f>DATEVALUE(order_details[[#This Row],[Order Date]])</f>
        <v>#VALUE!</v>
      </c>
      <c r="J2155">
        <v>33.25</v>
      </c>
      <c r="K2155">
        <v>2</v>
      </c>
      <c r="L2155">
        <v>0.03</v>
      </c>
      <c r="M2155">
        <f>(order_details[[#This Row],[unitPrice]]*order_details[[#This Row],[quantity]]) - (order_details[[#This Row],[unitPrice]]*order_details[[#This Row],[quantity]]*order_details[[#This Row],[discount]])</f>
        <v>64.504999999999995</v>
      </c>
      <c r="N2155">
        <f>_xlfn.XLOOKUP(order_details[[#This Row],[orderID]],orders[orderID],orders[freight])</f>
        <v>8.5299999999999994</v>
      </c>
      <c r="O2155">
        <f>order_details[[#This Row],[Sales]]-order_details[[#This Row],[Freight]]</f>
        <v>55.974999999999994</v>
      </c>
      <c r="P2155" s="8">
        <f>(order_details[[#This Row],[Profit]]/order_details[[#This Row],[Sales]])/100</f>
        <v>8.6776218897759855E-3</v>
      </c>
      <c r="Q2155" s="12"/>
    </row>
    <row r="2156" spans="1:17" x14ac:dyDescent="0.25">
      <c r="A2156">
        <v>11077</v>
      </c>
      <c r="B2156">
        <v>73</v>
      </c>
      <c r="C2156" t="str">
        <f>_xlfn.XLOOKUP(order_details[[#This Row],[orderID]],orders[orderID],orders[customerID])</f>
        <v>RATTC</v>
      </c>
      <c r="D2156" t="str">
        <f>_xlfn.XLOOKUP(order_details[[#This Row],[orderID]],orders[orderID],orders[Employee Name])</f>
        <v>Nancy Davolio</v>
      </c>
      <c r="E2156" t="str">
        <f>_xlfn.XLOOKUP(order_details[[#This Row],[Customer ID]],customers[customerID],customers[companyName])</f>
        <v>Rattlesnake Canyon Grocery</v>
      </c>
      <c r="F2156" t="str">
        <f>_xlfn.XLOOKUP(order_details[[#This Row],[productID]],products[productID],products[productName])</f>
        <v>Röd Kaviar</v>
      </c>
      <c r="G2156" t="str">
        <f>_xlfn.XLOOKUP(order_details[[#This Row],[Product Name]],products[productName],products[Category Name])</f>
        <v>Seafood</v>
      </c>
      <c r="H2156" s="6">
        <f>_xlfn.XLOOKUP(order_details[[#This Row],[orderID]],orders[orderID],orders[orderDate])</f>
        <v>42130</v>
      </c>
      <c r="I2156" s="6" t="e">
        <f>DATEVALUE(order_details[[#This Row],[Order Date]])</f>
        <v>#VALUE!</v>
      </c>
      <c r="J2156">
        <v>15</v>
      </c>
      <c r="K2156">
        <v>2</v>
      </c>
      <c r="L2156">
        <v>0.01</v>
      </c>
      <c r="M2156">
        <f>(order_details[[#This Row],[unitPrice]]*order_details[[#This Row],[quantity]]) - (order_details[[#This Row],[unitPrice]]*order_details[[#This Row],[quantity]]*order_details[[#This Row],[discount]])</f>
        <v>29.7</v>
      </c>
      <c r="N2156">
        <f>_xlfn.XLOOKUP(order_details[[#This Row],[orderID]],orders[orderID],orders[freight])</f>
        <v>8.5299999999999994</v>
      </c>
      <c r="O2156">
        <f>order_details[[#This Row],[Sales]]-order_details[[#This Row],[Freight]]</f>
        <v>21.17</v>
      </c>
      <c r="P2156" s="8">
        <f>(order_details[[#This Row],[Profit]]/order_details[[#This Row],[Sales]])/100</f>
        <v>7.127946127946129E-3</v>
      </c>
      <c r="Q2156" s="1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FA0F-22CC-4DA8-81E6-5780C6BA6463}">
  <dimension ref="A3:A4"/>
  <sheetViews>
    <sheetView workbookViewId="0">
      <selection activeCell="A3" sqref="A3:A4"/>
    </sheetView>
  </sheetViews>
  <sheetFormatPr defaultRowHeight="15" x14ac:dyDescent="0.25"/>
  <cols>
    <col min="1" max="1" width="21.5703125" bestFit="1" customWidth="1"/>
  </cols>
  <sheetData>
    <row r="3" spans="1:1" x14ac:dyDescent="0.25">
      <c r="A3" t="s">
        <v>605</v>
      </c>
    </row>
    <row r="4" spans="1:1" x14ac:dyDescent="0.25">
      <c r="A4">
        <v>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23960-1474-4422-B85F-5B335487BEE5}">
  <dimension ref="A1:K29"/>
  <sheetViews>
    <sheetView workbookViewId="0">
      <selection activeCell="E2" sqref="E2:G9"/>
    </sheetView>
  </sheetViews>
  <sheetFormatPr defaultRowHeight="15" x14ac:dyDescent="0.25"/>
  <cols>
    <col min="1" max="1" width="22" bestFit="1" customWidth="1"/>
    <col min="2" max="3" width="15.85546875" bestFit="1" customWidth="1"/>
    <col min="4" max="4" width="12.140625" bestFit="1" customWidth="1"/>
    <col min="5" max="5" width="16.7109375" bestFit="1" customWidth="1"/>
    <col min="6" max="6" width="12.140625" bestFit="1" customWidth="1"/>
    <col min="7" max="7" width="14.28515625" bestFit="1" customWidth="1"/>
    <col min="8" max="8" width="15.85546875" bestFit="1" customWidth="1"/>
    <col min="9" max="9" width="13.140625" bestFit="1" customWidth="1"/>
    <col min="10" max="10" width="12.140625" bestFit="1" customWidth="1"/>
    <col min="11" max="11" width="12.5703125" bestFit="1" customWidth="1"/>
    <col min="13" max="13" width="22" bestFit="1" customWidth="1"/>
    <col min="14" max="16" width="12.5703125" bestFit="1" customWidth="1"/>
    <col min="17" max="17" width="16.42578125" bestFit="1" customWidth="1"/>
  </cols>
  <sheetData>
    <row r="1" spans="1:11" x14ac:dyDescent="0.25">
      <c r="A1" t="s">
        <v>584</v>
      </c>
      <c r="B1" t="s">
        <v>586</v>
      </c>
      <c r="C1" t="s">
        <v>608</v>
      </c>
      <c r="E1" s="4" t="s">
        <v>587</v>
      </c>
      <c r="F1" t="s">
        <v>584</v>
      </c>
      <c r="G1" t="s">
        <v>609</v>
      </c>
    </row>
    <row r="2" spans="1:11" x14ac:dyDescent="0.25">
      <c r="A2" s="3">
        <v>1265793.0394999997</v>
      </c>
      <c r="B2" s="3">
        <v>1058486.9395000003</v>
      </c>
      <c r="C2" s="2">
        <f>$B$2/$A$2</f>
        <v>0.83622433246916317</v>
      </c>
      <c r="D2" s="3"/>
      <c r="E2" s="5" t="s">
        <v>409</v>
      </c>
      <c r="F2" s="3">
        <v>232890.84600000002</v>
      </c>
      <c r="G2" s="2">
        <v>2.4877811954519609</v>
      </c>
    </row>
    <row r="3" spans="1:11" x14ac:dyDescent="0.25">
      <c r="D3" s="3"/>
      <c r="E3" s="5" t="s">
        <v>408</v>
      </c>
      <c r="F3" s="3">
        <v>202812.84300000002</v>
      </c>
      <c r="G3" s="2">
        <v>2.1922559243630757</v>
      </c>
      <c r="I3" s="4" t="s">
        <v>587</v>
      </c>
      <c r="J3" t="s">
        <v>584</v>
      </c>
      <c r="K3" t="s">
        <v>586</v>
      </c>
    </row>
    <row r="4" spans="1:11" x14ac:dyDescent="0.25">
      <c r="A4" t="s">
        <v>611</v>
      </c>
      <c r="D4" s="3"/>
      <c r="E4" s="5" t="s">
        <v>404</v>
      </c>
      <c r="F4" s="3">
        <v>192107.60449999999</v>
      </c>
      <c r="G4" s="2">
        <v>2.2074841119490047</v>
      </c>
      <c r="I4" s="5" t="s">
        <v>590</v>
      </c>
      <c r="J4" s="3">
        <v>208083.97000000003</v>
      </c>
      <c r="K4" s="3">
        <v>176012.43999999994</v>
      </c>
    </row>
    <row r="5" spans="1:11" x14ac:dyDescent="0.25">
      <c r="A5" s="12">
        <v>2155</v>
      </c>
      <c r="D5" s="3"/>
      <c r="E5" s="5" t="s">
        <v>406</v>
      </c>
      <c r="F5" s="3">
        <v>166537.75500000003</v>
      </c>
      <c r="G5" s="2">
        <v>1.5744240087323813</v>
      </c>
      <c r="I5" s="7" t="s">
        <v>599</v>
      </c>
      <c r="J5" s="3">
        <v>27861.895000000011</v>
      </c>
      <c r="K5" s="3">
        <v>23861.015000000003</v>
      </c>
    </row>
    <row r="6" spans="1:11" x14ac:dyDescent="0.25">
      <c r="D6" s="3"/>
      <c r="E6" s="5" t="s">
        <v>413</v>
      </c>
      <c r="F6" s="3">
        <v>126862.27750000003</v>
      </c>
      <c r="G6" s="2">
        <v>1.8082548103749227</v>
      </c>
      <c r="I6" s="7" t="s">
        <v>603</v>
      </c>
      <c r="J6" s="3">
        <v>25485.275000000005</v>
      </c>
      <c r="K6" s="3">
        <v>21136.844999999987</v>
      </c>
    </row>
    <row r="7" spans="1:11" x14ac:dyDescent="0.25">
      <c r="E7" s="5" t="s">
        <v>412</v>
      </c>
      <c r="F7" s="3">
        <v>124568.235</v>
      </c>
      <c r="G7" s="2">
        <v>1.0712194276724534</v>
      </c>
      <c r="I7" s="7" t="s">
        <v>600</v>
      </c>
      <c r="J7" s="3">
        <v>26381.399999999998</v>
      </c>
      <c r="K7" s="3">
        <v>23074.029999999995</v>
      </c>
    </row>
    <row r="8" spans="1:11" x14ac:dyDescent="0.25">
      <c r="A8" s="4" t="s">
        <v>587</v>
      </c>
      <c r="B8" t="s">
        <v>610</v>
      </c>
      <c r="E8" s="5" t="s">
        <v>414</v>
      </c>
      <c r="F8" s="3">
        <v>77308.06650000003</v>
      </c>
      <c r="G8" s="2">
        <v>0.7222798488112856</v>
      </c>
      <c r="I8" s="7" t="s">
        <v>591</v>
      </c>
      <c r="J8" s="3">
        <v>37515.724999999999</v>
      </c>
      <c r="K8" s="3">
        <v>32092.434999999994</v>
      </c>
    </row>
    <row r="9" spans="1:11" x14ac:dyDescent="0.25">
      <c r="A9" s="5" t="s">
        <v>318</v>
      </c>
      <c r="B9" s="12">
        <v>116</v>
      </c>
      <c r="E9" s="5" t="s">
        <v>411</v>
      </c>
      <c r="F9" s="3">
        <v>73913.129499999995</v>
      </c>
      <c r="G9" s="2">
        <v>1.2075849604880866</v>
      </c>
      <c r="I9" s="7" t="s">
        <v>592</v>
      </c>
      <c r="J9" s="3">
        <v>45600.045000000013</v>
      </c>
      <c r="K9" s="3">
        <v>39614.694999999992</v>
      </c>
    </row>
    <row r="10" spans="1:11" x14ac:dyDescent="0.25">
      <c r="A10" s="5" t="s">
        <v>114</v>
      </c>
      <c r="B10" s="12">
        <v>102</v>
      </c>
      <c r="E10" s="5" t="s">
        <v>410</v>
      </c>
      <c r="F10" s="3">
        <v>68792.282499999987</v>
      </c>
      <c r="G10" s="2">
        <v>0.70816072869907654</v>
      </c>
      <c r="I10" s="7" t="s">
        <v>593</v>
      </c>
      <c r="J10" s="3">
        <v>45239.62999999999</v>
      </c>
      <c r="K10" s="3">
        <v>36233.419999999991</v>
      </c>
    </row>
    <row r="11" spans="1:11" x14ac:dyDescent="0.25">
      <c r="A11" s="5" t="s">
        <v>287</v>
      </c>
      <c r="B11" s="12">
        <v>86</v>
      </c>
      <c r="E11" s="5" t="s">
        <v>612</v>
      </c>
      <c r="F11" s="3"/>
      <c r="G11" s="2"/>
      <c r="I11" s="5" t="s">
        <v>594</v>
      </c>
      <c r="J11" s="3">
        <v>617085.20349999995</v>
      </c>
      <c r="K11" s="3">
        <v>510293.13349999994</v>
      </c>
    </row>
    <row r="12" spans="1:11" x14ac:dyDescent="0.25">
      <c r="A12" s="5" t="s">
        <v>294</v>
      </c>
      <c r="B12" s="12">
        <v>71</v>
      </c>
      <c r="I12" s="7" t="s">
        <v>595</v>
      </c>
      <c r="J12" s="3">
        <v>61258.070000000014</v>
      </c>
      <c r="K12" s="3">
        <v>54235.569999999978</v>
      </c>
    </row>
    <row r="13" spans="1:11" x14ac:dyDescent="0.25">
      <c r="A13" s="5" t="s">
        <v>187</v>
      </c>
      <c r="B13" s="12">
        <v>55</v>
      </c>
      <c r="I13" s="7" t="s">
        <v>602</v>
      </c>
      <c r="J13" s="3">
        <v>38483.634999999995</v>
      </c>
      <c r="K13" s="3">
        <v>33384.195</v>
      </c>
    </row>
    <row r="14" spans="1:11" x14ac:dyDescent="0.25">
      <c r="A14" s="5" t="s">
        <v>46</v>
      </c>
      <c r="B14" s="12">
        <v>52</v>
      </c>
      <c r="I14" s="7" t="s">
        <v>596</v>
      </c>
      <c r="J14" s="3">
        <v>38547.22</v>
      </c>
      <c r="K14" s="3">
        <v>31930.03999999999</v>
      </c>
    </row>
    <row r="15" spans="1:11" x14ac:dyDescent="0.25">
      <c r="A15" s="5" t="s">
        <v>136</v>
      </c>
      <c r="B15" s="12">
        <v>48</v>
      </c>
      <c r="I15" s="7" t="s">
        <v>597</v>
      </c>
      <c r="J15" s="3">
        <v>53032.952499999999</v>
      </c>
      <c r="K15" s="3">
        <v>43055.562499999985</v>
      </c>
    </row>
    <row r="16" spans="1:11" x14ac:dyDescent="0.25">
      <c r="A16" s="5" t="s">
        <v>132</v>
      </c>
      <c r="B16" s="12">
        <v>45</v>
      </c>
      <c r="E16" s="4" t="s">
        <v>587</v>
      </c>
      <c r="F16" t="s">
        <v>584</v>
      </c>
      <c r="G16" t="s">
        <v>586</v>
      </c>
      <c r="I16" s="7" t="s">
        <v>598</v>
      </c>
      <c r="J16" s="3">
        <v>53781.289999999994</v>
      </c>
      <c r="K16" s="3">
        <v>41509.790000000015</v>
      </c>
    </row>
    <row r="17" spans="1:11" x14ac:dyDescent="0.25">
      <c r="A17" s="5" t="s">
        <v>179</v>
      </c>
      <c r="B17" s="12">
        <v>45</v>
      </c>
      <c r="E17" s="5" t="s">
        <v>488</v>
      </c>
      <c r="F17" s="3">
        <v>141396.73499999999</v>
      </c>
      <c r="G17" s="3">
        <v>133936.15499999997</v>
      </c>
      <c r="I17" s="7" t="s">
        <v>604</v>
      </c>
      <c r="J17" s="3">
        <v>36362.802499999991</v>
      </c>
      <c r="K17" s="3">
        <v>30848.772499999985</v>
      </c>
    </row>
    <row r="18" spans="1:11" x14ac:dyDescent="0.25">
      <c r="A18" s="5" t="s">
        <v>67</v>
      </c>
      <c r="B18" s="12">
        <v>44</v>
      </c>
      <c r="E18" s="5" t="s">
        <v>569</v>
      </c>
      <c r="F18" s="3">
        <v>80368.67200000002</v>
      </c>
      <c r="G18" s="3">
        <v>73882.252000000008</v>
      </c>
      <c r="I18" s="7" t="s">
        <v>599</v>
      </c>
      <c r="J18" s="3">
        <v>51020.857499999998</v>
      </c>
      <c r="K18" s="3">
        <v>42399.48750000001</v>
      </c>
    </row>
    <row r="19" spans="1:11" x14ac:dyDescent="0.25">
      <c r="E19" s="5" t="s">
        <v>525</v>
      </c>
      <c r="F19" s="3">
        <v>71155.700000000012</v>
      </c>
      <c r="G19" s="3">
        <v>63147.05000000001</v>
      </c>
      <c r="I19" s="7" t="s">
        <v>603</v>
      </c>
      <c r="J19" s="3">
        <v>47287.670000000006</v>
      </c>
      <c r="K19" s="3">
        <v>37601.109999999993</v>
      </c>
    </row>
    <row r="20" spans="1:11" ht="14.25" customHeight="1" x14ac:dyDescent="0.25">
      <c r="E20" s="5" t="s">
        <v>531</v>
      </c>
      <c r="F20" s="3">
        <v>47234.969999999994</v>
      </c>
      <c r="G20" s="3">
        <v>41248.480000000003</v>
      </c>
      <c r="I20" s="7" t="s">
        <v>600</v>
      </c>
      <c r="J20" s="3">
        <v>55629.242500000008</v>
      </c>
      <c r="K20" s="3">
        <v>44694.482500000006</v>
      </c>
    </row>
    <row r="21" spans="1:11" x14ac:dyDescent="0.25">
      <c r="E21" s="5" t="s">
        <v>527</v>
      </c>
      <c r="F21" s="3">
        <v>46825.48</v>
      </c>
      <c r="G21" s="3">
        <v>39179.860000000008</v>
      </c>
      <c r="I21" s="7" t="s">
        <v>591</v>
      </c>
      <c r="J21" s="3">
        <v>66749.22600000001</v>
      </c>
      <c r="K21" s="3">
        <v>52701.626000000033</v>
      </c>
    </row>
    <row r="22" spans="1:11" x14ac:dyDescent="0.25">
      <c r="I22" s="7" t="s">
        <v>592</v>
      </c>
      <c r="J22" s="3">
        <v>43533.808999999994</v>
      </c>
      <c r="K22" s="3">
        <v>37493.348999999995</v>
      </c>
    </row>
    <row r="23" spans="1:11" x14ac:dyDescent="0.25">
      <c r="I23" s="7" t="s">
        <v>593</v>
      </c>
      <c r="J23" s="3">
        <v>71398.428500000009</v>
      </c>
      <c r="K23" s="3">
        <v>60439.148499999974</v>
      </c>
    </row>
    <row r="24" spans="1:11" x14ac:dyDescent="0.25">
      <c r="I24" s="5" t="s">
        <v>601</v>
      </c>
      <c r="J24" s="3">
        <v>440623.86599999992</v>
      </c>
      <c r="K24" s="3">
        <v>372181.36599999986</v>
      </c>
    </row>
    <row r="25" spans="1:11" x14ac:dyDescent="0.25">
      <c r="I25" s="7" t="s">
        <v>595</v>
      </c>
      <c r="J25" s="3">
        <v>94222.11050000001</v>
      </c>
      <c r="K25" s="3">
        <v>75194.56049999992</v>
      </c>
    </row>
    <row r="26" spans="1:11" x14ac:dyDescent="0.25">
      <c r="I26" s="7" t="s">
        <v>602</v>
      </c>
      <c r="J26" s="3">
        <v>99415.287499999991</v>
      </c>
      <c r="K26" s="3">
        <v>88874.207499999946</v>
      </c>
    </row>
    <row r="27" spans="1:11" x14ac:dyDescent="0.25">
      <c r="I27" s="7" t="s">
        <v>596</v>
      </c>
      <c r="J27" s="3">
        <v>104854.15499999998</v>
      </c>
      <c r="K27" s="3">
        <v>88741.564999999959</v>
      </c>
    </row>
    <row r="28" spans="1:11" x14ac:dyDescent="0.25">
      <c r="I28" s="7" t="s">
        <v>597</v>
      </c>
      <c r="J28" s="3">
        <v>123798.68250000001</v>
      </c>
      <c r="K28" s="3">
        <v>103612.15250000007</v>
      </c>
    </row>
    <row r="29" spans="1:11" x14ac:dyDescent="0.25">
      <c r="I29" s="7" t="s">
        <v>598</v>
      </c>
      <c r="J29" s="3">
        <v>18333.630499999992</v>
      </c>
      <c r="K29" s="3">
        <v>15758.880499999997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B3D88-2F3C-41FD-84E3-CA08BDC6C379}">
  <dimension ref="Q7:T27"/>
  <sheetViews>
    <sheetView tabSelected="1" zoomScale="80" zoomScaleNormal="80" workbookViewId="0">
      <selection activeCell="T6" sqref="T6"/>
    </sheetView>
  </sheetViews>
  <sheetFormatPr defaultRowHeight="15" x14ac:dyDescent="0.25"/>
  <cols>
    <col min="1" max="13" width="9.140625" style="13"/>
    <col min="14" max="14" width="16.7109375" style="13" bestFit="1" customWidth="1"/>
    <col min="15" max="15" width="13.140625" style="13" customWidth="1"/>
    <col min="16" max="16" width="14.28515625" style="13" bestFit="1" customWidth="1"/>
    <col min="17" max="17" width="29.85546875" style="13" bestFit="1" customWidth="1"/>
    <col min="18" max="18" width="13.42578125" style="13" bestFit="1" customWidth="1"/>
    <col min="19" max="19" width="9.85546875" style="13" bestFit="1" customWidth="1"/>
    <col min="20" max="16384" width="9.140625" style="13"/>
  </cols>
  <sheetData>
    <row r="7" spans="17:20" ht="12" customHeight="1" x14ac:dyDescent="0.25"/>
    <row r="11" spans="17:20" x14ac:dyDescent="0.25">
      <c r="Q11" s="9" t="s">
        <v>607</v>
      </c>
      <c r="R11" s="9" t="s">
        <v>583</v>
      </c>
      <c r="S11" s="9"/>
      <c r="T11" s="9" t="s">
        <v>608</v>
      </c>
    </row>
    <row r="12" spans="17:20" x14ac:dyDescent="0.25">
      <c r="Q12" s="15" t="s">
        <v>409</v>
      </c>
      <c r="R12" s="10">
        <v>4145.6799999999994</v>
      </c>
      <c r="S12" s="11">
        <v>6.6831060396507089E-2</v>
      </c>
      <c r="T12" s="11">
        <f>Pivot!G2</f>
        <v>2.4877811954519609</v>
      </c>
    </row>
    <row r="13" spans="17:20" x14ac:dyDescent="0.25">
      <c r="Q13" s="15" t="s">
        <v>412</v>
      </c>
      <c r="R13" s="10">
        <v>1275.1199999999999</v>
      </c>
      <c r="S13" s="11">
        <v>1.9032786195286193E-2</v>
      </c>
      <c r="T13" s="11">
        <f>Pivot!G3</f>
        <v>2.1922559243630757</v>
      </c>
    </row>
    <row r="14" spans="17:20" x14ac:dyDescent="0.25">
      <c r="Q14" s="15" t="s">
        <v>413</v>
      </c>
      <c r="R14" s="10">
        <v>1243</v>
      </c>
      <c r="S14" s="11">
        <v>1.5803604465709727E-2</v>
      </c>
      <c r="T14" s="11">
        <f>Pivot!G4</f>
        <v>2.2074841119490047</v>
      </c>
    </row>
    <row r="15" spans="17:20" x14ac:dyDescent="0.25">
      <c r="Q15" s="15" t="s">
        <v>406</v>
      </c>
      <c r="R15" s="10">
        <v>1050.5</v>
      </c>
      <c r="S15" s="11">
        <v>2.655190692640693E-2</v>
      </c>
      <c r="T15" s="11">
        <f>Pivot!G5</f>
        <v>1.5744240087323813</v>
      </c>
    </row>
    <row r="16" spans="17:20" x14ac:dyDescent="0.25">
      <c r="Q16" s="15" t="s">
        <v>408</v>
      </c>
      <c r="R16" s="10">
        <v>352</v>
      </c>
      <c r="S16" s="11">
        <v>8.656249999999999E-3</v>
      </c>
      <c r="T16" s="11">
        <f>Pivot!G6</f>
        <v>1.8082548103749227</v>
      </c>
    </row>
    <row r="17" spans="17:20" x14ac:dyDescent="0.25">
      <c r="Q17" s="15" t="s">
        <v>410</v>
      </c>
      <c r="R17" s="10">
        <v>237.6</v>
      </c>
      <c r="S17" s="11">
        <v>7.6742424242424246E-3</v>
      </c>
      <c r="T17" s="11">
        <f>Pivot!G9</f>
        <v>1.2075849604880866</v>
      </c>
    </row>
    <row r="18" spans="17:20" x14ac:dyDescent="0.25">
      <c r="Q18" s="15" t="s">
        <v>404</v>
      </c>
      <c r="R18" s="10">
        <v>132</v>
      </c>
      <c r="S18" s="11">
        <v>1.5895454545454546E-2</v>
      </c>
      <c r="T18" s="11">
        <f>Pivot!G10</f>
        <v>0.70816072869907654</v>
      </c>
    </row>
    <row r="19" spans="17:20" x14ac:dyDescent="0.25">
      <c r="Q19" s="15" t="s">
        <v>411</v>
      </c>
      <c r="R19" s="10">
        <v>132</v>
      </c>
      <c r="S19" s="11">
        <v>9.6378787878787873E-3</v>
      </c>
      <c r="T19" s="11">
        <f>Pivot!G11</f>
        <v>0</v>
      </c>
    </row>
    <row r="20" spans="17:20" x14ac:dyDescent="0.25">
      <c r="Q20" s="9"/>
      <c r="R20" s="10"/>
      <c r="S20" s="10"/>
      <c r="T20" s="11"/>
    </row>
    <row r="22" spans="17:20" x14ac:dyDescent="0.25">
      <c r="Q22" s="14"/>
    </row>
    <row r="23" spans="17:20" x14ac:dyDescent="0.25">
      <c r="Q23" s="14"/>
    </row>
    <row r="24" spans="17:20" x14ac:dyDescent="0.25">
      <c r="Q24" s="14"/>
    </row>
    <row r="25" spans="17:20" x14ac:dyDescent="0.25">
      <c r="Q25" s="14"/>
    </row>
    <row r="26" spans="17:20" x14ac:dyDescent="0.25">
      <c r="Q26" s="14"/>
      <c r="R26" s="14"/>
    </row>
    <row r="27" spans="17:20" x14ac:dyDescent="0.25">
      <c r="Q27" s="14"/>
      <c r="R27" s="14"/>
    </row>
  </sheetData>
  <conditionalFormatting sqref="S12:S20">
    <cfRule type="dataBar" priority="2">
      <dataBar showValue="0">
        <cfvo type="min"/>
        <cfvo type="max"/>
        <color rgb="FF638EC6"/>
      </dataBar>
      <extLst>
        <ext xmlns:x14="http://schemas.microsoft.com/office/spreadsheetml/2009/9/main" uri="{B025F937-C7B1-47D3-B67F-A62EFF666E3E}">
          <x14:id>{893CDBA9-75A0-4F40-9C8E-DAA03AEECFFC}</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893CDBA9-75A0-4F40-9C8E-DAA03AEECFFC}">
            <x14:dataBar minLength="0" maxLength="100" gradient="0">
              <x14:cfvo type="autoMin"/>
              <x14:cfvo type="autoMax"/>
              <x14:negativeFillColor rgb="FFFF0000"/>
              <x14:axisColor rgb="FF000000"/>
            </x14:dataBar>
          </x14:cfRule>
          <xm:sqref>S12:S20</xm:sqref>
        </x14:conditionalFormatting>
      </x14:conditionalFormattings>
    </ex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A08972-2091-431B-B808-78E7190783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Categories</vt:lpstr>
      <vt:lpstr>Customers</vt:lpstr>
      <vt:lpstr>Employees</vt:lpstr>
      <vt:lpstr>Orders</vt:lpstr>
      <vt:lpstr>Products</vt:lpstr>
      <vt:lpstr>Shippers</vt:lpstr>
      <vt:lpstr>Details</vt:lpstr>
      <vt:lpstr>Count of Product</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hridik agarwal</dc:creator>
  <cp:lastModifiedBy>hridik agarwal</cp:lastModifiedBy>
  <dcterms:created xsi:type="dcterms:W3CDTF">2023-10-22T09:09:09Z</dcterms:created>
  <dcterms:modified xsi:type="dcterms:W3CDTF">2023-10-30T08:24:28Z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2023-10-29T09:50:28Z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79ce92b1-b293-40ac-ba7b-6344069d2ee6</vt:lpwstr>
  </property>
  <property fmtid="{D5CDD505-2E9C-101B-9397-08002B2CF9AE}" pid="7" name="MSIP_Label_defa4170-0d19-0005-0004-bc88714345d2_ActionId">
    <vt:lpwstr>a3d1a055-f62c-47a1-ae1f-521db0e4db57</vt:lpwstr>
  </property>
  <property fmtid="{D5CDD505-2E9C-101B-9397-08002B2CF9AE}" pid="8" name="MSIP_Label_defa4170-0d19-0005-0004-bc88714345d2_ContentBits">
    <vt:lpwstr>0</vt:lpwstr>
  </property>
</Properties>
</file>