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hidePivotFieldList="1"/>
  <mc:AlternateContent xmlns:mc="http://schemas.openxmlformats.org/markup-compatibility/2006">
    <mc:Choice Requires="x15">
      <x15ac:absPath xmlns:x15ac="http://schemas.microsoft.com/office/spreadsheetml/2010/11/ac" url="/Users/hriditabasu/Downloads/"/>
    </mc:Choice>
  </mc:AlternateContent>
  <xr:revisionPtr revIDLastSave="0" documentId="13_ncr:1_{22638C58-A4CC-A340-BE32-F6202D55727A}" xr6:coauthVersionLast="47" xr6:coauthVersionMax="47" xr10:uidLastSave="{00000000-0000-0000-0000-000000000000}"/>
  <bookViews>
    <workbookView xWindow="2840" yWindow="500" windowWidth="23080" windowHeight="16300" activeTab="8" xr2:uid="{00000000-000D-0000-FFFF-FFFF00000000}"/>
  </bookViews>
  <sheets>
    <sheet name="Data" sheetId="1" r:id="rId1"/>
    <sheet name="Dashboard" sheetId="12" r:id="rId2"/>
    <sheet name="KPI" sheetId="10" r:id="rId3"/>
    <sheet name="KPI YOY" sheetId="11" r:id="rId4"/>
    <sheet name="Map chart" sheetId="8" r:id="rId5"/>
    <sheet name="Combo chart" sheetId="3" r:id="rId6"/>
    <sheet name="Waterfall chart" sheetId="6" r:id="rId7"/>
    <sheet name="Pie chart" sheetId="7" r:id="rId8"/>
    <sheet name="Top 5" sheetId="9" r:id="rId9"/>
  </sheets>
  <definedNames>
    <definedName name="_xlchart.v1.0" hidden="1">'Waterfall chart'!$D$2:$D$5</definedName>
    <definedName name="_xlchart.v1.1" hidden="1">'Waterfall chart'!$E$1</definedName>
    <definedName name="_xlchart.v1.11" hidden="1">'Waterfall chart'!$D$2:$D$5</definedName>
    <definedName name="_xlchart.v1.12" hidden="1">'Waterfall chart'!$E$1</definedName>
    <definedName name="_xlchart.v1.13" hidden="1">'Waterfall chart'!$E$2:$E$5</definedName>
    <definedName name="_xlchart.v1.2" hidden="1">'Waterfall chart'!$E$2:$E$5</definedName>
    <definedName name="_xlchart.v5.10" hidden="1">'Map chart'!$E$4:$E$53</definedName>
    <definedName name="_xlchart.v5.3" hidden="1">'Map chart'!$D$3</definedName>
    <definedName name="_xlchart.v5.4" hidden="1">'Map chart'!$D$4:$D$53</definedName>
    <definedName name="_xlchart.v5.5" hidden="1">'Map chart'!$E$3</definedName>
    <definedName name="_xlchart.v5.6" hidden="1">'Map chart'!$E$4:$E$53</definedName>
    <definedName name="_xlchart.v5.7" hidden="1">'Map chart'!$D$3</definedName>
    <definedName name="_xlchart.v5.8" hidden="1">'Map chart'!$D$4:$D$53</definedName>
    <definedName name="_xlchart.v5.9" hidden="1">'Map chart'!$E$3</definedName>
    <definedName name="Slicer_Region">#N/A</definedName>
    <definedName name="Slicer_Segment">#N/A</definedName>
    <definedName name="Slicer_Year">#N/A</definedName>
  </definedNames>
  <calcPr calcId="191029"/>
  <pivotCaches>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29" i="8" l="1"/>
  <c r="D30" i="8"/>
  <c r="D31" i="8"/>
  <c r="D32" i="8"/>
  <c r="D33" i="8"/>
  <c r="D34" i="8"/>
  <c r="D35" i="8"/>
  <c r="D36" i="8"/>
  <c r="D37" i="8"/>
  <c r="D38" i="8"/>
  <c r="D39" i="8"/>
  <c r="D40" i="8"/>
  <c r="D41" i="8"/>
  <c r="D42" i="8"/>
  <c r="D43" i="8"/>
  <c r="D44" i="8"/>
  <c r="D45" i="8"/>
  <c r="D46" i="8"/>
  <c r="D47" i="8"/>
  <c r="D48" i="8"/>
  <c r="D49" i="8"/>
  <c r="D50" i="8"/>
  <c r="D51" i="8"/>
  <c r="D52" i="8"/>
  <c r="D53" i="8"/>
  <c r="D28" i="8"/>
  <c r="D27" i="8"/>
  <c r="D26" i="8"/>
  <c r="D25" i="8"/>
  <c r="D24" i="8"/>
  <c r="D23" i="8"/>
  <c r="D22" i="8"/>
  <c r="D21" i="8"/>
  <c r="D20" i="8"/>
  <c r="D19" i="8"/>
  <c r="D18" i="8"/>
  <c r="D17" i="8"/>
  <c r="D16" i="8"/>
  <c r="D15" i="8"/>
  <c r="D14" i="8"/>
  <c r="D13" i="8"/>
  <c r="D12" i="8"/>
  <c r="D11" i="8"/>
  <c r="D10" i="8"/>
  <c r="D9" i="8"/>
  <c r="D8" i="8"/>
  <c r="D7" i="8"/>
  <c r="D6" i="8"/>
  <c r="D5" i="8"/>
  <c r="D4" i="8"/>
  <c r="D3" i="6"/>
  <c r="D4" i="6"/>
  <c r="D5" i="6"/>
  <c r="D2"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8" i="11"/>
  <c r="K8" i="11"/>
  <c r="J8" i="11"/>
  <c r="I8" i="11"/>
  <c r="H8" i="11"/>
  <c r="H17" i="10"/>
  <c r="E26" i="8"/>
  <c r="E17" i="10"/>
  <c r="E34" i="8"/>
  <c r="E36" i="8"/>
  <c r="E46" i="8"/>
  <c r="E13" i="8"/>
  <c r="E8" i="8"/>
  <c r="E19" i="8"/>
  <c r="E52" i="8"/>
  <c r="E6" i="8"/>
  <c r="E20" i="8"/>
  <c r="E29" i="8"/>
  <c r="E9" i="8"/>
  <c r="E37" i="8"/>
  <c r="E22" i="8"/>
  <c r="E41" i="8"/>
  <c r="E45" i="8"/>
  <c r="E3" i="6"/>
  <c r="B17" i="10"/>
  <c r="E42" i="8"/>
  <c r="E44" i="8"/>
  <c r="E31" i="8"/>
  <c r="E21" i="8"/>
  <c r="E16" i="8"/>
  <c r="E12" i="8"/>
  <c r="E50" i="8"/>
  <c r="E24" i="8"/>
  <c r="E27" i="8"/>
  <c r="E14" i="8"/>
  <c r="E33" i="8"/>
  <c r="E5" i="6"/>
  <c r="E10" i="8"/>
  <c r="E39" i="8"/>
  <c r="E25" i="8"/>
  <c r="E35" i="8"/>
  <c r="N17" i="10"/>
  <c r="E7" i="8"/>
  <c r="K17" i="10"/>
  <c r="E49" i="8"/>
  <c r="E51" i="8"/>
  <c r="E30" i="8"/>
  <c r="E48" i="8"/>
  <c r="E15" i="8"/>
  <c r="E18" i="8"/>
  <c r="E4" i="6"/>
  <c r="E28" i="8"/>
  <c r="E38" i="8"/>
  <c r="E5" i="8"/>
  <c r="E23" i="8"/>
  <c r="E11" i="8"/>
  <c r="E2" i="6"/>
  <c r="E53" i="8"/>
  <c r="E47" i="8"/>
  <c r="E4" i="8"/>
  <c r="E32" i="8"/>
  <c r="E17" i="8"/>
  <c r="E43" i="8"/>
  <c r="E40" i="8"/>
</calcChain>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<sst xmlns="http://schemas.openxmlformats.org/spreadsheetml/2006/main" count="130132" uniqueCount="10955">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</sst>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5" formatCode="_([$$-409]* #,##0.00_);_([$$-409]* \(#,##0.00\);_([$$-409]* &quot;-&quot;??_);_(@_)"/>
    <numFmt numFmtId="166" formatCode="\$\ 0.00,\ &quot;K&quot;"/>
    <numFmt numFmtId="167" formatCode="&quot;#&quot;\ 0"/>
  </numFmts>
  <fonts count="6"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Abadi"/>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37">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2" xfId="0" applyBorder="1"/>
    <xf numFmtId="0" fontId="0" fillId="0" borderId="9" xfId="0" applyBorder="1"/>
    <xf numFmtId="166" fontId="0" fillId="0" borderId="1" xfId="0" applyNumberFormat="1" applyBorder="1"/>
    <xf numFmtId="166" fontId="0" fillId="0" borderId="2" xfId="0" applyNumberFormat="1" applyBorder="1"/>
    <xf numFmtId="166" fontId="0" fillId="0" borderId="7" xfId="0" applyNumberFormat="1" applyBorder="1"/>
    <xf numFmtId="166" fontId="0" fillId="0" borderId="8" xfId="0" applyNumberFormat="1" applyBorder="1"/>
    <xf numFmtId="166" fontId="0" fillId="0" borderId="9" xfId="0" applyNumberFormat="1" applyBorder="1"/>
    <xf numFmtId="166" fontId="0" fillId="0" borderId="10" xfId="0" applyNumberFormat="1" applyBorder="1"/>
    <xf numFmtId="166" fontId="0" fillId="0" borderId="0" xfId="1" applyNumberFormat="1" applyFon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5" fontId="0" fillId="0" borderId="0" xfId="0" applyNumberFormat="1"/>
    <xf numFmtId="167" fontId="0" fillId="0" borderId="0" xfId="0" applyNumberFormat="1"/>
    <xf numFmtId="10" fontId="0" fillId="0" borderId="0" xfId="2" applyNumberFormat="1" applyFont="1"/>
    <xf numFmtId="0" fontId="0" fillId="0" borderId="11" xfId="0" applyBorder="1"/>
    <xf numFmtId="0" fontId="0" fillId="0" borderId="12" xfId="0" applyBorder="1"/>
    <xf numFmtId="0" fontId="0" fillId="0" borderId="3" xfId="0" applyBorder="1" applyAlignment="1">
      <alignment horizontal="left"/>
    </xf>
    <xf numFmtId="0" fontId="0" fillId="0" borderId="3" xfId="0" applyBorder="1"/>
    <xf numFmtId="0" fontId="0" fillId="0" borderId="13" xfId="0" applyBorder="1"/>
    <xf numFmtId="0" fontId="0" fillId="0" borderId="14" xfId="0" applyBorder="1"/>
    <xf numFmtId="164" fontId="5" fillId="0" borderId="0" xfId="0" applyNumberFormat="1" applyFont="1"/>
    <xf numFmtId="0" fontId="0" fillId="0" borderId="4" xfId="0" applyNumberFormat="1" applyBorder="1"/>
    <xf numFmtId="0" fontId="0" fillId="0" borderId="5" xfId="0" applyNumberFormat="1" applyBorder="1"/>
    <xf numFmtId="0" fontId="0" fillId="0" borderId="6" xfId="0" applyNumberFormat="1" applyBorder="1"/>
  </cellXfs>
  <cellStyles count="3">
    <cellStyle name="Currency" xfId="1" builtinId="4"/>
    <cellStyle name="Normal" xfId="0" builtinId="0"/>
    <cellStyle name="Per cent" xfId="2" builtinId="5"/>
  </cellStyles>
  <dxfs count="10">
    <dxf>
      <numFmt numFmtId="166" formatCode="\$\ 0.00,\ &quot;K&quot;"/>
    </dxf>
    <dxf>
      <numFmt numFmtId="166" formatCode="\$\ 0.00,\ &quot;K&quot;"/>
    </dxf>
    <dxf>
      <numFmt numFmtId="165" formatCode="_([$$-409]* #,##0.00_);_([$$-409]* \(#,##0.00\);_([$$-409]* &quot;-&quot;??_);_(@_)"/>
    </dxf>
    <dxf>
      <numFmt numFmtId="165" formatCode="_([$$-409]* #,##0.00_);_([$$-409]* \(#,##0.00\);_([$$-409]* &quot;-&quot;??_);_(@_)"/>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patternFill>
          <bgColor theme="1" tint="0.14996795556505021"/>
        </patternFill>
      </fill>
      <border>
        <left style="thin">
          <color auto="1"/>
        </left>
        <right style="thin">
          <color auto="1"/>
        </right>
        <top style="thin">
          <color auto="1"/>
        </top>
        <bottom style="thin">
          <color auto="1"/>
        </bottom>
      </border>
    </dxf>
    <dxf>
      <font>
        <color theme="0"/>
      </font>
      <border>
        <bottom style="thin">
          <color theme="8"/>
        </bottom>
        <vertical/>
        <horizontal/>
      </border>
    </dxf>
    <dxf>
      <font>
        <b val="0"/>
        <i val="0"/>
        <color theme="0"/>
      </font>
      <fill>
        <patternFill>
          <fgColor auto="1"/>
          <bgColor theme="1" tint="0.24994659260841701"/>
        </patternFill>
      </fill>
      <border diagonalUp="0" diagonalDown="0">
        <left/>
        <right/>
        <top/>
        <bottom/>
        <vertical/>
        <horizontal/>
      </border>
    </dxf>
  </dxfs>
  <tableStyles count="2">
    <tableStyle name="AB" pivot="0" table="0" count="11" xr9:uid="{C1092D1E-824A-F442-BE09-1AECE241EA87}">
      <tableStyleElement type="wholeTable" dxfId="9"/>
      <tableStyleElement type="headerRow" dxfId="8"/>
      <tableStyleElement type="totalRow" dxfId="7"/>
    </tableStyle>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8" tint="0.79998168889431442"/>
              <bgColor theme="8"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8" tint="0.59999389629810485"/>
              <bgColor theme="8"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77777777777776E-2"/>
          <c:y val="0.30232558139534882"/>
          <c:w val="0.84722222222222221"/>
          <c:h val="0.48837209302325579"/>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827-AA4B-A836-75D9F830AE9C}"/>
            </c:ext>
          </c:extLst>
        </c:ser>
        <c:dLbls>
          <c:showLegendKey val="0"/>
          <c:showVal val="0"/>
          <c:showCatName val="0"/>
          <c:showSerName val="0"/>
          <c:showPercent val="0"/>
          <c:showBubbleSize val="0"/>
        </c:dLbls>
        <c:smooth val="0"/>
        <c:axId val="476947008"/>
        <c:axId val="477781856"/>
      </c:lineChart>
      <c:catAx>
        <c:axId val="476947008"/>
        <c:scaling>
          <c:orientation val="minMax"/>
        </c:scaling>
        <c:delete val="1"/>
        <c:axPos val="b"/>
        <c:numFmt formatCode="General" sourceLinked="1"/>
        <c:majorTickMark val="none"/>
        <c:minorTickMark val="none"/>
        <c:tickLblPos val="nextTo"/>
        <c:crossAx val="477781856"/>
        <c:crosses val="autoZero"/>
        <c:auto val="1"/>
        <c:lblAlgn val="ctr"/>
        <c:lblOffset val="100"/>
        <c:noMultiLvlLbl val="0"/>
      </c:catAx>
      <c:valAx>
        <c:axId val="477781856"/>
        <c:scaling>
          <c:orientation val="minMax"/>
        </c:scaling>
        <c:delete val="1"/>
        <c:axPos val="l"/>
        <c:numFmt formatCode="General" sourceLinked="1"/>
        <c:majorTickMark val="none"/>
        <c:minorTickMark val="none"/>
        <c:tickLblPos val="nextTo"/>
        <c:crossAx val="47694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068702290076333E-2"/>
          <c:y val="0.29545454545454547"/>
          <c:w val="0.83206106870229013"/>
          <c:h val="0.5"/>
        </c:manualLayout>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6C9-A44D-82F0-4385A9B64FAB}"/>
            </c:ext>
          </c:extLst>
        </c:ser>
        <c:dLbls>
          <c:showLegendKey val="0"/>
          <c:showVal val="0"/>
          <c:showCatName val="0"/>
          <c:showSerName val="0"/>
          <c:showPercent val="0"/>
          <c:showBubbleSize val="0"/>
        </c:dLbls>
        <c:smooth val="0"/>
        <c:axId val="2087600"/>
        <c:axId val="476553904"/>
      </c:lineChart>
      <c:catAx>
        <c:axId val="2087600"/>
        <c:scaling>
          <c:orientation val="minMax"/>
        </c:scaling>
        <c:delete val="1"/>
        <c:axPos val="b"/>
        <c:numFmt formatCode="General" sourceLinked="1"/>
        <c:majorTickMark val="none"/>
        <c:minorTickMark val="none"/>
        <c:tickLblPos val="nextTo"/>
        <c:crossAx val="476553904"/>
        <c:crosses val="autoZero"/>
        <c:auto val="1"/>
        <c:lblAlgn val="ctr"/>
        <c:lblOffset val="100"/>
        <c:noMultiLvlLbl val="0"/>
      </c:catAx>
      <c:valAx>
        <c:axId val="476553904"/>
        <c:scaling>
          <c:orientation val="minMax"/>
        </c:scaling>
        <c:delete val="1"/>
        <c:axPos val="l"/>
        <c:numFmt formatCode="General" sourceLinked="1"/>
        <c:majorTickMark val="none"/>
        <c:minorTickMark val="none"/>
        <c:tickLblPos val="nextTo"/>
        <c:crossAx val="208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979865771812082E-2"/>
          <c:y val="0.25641025641025639"/>
          <c:w val="0.8523489932885906"/>
          <c:h val="0.62393162393162394"/>
        </c:manualLayout>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139-AE45-AED8-95734686C1E0}"/>
            </c:ext>
          </c:extLst>
        </c:ser>
        <c:dLbls>
          <c:showLegendKey val="0"/>
          <c:showVal val="0"/>
          <c:showCatName val="0"/>
          <c:showSerName val="0"/>
          <c:showPercent val="0"/>
          <c:showBubbleSize val="0"/>
        </c:dLbls>
        <c:smooth val="0"/>
        <c:axId val="353369696"/>
        <c:axId val="478092800"/>
      </c:lineChart>
      <c:catAx>
        <c:axId val="353369696"/>
        <c:scaling>
          <c:orientation val="minMax"/>
        </c:scaling>
        <c:delete val="1"/>
        <c:axPos val="b"/>
        <c:numFmt formatCode="General" sourceLinked="1"/>
        <c:majorTickMark val="none"/>
        <c:minorTickMark val="none"/>
        <c:tickLblPos val="nextTo"/>
        <c:crossAx val="478092800"/>
        <c:crosses val="autoZero"/>
        <c:auto val="1"/>
        <c:lblAlgn val="ctr"/>
        <c:lblOffset val="100"/>
        <c:noMultiLvlLbl val="0"/>
      </c:catAx>
      <c:valAx>
        <c:axId val="478092800"/>
        <c:scaling>
          <c:orientation val="minMax"/>
        </c:scaling>
        <c:delete val="1"/>
        <c:axPos val="l"/>
        <c:numFmt formatCode="General" sourceLinked="1"/>
        <c:majorTickMark val="none"/>
        <c:minorTickMark val="none"/>
        <c:tickLblPos val="nextTo"/>
        <c:crossAx val="35336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1F4-5548-9FF3-EF778D0C60E7}"/>
            </c:ext>
          </c:extLst>
        </c:ser>
        <c:dLbls>
          <c:showLegendKey val="0"/>
          <c:showVal val="0"/>
          <c:showCatName val="0"/>
          <c:showSerName val="0"/>
          <c:showPercent val="0"/>
          <c:showBubbleSize val="0"/>
        </c:dLbls>
        <c:smooth val="0"/>
        <c:axId val="446665056"/>
        <c:axId val="454915248"/>
      </c:lineChart>
      <c:catAx>
        <c:axId val="446665056"/>
        <c:scaling>
          <c:orientation val="minMax"/>
        </c:scaling>
        <c:delete val="1"/>
        <c:axPos val="b"/>
        <c:numFmt formatCode="General" sourceLinked="1"/>
        <c:majorTickMark val="none"/>
        <c:minorTickMark val="none"/>
        <c:tickLblPos val="nextTo"/>
        <c:crossAx val="454915248"/>
        <c:crosses val="autoZero"/>
        <c:auto val="1"/>
        <c:lblAlgn val="ctr"/>
        <c:lblOffset val="100"/>
        <c:noMultiLvlLbl val="0"/>
      </c:catAx>
      <c:valAx>
        <c:axId val="454915248"/>
        <c:scaling>
          <c:orientation val="minMax"/>
        </c:scaling>
        <c:delete val="1"/>
        <c:axPos val="l"/>
        <c:numFmt formatCode="General" sourceLinked="1"/>
        <c:majorTickMark val="none"/>
        <c:minorTickMark val="none"/>
        <c:tickLblPos val="nextTo"/>
        <c:crossAx val="44666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277777777777776E-2"/>
          <c:y val="0.30232558139534882"/>
          <c:w val="0.84722222222222221"/>
          <c:h val="0.48837209302325579"/>
        </c:manualLayout>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76F-5E4E-87D6-42531DB1D731}"/>
            </c:ext>
          </c:extLst>
        </c:ser>
        <c:dLbls>
          <c:showLegendKey val="0"/>
          <c:showVal val="0"/>
          <c:showCatName val="0"/>
          <c:showSerName val="0"/>
          <c:showPercent val="0"/>
          <c:showBubbleSize val="0"/>
        </c:dLbls>
        <c:smooth val="0"/>
        <c:axId val="476947008"/>
        <c:axId val="477781856"/>
      </c:lineChart>
      <c:catAx>
        <c:axId val="476947008"/>
        <c:scaling>
          <c:orientation val="minMax"/>
        </c:scaling>
        <c:delete val="1"/>
        <c:axPos val="b"/>
        <c:numFmt formatCode="General" sourceLinked="1"/>
        <c:majorTickMark val="none"/>
        <c:minorTickMark val="none"/>
        <c:tickLblPos val="nextTo"/>
        <c:crossAx val="477781856"/>
        <c:crosses val="autoZero"/>
        <c:auto val="1"/>
        <c:lblAlgn val="ctr"/>
        <c:lblOffset val="100"/>
        <c:noMultiLvlLbl val="0"/>
      </c:catAx>
      <c:valAx>
        <c:axId val="477781856"/>
        <c:scaling>
          <c:orientation val="minMax"/>
        </c:scaling>
        <c:delete val="1"/>
        <c:axPos val="l"/>
        <c:numFmt formatCode="General" sourceLinked="1"/>
        <c:majorTickMark val="none"/>
        <c:minorTickMark val="none"/>
        <c:tickLblPos val="nextTo"/>
        <c:crossAx val="47694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C2F-A449-A250-E866FB64C68D}"/>
            </c:ext>
          </c:extLst>
        </c:ser>
        <c:dLbls>
          <c:showLegendKey val="0"/>
          <c:showVal val="0"/>
          <c:showCatName val="0"/>
          <c:showSerName val="0"/>
          <c:showPercent val="0"/>
          <c:showBubbleSize val="0"/>
        </c:dLbls>
        <c:axId val="1797001279"/>
        <c:axId val="567535984"/>
      </c:areaChart>
      <c:barChart>
        <c:barDir val="col"/>
        <c:grouping val="clustered"/>
        <c:varyColors val="0"/>
        <c:ser>
          <c:idx val="1"/>
          <c:order val="1"/>
          <c:tx>
            <c:strRef>
              <c:f>'Combo chart'!$C$3</c:f>
              <c:strCache>
                <c:ptCount val="1"/>
                <c:pt idx="0">
                  <c:v>Sum of Profit</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C2F-A449-A250-E866FB64C68D}"/>
            </c:ext>
          </c:extLst>
        </c:ser>
        <c:dLbls>
          <c:showLegendKey val="0"/>
          <c:showVal val="0"/>
          <c:showCatName val="0"/>
          <c:showSerName val="0"/>
          <c:showPercent val="0"/>
          <c:showBubbleSize val="0"/>
        </c:dLbls>
        <c:gapWidth val="170"/>
        <c:overlap val="48"/>
        <c:axId val="1139650927"/>
        <c:axId val="567933520"/>
      </c:barChart>
      <c:catAx>
        <c:axId val="179700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67535984"/>
        <c:crosses val="autoZero"/>
        <c:auto val="1"/>
        <c:lblAlgn val="ctr"/>
        <c:lblOffset val="100"/>
        <c:noMultiLvlLbl val="0"/>
      </c:catAx>
      <c:valAx>
        <c:axId val="5675359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 </a:t>
                </a:r>
                <a:r>
                  <a:rPr lang="en-GB">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97001279"/>
        <c:crosses val="autoZero"/>
        <c:crossBetween val="between"/>
      </c:valAx>
      <c:valAx>
        <c:axId val="5679335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39650927"/>
        <c:crosses val="max"/>
        <c:crossBetween val="between"/>
      </c:valAx>
      <c:catAx>
        <c:axId val="1139650927"/>
        <c:scaling>
          <c:orientation val="minMax"/>
        </c:scaling>
        <c:delete val="1"/>
        <c:axPos val="b"/>
        <c:numFmt formatCode="General" sourceLinked="1"/>
        <c:majorTickMark val="out"/>
        <c:minorTickMark val="none"/>
        <c:tickLblPos val="nextTo"/>
        <c:crossAx val="567933520"/>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4"/>
  </c:pivotSource>
  <c:chart>
    <c:autoTitleDeleted val="1"/>
    <c:pivotFmts>
      <c:pivotFmt>
        <c:idx val="0"/>
        <c:spPr>
          <a:solidFill>
            <a:schemeClr val="accent1"/>
          </a:solidFill>
          <a:ln w="19050">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tx1">
                <a:lumMod val="15000"/>
                <a:lumOff val="85000"/>
              </a:schemeClr>
            </a:solidFill>
          </a:ln>
          <a:effectLst/>
        </c:spPr>
      </c:pivotFmt>
      <c:pivotFmt>
        <c:idx val="3"/>
        <c:spPr>
          <a:solidFill>
            <a:schemeClr val="accent1"/>
          </a:solidFill>
          <a:ln w="19050">
            <a:solidFill>
              <a:schemeClr val="tx1">
                <a:lumMod val="15000"/>
                <a:lumOff val="85000"/>
              </a:schemeClr>
            </a:solidFill>
          </a:ln>
          <a:effectLst/>
        </c:spPr>
      </c:pivotFmt>
      <c:pivotFmt>
        <c:idx val="4"/>
        <c:spPr>
          <a:solidFill>
            <a:schemeClr val="accent1"/>
          </a:solidFill>
          <a:ln w="19050">
            <a:solidFill>
              <a:schemeClr val="tx1">
                <a:lumMod val="15000"/>
                <a:lumOff val="85000"/>
              </a:schemeClr>
            </a:solidFill>
          </a:ln>
          <a:effectLst/>
        </c:spPr>
      </c:pivotFmt>
      <c:pivotFmt>
        <c:idx val="5"/>
        <c:spPr>
          <a:solidFill>
            <a:schemeClr val="accent1"/>
          </a:solidFill>
          <a:ln w="19050">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tx1">
                <a:lumMod val="15000"/>
                <a:lumOff val="85000"/>
              </a:schemeClr>
            </a:solidFill>
          </a:ln>
          <a:effectLst/>
        </c:spPr>
      </c:pivotFmt>
      <c:pivotFmt>
        <c:idx val="7"/>
        <c:spPr>
          <a:solidFill>
            <a:schemeClr val="accent6">
              <a:lumMod val="20000"/>
              <a:lumOff val="80000"/>
            </a:schemeClr>
          </a:solidFill>
          <a:ln w="19050">
            <a:solidFill>
              <a:schemeClr val="tx1">
                <a:lumMod val="15000"/>
                <a:lumOff val="85000"/>
              </a:schemeClr>
            </a:solidFill>
          </a:ln>
          <a:effectLst/>
        </c:spPr>
      </c:pivotFmt>
      <c:pivotFmt>
        <c:idx val="8"/>
        <c:spPr>
          <a:solidFill>
            <a:schemeClr val="accent6">
              <a:lumMod val="40000"/>
              <a:lumOff val="60000"/>
            </a:schemeClr>
          </a:solidFill>
          <a:ln w="19050">
            <a:solidFill>
              <a:schemeClr val="tx1">
                <a:lumMod val="15000"/>
                <a:lumOff val="85000"/>
              </a:schemeClr>
            </a:solidFill>
          </a:ln>
          <a:effectLst/>
        </c:spPr>
      </c:pivotFmt>
    </c:pivotFmts>
    <c:plotArea>
      <c:layout>
        <c:manualLayout>
          <c:layoutTarget val="inner"/>
          <c:xMode val="edge"/>
          <c:yMode val="edge"/>
          <c:x val="0.28010510250095388"/>
          <c:y val="0.20638526434195725"/>
          <c:w val="0.46622185993270659"/>
          <c:h val="0.75594544431945998"/>
        </c:manualLayout>
      </c:layout>
      <c:doughnutChart>
        <c:varyColors val="1"/>
        <c:ser>
          <c:idx val="0"/>
          <c:order val="0"/>
          <c:tx>
            <c:strRef>
              <c:f>'Pie chart'!$B$3</c:f>
              <c:strCache>
                <c:ptCount val="1"/>
                <c:pt idx="0">
                  <c:v>Total</c:v>
                </c:pt>
              </c:strCache>
            </c:strRef>
          </c:tx>
          <c:spPr>
            <a:ln w="19050">
              <a:solidFill>
                <a:schemeClr val="tx1">
                  <a:lumMod val="15000"/>
                  <a:lumOff val="85000"/>
                </a:schemeClr>
              </a:solidFill>
            </a:ln>
          </c:spPr>
          <c:explosion val="2"/>
          <c:dPt>
            <c:idx val="0"/>
            <c:bubble3D val="0"/>
            <c:spPr>
              <a:solidFill>
                <a:schemeClr val="accent6">
                  <a:lumMod val="75000"/>
                </a:schemeClr>
              </a:solidFill>
              <a:ln w="19050">
                <a:solidFill>
                  <a:schemeClr val="tx1">
                    <a:lumMod val="15000"/>
                    <a:lumOff val="85000"/>
                  </a:schemeClr>
                </a:solidFill>
              </a:ln>
              <a:effectLst/>
            </c:spPr>
            <c:extLst>
              <c:ext xmlns:c16="http://schemas.microsoft.com/office/drawing/2014/chart" uri="{C3380CC4-5D6E-409C-BE32-E72D297353CC}">
                <c16:uniqueId val="{00000001-6E24-7144-9A52-043DFE609B30}"/>
              </c:ext>
            </c:extLst>
          </c:dPt>
          <c:dPt>
            <c:idx val="1"/>
            <c:bubble3D val="0"/>
            <c:spPr>
              <a:solidFill>
                <a:schemeClr val="accent6">
                  <a:lumMod val="20000"/>
                  <a:lumOff val="80000"/>
                </a:schemeClr>
              </a:solidFill>
              <a:ln w="19050">
                <a:solidFill>
                  <a:schemeClr val="tx1">
                    <a:lumMod val="15000"/>
                    <a:lumOff val="85000"/>
                  </a:schemeClr>
                </a:solidFill>
              </a:ln>
              <a:effectLst/>
            </c:spPr>
            <c:extLst>
              <c:ext xmlns:c16="http://schemas.microsoft.com/office/drawing/2014/chart" uri="{C3380CC4-5D6E-409C-BE32-E72D297353CC}">
                <c16:uniqueId val="{00000003-6E24-7144-9A52-043DFE609B30}"/>
              </c:ext>
            </c:extLst>
          </c:dPt>
          <c:dPt>
            <c:idx val="2"/>
            <c:bubble3D val="0"/>
            <c:spPr>
              <a:solidFill>
                <a:schemeClr val="accent6">
                  <a:lumMod val="40000"/>
                  <a:lumOff val="60000"/>
                </a:schemeClr>
              </a:solidFill>
              <a:ln w="19050">
                <a:solidFill>
                  <a:schemeClr val="tx1">
                    <a:lumMod val="15000"/>
                    <a:lumOff val="85000"/>
                  </a:schemeClr>
                </a:solidFill>
              </a:ln>
              <a:effectLst/>
            </c:spPr>
            <c:extLst>
              <c:ext xmlns:c16="http://schemas.microsoft.com/office/drawing/2014/chart" uri="{C3380CC4-5D6E-409C-BE32-E72D297353CC}">
                <c16:uniqueId val="{00000005-6E24-7144-9A52-043DFE609B3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E24-7144-9A52-043DFE609B3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450-E844-8544-4FA0772FBC8D}"/>
            </c:ext>
          </c:extLst>
        </c:ser>
        <c:dLbls>
          <c:showLegendKey val="0"/>
          <c:showVal val="1"/>
          <c:showCatName val="0"/>
          <c:showSerName val="0"/>
          <c:showPercent val="0"/>
          <c:showBubbleSize val="0"/>
        </c:dLbls>
        <c:gapWidth val="108"/>
        <c:axId val="446161536"/>
        <c:axId val="1865389439"/>
      </c:barChart>
      <c:catAx>
        <c:axId val="44616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65389439"/>
        <c:crosses val="autoZero"/>
        <c:auto val="1"/>
        <c:lblAlgn val="ctr"/>
        <c:lblOffset val="100"/>
        <c:noMultiLvlLbl val="0"/>
      </c:catAx>
      <c:valAx>
        <c:axId val="1865389439"/>
        <c:scaling>
          <c:orientation val="minMax"/>
        </c:scaling>
        <c:delete val="1"/>
        <c:axPos val="b"/>
        <c:numFmt formatCode="General" sourceLinked="1"/>
        <c:majorTickMark val="none"/>
        <c:minorTickMark val="none"/>
        <c:tickLblPos val="nextTo"/>
        <c:crossAx val="446161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F42-EA49-9A7C-0649C3BC9AAA}"/>
            </c:ext>
          </c:extLst>
        </c:ser>
        <c:dLbls>
          <c:showLegendKey val="0"/>
          <c:showVal val="0"/>
          <c:showCatName val="0"/>
          <c:showSerName val="0"/>
          <c:showPercent val="0"/>
          <c:showBubbleSize val="0"/>
        </c:dLbls>
        <c:smooth val="0"/>
        <c:axId val="476947008"/>
        <c:axId val="477781856"/>
      </c:lineChart>
      <c:catAx>
        <c:axId val="476947008"/>
        <c:scaling>
          <c:orientation val="minMax"/>
        </c:scaling>
        <c:delete val="1"/>
        <c:axPos val="b"/>
        <c:numFmt formatCode="General" sourceLinked="1"/>
        <c:majorTickMark val="none"/>
        <c:minorTickMark val="none"/>
        <c:tickLblPos val="nextTo"/>
        <c:crossAx val="477781856"/>
        <c:crosses val="autoZero"/>
        <c:auto val="1"/>
        <c:lblAlgn val="ctr"/>
        <c:lblOffset val="100"/>
        <c:noMultiLvlLbl val="0"/>
      </c:catAx>
      <c:valAx>
        <c:axId val="477781856"/>
        <c:scaling>
          <c:orientation val="minMax"/>
        </c:scaling>
        <c:delete val="1"/>
        <c:axPos val="l"/>
        <c:numFmt formatCode="General" sourceLinked="1"/>
        <c:majorTickMark val="none"/>
        <c:minorTickMark val="none"/>
        <c:tickLblPos val="nextTo"/>
        <c:crossAx val="47694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13B-984E-9EB6-C4781E510EC6}"/>
            </c:ext>
          </c:extLst>
        </c:ser>
        <c:dLbls>
          <c:showLegendKey val="0"/>
          <c:showVal val="0"/>
          <c:showCatName val="0"/>
          <c:showSerName val="0"/>
          <c:showPercent val="0"/>
          <c:showBubbleSize val="0"/>
        </c:dLbls>
        <c:smooth val="0"/>
        <c:axId val="2087600"/>
        <c:axId val="476553904"/>
      </c:lineChart>
      <c:catAx>
        <c:axId val="2087600"/>
        <c:scaling>
          <c:orientation val="minMax"/>
        </c:scaling>
        <c:delete val="1"/>
        <c:axPos val="b"/>
        <c:numFmt formatCode="General" sourceLinked="1"/>
        <c:majorTickMark val="none"/>
        <c:minorTickMark val="none"/>
        <c:tickLblPos val="nextTo"/>
        <c:crossAx val="476553904"/>
        <c:crosses val="autoZero"/>
        <c:auto val="1"/>
        <c:lblAlgn val="ctr"/>
        <c:lblOffset val="100"/>
        <c:noMultiLvlLbl val="0"/>
      </c:catAx>
      <c:valAx>
        <c:axId val="476553904"/>
        <c:scaling>
          <c:orientation val="minMax"/>
        </c:scaling>
        <c:delete val="1"/>
        <c:axPos val="l"/>
        <c:numFmt formatCode="General" sourceLinked="1"/>
        <c:majorTickMark val="none"/>
        <c:minorTickMark val="none"/>
        <c:tickLblPos val="nextTo"/>
        <c:crossAx val="2087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CB1-514C-9EFD-6DA0C6B50C3F}"/>
            </c:ext>
          </c:extLst>
        </c:ser>
        <c:dLbls>
          <c:showLegendKey val="0"/>
          <c:showVal val="0"/>
          <c:showCatName val="0"/>
          <c:showSerName val="0"/>
          <c:showPercent val="0"/>
          <c:showBubbleSize val="0"/>
        </c:dLbls>
        <c:smooth val="0"/>
        <c:axId val="353369696"/>
        <c:axId val="478092800"/>
      </c:lineChart>
      <c:catAx>
        <c:axId val="353369696"/>
        <c:scaling>
          <c:orientation val="minMax"/>
        </c:scaling>
        <c:delete val="1"/>
        <c:axPos val="b"/>
        <c:numFmt formatCode="General" sourceLinked="1"/>
        <c:majorTickMark val="none"/>
        <c:minorTickMark val="none"/>
        <c:tickLblPos val="nextTo"/>
        <c:crossAx val="478092800"/>
        <c:crosses val="autoZero"/>
        <c:auto val="1"/>
        <c:lblAlgn val="ctr"/>
        <c:lblOffset val="100"/>
        <c:noMultiLvlLbl val="0"/>
      </c:catAx>
      <c:valAx>
        <c:axId val="478092800"/>
        <c:scaling>
          <c:orientation val="minMax"/>
        </c:scaling>
        <c:delete val="1"/>
        <c:axPos val="l"/>
        <c:numFmt formatCode="General" sourceLinked="1"/>
        <c:majorTickMark val="none"/>
        <c:minorTickMark val="none"/>
        <c:tickLblPos val="nextTo"/>
        <c:crossAx val="353369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262-6D40-845B-9F97653FCE85}"/>
            </c:ext>
          </c:extLst>
        </c:ser>
        <c:dLbls>
          <c:showLegendKey val="0"/>
          <c:showVal val="0"/>
          <c:showCatName val="0"/>
          <c:showSerName val="0"/>
          <c:showPercent val="0"/>
          <c:showBubbleSize val="0"/>
        </c:dLbls>
        <c:smooth val="0"/>
        <c:axId val="446665056"/>
        <c:axId val="454915248"/>
      </c:lineChart>
      <c:catAx>
        <c:axId val="446665056"/>
        <c:scaling>
          <c:orientation val="minMax"/>
        </c:scaling>
        <c:delete val="1"/>
        <c:axPos val="b"/>
        <c:numFmt formatCode="General" sourceLinked="1"/>
        <c:majorTickMark val="none"/>
        <c:minorTickMark val="none"/>
        <c:tickLblPos val="nextTo"/>
        <c:crossAx val="454915248"/>
        <c:crosses val="autoZero"/>
        <c:auto val="1"/>
        <c:lblAlgn val="ctr"/>
        <c:lblOffset val="100"/>
        <c:noMultiLvlLbl val="0"/>
      </c:catAx>
      <c:valAx>
        <c:axId val="454915248"/>
        <c:scaling>
          <c:orientation val="minMax"/>
        </c:scaling>
        <c:delete val="1"/>
        <c:axPos val="l"/>
        <c:numFmt formatCode="General" sourceLinked="1"/>
        <c:majorTickMark val="none"/>
        <c:minorTickMark val="none"/>
        <c:tickLblPos val="nextTo"/>
        <c:crossAx val="44666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24E-464B-9438-3156954C5326}"/>
            </c:ext>
          </c:extLst>
        </c:ser>
        <c:dLbls>
          <c:showLegendKey val="0"/>
          <c:showVal val="0"/>
          <c:showCatName val="0"/>
          <c:showSerName val="0"/>
          <c:showPercent val="0"/>
          <c:showBubbleSize val="0"/>
        </c:dLbls>
        <c:smooth val="0"/>
        <c:axId val="466071696"/>
        <c:axId val="465776656"/>
      </c:lineChart>
      <c:catAx>
        <c:axId val="466071696"/>
        <c:scaling>
          <c:orientation val="minMax"/>
        </c:scaling>
        <c:delete val="1"/>
        <c:axPos val="b"/>
        <c:numFmt formatCode="General" sourceLinked="1"/>
        <c:majorTickMark val="none"/>
        <c:minorTickMark val="none"/>
        <c:tickLblPos val="nextTo"/>
        <c:crossAx val="465776656"/>
        <c:crosses val="autoZero"/>
        <c:auto val="1"/>
        <c:lblAlgn val="ctr"/>
        <c:lblOffset val="100"/>
        <c:noMultiLvlLbl val="0"/>
      </c:catAx>
      <c:valAx>
        <c:axId val="465776656"/>
        <c:scaling>
          <c:orientation val="minMax"/>
        </c:scaling>
        <c:delete val="1"/>
        <c:axPos val="l"/>
        <c:numFmt formatCode="General" sourceLinked="1"/>
        <c:majorTickMark val="none"/>
        <c:minorTickMark val="none"/>
        <c:tickLblPos val="nextTo"/>
        <c:crossAx val="46607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'Combo chart'!$B$3</c:f>
              <c:strCache>
                <c:ptCount val="1"/>
                <c:pt idx="0">
                  <c:v>Sum of Sales</c:v>
                </c:pt>
              </c:strCache>
            </c:strRef>
          </c:tx>
          <c:spPr>
            <a:solidFill>
              <a:schemeClr val="accent1"/>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58B-4A44-96CA-8848AA51C016}"/>
            </c:ext>
          </c:extLst>
        </c:ser>
        <c:dLbls>
          <c:showLegendKey val="0"/>
          <c:showVal val="0"/>
          <c:showCatName val="0"/>
          <c:showSerName val="0"/>
          <c:showPercent val="0"/>
          <c:showBubbleSize val="0"/>
        </c:dLbls>
        <c:axId val="1797001279"/>
        <c:axId val="567535984"/>
      </c:areaChart>
      <c:barChart>
        <c:barDir val="col"/>
        <c:grouping val="clustered"/>
        <c:varyColors val="0"/>
        <c:ser>
          <c:idx val="1"/>
          <c:order val="1"/>
          <c:tx>
            <c:strRef>
              <c:f>'Combo chart'!$C$3</c:f>
              <c:strCache>
                <c:ptCount val="1"/>
                <c:pt idx="0">
                  <c:v>Sum of Profit</c:v>
                </c:pt>
              </c:strCache>
            </c:strRef>
          </c:tx>
          <c:spPr>
            <a:solidFill>
              <a:schemeClr val="accent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58B-4A44-96CA-8848AA51C016}"/>
            </c:ext>
          </c:extLst>
        </c:ser>
        <c:dLbls>
          <c:showLegendKey val="0"/>
          <c:showVal val="0"/>
          <c:showCatName val="0"/>
          <c:showSerName val="0"/>
          <c:showPercent val="0"/>
          <c:showBubbleSize val="0"/>
        </c:dLbls>
        <c:gapWidth val="219"/>
        <c:overlap val="48"/>
        <c:axId val="1139650927"/>
        <c:axId val="567933520"/>
      </c:barChart>
      <c:catAx>
        <c:axId val="179700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535984"/>
        <c:crosses val="autoZero"/>
        <c:auto val="1"/>
        <c:lblAlgn val="ctr"/>
        <c:lblOffset val="100"/>
        <c:noMultiLvlLbl val="0"/>
      </c:catAx>
      <c:valAx>
        <c:axId val="567535984"/>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001279"/>
        <c:crosses val="autoZero"/>
        <c:crossBetween val="between"/>
      </c:valAx>
      <c:valAx>
        <c:axId val="56793352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650927"/>
        <c:crosses val="max"/>
        <c:crossBetween val="between"/>
      </c:valAx>
      <c:catAx>
        <c:axId val="1139650927"/>
        <c:scaling>
          <c:orientation val="minMax"/>
        </c:scaling>
        <c:delete val="1"/>
        <c:axPos val="b"/>
        <c:numFmt formatCode="General" sourceLinked="1"/>
        <c:majorTickMark val="out"/>
        <c:minorTickMark val="none"/>
        <c:tickLblPos val="nextTo"/>
        <c:crossAx val="56793352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tx1">
                <a:lumMod val="15000"/>
                <a:lumOff val="8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tx1">
                <a:lumMod val="15000"/>
                <a:lumOff val="85000"/>
              </a:schemeClr>
            </a:solidFill>
          </a:ln>
          <a:effectLst/>
        </c:spPr>
      </c:pivotFmt>
      <c:pivotFmt>
        <c:idx val="2"/>
        <c:spPr>
          <a:solidFill>
            <a:schemeClr val="accent1"/>
          </a:solidFill>
          <a:ln w="19050">
            <a:solidFill>
              <a:schemeClr val="tx1">
                <a:lumMod val="15000"/>
                <a:lumOff val="85000"/>
              </a:schemeClr>
            </a:solidFill>
          </a:ln>
          <a:effectLst/>
        </c:spPr>
      </c:pivotFmt>
      <c:pivotFmt>
        <c:idx val="3"/>
        <c:spPr>
          <a:solidFill>
            <a:schemeClr val="accent1"/>
          </a:solidFill>
          <a:ln w="19050">
            <a:solidFill>
              <a:schemeClr val="tx1">
                <a:lumMod val="15000"/>
                <a:lumOff val="85000"/>
              </a:schemeClr>
            </a:solidFill>
          </a:ln>
          <a:effectLst/>
        </c:spPr>
      </c:pivotFmt>
    </c:pivotFmts>
    <c:plotArea>
      <c:layout/>
      <c:doughnutChart>
        <c:varyColors val="1"/>
        <c:ser>
          <c:idx val="0"/>
          <c:order val="0"/>
          <c:tx>
            <c:strRef>
              <c:f>'Pie chart'!$B$3</c:f>
              <c:strCache>
                <c:ptCount val="1"/>
                <c:pt idx="0">
                  <c:v>Total</c:v>
                </c:pt>
              </c:strCache>
            </c:strRef>
          </c:tx>
          <c:spPr>
            <a:ln w="19050">
              <a:solidFill>
                <a:schemeClr val="tx1">
                  <a:lumMod val="15000"/>
                  <a:lumOff val="85000"/>
                </a:schemeClr>
              </a:solidFill>
            </a:ln>
          </c:spPr>
          <c:explosion val="2"/>
          <c:dPt>
            <c:idx val="0"/>
            <c:bubble3D val="0"/>
            <c:spPr>
              <a:solidFill>
                <a:schemeClr val="accent1"/>
              </a:solidFill>
              <a:ln w="19050">
                <a:solidFill>
                  <a:schemeClr val="tx1">
                    <a:lumMod val="15000"/>
                    <a:lumOff val="85000"/>
                  </a:schemeClr>
                </a:solidFill>
              </a:ln>
              <a:effectLst/>
            </c:spPr>
            <c:extLst>
              <c:ext xmlns:c16="http://schemas.microsoft.com/office/drawing/2014/chart" uri="{C3380CC4-5D6E-409C-BE32-E72D297353CC}">
                <c16:uniqueId val="{00000001-6A52-734A-9BDA-328C7A01E37E}"/>
              </c:ext>
            </c:extLst>
          </c:dPt>
          <c:dPt>
            <c:idx val="1"/>
            <c:bubble3D val="0"/>
            <c:spPr>
              <a:solidFill>
                <a:schemeClr val="accent2"/>
              </a:solidFill>
              <a:ln w="19050">
                <a:solidFill>
                  <a:schemeClr val="tx1">
                    <a:lumMod val="15000"/>
                    <a:lumOff val="85000"/>
                  </a:schemeClr>
                </a:solidFill>
              </a:ln>
              <a:effectLst/>
            </c:spPr>
            <c:extLst>
              <c:ext xmlns:c16="http://schemas.microsoft.com/office/drawing/2014/chart" uri="{C3380CC4-5D6E-409C-BE32-E72D297353CC}">
                <c16:uniqueId val="{00000003-6A52-734A-9BDA-328C7A01E37E}"/>
              </c:ext>
            </c:extLst>
          </c:dPt>
          <c:dPt>
            <c:idx val="2"/>
            <c:bubble3D val="0"/>
            <c:spPr>
              <a:solidFill>
                <a:schemeClr val="accent3"/>
              </a:solidFill>
              <a:ln w="19050">
                <a:solidFill>
                  <a:schemeClr val="tx1">
                    <a:lumMod val="15000"/>
                    <a:lumOff val="85000"/>
                  </a:schemeClr>
                </a:solidFill>
              </a:ln>
              <a:effectLst/>
            </c:spPr>
            <c:extLst>
              <c:ext xmlns:c16="http://schemas.microsoft.com/office/drawing/2014/chart" uri="{C3380CC4-5D6E-409C-BE32-E72D297353CC}">
                <c16:uniqueId val="{00000005-6A52-734A-9BDA-328C7A01E3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A535-544E-B4C4-DEA13596F6DB}"/>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3AE-A641-AE8A-F6DB901C62C3}"/>
            </c:ext>
          </c:extLst>
        </c:ser>
        <c:dLbls>
          <c:showLegendKey val="0"/>
          <c:showVal val="0"/>
          <c:showCatName val="0"/>
          <c:showSerName val="0"/>
          <c:showPercent val="0"/>
          <c:showBubbleSize val="0"/>
        </c:dLbls>
        <c:gapWidth val="219"/>
        <c:axId val="446161536"/>
        <c:axId val="1865389439"/>
      </c:barChart>
      <c:catAx>
        <c:axId val="446161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5389439"/>
        <c:crosses val="autoZero"/>
        <c:auto val="1"/>
        <c:lblAlgn val="ctr"/>
        <c:lblOffset val="100"/>
        <c:noMultiLvlLbl val="0"/>
      </c:catAx>
      <c:valAx>
        <c:axId val="18653894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16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B101BD22-52EC-ED45-8DF7-A30C837F388B}">
          <cx:tx>
            <cx:txData>
              <cx:f>_xlchart.v1.1</cx:f>
              <cx:v>Sum of Profit</cx:v>
            </cx:txData>
          </cx:tx>
          <cx:spPr>
            <a:gradFill flip="none" rotWithShape="1">
              <a:gsLst>
                <a:gs pos="0">
                  <a:schemeClr val="bg1">
                    <a:lumMod val="95000"/>
                  </a:schemeClr>
                </a:gs>
                <a:gs pos="100000">
                  <a:schemeClr val="accent1">
                    <a:lumMod val="75000"/>
                    <a:alpha val="77148"/>
                  </a:schemeClr>
                </a:gs>
              </a:gsLst>
              <a:lin ang="2700000" scaled="1"/>
              <a:tileRect/>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axis>
      <cx:axis id="1" hidden="1">
        <cx:valScaling/>
        <cx:tickLabels/>
        <cx:numFmt formatCode="\$\ 0,\ &quot;K&quot;" sourceLinked="0"/>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7D8CCEF-AE0E-2046-BBC8-541101121423}">
          <cx:tx>
            <cx:txData>
              <cx:f>_xlchart.v5.5</cx:f>
              <cx:v>Sales</cx:v>
            </cx:txData>
          </cx:tx>
          <cx:dataId val="0"/>
          <cx:layoutPr>
            <cx:geography cultureLanguage="en-GB" cultureRegion="IN" attribution="Powered by Bing">
              <cx:geoCache provider="{E9337A44-BEBE-4D9F-B70C-5C5E7DAFC167}">
                <cx:binary>7H1Zc9u4tu5fSeX50I2RAE6d3lVNSpY8O44zuF9Yiu2Q4EyC868/i5aUtumhd2/51r2quupUOrak
hQV8WPMC+D+33X/fxver8kOXxKn579vu949BVeX//dtv5ja4T1bmING3ZWayn9XBbZb8lv38qW/v
f7srV61O/d8Iwuy322BVVvfdx3/9D1Dz77PT7HZV6Sz9VN+X/dW9qePKvPHei299uM3qtBq/7gOl
3z9+SXV1f/fhc7Wq7s3HD/dppav+us/vf//45JMfP/w2pfds7A8xsFfVd/Bdqg44olwgbn/8EGep
v/m9pdQBwpIyjLh6eIntoOerBL74b/PzwM3q7q68N+bD5v/Pvv5kCs/e1SZz16vhZiPTXz4/zPK3
p6v9r/+Z/ALmPfnNI0Cmi/R3bwHriU5n2lSlvq3w7x8X5Sq9+3CdVat4uzJrOJ588CVG/26o9Y55
kcFnXHzrM2DL/zsOnq7UWxuCkQOA2yY23uAun+4LjMQB55gxjtB6Y2zHXu+LDUP/9eGNDfJ0hV7e
IK/RefLd3z9+u/n4N5Ly/+Tm+SNe/Vglq+3SvbZx/n3YKDkQts2IjRR6eNGnsEn7QDJEKUFkjZra
jr2GbcPQzrC9RmcC2x+newnbt5UJQNqqLN2u3u7IMXHAMAYVLMUaGVC0jxUxJggEzmYSgS4eX3g7
9kbgfvG0M3h/Te8ZqQl+3/7YS/zOs7IKPrirMot1+p7Sxw84VVRwutGJEwyFOsCSU2nb9gOECIzt
2oKvMXzK17PFf2zsnwCx9jieGde/IfeExO8fz929xPJzVgOWs1UEFni7mu8gjeyAURszLl6RRoQO
CEVMYZttR11j+JifnRF8k9gEv8+zvcTv8j5NTR83q1S/J37oQCpbgOu6VpZoYgeFOJBUSiXERlLB
vXksiY+52hnFN4lNULzcT416skrNymzXcHf5o/KASSbICNDDCz+1hkoeUAnoQszyy1o+xm/Nz87I
vUJmgtnJ572UvC/VKnhHxNQBJVQIm0BEML7IU8Qwxge2kIQQe2L1Rj52RupFIhOcvlzvJU4X5b3/
rp4mPVDgg0ib2r9igOeepgRnFITusVCtGdkZqlfITMC6uNpLsL7el0mWVtuF210TMnaABCfw39SE
kQMb4nNlS7qGkW8HXTsiG052hus1OhO8vu6ncJ3p20D7q/cM5NiBFEwoIfEal0nmRPIDAfEB+JWb
9yfqcMvRzsC9SmiC3NnRXkraRRSvguxdkycQvkGqk9kbCzaG2I8Vo4KUF5IUoW1QMEmebDnaGblX
CU2QuzjZT+QCnW111TsoSASJE84pUxtXcaInJaTEkKJcko28TVEDbnZH7CUiU7SWe4nW+X2zulu9
H15QaqCQx2K/kiQT/YixfWADnlJI+eBITryQNT87I/YKmQlm51/3ErPr++5dozF8wGwqGfiED4g8
U4wAKeSUIVjbZJUB0seO4wM7OyP2MpUJYNff9xKwdaru3bNYkFMG4JDEGxcRVN9jgwZoArCKkldU
42OudobvTWITFM/3M5d1ft9+OL4vzX2/3f/vYt4APaQ43cjeJK4WbAyrORSgN8Ec2469ySn/4ml3
BF8nNcXveC+l8Ksuff2ueUgKLiMmCknF1ppz4pwIeWCD2pSMkfX70yBuw9HO2G2n9ozQBLmvf+wl
cqPk3WRltN377yB3UACnirCxVvrwmiLHD2x4h0ORYC14kzBuy9GzBV8bxpcYfLkC/iqhCXLnN3uJ
3DXk/6El5P7+/aCjHIrc4ImgjQM5TUVCEZwySjjbFslBpT51VzYs7Yzdr8k9ozQB7/p8L8Eb9+bZ
fadv3zGeo1B6I5gKzDZF0ongYWQfYAjDAd5nkcGWm2fL/Z8I3Xpiz0hNkDs/21vklqskh0aG8h1F
j9EDW4JOhHj7Za2JD6CkaoNF3PSnTERv3FC/2Hq29P8Jiq9TmwK5n+H5ukT8f6CXAaoEiCoQxZcr
qHKssDKQQfxyGvMpXztD+TfkJlh+dvdSKM+gcrB6z4YUaCqCZi+OlXjZ/cRIHdgMPFSbTsKGDSs7
4/YanQlgZ/taPTAmq0u99R9e8ur+YSMuFLZtwX91eU19F0UOmBDUhnzmi27nmV5ztDtwrxGaInex
n6K20ul72j0OLiU0XvJH/QiPMy22OiAYQgUkNtHCVNxGdnbH7EUqU8DmewmYm8VZubp7T0dTQouz
5BxtY29wJx9jBi3vB5wJCcK2le91SmXLys54vUpoApm7nzJ2FEN7ZabNdvV2144MHWDCoC2P/9W2
9RgyCQ2WDBobuNy0BUHC83Fkt+VoZ+ReJTRB7mg/G5xPs1ob/a6uCEUHamzGg/7Xp2KmMDiSGBqD
5AbTiWr8xcvOoL1OaYLa6X4mwY6ydrXd7+8gawQaT6AWLtjLvqOiUA1HyMZo8/4kATZyszNkLxKZ
oHW0n2iNntr4J8/f032EYjdBUDrd6j9QgBMFaXPIWzKyyWpOQHvE1M7YvUVrAuHZ5730Sb7dm+rD
NrP+fpIHza9whAdOgkDl4OE1OUYAobcNCTLIgP0Vmj+2ck/Y2hnGt6lNgPy2n/Xyb9rcZqnR79sG
ZkPVlVM4irV+PZNEASVzzhU0FI2viZP5i6XdAdxO7hmlKXhHeymF5/c/ypWJ3tP0QZaSCBAxsUlB
T2qucCgWXJmx2WHdoYL4Vvi3Ndc1R88W/J8nMF8hNEHufD9juqM76ODbLt07eCwMDgUowIVtUpLP
OougVg7yJsD8bUddA/bAyM5ovUxlAtXRbC+F7Ci9e+d4QB2MDbACKgEv60f7gEg44GGrTSVhEhZs
GNodtPXEntGZwrafBboT0Dj1bdRvt/vuQjZ2NBCwXMyeSBf0NRMJx3Wg42gN6ASwLSvPVvqfKsVX
CU0gO7nZS0k7hDyXfs+GSyIPOPgZmNBpMAC5ZCkoI2NP8wsuyIaTnQF7jc4Er8P9zJW4q1j/zMr3
bhuC9gTbBg25RgY/dR6h5gYhgAAfZWvqtgK+yVD+4mln8P6a3jNSE/zc/YzDt3d5fMh+foCEbJ38
eM+DqBDLKQRJZDwW2B5H4nACFWEohENf7Yvq8iW2niHwT1Xnv0V0AuvM3Us1erYyZnUb1Oa+qsxW
OnY3f3AvCsgdhQM+G505kUwBpxwRXKUD7evbQdci+YSfnYF8m9oEwbP9FMyrAG75+XBkYrhgZ7uW
7wAgAEQkBN4bsVMTNwYA5Bgax6CWt5bLSVz+mKudYXyT2ATFq/2Mzs9WZf++CI4qdXRB+cSdETYc
9IGUGTStvIjclpOdUXuV0ASxs9leak43g/bH20rf1tW7ih0XHHPoRnnRoxGQuKYSIj4yyaU84mZn
4N6iNcHOvd5L7Gb38apdvWdHHxzXgqIdtOxtOxumUsfhCIm0GcUbhTrBb8vRzuC9SmiC3Gw/c2GL
+wwOH6zeT+LgKjC4LYpIuT2UNa0iUDgcxMCTQZsk5sTQbRjaGbfX6ExgW+ynk/JHGb331SdwfnxM
LNNXbt4bO8CoghOv0CT28JoI3JajnYF7ldAEuT+u9lJVnumxy/99b40aDxYoDPBsoJkEB4odYAXJ
Fjhwt5XzTXCw5WVn0H7N6hmlCWpn+5nQ/KPUQ/aeLbJw3ABcRug+2Z7jmajJh3trxmAA6uYP4gaY
rsPuNXQbhp4t9z8NzV+jM4Htjz//7wjb6zeo/rpFdLaqVvOH+2gf3Wz69rvby00nX90s8IvB3npd
j+5+/4gpQPLontuRyBNoluAKab2F69FX7lem+v2jhTmoWiQQlNKhbxNDX8THDy2U9Me3bLjfjdnQ
aoYlXAIHyvjjh3S8NfD3j4TAzW+QA4C6BLTGQCwJDhE0AY9v4THZA5ElgqvhBIZ38K+7gC+zuIdb
fH4tx+bnD2mdXGY6rczvHzlEovn6YyOvDDSF5EwBWzacZGJMgqLPb1dXcPMkfBr/F5RG4iHkPvls
TJ7XTj4kpncaDHy6Q5yo05z55adAx+VtLiJyHQSRdUVU0S9SZvW5G2vJ3dh0duogL25nlo3dSln5
nHdNfmMQAjq25RPfsZpMX4Zll0eOlXN6lAVddFhDD8k8x6E6JRbqLgOVtjMdRv0iI310NYR0WCpf
GCfAVn2fDtZQOgFr2YXV6eCiS2MdO4Gp2pXy834laNDrmR/AsrmB31jaKaNyOBQxKo55b+U/ahKE
q8pv+0sr6vGMyLC/6cuhdFXuR8Kl/VDdN6WPHZLH7MiH47Cf/MD+hCtLayeLDflS026IICL7dS/y
CxBQ2AFTCGwbbuQcj6tA+9p44ugxBMnAWGh5xv48lFQdcVrzeU660nZU1lmRQ0lRCUeTRF1mIien
aUtgarktM+7qCDWLIQj7uRA8O1JD3ZwNHg/OSc2yO6wj61tacHMV9FY35zoMz2pe4cCRQRV/jWNP
LvygzA9rQ7MLKcsvVUz5kuftqfBbck0CshCBugsLu/jx9qQVaLynk4Y25XEDj8fn4J4GNu7LR/su
h7ujfA/l6WeWJd4NHtH3swx/h9bM7tISqDyqQ1oeJWFbzVmQJsRJrGo4NDQczrq6Qz/yCMMyKN52
F37KouM2o/yz18O/CtDE9yTP8IlvkfYiqG18Sv2iu+TS++qzjiyU1vHXKG0b145itNRpmy4Cq7QW
UUPtWQ8yOh9QAnuaVqg5QQO9S+36tC0JXla1x5e9LE3lMI/OdNdH8463ZI5yFRxyfRPnKjxmLGtv
dZBRJ65oe5uXHj0SfVwuywo3jhcEjZs39WGl2+4KhDI6F40FwmQivYzoHUp0WDq2V9pmFoUDP5HM
T1ztya6eaW0KJxOhWqChJC7RtZyJNO2uuhRQcqpUh2dJQIvTXsbkW1+l+b2Mi6R00rY0tgOtIsWy
GwQ+TANjlqrL9UlcVejMC/ruUqa4OeNRAZMjtI6TeREM4bIvg1C5A/PJlaWr7sJUGBaUaP9QD3JY
tnyUTSsaPiVNa76xwBQ/lB/5p4yVykV+14GX8JbATHQWxPaQWoOWQErh0DpgqSCoeLx3iN94nt8I
6yqo0PCpUnW6sLCJv/ZdK2elqJXL1Lh3ymy4bYkcXFOZvHdZ2wd3YZ5157lNvOOiQsU3UbB8Fgcx
WhQy/94pFs2K2k6+JAVQiZqSx07Y0HQRA/anmecFDqr8YW643837JCNXHSoj5ogeptrXVn/GAk+7
oK76w4ZxMirULDoueV7hOa8sMteoLoBm13TnZZQNnx62bR4WytXa7s/KguNTnGfezyyW6Lu0EvNN
hdh8S62hOId+2jJ0kjxIghmlqf6RomhRZKWVuHWn6sChdW0vWD9EYh7JQF5IVGQ9xLJvLT9BT0R3
XH4KdkcguGKWQIAgRtF+JLptgY3lD6V3RcrctmYVFtjpy8L6HA4KZoBDgly7MNZ12OsmcHiXq/ys
K9OgW0ikwbxQkMHaIXHhHcuoyVdRY5e9o4o2990cl95NyXqYDCIxPip0bR3+8wmw0bxCaQTs8sOl
Z48nkA6RKXHgi6vYHqp5F+LuvMh9/7Cwvbh0TAp6xita0BfEBhWTBtya2zLNV8hD/AS3tvcTZI+C
Yu6zFe0EPrXbLjoOSF57h0UsvetYFInnBKkfS+dt3h/s8V/2+mHxGRQGMCZEwMnxsdH5Me9tUupy
YC2/ymrOU6c1xvsJu9mTy9KU8Vc86OEs7Ex3EYsmXVSJhBmQNLWPZK6b4yyR2m0VKY9i3pZHmSis
68pO1EK1rNJuWdTpxSCNPhUE5t8mKiZOZVrzswEzARBp9sN4bX2EhkE2blQM3WXN2ihdiEaUbh7y
welICWqorr1vJMDh0pKWPDa6IHMPEkCHsaH+YR4H3U1pp8OibBvvSPdBOR9SkUq3IqS7x74BfUUS
ZjWuyQmeDzRXhzSLfuCkXJqApoVDozw/ilnj3aQCRB18gu7yQfQ8Zfl3pWcFzdyO4Jd1GnnHQ1eS
q5iYvp4lIW1cRYrgDuVmOAxR4N3AzmvuWZyMGmRcmlB4x7VOhzOGBlg+loDmy3WJnJ4k0TXKyeA7
rLD1d5GEtzRLsqPCD7qjqCXGLUvSuBaLyWnQtWbGRdydh3gAW/L2RgAncSqGCuJABF3toLNHd3Di
NoCuTmoTNcVVEONKuD0CAXMedHPcdsWi94rAFYEHEwiGwD8EVyxf2aQaPg0YdNLcT8xRYBViFsRh
fFzo2LROnyAduY0V6sTx/fSwKqJRXLFAP/oWxV9A/Vc/SMua+1oLZs0gnknEzAQy04sU3LGzJq34
PBGoh33AUho7MY29+DDGXoYcNST1UvpWN+uHXBx1LPnStRmmwCVc3utaRC9UYVuf4LaEvp2ZGtV3
BQezAvsrmJVZkS07PJgFA6ldiliPLueIa97q6pvpoiW3oqafdUQPc0X7bzjP0xnNJHWAnyBxTAgC
oXwGmzUkhrk2ZLVuIXWVzMqmiY4zHKLloOLecmw6FIuhIEF2RjqPKTevo+Ar2AH91VhhHDtD3lLp
ZDoJvxnJ1ODEUWH7ywD8ls5NKGgDxwR5cGcpga+sph0dnLLLjpHswFSZxJ6VQxP5Dg3qal51QYJg
uhGovBgeDoIc05bwb6+qQQz6gAyeK23D2CwecHrt+5U58hADqzPgkP4IqKd718d2Hp1YVTW6P6r/
5MMzQ6z54BfoRxJnoFerIpGzHjQ7cq10wKc+b6PjHjaCdPw2y04s1geZyzGl33E2aAn7qR4+hany
ageLsLsqwbdcVlaqfMeYYfhJ7EgeyXqw5lDujmxH2h72HVQO7Zw1jXKlsXXg2qUnnLa0YBfqArxM
p/PLWaV4ZDk899BM0yH+KUR7VWVFrF0ObqvntJFI3biNknMhkuCSJKJ1wRgoWBnVD58eBGkTS278
73VIdJvlfan9YPOElF8//us6S+DPwxM8/vrl+ICVv36Ciw7XT2Z581OQhxwjdjP90MjNL1rAzIa7
MZp88sOz0PaV4PXpYzv+o8gWLmYlYLl/Wf5nke3kcR9juLj5zja0RXBtKKcEGljBkGIIV/8KbeEi
XsQFRJeQpoL8L0SVm8iWcWhJgNgVsvlw8APuzAPHfxPZwsErqKmJ8fwO1L3HzvR/EtmyiXqUUCEf
s2TQkwQpaLgr4Kmh9OoWaw5m/LxO7nwTg5r7mxDmaQQDlzROBoA0wWNLXHY0TvIOBpCh7QQycWq1
0s25Vm6Q3D1a+BdCRA4r+ShagrEgToLLmQgFlc/Hx6E8HavHBsc8Zvgs5HGPwhyCIUgP2GCRJYkK
/qcJO1/eBpknK7QAA2WsAdpQeK/TY0RR4Sd3oD6l8C/8mgVwb+jCK3206GVa32uJpE5O65IZi50g
Ox+OYqNCr7yWIepPbGZl3nVfVIch0fzYVCG+DIss1E4fekVauSSF4F7SkkPM0NhWa5y2oaqa8Tgp
guhzocBdhxwASxuRzYCJpHLA0SXGSWtyXOJcf+m7uD6JvaIW7tD0cXuYNDqmyYmoeDjjnT2cSxzx
9k8rQ7YTWX6iHVmR0oUrbRm9YJbIh5OwUoH1uUWWZumcNj64AblbRWHVeQsRl9os/r/WePSYpycJ
wcfJLQqZCpC0N7TG9iDAC9/a6I3x+TCgMSAZRiB6gGZqkJxNSgzqDlKOHUuKwVWA4iH3tlUc0Msk
oSUUupzg4h04ng5sbBUHVCvGjmtIY8ExWwka558ojlFu//KwGdRFoIhMEdzKBNQwXGD9VNYIRkFU
88A+UX4GAXuCIRDAabkc+j4a3Ko0fPVogV6Q7pcGFOPTdOCKUQiq8KjJHsVTEcw6J3nCTygncoab
Vi8GVXeXdiyLpd8b/Hfx8wsTBN378FQCeD7BQ3z3aDwV2oMB28BORBbYq1DBADQM8bXhjV6LyfpZ
QS9MbZJdHNcSoB7DREhsj227T6dWBm3g1xFmJ1HS8pUWYbnk1aBzxyY+Pq+GQX0VUYjPS493V2+v
6qjfJzDCToIOHMgwwd0UeAJjW4AziKySnRgSsqNU5pg4Fk/lLGn8NHHfHgw/dcYfNg3sQKwI3EsD
qatRRh5j2EF2MBGdZidtZsNAIi9R47QhAp+mqUToOykN8+A46ToDrlUZNOY7w1kczLpYW+DcpAoa
V39J3Qsr/3z6UEmACB1Mh7AFtN8+ZSjEgVfHvsdOZMtguiop9AJZEfz1n40F5h8MFGxh2DgT6+SH
FMVB37MTalp8XjPL3Ikq6a7qkOQ3b09rXMenqNpg1SFdPj5GDizwaCgf7V1d5aVlZzU7abzgpyFG
zWuSWH+D5ktrB0oITg7AYKClJmCiJmSiIjE7gURBdhLKJsjBvc0tFw8ROLJvzwg/TaeMW8eGYh2k
8uF+FFhCOUFKehQ3g4XpCRjYKJnRBsbEngXJurg0+Y0sIr5idg9CqlV31QcVPYIEGD36Gzae72Ab
MVB7aBRVSLtP2PAIhiwChMwnHRjXYxql2HIKT8nT3DKwQwuVJPMoIpCW7ocasucPwstzoxegQcrl
29y8hAD0DSimRqThzuWnMEexsrskykF4G6+7gpJZ67RpnZ2wvFTzfz6UDQ2yHI8NtHAH/tOhulyW
WSkKeqI5LK9SPoisFXeg6iHoyuBy7Lek8qmqB/UN55zh8JCCqxhhuGfbNw+qLC6K3Dr2wIsbHMsq
8xsIk/OboZXdZZP2oB3eHhGPuP0lMeOQcLsEFJeg0XsEeKxmPZaYPBrgSW5YqGPklXrBZGrFjilN
d2W3VneljQe4Ug6JnECG5Fr7IFJJV2Unwkrzdia1XSyHAszfgwapWJQb2AAQY0MW2xrwTGMIHt9m
GY4vPuUZDL8AbQobEW6HomNp6inPqexC1iWUHZsYJYdoCIbDTNvWoY9NVDsZSvrOd+M4LDPPzcK8
t+fQymB/KksLctZ9GAOPXuIBkB73q7uBJtVdR6KxohIMIFeksEDzojLEjcNxC4E49hVbFYHsICVY
lEsUwtdKZI9Je/jezISEHrUkLG4q8GJPpM/ocRnCAjp9FPaXvo6tcm7DScyv1RBYoRsor8BLbDiQ
NiIo21miAjtywRH1qOPXmtqLOC1gDAkrbZugvywKKJQ4rGEkcGqd43MTZLBDcobzmz4T1bCwvEHZ
x21OsxNT+Uk560ucBsdRHFR3URgXNyJPSX6cYN1fQZEJqiikshrIVUS+/hP3CiATA7WjyGll630t
IC1wk1aRvYo0gd3OQsJXPVbmzoBTDha6afgq6SNymw8eWTaFKK5Ku0oWvBWFK7TPGgf0b8OdVnGw
MLjH+NqiBQhpJ+Up8yLLpR2DFfW097VnkN3xKDV3UDmRMysj+LoaCKyPaj1xZYw/fCUNN3e5YoBT
YrfqK+5KcxdB8o1ARqZS88F4kCySkGr/WkOgbzuW19Mj5aVAJQl7fD1UsG6sRqZYW9QULPVhbuyY
QmYrKMMlFH+q2OmFgJ3NApv1TpL2gzgORsfECgXUoAqoeaKQdFdR1tvdPEaWZc94GuPzQhewayKK
+ErYEaxmH4Z55TaZ7FO3QZ6wj/NRX1qNKMzCsKaIF6QjwAw8kC9K5mUFdtHOApC/DPm9P08Gic8D
K4kBSp5U0vUyWbQz0TOwN1XkebGDUwp7uQkt9dUgD8jKCuo9nUW7yxyPqd2qElF32ENoCInalBPq
5tQfzgYRD76LdcJXTVbwlR3UikBmu1TxjPe4/OzTgSyHofXFjPg2+zNtmvRaDro/i4smnhWmy7AT
WjGWh1ij8ljHWXPkxz0MY+Kuc9t0yOoZMp59HceDbh0EGfLIETzszyGgRCcJCzIIUyMFhQ1uqNtx
i7l9OvTXkUJ8XmdBnh9HqIf8OuzJwBmQST9VuZGpE3p1cp/xsvop2ZAdQZtufQ6Zxjp1+y70OreO
QDON1elk3qK8hEWASvR3O45Kc2h4b9+O9a2ZqdL0NDOohNQnNNK3jqpzPcNhli6arM7OVdjg1k0H
E/zpU4s7Iqvys94O7EWR9t4J7itRLKRp7ZtcJ9Vhn+bDnzakyo4p5IN7p2vZ8GcaF9GccwIVJtwA
jNLjkBWP2vTPMA9FNUubACp4qBRQWOyRcURXGDIry8SaF+ADOg04L4eJJNWomDwnzZB3VUfGOkqj
Ij8Ky8Ac9rzu7z0/a+eBpa1PvcqS7zpqmBv3aeXkqY6csDDaEVG5EhUD+dCDNfNIErh1U+LDJM+A
kLTOWRcgUP/UyzInKmmAZ7aIaVZBFl9B74JTwg3QPkTophvLv9BitIQSSs9nqW5aKHV6MBCLlTdj
tR8cySw3LjyJOJgNWW/NSZLVX/LILnK3Sc1hzaPeTQN0GwuTfVexJo5WuDs0FlRM6xj4UF6VfAKr
NEQA/BCc2qxondxHgKjwSXiaCZVeoqrOL2NTwaa2IJtUrXqvwucWCUEkoOzBu3mWVyQ8sTsPHGxC
u6pwQdtWd36JQCFlg8LXPRpgy6KqUV+hMNj5c1l3HM0jHXSpAzlH1DiJ8OLBJdzKbjwMFYO4Kyz3
oVhbGQX2WNbc005MWHaSlfFIDXe5WUS6AhUE2hgcM6gpXlodxFHGhODC2c2Ar5ucgejXAS+WrGNh
t+Q4ym/yHLatm4kmM04Up/ENyQof/Lmgbh1MM5KBzAcmT/7kYSDzn33eMMc0ovLmsajMPA1Ze5/I
tvBdSKHyb8r21FEZKLOMs94PnLTzde3EOAx+mKZahdBoMedM+77rQT3AfI8Hq7Y+6yHP6FKSQJ43
ZahdO9bRPGjbYhla9nAIaaH8y6D8RDhw51/7peFlcmX7+U8SD987OBh9EVWkWoJeFbFLVFnPWZ2T
O78K/LtB6/azXwtADiQ+nBeQ5lYO80U7OE2go94pYiOObQ6P0p11bZwnrrFBj7tRbfx2WakOnTCo
WZ5BDZpe2UOnLadMoho7NqAQuuDsqK9W2nTpvMNVDGXFkl1AzSu+KDCrrxItC7fMsLlljRXPs2qg
PzJlNycV5LWIwz2ibcdIqt0oKAOnrYdWOUkRg7pQHp+FiWTHfdv88HKr/dxWfvQJ1zU6g6Qy/zNq
7ch3yziA8nKYYu0UPfXPFev1WdlxemypVkEisPHNiug2P0ngco15qnl9Ao1AluewCspaCwwq79AC
Z7aZdVDj8xzNPNEdBnFKr20oai2blA6fcx14p6iHDHwVoMxRjd/ewJO/i3qOjGH6uNNdx12ZIQsS
714LDQR2h9p8oeCs0hKiXOs0FEP2BemSKNeK6iR1CBQnomUNm+e8BQv/EzeFOavzvFl0YAhP0tAk
8Qx6GDzjZBjCiwCU2yJiHtZuDp6F5ULFvfnkk6alThp6PId9GZc3UVdRB05n8NNOE1CjFPWqcou8
gU4ekpS158ZpRs4q0Q/c6VWB5VzGgoFCxO19RmwomSqrGA793GdHjEGdkI71HVMLfWUSXHypcW++
yrhn8wZ6b9wh7LQTCZs5DAUBdrohFDOat0K72BugqpdUYIcq1DeuZ0EeccZgqS6bAeKUNB6gSMkz
T18QJLovqGytM64r6juaFvRQWrQUTpqn/LAwgrduRrQyixr27k8PSpbfckmr25Z74q61K1sfotyu
jWtizGM3zGJROp6k2c+hGgo9K4Ohr5eiyn/yoPMvTZhQsHLwzO9jqA8FmZNlaTELOl30DhNl6UZg
nS+suA3nBNleNYO+J3XsD33XOSjIBNTRa1bJk6hGvWMx0XwP7D6rXeEP4QUSnkCOl6fxRariuHJS
0lmfAosCajEkkNjyf9k7s+W4jWxdv8p+AUQAiTFvgRo5k6Io0TcISmxjHhJz4un3h5LdR5Z9pOh9
3d3RalvBYgGJzDX8w0LVzuUyviypgtD61sH+l0F5vrzy/v+LhQoLbuG71uZvDMqfczK/h0L/+NCf
UCjGB+lKXkIJ1Cnogv/EQXl/F/Q+7137njrZRvLw5hpT0NGhXNi+/A8E1PYwUIB9+vwAKOl/iIDy
Hpy/NmAwAL5gkCTqDnpH3DQ/gAGd5eVqhNS+Wl1zUWFZJt6E4CmPhUZ55kyvJtnhznDd5ilrdX1H
GAUtCCrTimo55nvLz8wP+VCset+JpbhPgyEvQs+oc1JKd1xkZl8NNVEdqL9VOzdYoGmbWDrQnsXs
H3TqptdTOTc3ZiItP2xEedOmXfHgN3ZwrEyZHmP2/NEpSmeIksqINwLVO65Z2p0LkN3bsdfxbqW6
owsZ9dCF1RyIa10K71M2iu3gVCKPFj9OIljY6ZjTLRF7m/ipUY4zh5kxL+fR/FIUa/PmF2VwuxY2
zVsHPLLnB5L9PHnLoYgX736OlyDZW0gpzSiF6T5bOnZORSeMr3PTqd/9NpP3dl4H5yaueBHjImIF
SdRaD1najsfBtrsnp3fmq7ygkb/0lFVk5+JfudmYUe5ufWDZ2io0dOLdJWadXPftanytvaQbQtRC
4g51UH3Wmfo8yUU95bPwjkUaTB/Tdhg+SDksVViinvxCskk+d0ZRyGh06X88L8nHcK3hsMegPpdm
4aMXIW+cU1eiieStLt2bQlg1RsKZP9GrC1a6Lr+USAFOcs2Gg+Vk2dfVHMsbGoV7Y03cq6Ib2qsu
XtfrNi6nqHb9/uAvwVb7eqg9QjKb6HioSfFZZlKlIas08tsqoz+I3i6vteXH5PHK40YXmYe9FY83
8HnGKXfN9LiouHxuaif9VAxZWtCNtLYI9dI0+8pzc2tnxK7Zhqmwix7l5FKcVeeMtyNUfR+NjWkX
obam+JBu8o4yoTSP5h6RQbnacNjgQPPvWS5GFC0LKquwLvv12OZp/ZB57oL0Q/s3CeKynUuID0UX
VLftYORoWKmYI6BuxwgbR/s6dKHeX2J/FUAPY+J8UbQNbVi0rrexUvxUa1antV1pwybfSXYNqo67
tXLlYxLrNJoDY4/Ya4pSPe28zr3LSjl9RfFSnM2O6nLODSPdTf2ojw7qj+t1Hbz+kMuh/iibPP5s
VF4C1qSEyvey9q13NZv9GKbmPD5N69zE+0kX1usgy7iOklqNlDu1+q3TpohkO1tvNArdFE160E/9
7JfBybELGL4ukM0pE7oPZUWPj1QhTbNwpD1/sSczvVZm6nwZPWXWoYVMOIn8bi1PbVIHv+W+6d8W
7qLN8yIL+YwOojEijeSmCp20pPdsk745BEg+39wklR87NEcGtc3Oazv71ho9/S+37bRiT1hNjaoo
rj/nydhboCs5Qtm6rLvXwXe6mkY/b89B3Ay7ypjGKhxQ0tykYhl27dA9Wj2zx0OVcZ4701URok6H
2qRdowrKO1ynsd8tDj2jk8pxv86Duioay79yzR6i0k7zgHVw8mMzjoS1ztZ+ZMjWPE6lkz2JyXCP
TWYWy86QQ+zsyfHmqyhSYAyHiDoJE0WirFF6HqkRynOibXVHuTWWyH7t4akLMoeFRWH0qchyigRl
oSQlosXjOU4WtFKBMbe/Tb5uu5NjBP1JmTKJQ9fU/b3Td8bXxvXRj/RWPj1opdkGiaQUz0GpuhCA
cjoYQap+82Y9/wtgY37VTm3d2n0WV/th7gN0P67u4kjGtrpPtYyLXQBLtbOMfroa/UGakWW2H5Ki
b3dBIefrzuuyqEIJs/Nq/8pp9bCb6rp8lCns+5Rk8TkvCJuN5ajjYlbPSe2Ox76bKYFtBySuR9nm
hyiz60gOk7dX5rKC3U1LtZ8sT+0ae6z2ZpNOIizNIL9fTKucxmunVB40tNPNbfZpNZKyPmnfqQvE
k7rwChGmnW0Nw+dx1H1+Hy+xEQoosHsrn+PDapXdk1eV5hPNaPJAWFyOflCsZwruF9ep6ycFv/Q0
Wn1M35fl8cuMbu2zbXTBGKJYm69SnRQvQe0JgtTMsQqyls51XKoHXiWoDn1SudGQFc4d/VQfNdMq
9rnbJYRtUl60VDq7G4UcDyrwVb6z+6q6y6XJ5XqFcUDUCkrQl3DZc44aMLTQ8N4oi8tfl0HcogCM
17Bbh/iDE3TeOc+K+TkZjUDRh8Tpv+zV0Pe1kYzVcTBUc6NNHd/Jpm0/rOzxc8KNf20ztZ5n3blH
+ufxsMRq/a2gX22iVRnrKbFKfcgdLUL6rXGvhnjcF4NLPBoza71GT+afU5TOUTXnD6ocu9BVwr6P
IcQcgmwRP81rfG68XNAlNUkD4uIgVgvG5iFZ/ey4redz1yzWjczX7kS48I+56oz7opgmey/E7D6W
ksI+HpzslC0GoGunlpbvMQeNgsnXj0C081FqKc+TNfYvXdxUD5PlTifOExoJiIMutFtfogGbkykL
YXLN3ZDX6RyNtlSPs43iGn2YjWoJJnGfupl5ylXp3I9FFQOmyeXckxhR3Yv5rpbBV7PJ5Fert0UT
ur2rPmegGr+Zc1yc+8Zoj7WdGkGYTYQatl9KknYQ1keb6uWQTXnxEMtm/q1F97QrBssDBMiCe6Fr
Tl66Bc0Z3SUk8Dy76x5BoWg+1Fp+zkSdELHTIG2vVa9GKzJrmvhoqmb5mhlx8YEh/b168Dpmgp5s
XyojXD2vcKMqt5R5I7whI49JqzZVqIc0ayMSPyvfiFV/6FSyW5Dr6IOdev6hlZ4fpQhH4yhPZjSD
osmvhw6a8zQORvrZbW03exMeRzwCIwfS6+a1SxBoeItavVvLWpZpODZJgeL5ii0ruuIKSapn9G8q
Xl+pfZdPRWHUX/NpES9yGP1nSyXtlVLZs6p9va9sVZ2BUtvIH6cq8hsoi3J9JQD+7mTpWz54r/44
j1/spqeCcDoXrN0dX31p5CewrPJBWeV+dirjhocjwqBrC3C1Qf1ur+4E+NOqDQpXdoA0bczKU9fo
4dFGFqejEZWMCttOJslz4I0dUK1YH9OVegfQaHYr478t1DcP1a9aKJuG5Wct1N3mh/qfH988smnR
xLeP/tFI+TjEkWP7DOZ2fV7/vtFcf/RSARP70HEwQJi3/UAdb83OH5oS2iY6HAQlUMkYCcT21vg/
Oyqb9zvZ+M2ZaIWQjBmb/4mmBHL6rx3V5thEvSV92jzGOtJU/ZXSAqXHhFH2+WkZOL+hJYvU3619
AuAvpk4u+2FqQXoC00+9M20WaEgNUx9EiDVAvsXs5cvBXmFF943bJOpklI01dyFAS2WCEMCsVJkb
3Og4dc5tA1DaIBg7D84IYqk36qps4bOmzIJWmPMSFqIolzmsVigLUJ/mte4D8Elzjbv9lDNSGMbV
Cm6sVDhvdTdZd5WsjJrpB4nnhWMjgvYoSritfV8Y20dsiMSoyDP9gF8JhsZGwh7OLYqscOgh1pLF
lS9VZqEk3di0uKiQyNvt4nf3iaiL5grEvwmueJMdDBSSjueyrjZmLgV6slDSA0M5WFR0udgjaKHk
Nr5xRUIkMHa8aP7ZRGDz5gvwnqYxxpM9pfbHC7Fa2yh5etsEdPUqYNpkYwDD1k/il9xjwHxE0AFU
9mXe9wTItX/Pu4wVqJ0GSrSHn7XjDSpe7I4fcxarua4aF7os4XPhmHAB33jEuYTGNe1EPOcx75Um
vXjpGnpy4a6dgu8MCrt9LXOTe5elu07hOJv2nedk1XWd+umdXdBHBFNshd2cLbd5nE1nu5FErszn
M76xrec3wLtaKqgp9jV/8+2BlmYCWUmlJV/EuD3hSSMj4pH2/WfAIr3czG0Mdb8UIq8gb8oiezQq
wS00Oue3tBMcQxj0MDqRW46sCw0G15guRokqVzuGG/mGn2RHNVSk17aoUvMTLiXHPpTVajThBFSG
8ITnZk61fEHM9zSsvQt7AtsWXZjAVfT5oz/B/IcXpL21KvFcO2zAJUU90rgVG71YHIBBjS0vCWEf
+fMPJfu2iQYT+iuFfYX1GCZ2g+h6nqy0B9/eS423MHCs0bktfR9GgHaCzWcIuLt4Ehw9f26Hd16h
QS1qboRhOquNdQN5nujHENqHgUxgiYu8rfVVncsCtBhUjTKULeqF1iagaciPzsnPAUqNfIKh0LPN
dWfrCDFYgQo82WZSQ+nMvB4rjClL3pdlQw0wMUJWTNs+0bivXsftEYEr2ufKHVF7WD2/bFAmWnhX
yD2VbHbU6Kn3Fya4aylBL1s4M3zWd9OnNNthz7dNGnvT8jTbI0syi0Q/LHivHkhdULJpXhcH4Tny
hfqfhRua1oYrLAM2zOibzXVJZmYHbEdiLNvsSJ/O4ul05GGbBI7MytQr+Gl3Um6L/cjDVffs0EK+
GLk5GWHb54CaOVJT+jAYldBrNL2OCLJjmbozYqis4nbMzDlniPWTUFGLch5Mkw1m2BxyvAysT9w5
cCdi4K4v1A2gFyx82sibuSnlzaq8jRzNNL+hwTiK9N4IuiAafXwhCFMnOmmj6zXxNFnlzixb/+S5
nXkwS0ymrlqMnT1j9QuXZpPy2EuXzIcVY0i6lxyKmG6+4oJWm4hViWZOnzSE2C0gidxnGg2VDSD7
VEjCM3yngVbCKvk9jlc5ZyrWYJcPhAzTjK3nwW1HVrCCAkcmzA+JtFCvBTTuSVp9cqRpFs++zZ7H
hEgvEqR5t37okdQ5p2UkRCKNlzdLsVHNhtxkCKUwrOcY7017lTQ+/JddVyWisjhHhGOu2RE7LUz+
NPOUyix23vpMEJqtWLOn4sBhg2scTzAkfem+mVSZWbTU0PYKQc9z7upZ74qusuuwMhv2i9XDujc1
u3SWEyei8pR1lzXQalVlcT151W4Fqdx2jm/BQF05ecevF0ncvycFppAsddndkq9AbAkFl7lWjohn
7E4jphJ1uOx5Rzh8yBy450hAkNo8TQ8dWQZpx8hJn/s0t7A3zZYaHiflwnjjIyO+XbQEZWpv+1Fu
2plWbfSQvfIgv4W0vIcE37X+TDJy46Abz3nQUxeryZk7nMeG9eB4nK6yLGQejTPLa5cQ6tuJq6bA
eZnrYbGiRblderhE1qZJLe84p4F6sTK7rl/mJNHFJ3e2iROls/ltLhJOJx3cN1nOcp+Pqnq00lFE
QVK/g9NA2bXtlgyUuSXnOCECY8O27ubVJZCV1A8j5A6SxXBJ09pK6Q1SfSL82NW8s5KREiLECN5Y
kQfLeV3V/ZCGwo+XhCXJZPm45iXgYVb6ASytkbyQSrsT3pyKR1RvyqNiXIi1nMlulxJimtCYhZtH
tuq896auXprE6q5kvIwor3QwL9QhdveMOvfcyC0R9V5dPmc6aa/JMcGDVftmzNmd7EOnbKgxyxru
mGCHVAUVYjQFSfox8xVuSl3Hv6lB7A2Iz5secDzqMC+Zfs4ZCMfKqgxYwEGf+3Rsr7G5dlX8AJrU
RICYeJnHQ9v26mAgIHpoUaDklf8UY5MzP2mvbA3yBKBhfAYaqoiqqNS3NyrtVtscxa41gS8AMNc6
8vuBdsFTTh6BnlYni9YjhYprA7xbhX0oajHJ0M/WA638fAUZWxSR4c8azUvdpvqgPV36J8m27KKk
H0EFBU7p68F21vtgGfyrPpekuWxRW8/aDsDP1kdQjubWML36PluL4MoXcbArLYeiBAfVPglQiIZm
u4gQHHi87pbJvPXtBES4N9zlrXSa/KP2q49O7qvyplS986iKtN4bOPSCyFk7eQgme/q91538AuKO
zgurHwS7JfbK9bNd0OnuoI1cnsxJTTu9DNW+CtoljXCgF+Fo9/ltgNlX37Je3ns+BPVhHdEK6TIz
90k2f5Qybw9FBoTvx/NvaPMiTOX+F8zV+il1db2zSiUOduHnoRjc7rE3WVZP1h7zAKrlaz6KZ2Q2
cWjNfX8bZCme4VW78OFjdUBI4BxjOfk3LT7DfaL6ZyVHA2jNozLa95Vqboc1JkQVFfXJnLZ7jN84
9arOuhIgXidXNv25kKNz09grPicXlnjCHvFh8RA9LEoFe0MiOciJWCE7pHhwwFx8qk5jLax7kgBg
gTPVhyQwvHMJpPeYNHZk13Z9EkbfHYMtQ9iQ8rslkePJLXhgfaaN1z5e1C6nYbxlmMLjmFVih/zE
fCq6PLhpdDl8RAlk3OiqLUHxA5/PzU7nfRmmUlKXCLFeDRi4j3k2NJ+xKA8omka4Efa3KJ5Fh73T
n23jzgRTjci8/q4InMPou2AzTVGdZ9P334yi+rwYqkBC4JdVNHXoYQyfbQMQOmNeXIfxaMZFGrlB
oSKCf7Jb3ZJEhGPqPNXue5smzl4MyGKs1iy3aGWddd7Zb3FnwtLETb98piLeU113VIKZWe90YRb7
QTnec6yIKET+rtpnDey4kQn/ZPaLfazSUu96oTUPrbTmm3Q0cAy39pjLkUASdKzd4JpP01yU1j5x
yw5g2cdbmj9lsbXgP8srpzz5az8l7wT/5JDmQu1QT7U7ON66jZI0XuETEjs+Dl5qEJi6zDsFxTi/
GEUvAtJeLDzafAsjYQu4mqdq73tdA4PHucjsYX5hoEJ5Xj3YCdnp4gCUvu7H1ORfcz87eKI0P87J
ErDF7apxjCvICAo/AmkFFCSlndygHbtLp6H/ZAAYX1ddcOsVdb+hPvGHahTmZzn3XheO9C7DVaGU
zj71XjuaZ+xzcrgylLUKDJJ2jtlV2qOa97llUDklNG7xfTzImWp2amhD3KwJXmOF4ukU5/mMM9eY
tSlBf61utfE35s3qRiiYDTNMetDzJEpcc7Rfg7Qi64ox1x5CoQAvrj/HbgVg3/H3RUPJtTMvWrSp
Ayfeu2CTexAsqq167ilEvMkhN2WqLfWVaa3okcWM7M+XZVRtlulUGtRn33X8/yBl/4GM3Fpnl8Ze
0EALhhH/qEweU5Sc7ZDlp7iRiKyqprGXT6uzjmjo9bqqg1NJqpGmdkt8iHOBf+LnF7ARq99raLcr
wBm5/d/GvNriB0H4nHp4IsWQnNxFBkkY132S7UZpxeIOODxNKDbj9pjZWZpcD2281vvW6+O7pB6s
58AcESU2BVXlz6/qH5YFOA5ylrId+dPmvvte2FvbY9ykuZOcGA1Akb6Q/fcLrk9JRRaXgM6Cymes
VoojY0p+JcS/+Ce+0xVvi8HXe9v/Ni76R9F/rf1irKeVNdElrRAIo27JOJDAOQ8k1S7goz0H9nPh
x8bZ2srv2imd/HpyVCvuUbRPxRqaxZCkp2HroFuV1Pnvm67raa5tAu3Pl+sfHiJKcstFdcNriXzr
x/WaZJIhiAjKUx1PECNSL4g3UOW2FE04rFVUt1W995ZevVVOoZ/UAFahUnr5rFm6p6pWv5Jmb5jP
X5fQowZyePef42O8vVzxd2YGwwVgH6kbTh08Hm294S1PA5DUSw/E04eBsbW/sxD9u2P59rmd6C9q
GOXyaKG4ySJG9mw9GCv786Wy/+nCPIdxVF6A3MD90TvjT8gqq06lp9ZLqFCTht5rRKk7d/5CVWT3
9Yc2LQPnrBvK1t0CBFtcIV2enkZnkozrmZDvmqamW3YudbE10MYaGU1U4qyU7xeZeRk3Ww2/YT21
NDnZRhWDlhR+t4y32xCW929NaVYxJWW8iIVr3S5PTNhIckSxaNa3Oo73VRbsrbUPwHNdH8H7L57T
Zov98TkxBt3B2cOsJk/+OKuGaR4q08wbOdqpSwwUzYruOhi3VqeGhXq+iIa1CCbjQy1WwJOlSrks
nY3rh0V6rFZiwzZG7mogFCod/pHF4s/FZ6DT/gIP2QKdNk7pHJQGVDvJTg1UFlNf/HZK9smEKn3V
Fd/uigLwxiv0xA6hIXi/PPv/inl+gUTzOsdtwsK/zRx/E/N8euM15nUyNPX3cp4/PvanI9ryeOEI
HovNd2a7vNjz3yi0JRyGz+IBwNYMNvynqXEbfCqwJ5t8iDFI2wiwP02N24tBXYtMv1mqtiFh/wkA
/Vf4mbFeSIksQrbJ3BycTT9u4bVZ1Wj0o8eMHpC6qM6W8RE4evAQMqueeXD/XphfJuzLl0mJ545x
Vhyav1lqEndxQIYHBwWaxmOwgah6U+B+k8ySTtrXhLlnb3JCdv9/+GoqKoaZeb73N7dLZhQW5hXL
eVw3cK2W3ZYO9QyG4G+AFbAO8QxROCBDH2/qj59//V+NK9ud82IgHKK4Din5mPb215ws7CypZV7a
j2WF1w6KfvqGbIDYZM32dUuFN+Ln33kZ9PH/0sgfX8pWIQlYlP6X+WLfpREEi/GYtFI8unixn2tq
hrOoPOoi5svJl3aAFXAymy8frbHrj+kwDu/eZtwqDSbyRsoDqAH4Q6LcGx2AzrquzpsXCAQm6NlN
63q6oMbMTCRck3IoKBbkqvYvwuxfo+y32/Aurh/hgnD8WFAE1Arj4qcCDQp2h2KEvcAYTrII+gU2
INPN9VLgEPn56jFI77vY/se3IsGDEdw8yfKHJ+YZQA+L21mPmIHIQ5dSyq/T3818UY96q3BdB5CY
WQekpgsc+vPv//vBJPUzhI8hCpJ986P9bJISrX+xWI+X7J9tB0Zv5l8i/q98v9aPFj92JxZNThZs
F8LCH52GsfaH2qQcfXQ2J6HRpmB83wihizNnKRznbWICAKfThMz5hppdbDF5gY7uP79x23SIlptz
9G+7VjBXQComKj2Og+KQOGDGzY0YKkDKS0L/+bf90yGhd9jOJf/1/+bptFrgMMOexOMFM6x1Spp2
kqW5vqDfVYdH+OK8hAlil1/QuGqS2Mz01oTRgq7MSNnw9US5FNqFKYKboQAltAaPtied4BDqC4vi
BjWQkUxRxB1+fhM/1NyXzeoj8nRgMl24xOAHX1yOoXcMtLQe4zinX7vA8Zd9A5LTvnb4SqIymIl7
mooIpTflFtJ4CkWE16dWb3waUhR8Seu8Um9Zsdm/B535K+v1P0RB7PlQrby11f/7tApjEePkxY71
6K4+YeeyzFaL1dHacHFVdr/a2VsG/csppkhlV5Nzzc1CzwSRv8bdasA0Yha6f7zY41zYqbdYLtsf
NmzLuBFGne0BYeNFAxHH4Zuispi1/JCNBeirXevh3W6m5eGCoyOrb19RJRE4NzfuZYl6sgbkT5bK
GwwZDRJFG68X8ybOwueGUAL+ygfJHfx4W9wJz9neul5MkT+6yld0VT6lZ/LYkA9Q5OkV0N038ntl
l3o4YS+a5ij3p3zY4V8pvSibKKEPMk2yHJEUoz+wTLUyErmY9ijj/QMNmzGcUq9HPVJbiM4w0bnx
Co2I4QMaeTY+tkaVDDvTb1DNzAlKXKbpMaFph3WYk5H387gnBXjIGPOyCZ2grR/Hekivg75CAlkF
zd2Ux77aBU1nMv9OlMZni2bx3gIH+2oWvbVDO4r5QtC7t1zflL5rF7Pd1aDTeseAwYFBSdKt7FDh
mX9ASwiRuqRYXUIHPxcjtcDew8n3jfYFJWo+7+zY9xG5qtQMVZ6AAXQCfDOs3KRbQwkzwPyRQQRf
IH2hiuqqH4rTuqyDCBVKj+4sgGKMcxxYzo1IRvCLdoqvmIwqP+AFsZAKOxNDUI2ZLjjMXWx2ESwF
OFqVJm374COj6iJGB6bxLshpfBLMdi9twR7x9UaFXpgwVaWwW5QGkGDWABhwIZB7Bg5mUR2A/VMC
wodNLT0gkCIf0z7qr128UWNBH5cOAqy89G+CgsabzGylVrAJeEbTb69AiUFtPRtM3ViYMXpIdFOl
RdhmS3B2kiy9mwo5fIWy8powETiwELN1O2lXyV0nnO7QSSacKhyhM4TcZ5qV7EpMwbLDQSm+6KFh
NBTzm45o1uODWO3mt0r27udmM84pj0lXbJTlX8kY50PIsLF6Z448HsTQQ33sktbdVZbPWLQqqSDH
wU+WBUzOMHQYNMO7A8GIPzBL2mfDDbLieqqDvnCuEA/K6tmfUFRLNkCJDXZX+Uy0w9+hQWo8HGmu
BNgr4GShL9qocDKD6aYgstqrUCVasv3MJDjP5nKLvMZnqXQVHAxzK35WgIamKFjpmtm012YSUAwR
wTECBzNMcl9uwFqVxOXHxeh5Yhf7WaU1ANiEVADrKoOyjplmVzL/xyKZOjXatwjBevsqO4Z5Rp61
8lCzHImraXbBbpbA1iGzd11eNjoRsjMneRz9YB2iVXvOW+zOc5hkuFP2w0YR59vYjAXj78sFBujX
1DnDvBJ4EKXeMLsMlqpLVR8qTmgQVXhM2lArl4uj42iuv/G5HrhBwbTK66JmhK8y3e2HNjZ1GCbi
M+EsjsPSkVWyg7fhb5J14Z6Q5oPoXqi31S+a4hDg4Xzr4JnKkEGx/ETHhL87FMOEGGazBBsCKm/k
ptRiTgZJPTOIqJcYSQ0X3MQuSdRH3QeSF/TvSm5LKTfCt+830vpytdU40t3bCideg1hBhKOLpkRd
GLwCpKm7v5BZSYIkZVyhvieHyvACQ07WKlEM5vrpwh3aJYZ2LAuk5wFTI1g11SOTh9w3q9LcJUeS
byrSqX/PGjZDvv3T1GkI+4Qu/WwWOKCDjcGTm3G5LTfyWybqFY8f1e/CKMunS6GwFlhGr5a89N7E
5n2+kPGd4mIWZgy/OzbzIGnkbYYeK8O8MzdJi9fE5h0TG4vmhm3EsxPb1daNIvH0m1plw8HMfPMy
N42S+4t7EHUw2RxPNnbzWGBZ9/qN6pwa1B1n1W/ilInPoGNoZnAEZXQgCJcCZ9xKlWLNh/dvzY+9
lT4ajqraMSbKKSPHKFQe+jianNvZ1cFNWrnOW+rboE2kHS6wFQvEYWDUWJTayoq/lEbKl9eXI2TF
LvKHaem2MojMM+y6+TFw5v693ObL0EEEFHf8q0wsEnDtuMQ2vBz2uUir7Hgxj190Bh5P+q7ubf/M
7TTX9mR4T5keNRA3gwqr3TRm3Qkgiukx2/a8OLPNBKdyWCAZ6fb55DMJMsj1eNvOiZGeKkYgUqV5
Nbt2TNfA3gf850bEG8T2bZ7BBXNbpsx/zotAlfAZyC++6SQYDeu+pdXMmi5txf1fgkBR2iDfGYqp
CA2NvPE20QkTMjhw3vb11YybGxCecmyw2td8m5FwmSZEua9OKrZ5qhkA0K4kkbMOMwIMWWOTN7Yp
vAsuj7fLZIDC3EzODFtA6JO4nHgoHa7kshMd5pb21xdVBaQ6AcPqSoKPk6ikf5BLLGZcutsDyhVq
6INo0B3AlMmXbFgXiQBkNfr96g0URSJg4kAo5qT6wFgK9+0yDUgYAT2AzGlDMPRbz7PNdIXQFhgn
UPrnEio3k+0rvlAOurLA/i93SCaiRu49IhBzNbLjpeFdZ4MRF5tEi9k74KmEbjOcaWmfR8Vf4vbl
sVxkPSujCcpvFeMlberVZEe1pYEcIki599VtAftEYISQiYxuHEc6mW3VunZa5C6frXLdddvlpB4z
jYpNBtGOWGwwJCfypiwYlWyu2o53vr3ahxH3XoCGNyEcZQWHC4qb6Jj2nWuHKVsemfem5kmz2LOx
/PjqpDNGm+1dOZbu09LNdRfVswPoaOAieHOWLbLw0/LlAg2W5YgwRDVGs+d9HHN5VU0eny7HVKgP
zMmb2SKbFC5aN29zll9i3yJyA+WsRZCnFEm2ltwZ6FfSamiuLwvwLRZtjfu0zdi5BNYu8ck4l72L
QYC0tjAs57T4mf7SkYYeL/vTEWN8zAECjlOtnOLWHwO2CBwFJgK3mK7SRHfBHxuimqvg99afiimq
umkbkFAjlNCt+4YEEOB52xXewoDqsBAxKpZNqmQpDCy5u6EN+NizJvLq2kJs69ZEIuYS46xWAhCi
c3OwTIz1dFVzxe7LGLUcdYgy+qOmEOp2KDasO4uBLye2nPXMQK4G7UOZcLJ8uMYnwRv07AMyJma8
5g26Jjuz7tGGrhgOtiEfpmGJMRo2LcwlAjrFgDW7wVFRRUO8ibAknjRmcPozx2ZLQP/L3nksS46c
SfdV/hcADTIAbCFSXq1KbGDVXdXQKgL66f+DLDbZbM6Qwz03Y5y2qro3M5EhPnc/TmAktdYZjQ0O
AWqiJCHUax4yWDPuv20xDrsXhdivRVx1xSC0ouEGZKz9D39ZOfg5Ka97XCePpxtTixYVtlyw8nEW
2l4nw8uX0zBOTfZoKKJdZwQH0Ff6TgJ1PLzZ7PwtT7tOkFViHxo5hKRaySSdaMOxIYvE63X9+clG
NHgdvaV+pFDp10xLNAxqhTo5Va8HTM/bK0yT4rfUUm3gmj2SteBKDakCIKu1sD0WeceOtOYzPDNG
nj4nlFV8gDLhfc47PtDWmbflqIFgP+Axx/WQ9i1WdrIY57zrinvLJn0Tsmvi0LbM5dQYeOXCquua
+6QlAusvFecFsVsxUZF4wqQyBy+GfjXol35f/C9FkjKI9MnwPtRQP7nBEIc/38AgDVO2MeyrZNZe
08Lk45F1x//tfYM36QaruSGBPGuWJwvxpMLPwxmn3o90N4pLCf/0eLMXIqPyndl9a5DeeWMsn6+q
n/V483TJr5fg7v8ozXYngiQzv+ly20ySjHV7Q2ctIVHsXtPS73Dy7Hu4oeHBI3bEE3S7GKYY/boL
NJpdSBpY01pBrPDKPE2ebsa1fHeLzZ2P73TBvmjg1/iO496LhFVSM8DjZB32AMlyIIzP01qnrFab
yM23m5B3Wzf9olyetl0PjNedxgMam0X9xhtBaEboSzrGVzN5pS83W29L5uib7PkKDbubL0+08qK1
zkGk+8q8bXjmQ+522cl0svyHPQldXfGr8Y0bNByQMOD9O+3nCQOiy6jhAKzLBsXHdTfdPXNhWyAA
cL8JvHGUx3ZQ46HaqVLcVZBk9BICgufhk+UVsyox5+EtceGYVEGSYPI63rxkYlrFW8bEOtr6XeBy
sBDIbbdD/TwyO3r9m0jNJWBKVuuHtKxdLxbrYB74ydlbJsflfcnEdpeRwn/vxrSMFN8QVmduO9uB
DXF0A1fUxNlWu9OednbYEnKcbrzYktZyMlNH+3XsLOc7XoTtR8WpEvD6ojhuzxUOQ0CVV6NTOtlD
1R4rhiufbX5dPJPQWbKg75uij/t2oWDCWvIHxBovSguRf6q7IX0VnPHBldTYH0rl7LxNZ33wrS55
hxRc/tr2K/+S0+Bl46QMWPdpazRurNh4ZyN0BwBFgfQn8ROh9l+F598pPAgLDFj+JmT8s8LzQw3/
7yOnIe0PPcs/sbe3v/l71MD9C3FtgfK9s+GQb/lHf48aUIfmmKSvxU+txfyD0kN4m+kUWFt3r+MV
u/z8e9TA3RubwPW58K5sgi/+f6L0CO8fh2FUaViCXg08E1DiWV3/rN6mqz1XTQGlBSTheCVSylEG
MpS6WphRIwLTHHwJW9Uvlkvysk4rkm1LHlW6MZ/AYkDtSJLRPcjBl6/MEjSc1RXHRgxlR+wd7Jjo
uNiOF6c/UJUwlOFSZs4ZOcWVh7EYE8xZmj2TePWcygns0hHR5K9lhG944fDLxR5nzgQ0IpVBWnvp
u9EovCtgRkgbigKbzPxB8i1BPE7U+r4NE6PamRhaPmnktuxifIbDY1yQ6vIsWBo1x2zo5Iw3Lelf
HFy6d/wVzEFSd6dj12rPedIVCthCMZ8khKr7bV6bYCEQ8GmTcrrCL1zfkm61DqtU2ZPpK5o0/G1/
5VVTKvA2ApMQ05eDcPfoUDav9WuaOc7BtJYuLCBdR7hZjSv703tbtk6QesN079krhrxqCLVeb6MU
5w4JpdweXkvgQE8J5PPnxLb0hWWGOzD+t5FXXHnaFvlj4gceJvnYZFkPxNpXEb9zST5wsEO7JckG
zsMNksX6NJZld2IsyTRgNY/GmD2m3jaxna66XUXulJmh7cw2udh0s+8GjVMNICgxQDTcBjBppLjx
uL7bCpwV86LNiLUJuK5drFbNtt04fB7OeLd55mko9C/kop1o5LXEZTJ8JM2qX/xZvq/laof+qjdf
5VysFyPr3KBevSwCBRSnxuBEVZGmLwoofEPUua3u8dL1D1WT1bzVVZ25QVe3Aj6xEk+lRZ5fy9zp
SyIT83kFNxw7qVju4Mb/GEwL/BLYLhEnfc6aORfqsrCvyELg1QN8dleJknmGIZJobLTk2bCGz2SK
m9ABlnXOQJKn13nQq+l54crSf5Npqgjv9SOh7wkhpu6ca5H21msp7CKCpjLeOUr1Ihymmrds7mp5
j53rK7vt+KB1JvyjWf8BZfOrO8+tCmun6c9TYQPiyS39EaOooaJart4XbLDjGwieNiympIoFMfYx
hIo/1ifdHp3ikIi2qSCmzPPXLN1aPTJWrmax0nq1MG+VRrDxKccOeM2Y6+ekP0/tVoWlnul33c5x
ChdjTZ6nznyaHePLpvwvuhwDyZQ5lq5edydf5ExrbDfr5XFSPDF6ChIBa/QbFqYfOteDNSjcqosl
KhInSs5Vj1lFaJ0sUh4WmTBPKWvOC/8CZltLZQ+qz6/4hObzYjBa5WG2Mza9VM3mPfykLT16CS77
cJTdlzrXuvFFDqvLr0RQXRuTp2lsWhKdJfAtzKuR2qkKo+4fV9vKsNRvU/9sEiMgdpgYNQHNcS2u
QNiKMs4VwJNg0VvnXjlWErtWm5258Rpx3w1zIFxNiwxsfZ9sWa9OMGzXRne1Uwq26lh6bO+JMLWD
k3C89fV1PjQ2fuF0qcrP4HxWmiL6+erlLlO9oQ52CZTDjrLLAFOn88xQusTlVU6BmLM69KbSDou+
7mE4WFtEJrw7TraC/mrU6f08OVjwxmLbUD905+wMnrxf9EHDPB5lY3Ud9TKN6krhoMrTloOyZtWH
oruKdflsgpiIWg7Q52VLttjhT10rR2/vjcrq88CxtUUGfdubjMZHlLZzybyPlUr2z5YvrTfCb3D4
BSeTzDGIvK7dth4TLWldPKBl+WXbbZj24s5XxzaKgAXia1V6Baf9kUIJhE952Km3kHamB6hy629M
UcgEMYA/ZE5qVxiCuvG4JDCXEmLaAh90GWSiMaLW1Amr13Q7tG0i7/Jq/MrGIg7zUE2nZuuJfu8e
oI0s5jwLppf58CvhGqsi9uKqO7tO/MOUGq8p0sjJ0mr9ymS0C2XjFcfK1WqKLRiUEdkJDDbYuHHb
laiYNp1M2ehnfXWNMCFndxazvcS7AHwVA0ZYvBneQXW6eTfCObsujZszqKteErGtOMNT98hhXXlB
IvPfRmZPu3/Ws6ndYe2d4bwxNjd7xj1GzZ0wJe+uL9aTNNpQaxcTkytf0fusSzkO6vjmS2zp+83X
jxwzNy6kapLDPPbXpa77WN8W9d1p5QLDpMPvWVXdHbMKTugkUM9y83/x/KE+p45kWpqO8VjOv9S1
DQaKiVk8jmw3hgTHJlV6GufKiuoEppeRvAyqsR6s2mw4n0/O80zA7CA19ZCuxcuoK+15zoqnhff1
kiyOybexekjdejssovTZGuFd6Xg9lTg4m5KRTeClCZxpHLiiL+s79rgVeBbv60s/5qm4MFhk4LZi
925jk51TBma+WAR1dGvHkpETWvVYoHPocZb4XIbrXPe1z7MylzXKXQbgUe4oM+Qu3Lh0h5RGVdmx
S9HUeuqN9LUsqbyKtmnjKKNgviBnMO4KW/wzgVkwaQPKJusfa2ssTkBxRf9otqaWRR2Rmk9WNy6f
6lZfLi70+uvYN+oIEGGG3QizWYTGyuBDF+XM0l81vAdTNpyoQtnQuVgxvVIT39bCK7hbjMVl0v3R
woXl1i/eNuaXWq9VRCN17HI1P+ACS7/35qgd1TA7T2r1+sPs9cbBkgTOwU2yvJbMvGRQrlgbMj1N
P+w16SK3AIxPRFlx6IB8etpbfqZI35wxmNvRmAN2t20GK9JZV9mNdRYPpuwMhYw2+mTNi0k/ONiL
GeaskFwB4Y0E3YGDXuA/NTi9PTXR25OtoPbp8DtrfS84+CX6WCIV2P6j4WhiCCGm9fmhdJg4t56P
3JhZo4hKekS+KFIQeP0KvXj2Mglkxi9mDpJizcOW/OwRcgQ3WFwWp83IlinA1TCRTF2li5tbrsOn
ivaHKFG+cVcXXu2A1FvWz5uV2wehnKMFWaAPckzqqEINkLGe2V2oWms6YdzEBq3lKo2tRasf7HW/
xHIC6nEdk7c927mtf6KcqwjTTk+yMB0tj9sxRAvoCeWgh7mEAMHivcUWb9KVCNMvtotdcHW5YgZ8
ogmQo1JfuWnKMovnAYd0IEfHDIdBoFLaIqsfm155JG7KbIwHJ7vvnLk7+HM93M0Y8c9kOCB64L5x
nlUlxzJWzKbBsggZ+3xo+AUVmYuqsdfvS+JlX33O3O/mKtxrQr8d0i0OQwIxHM2iJIVHe1/rDnmo
1f081Jb6tCZMiUTq2Ac4PmloQjE8SyRUGaqiEF8swjBzSIJXnnLMFuwlpn9fFev6w9RAHA19bnxj
Pc0v+awZjBBs8ZnSGwWtRsI/PGBwzLxo0GHkpUNNSKQZrJfRaKEHirkhS+WWMeKaf/SXeiTLMU3M
VKb5YQXa96JgTwZFMy9h4cDbaElFfFv7GcqJ2bY2/NAWm1lndDLuzWkI6xaCm5UMfaxB2zyYk+5+
x7i03GFJ2h68futeuxnPSMh6XvxGuFG9+Y1efU4NvUqhlxb+BdZhcskpdrzoXYLPief1SsuFeLa2
YQ5nHealyeA41jZcyIZrd/EK/Yazv04QxUnGsHUHsEFlVTeHWXTOkTx0c150zuIdka03LLYWKqGM
gQQUj3mKWl0U9fRQ4MK+skgAv6gzvizuBA2JANS9VcI+ybS+i8u6EPFqG3Ubwvzsg7ZWfNclvucu
54xS4b/nADVUv2alcPYeo2yO834Uv02ABb6LeslQWip/uZ9Mc7EOs7Tbny6S/97//9393yFj+K/u
///j1f/nX/r96u/sha38J5NbNrXnu2P796u/9RfhcizBCwE1zWES9zeTJ+32UMyZC+k6FG7cgXjQ
fr/6AyDAFEqqn+PHTwDB740/f/VZ/qsyV9f4s3Hb48dbdGPcfHSYIP8UVPAmgk58OYyTB5SYQB1w
4lDuIbutWfu7fLbihfzd2nAzh/dFKE8f6Yay96Ae2YXxwWoFnZp7jM9xEyPhzuB4TyBuOug+BP7a
hvgeSCfv3CfDW0L+izKDsf+mWx1fgAiAT/pOEKv5MHdTVFfvWs6EWPndSRomBrsAY6/YcgCQ7C7p
XYq1Okr3AiIO5LpFq/0oF3d5LylVW374Lm1BxSWHjPYAATGWAHS8dCmuHP477yimpEGVstOhCFJt
tB/GwTRodc1a7U2zHTJ3W9ZMceexV7i9pJKrzns7QjZYHgy5VBE3Pu0XUQ31dFXD5PG2tKZ5MpY5
vSs6bB8A5QCL6KbVQpmaZ+dg9DpIJlX+Ytdbc01n5pSOt9mRQ7b/syxUg0qb2JFGrwmqjjV/3LRo
jB5GerYVSeq2qzvYL0xQOS8j5evLpH0ZVEWYRC3Le6YD1IX2hNej597jfrAismC6YkHB3OSGMAUA
GeNXcqPUu6hC5mNPhRaBSE7ob7L37G9jZ+/IAcwLX+wUB5PY07fLbO3vcmnwXpClNt78klwJXIjZ
eEvJnBE67XZXwGBVaGySRfdBWRZDeKCzaCEWF6069pwJOd6jpLdG7OqZP9+Y/D91x9v/BDzL55p0
AlmkH2+ST1bzd7hOlcT69iQxp0MEGBxaoBcoPt0rvzAODJONclJx5zWi25Dca0sMAc2AjoYdlDic
9Pbk080sAGKRl1GPtJXMbjtux2XwkQf3vG23EIs82lyvKP9d1IaqulsI1ppJNI0jjP4Le+MFufub
Yvb7sgykkEOS5u263Wz0ePuwwiIE1lPSfanmnVKRJhPSkbNKq4g8PPt25LmtMB8SCIXJQQ2Jnp6H
btoFnBaF/Sb85iVUWq5VNzmw7VHRq6JAKW2B1youjTeQAzT+XXEQ+4vHA4LwQsqBd1DOC//lNhO/
JcuX5SZ9qmHXW0cNsb7jRSQMIZ68fBJ3t58o3N0si14Oqr4yeDb7yeT9LWYi/bMs0c3onyAeb8/m
RPOiNOxv+rqHpm/+PKFzP0cv4GqHwVFy5ioc+/mWey+tPmvPpJukihMxIk705k7HSK1qNwfsjmYi
WuKTPRSr9rHtv6VXbWN6AtqaNyE2aX5ZpxM8ZbRWGQ++ZKrGcUuhuCkBrwBk3tRvr8O8m0zaav9I
f9pOkPF19TAAvb4So8CwIFv+f3/d8x8/IQ3absGBIMcD4dfE811Gn2Aydo+JXXNJOuxRtd+2bQc3
FELbnynDxLbG3N+rQbdNqEOuUS9jmHXlQiCjHOZo8E0ItJuYX/RbLUOBKdfiSbNCnaO4x3Pa1AYM
NZ/LmsdhonOgpTmmhufsZyVJ3aRYiaRyH8SuexSwqT4QOMTe2uoaGE3WgTG/VN0X+CwqObgA518n
nuJjMXv1AQrhfhVK9yTpoH4twApSJMym81H51fLqCQ0ckil5sE05S14Mb8Ad5Q8ar64uKR3eWofg
IdonN0LHb9B6eMum7bRQfXSace7/2jOCtGJqvhGU0L1Q0EwsV+c03X2wzf7+rkuWwMx2WUHGvp34
gfX8OFN3HuOGM1NSx9ZMk0JiAFCWdndG/7COlNZmWSjZMZ53SfClwprSBFNZcUNzy8wES7i54I/l
+sN2a+uSyCE/FZNnfK8cd/vwUhzgB50l8I4gev7Dgpf4NjrOeiaadWt2oO8h196R/ORHZtoqavpy
aIOK2RSyMVlhuLfVnbE0M/9taQ66V69xk+rbD1yUJd+AuVJXjwaDPT/krlzqt8T6QomDug70EJCK
JYF4HjdZ3te0V0XYsSRzIlhrHNAZcN85af8A6K7+4Th+ZsebJydGUNjKLnACvIdq1l6IsJtLTKrK
AurrTcrAdLBPsbZ9oMXt8Qjcbjlst2HXPvaa9wFYuY/CmkmymjAca25zMqOBNIcUxPH9NkfD+mLd
dWWjm+9JZ7Ufc1bJ12q2nzJn6glickGYU2W8JHT1vDaccINqhDb02O+TPE7LXUwaW/+cmvNytRn4
bfvkb9xngMzyW3l05qb1+X7AGj1NcsEvZM0n7KNYiJgnUtHQQs/pModSBMaN8z54BCo+6M9UVbRM
UFw9ppLD2EFqcmFANJDQrma90aMsyeavSbfUVQilmzmnfpt5MtZm/qkZdgU+qG9Dj5HYGywg70tu
+jrk/H18Ou6D1FrXujM+Pp5qOCtfF7b361yN48Owz2Gl199T5roC1ZuXToRukwx3SmxFNNm++br6
FNtRHWA8l4YYfpvsRX5db5Pf5TYFzm8T4UFuJQ0HZQNEQn7mZpU8o00nEQxBqCD7WHkaqJ+oFEca
V8jLqCztUcpBxBArmEiTzP9RDTOuqy1HQXFW85k09/SFBpUkSjHMPqEgO4/LSOdCQKMpc29Mzd2D
C7jtHiiI2TAJ1LVnG/0gcu1xjnm73GCyxXLpVN18zUfmTwBF35Ox06lOkB/DPoYnC+1QUKJ/Mcz0
XDAMv9NWx/48zynze7fE+2okyohpxM2uKrXTR8trQaG68uSN80DajvaBTDdGVs22W+y7ORtsXiE3
XTPDuRalnTnS5rdqGDz2cTFKQz177a5Af0oK2w3SSiAUmK2ND2YoI7FUFWNXZAtldnacLcJnp/Dx
GKd2LwLuw2gd/k33MM3OeqZMRYAIkcNrC6OVjb6ZWl4P16tyW8ivI6S0snQC1N13sYssjdTocdiF
l7RZnQPzsfoVuRhdptglGhM0e8Q4r1Bxpy9aMA7CAXensuypXiRoh13s0XfZZ90FIMadLFAibe9Z
gSZgDbDzoqH2n61BRzxqRpzPg2l3V6veqNp1uPxRY4HkNN7Up2wXosZdkspzoUcyoWh52DP/Zbq+
Q1hCxHLq8SMbs88FlTQhPBOPA8Uype9T5/eBq5aBHVdZF7GrYwvT+MD2M+a3o+BzGGSBkFYDPKaO
iAQTN/Nda5tuslu3K3D2TYwDSg9Rx62rYzfb3kfn88KnbpGvSdG6BwUvt4jZDueTB9kr6ismtEWq
hYtqauKUosHKWWR2tK2pukKutS2s4EyKlv32ifOUiyh/Z7l3b9dTl/Xme7HfWb3b7fV2kc32Oy1E
Q+A20ueee7vx7nffar8Fb7cLcbXfjfP9llw0E+mo0Rvv584wo2RFJVvxbEflfsMm4Dg9bAwzrHf2
t/J+aCorw4TE8OGpGHLcOiXg6bFeUvFS+eBeEByBmk4DChajI/uX0jD19ODjPeILpHMWLIVRghlb
XtOpWu7Q9FSMNdtnYqG85FlxDLg3ca+w8q5W+tmtAUEDDSk4Y9n+l5RByMuWzHvtZpod+nJcEYQc
56FvUFHoLe+1aGyd8WK11XBdjH49egTsngxnUG/ZXF/6ub923rZEPcXTj7Vq1a+C1fI4Db28GJOT
4JH2PjiozQeXaevkSvu5mFaKhp0Jd+WhWBBpLyrbZuOQ+9vG7NWGBEXDZ9NSB2+K7WW09O6XpaxR
NVjyKjyCoIGINSBZNFay3ZUjJfG/rtOinjQ6dB81Rud5nHbUE/ziDd1bN65NiSqTj3ZiHmuNxe2M
7nDsM8t9aY3qUwcWJ7vSCeAmd1ajfxvmvdTd4SCXezwLlF/nzNC2Yi1jrywy98U3SYZ8yuGz+HIO
ZNkkT5SG9AcnR6ojB+t086dtB7vYlvRS9yk1u/6J3e88/ITA/OEm/z9EEv8xkuLcApae5WMxFEQp
bbEnLf6QkUv9eVzNdHfkSIkZx+Im6uSZ+bbhsv/uS+PfIQOcP4vwKPnkuhyT8lvd5qjApOCPPxBu
60r4W7WnppYYrTMOxYqF+VupDeTnAJD/mlX0JT6kkzdaZylBPKyhMrDU0vFagCC6paVF32B4xn2H
SUpjEHmRJg5O5tOkGoERs1ZsTcKxrRbquw4pxudCbw/bqyl2Jl+/AIjIkaK+DFSzf2udaR5eFbNa
ddgYrc8qbATZ9K8b94kSQNTCxS5NsLLmVrq7+lgx3mixIBRAicB3HpnmN6Tl5tXyU070Q8/qEd7S
nDqQq+Uu5W6k7WunzgXLQHjFYTqqg4+pieKiFFPzyh+UjzbgLnHEO06/kjI8wG/7XfhmCPrXH/o+
7fh7MHL/0MEt2kxqPIcgkvvn0GvJCTkRSm9BFOz8QFA13A1GA3/NvynP25+ef/pBAN84BuC+MP/8
dIHetTWEvfZ0swsznMC1OzQ9nw/fvR3DtXtKUygCYKXZZX8aev6PJZv7y9zzfNQIErjyoVXuz/4f
nu1Og5bO6LoFI9CZb2KevSgnNfRiNJU8tYvGTxWDyyXgp9PyX7/Hxj+GCn/+dCBsgDINF7TCn1/7
XDhIiYlsT+pWGwbDDQe5W/aY2QvFtdk2dmLbtJv0h3TPuOuyGbn4Nalb7YVcxtvtF/rvePPfjTfJ
//Jc/u/2ptd2BKUafSvb4ds/RNh//sW/jjh98Re+Mbfi1D3ALvaQ6F9HnMbe9w1BlTHBXxsr/jbi
pNWbIxvOJ2vvniDE+7cJp23+hdyiKQhj+4Ygnif+E3OTae1Jvj981WhPxHSl69RgGHA8yI7+48PO
2sJQKOm1K3mp6Zkvfo05WjrnutrK2O1gtgMUNF8okZmOXovgY0yrf6ZfO4u4Js9vMMFrekpNCuv6
wTtBJ6bBDohOE4JTK5i1NRl86/Ql7awTluGJEwBCo23DeRvLpxlXbwDFHExYSVEfNRnYCZXtM3zA
ioA5QOcYZlfmK99+vNuduZPiUxSreVIks31wUe5gR+soq++6NoJWs94LVA4LE33gJuPz6q/DS9EK
59jPjt0EVjHWL3mxjRfQlP11dblWQbKqy+NkbXlUVA2umFm45zqFk14U23CxJbI5fkwrLMp2IzjA
28mdlUspxwZKMaaFJMNeRUYfDYad9bQB/4n1zk7CzumdO116p6oyXzqd4g1r8I37uuTUnSx1VCxY
BfA2mXGZ7VVOvZccBp0OJx6YNvYaZM0+LSnPmHGXltx/+bDq60bK4uA6mnupkapouQP1P9pud1jY
kZvT0jAhCh21p2qr7bXHPRPNa/bhM7l7n2tHnBcbK1BjtLDcVQ/UcbXa5KGTq8mFs81y6Ye9houU
3FhCd1IjrbIc43xuPe1XzLC0jAXgS7TtMApVwF9qWrWFutOCj9MgDw640/FE91bjAWkH6RYj2FoL
/jQyvccastjJdB248HXTNEEOI+hxqZvhhauJPhCC0JCCmN4pawqGNHfuUMMo7TAWOrW0ctvDapPP
WawY7fJBW3Or0wCdLEu6MQ6W+M/uW8aNhFuCsvVILgf8Q8r1caEvzdZc3KQZhPzSkld5kVs3U8Pm
K2Yg8Nrk0HI9eE7wtR+bn/XulrtN03zwE9LH25FRpxxefG74q3if9VHprxrHEo/hDZACzDRmWo+L
edCJii8cywgHUvdyP+dgVvpDr5JmDNktjU+gCJdnBL2tpvSQjNsBJ0OBwKWlC744/NGhNiqKQ9Ew
tY+sdPIyMje3XoMBQeu+RBnx8A/1350t7THH9Gby0lQZAUFWkr4Dd9dlHwlnyfpBK1bTCOtu1R+3
aRYTaieEqnBkAkmXBEy1C3ns7IRLSovzDTpeOOMIepVJ5mJM1CRM8Xy/3Tg9ob8+s82oSuv0sc/W
/lHQ9RCDWe5CkRnNfOQX0O83XTlxjb6NMlJtp5yevyehZIOjvyf84faGzRh3JdIV4PkkK1oUyTnz
YAx6nUsw3FGYyhBNF4dmBIKdGBG4dOA/LGuyotawQoPMzJjR/vAyTm7z1HtdenR7O8g4+T/SQpi+
JVW3XJm6mIQptXT7r9/3/8oW30Fd//uG+HBji//zhmii7/EX/74hOuDE2WrAibg25+t/3BDZIn3d
/FuR/R/BLkSEdZu6Jt3B9vv3HZG9EtoT/H0YAbcep/9kR7Rdfv4fdkSQBi4bLmAZF93Dg6fwp5uG
7XudInFg3m26Y7OqYJNYh2Q3X+HAVPfaYAMPrl1awSbPKfqA/Xv7opmVYMKTGyc1ddpdgl6JK0Cr
CQ4ziHNJJN63aXPKpDVeKCVFNaCS+drip3zFPtPtGHDtOuQeHD+7Fq8TC8R7gVepAQ1OeMno+jao
VdGHQqmVydJmHEzQCg1VdglT7p4lg9+bKaGTsgdnRJdreSFvQPSqT55nDDwLBYEu72NgU5R06lVn
4Vj1ytCtxMWwkwjKtB9laf99dIw5GosO4yVthqEky3+f4OnExaFHWFAIyCBqUjuoxezzxgGu8HZ0
qF0kh2setcZpPvnrVMSqK/Now3ZULfJR4meN4W8N36Q5QLd2a2R5B3eFVQt+fo3xhnfKjobG808r
2t6Lm2YtMWdjO3UlpXs4nkBmdx3ulaF4lCt1Kb0qtxiRwghGTOD013UW64JjQewmRj2zFKPXVuoC
X/M+M3BEQxp88fV6tze7R78eT509l0FS4epCEsGjS9guMhMdslZhhE62fjjDtIbTsL+IrhyiYSTn
Vq0jtYW4e+LKG3+plR9Zy1JfOuZk107ma2gxrr6N5fOqw+/VNxHKpxbkGMyD3hEnP/Evw0oTlVea
JDO2RPtYLZCxQEKdWHEuCaxxWQ6mTb2MNtXr2YRL90b3znbmejdFrjtThLIY2KW5Akdq0e2o4RqD
eJoel5Eqvx7lPvaN4mu30PlN5uqMzlyHpmP1KKOMDywwlTiRKKTsAVFWLP5l0b+1Snx4y3ZXmDNj
yEnYB60BVGrQKHp0u/rb5hRfi36wjwUXFFjmcxPrfqFdetP/YcPhjtiZKX0kJlhhrxUzj4Qn02eq
k9oDWZKV/RGQHlmiEIUCDzpt1OxBzrk3C+Pram8G7hl1XbTyl23FYYh1g8kWUaqT04DB3rbGCzR8
OGFOSiRy084+ZRvePZu4YgiPuo8wsX3W1FAz9loSanPUhOFp7Y+GxyfYUo9+EAVunMQq3qUp0vtG
z+qD5f2S+kq/LCl6BbKa9kb7L9L4KJjguVWev9QTUkejhM7Omq1H2sfkm94sXmS4fvmyYWaMlNru
FXUeB49SnthMMOJsoCzxKOpu3Cy0YA2mptN3JTdMirQXgwSgURZ/T5QNVhFgxxNnAzBpmKcehktm
z4MzmVdgk2OkgVl/x4rKu0i7fWQCrA0FIxjklNvUu4VI4hT6Oy1pOuW9BtZP9L8DegGW1HEjMLeV
zWupWetTAh/zYgC4dXCaiQwivYY/CzPrHC1DLcIRKTG2VlUe+FXHO0rLLf6gdte0eXVsS/EAzvcX
JNIspH6tOiOqgwPxJi1yN97PblMOGa2qCFAafmMMQbfy3DqXbsIIVYjhVffyM5RDcfHoqgm4Z7yI
hMTPjGEizjghBNtcicimVhopzP91HCrCyoTKjPGpAooR6EVuHDki/qjtbT1UcrtCO8aHwZ9XbnOc
BT7Khpqhg5tqkpQlXUprAtiN3LUXGHb+rW9TgADe9qpaYnZkMVOEU1cLOPUMITyhlXRwS61a0/NI
pULer6Z7GGvzm99jv/TywsLkqJzXxMzSsHb9eFy1QOerdlzs/scE44BScEqBHFlYR70yjEviVUwc
K4Ah5Z6EX4eyA1tQe6cMMaatzK9CqLsitYuzcpYPb1YkrP4/e+fRXDey9vev4vIebwFoxIU3Jx9m
ieFK3KBEUYMMNIBupE/vX5O6fkccW6q79yzmlJgANDo84R9ykIPVIgIM8/LmIY7Hf1UJpucUVH8E
2TRtxyRX2ymtHlxHX4ae6m9k5KKI1dc4pMEFqEIaA3Z/V2VJg+IFEKik6/7qe23v8thD1nTV7dHz
dL6jr4KpLADiq6Wa+iOtHNi7IolPFejKQQCrW6L4YfGWE8VR53INCn0Y3aU7qAjU1hxxxcagsEcv
vxtKOucOh9BsJaDrp5j17KTVAdwfINLavzf+Bjt0DPLLpRvOaU+oOo7CItrTeFBlHC90cYKvVTl/
mRKN2ecSvrbaBRydVtlBu2o6zs2MbX2TIJeLnNAtwOc7O8XMsyMJ58ana0mYvVW+K7c11oOoDO0n
nEXnDkttNrTq7GTWv3QsCyLD+VXkkpISfa9zNK5w3fO83y9JEpzYf/OLbPSmY4q3LAkMTg26j+pN
BCf8mK/CP6ThJA4UuaEIIGh1TMPiX9OY++fVilBnGy6Hklq2tNK/hCXDC7iYoAJxEd94MnAOfgvx
zqGjfhGBmwaFykm+sqse6IW2uylaVtG8VCgdqkcvV0BkmLNWF5PcTSjkyO2suqidnhTKmyFLsSMR
g7PJ7Kuj28Tv4wlbhgztehZZW9T+IE4dnkgjLDgZuMmj0CiCIvOx0FMne/GHlt27BCTzlg81JjfC
lZuu3FckfEzW1L/nUMV7RtX8TLCa93zr/9ebGpWr5b3e9J2YTvXL5x9wj39RPnS93wbXj02ufrz+
j3v1Tf0Y/l5uevu9n7F1gFxiKASWPXDWYgd1wn/H1k7o/pfv0OV911F8K0P9DK1D57+E7xmM208t
xZ9YOicirnaxuIoRTATDgIznf4Cl+6CBagpfNInigHgaWp4A7PdroQkoU984U+n/iJxEIVxKMxPN
/q1tcD5Pvq9l+c1DBns4NN0yLESCQHIhvljoerykTe+h8cGWXYYogfmL3pWx1XQnNtJqoNNYU7QF
KDv78sUvFWZrOysIKjbrlDK28yOcIYN9xnI4rL5R3JbJd4EbFtafAXAWsalho3IrnsSY+5bCh5qa
XVr5fYmRC+ZU9ZUTLp3RWsWmYbl0MXQo/sK1D/m+P2i4fZDsI72hi0Ok5nH2Muo2M+LvlWeAM7nO
AD7/SKaWGOek0On2ThWiWX14wtxI5dN2zWWV/1XZCV4U70jW/2fh+4OkL1KsQB3hl0PBFLwpbubX
66+FiIhygvy1cEpjv6Ba4VPVimOwOMWhB8nXI0SSqRQhBcuzVqz5Jo9owQWGALxHXKAW3rBZobAi
UBSJ/Qhhpz+M0YcCuQdX1IngdFL7RI4SIeEP5fkQ16RubEb5HPqtX/hbaVQAO2jQOo5pzq+hxS2j
zUc4dzByEXwPiXBLnaWDnTQEx0mJAKrlJGbb3f0t4b17r5v+j0bXd23eqOF//U/PXPy/y6nm5qja
2j5wNxdSKm/y1xEs53JAMayVz7KnkNbtxVBG3rXrZGKhSqqXDnYeMLf1qc7mBWSKzvqpw3IO5YoA
KTxygVNfe8X61FMBCm4AO5iJP3tjXcXHUvt1u+zaQcQjm/cIefKz7ItyfVqh6JHK2BWNJXeLY4WV
AKdu4owvCsTbgQJRIlMoF1Ca42NYbYQfdpKTYYDapGd+CyH4nIXTvV0eWW5rmZCTguPJ+2RRcOeQ
qs2cV9Kvy28zlhUdgP2xd8Z7T7SrQk2lTGhQV3VPOdhKExrwNCSm9GsT0VV7Gu3Rsep9iA5+8dfY
NWhNbH4//L82Cd9GP6Qxhf6jByaU3uSvo0/Lr0nRqKqeVwJ4gEYz0Tcx10QCUp0F0gWDt//9Fc2u
9cv7RkrWdh34eA7L5x9XHKDd0ZEW01exgsPxt5P26r7ZuWD4mX4B5irBc1KIlUk4gfsY0ms0R6GA
/WFRuB+fnIoFLW7M0EgokFQRH54cW0/dWXFQP9XwJpVAjkb71o+2y7rFv8zwQnf2fRK2+d3IgQ/v
BdhRiwwypecRkzQySlrcyk27yyqJgvsZlSIgeMPkBONnFVk2jl4+GlaXTCIU/AvbS8ArQk9znOYC
8BLzsB0zuhnnpCgVU6QcEVy8BaAdIvkFmF/M4/H3A2/KRH8feTojke3CG3fNWYdS3AeJwjJIsgap
3fARwqPN5uz3vcvmPGLROW0glHtkh8CXmLZzGQs+UuA93BpShGZK45Ywuck9PXnzRbfL15reLqoY
zNCiWwfbAaIxAhg+rv5SsuoQszBnhbNENaszpNvxJ0X1j3uHLQQSiMwibs7I/X7YfecsJ9HrhfUa
AKJha8LP820PizwlYNkBjQqegRkn6vz7ofxw6oRcF3ew0HWBKPOOPl4XqEIbtpaIXtOF0zQA4SGr
4UsGcKEBAVfkOr9tkkwpcE0ZiO7gD4v2w4vk8nSS6fNSjfIjZsSHqZv6Y27ZcyZeCY/DTmBqYQf+
N0IEtmzQqGF1gwhdi5Vu2S36vhwQ1KPtk+UVg/L7gfi4iGz6ajTXfLNxMxriwwtQQY7qH8CK70DK
Gx8Vjk7WybK3Eoo8C2oT/Z8PjH8+fISwnhdgmIhmdfxxFmPEksAqsvtXL5iIXw6LE6xOefD7SbNX
5VHiBc+9ZtTxZ4YvETy39jL2oBXy1pbTHybCB7qDh8uigVm8hSA0wFlgv+6faYzbSiyV9cLZxTl7
mhUOJtmmnttsaHFzAuztbfOaBgjI+Rhjh26DtWum72sZFJC1LKdv7uM6M1tgBwTSpXSSN8PL71/T
xz3XcdC5RQvVCN06rJYPZywGOujEYGfyMvcKChL8xNJmsGxA+dCTZnIV6166ZWcWjZpa85HLVP+n
g0XLNPTQoAhMh9b7x1EfdS7omiFoX5rKtzikC+IydtZxwUfXvxSJT0Q7pLovv9WF37DJ9BDdHf8U
WYXF8d1lxJEmpl3AIXGHazVeenMpEef8/XB93ClRrWCQiEzCCBCUjwfBr291Fti5x80qXjBdBuq8
L+AgVPquW1F8a7ZTR52abZF8mu9RLTMhBpbNi3VPuTU5D8DLC2od62ovlzVCP+x72AsEBBjaR8H0
c1DH6UpxUcQminDpOJlDYSUG4RzIE9wA/7BM/6E9zD4RMbmI/jjpHKoyvz4QncV6bYvGfYxUJohB
lAQ/k2PJLLQJcd7iHZq0C3t4gtcid0pMaUKvHihq+Y3eJmE8zFbzpbYrh/JbhSkNHNEJiaNu0y1T
G9wY/50FFo8wR8FiEEGH0goBPEowymLAoLCRjNTv39UHawQkfgkdBU0RQgq6C+yKvz6agqkbVrpd
HkU6mohO9R1HMB4Ieftd2VFpStWq7dan0IWYXW5qq3U4uGZIdOmyX+vAUQD1hKWnR/bynuEAmy14
IWJciboAQsccxah/SL5FmR2nkdyV8IbBRKOoCvoM9gX/IsdyGIo69RgKpcLMUsbCsmCqZhj78a/3
8TEhYwk84v90jf4vQfSHbRi1F6gwnEf0gFDX/seB4EyrFyxBZz1Q3GiJot4PATeL5rHcklmih/qH
JeJ+OHrNJT3B8WcTvgPJ+Jh42ZRevEDO4QM6vswQtSjFhGKFMD5eIb3W3wPqb2esxSpUX7ADhCzF
wmabYpQm2E/qLgzAPiI5obyIoInAZfzcV9j+fcNXlAAJPyoC+p+vLe2mhqGcq6ghpiDaMK8jLWfz
IixqnHzEEDPHz3Zbt9yJb1wLn8pAmTz196PtxYI59bcYloc3wTLBlANy5Z9xB5vmYKEyuDxkGaZv
yUZpTFW3yWQnxU3gggZZ9l3WB/QlYteNi2zT913eXdiVFrDDMa8EPdKnteVdJ+iOwGaZ2jn9jlue
faKM50F3Dpu2evXgMmH70gZ1/23CKH669UYHT3pEfuleyG3HLovqFcSwaLzBLCWZDT7erp0rYfdO
vGuanopiMSsNKbudIbaiqQDE34PsP2NuXm6o4U0L9AHLL7ziAMBKe/fw0RYv3dqzgwvIUaIXCw2P
XlKqzioL2b+24VpNKxqHGVNRnudySTSlNFkEhzEOUwgftTWvD1PQuvmT9pAM3wl4Ys52IYprFzjE
ihZQnLtTiSlUlZ4gxKld19rTeplAtLWPzoTp7yG1qPjbe1m2tfe4+GNaWrA37Hl+mNUs1DV9i8b6
TGQd6le/D4L+EUZwCpVBtq2TDZ/iea3KI4VfdM3W1ovqdhPDTcGvPOxXbIJeHFjgzWvmSmp2oOzV
0v2ItZomG17uNDjFSSVN50c0o2y/Co4JjgrBDdq6Vgn4JZAu6sg/MtCtIFRQPRFR712vSHgzpdEf
GGT2SQS2Cux903gUos86TvKsumr8uewQYh5TNY1Xk4/5Yn6wWq/Ng8++6vv2HBRelkYH5gr6bOgv
rjbpT4Ui8gSQ3fKCTsFn6EG6nmFbWBkktLwmKkeCb/LYYEeZa5SRLR34w5nJMVkJnAXSO+RqJdkp
0psLNhTBbeWGqA/cqvcvWnmO0iyleWLffos+m9e9rBrA8HhRBL1MDTHRQvMHhWK/1PAHm8IBVeJ7
o8kfbN/KeZxU+BwqCAYvAZLJhZ/Ffnq7THKS4V2B5uFUwZUWlivPYJjjaLwNCuHn8aaLYxO5h8jX
ZeUTHrCJtQKwqgZGyqIh7NTX7Npd5l9aIulDGDYADJ3qDu+xIkr2U8FGkO7b3EFwZMuWZW4JKEhl
u4ZysuRIZEjUa3AvUjZ6Ol9cHJ+5Xl0gCfCo06jDkpRokZE1UqScIFtAg+aPcP+kdgCNcOd1d16G
SBEFFNAbIjgU2WRGTFSK0v2mHTKF/U4dmi3fG1Ua0UuaVMsEWBuSgCNqVjU/J98fFbLgyvB1MLoZ
U/g1CVergGTwN5zcvB4HHqXr/8sBQMQPNl5cUEuyNA4Z7smCo5J5P8A/xVRm+jwnIwWIgsw5uq5R
5kPRY8rrTj8h+qDzhvECPdseMw0Qfkb6KDS3nPOmkcIImFlcQfCt7iWxZjPBAnxLePOwLvgaKthm
aMbR4Uc5YunHcw9jA6w03P58nr4Xonuh4JbxNX+WbXBf+h7y91tvikmTNjIEb2vvf86eZB1i/iSC
fObhErW8DYZm1vTbn7WA2F998y8x+OW1sPPeuv851Nb7j/97kN9/jnjaRU7UlTU3gAhLNr6UeSDz
/pg3YuGhOxfz8grxcYG+9T1hatrG4NvfXlSLYBVTjfhU9+m5ceIl8TcOysxLcEvfu2WURreu+BEX
GUXuimQgwaATxQZTHEjhavHFKkzt7iV+H0Gw5h5PCEvBPFPm5tSy8Ppsgsk54VhqYlj7/dW+T48g
QVwajRL4FHz4YWUefsYOkHmaOr25TOZlAV9c2g6T9kfcXDytLnhSYYb3fSKtGjo0dQpXmL/iAHzm
94CVICu6waPV3Pr7gFo4MPCPFhltL9xbNuCn4ry6fjjLY2ryPns/5bplTSM0bvKDYeL95iNyni9O
kDZMn8Ens+fhEfRiug7Uss0fdEfzAUUPSg1CUni9Go9339x/o4M0mx51lVZpfmjo21r3WSecVJxQ
gkCV/lK8z5W8GGIVHn8OORClntuB3lfyRzgBWi5eyLzknB+dbg3sRyK3gka/7Cx8vrb2kCZcHLmQ
lrwK/UkqABVhNYkNrynT57BNzXLWnK98rUT3rIgOJcHivFyIeKiAMiuvNRYkVexVNRjMAdeCM/gr
aA6bDOA5HwSNfnVTd5r/L/VEqunb0BOx9qWWXyEQo2gkEuoUXN3J0nZ8QgIa9ZB9sqxm7k94F1Ek
ngV6tFjx9lmlI+QZOGLr/Ww1STyc8VPp1/mrHcwF+01atcjFn36WkwtVZX1x0BkcDPl98QZPiJMs
MobjiFo4awZEXsWADclUJusTTc12Uo8d7tNTcELN1zw6+mNAzXZCzmvJE5XpBBgtWG2HXU7BveF7
zizNrCGrM1P8vcqAOv7EbzvaNc+r8hzzh03PBDdpbE7BAPBGtVJ9ifGDbmJk2vMlqK+FdHp+Ilgc
U+sbfT0wr96L0avjV31yQModwbVzmnQrf2N9T1ATypfk1p2PChDCUU5JibCuqTE1W1VRwPUv8a80
60l5oBNzgJ+RYqsUQbJw5g0LO01xoCZmBg8GoympujoqqcWDXk35dbzseMqvE+FZYl1MydD3+Y0x
7iCVR3GHoQzLRATqk0eytyT7OSmsJTsEk0QLa0eJF87HJqRYHjx7KdRZHFY5q3n5q4UpbnIImtoc
G7WfmDHvIc4y+d5HslAt9RqR27kYL6bVr5PwU4nlrXWPfLsiSV9lFwfP7LfML2uSKyNQYM9ippFs
LDZ/ynCmmo9Brql50N9pJ/mM5UTWITEzV0F1EwSdXJKD57aDsv6aQE7OyZ4TTSCOOFRUifB3qJyw
fyJvn0r1YKeYWKRYLy0iwwoxJLbpXuMxHzsXn9mIEu6xRz8R+KblrkP5BKTExeNVczqgugOvA5+N
TRj6sXa06dwXsYsKGe664bgJkav25t3PJ3l/l1CBKaPATBOLeay37aaqRrP/xSiR80H0bxZvPiCb
X+Ngb2pcSeGar+HkBPVqu6SL+cFEUMWt91Q4TQUwr6B8tqeUaDG5WdXigI5hoZpVGdfmOz+nLDEl
OxHUZPOt96qR2U4tUEsznPtw47i9Hd1pIJ5Tu4FQSo0J488kds8TOr78Umqtpm0y0CfiwyMsU+du
tZnfnk2V7obs3tx5mQN4f/55IbrOHGn4svOy3zO2Bpx1CDGukdr7VL5vWOV7Q6aLHFOysarONGsG
ut6et8PNomsTAGuBtu517kueWU108caL3E1NGJeBT7Duw7Eyt6XfFpzVlpwjm8TXZpFL17QZMXWc
zZwME+j/KLplEGtqiJ0Vq/HwPiBUS8ymV0bA7NneIQoVl5mLsUD0hwbBh+Iq9VT2B2YwVlhh4Pyj
+JIp1Eqo6rj3cHoD7jpM05nVACqmuuksz6ygCi8RRmHMO3Pvf8jufs3tzOUDU15EkwTAJQv313oC
gr6tBaSEkv771ljQK+MuyANYSb+/1IdSJqvJDm3wmbjsYQJOcebXS02YIEfIPDf/niN2OWNz0snE
825DfHd40hjqCh8aXXYmiQen0Ycg9bY5/v5efi0h+OCfqQo5Pg9PO5x5/qGSm4zo6iuW3j1gT7ax
HMUQtuhhiCDpry2h85/G+Z8XxPuNwgHgVZcmzEfbM2RebQctouRzN8MBe05LTvxziEqHaf+8rezf
P6Dzkbdhmx4XhGbHjVDA8T42fOYKp9pGVSRZ7zvGZKwYICAEYkFHdfaGaETwEOHzT3oSS7GrdWP2
c9GzNeC+4nEe/eGOfp3pjDmpVBRzeIWxj/Xix+IxiExrChfRfa7eF9VEXMcan3WZsK/n0ZjzCjJP
L6zMWHA4EFpYmbmRQopOr9uxI7M/YFQEan4zs7UsW7b6jh9nfSCIny/CFd12eq/6IptuttnfP8TH
18iLQ5wHjCjyLo4TfexFcO52CsmD8SYbgMtx4r0FQhLpMagkVoQT+n9+Pd/mRZr/0ED+UHAPoY7w
gm198/PYm9MM1xC7ZWdFxHPI0/+otAZs2oGZQ2WRjZul+o/tQExoGUAVLjhuTBRMkGzeRlhWrAtk
LcyB8fsHNPvLf9eWqM/CL2KiGlAKzQ3+/WFTWNYZ5T2/PIVIcZcGtQUB8jlAFO6PS/Cfl+LVRdS5
I49MP/y41dWJW4PMDdLTeygy+lRHmEduV/Px+6f6gEHgr4PQwLfWZRTJA9hZf32sxlZZUiDl8N1G
LeDfywrjJBMq9phAkU5O0Qid0xA0XRB9eINyFFar7aAjIpo5fCwgkFj3f7ivd4jI3wacGiZDgFem
+9ZWA8H9653ZNn31MM9whFhdO0NrGXE5XrFGKFu3fw1rQztq2w4pNV+ERpKVLBa+Tqqc+pIoAmhQ
ukVwjorUletRE7Hv6sRP0/aEAB0dnZsEGo4zL1tcgAbCpw6F1nTfF67XdPu6wlRYoeliBwNuUb1P
CfBKzKjeodXwjscoA5IkcZug99JBZEmzMQbKo8cgR/bELoCQnEiAQvT3K6uQTJGfgVNo8WsZDNrJ
TFEyh4hDLHjbXt9ToPJtNFGOddkTSFlNeDIhlUWg3boR+Uvjaoab0C/Q4Y0YKhNkWu87s6S1wXuz
JaBkY7MBYXrdNEOPg8wukGFV6M2/SzEdxzkSVu8B1tsSAhkxMb5rF5ngIuwQ3jiT85SBi1JWyyXr
kmwHPUy6zXm6reZ6IM+jz1AV1aMgHI/FDQr8IPXPRWBbpkgxjD31X5hNJj+MJ2QVul0GmJhyMJWh
kO7HBjmHqDUsIeCsCC52AlSTexd3sQynfdoFnt89+Es8ru0DfRDTjiM2td3gpgX62wYPuaQKnoIk
92gGHrK+c+Dq1Q7B8F8LKfEQXfjBPLnPjj8vKrrxUB6Tn5oY1wQXrQFAyWTobGgz+qUK9zh337QQ
AfHjmt21X/AKoWIybgkZoVhgFbAk01UZD2pYNzSTppwsP456cC15ZiMvZaPz8RLYdbngz+aRCCDs
GcLz/tJQEYLVB73SQCZ+7pEd3aw0uIpqzpPi0GRVgK7Wz/iPgryJX5FbNIfh+9So3qLUJsTMnkgf
9rQGdtrbAZJDyLy2aLbPbonO4lRaY/zA4dJG97KJrepQ537qAz5Np3sfl5pih8NHcsy9UZxyDP7O
dT+PJyos7eewD9wtakDZTZirCmqCN/YPCZP65KXGF4nVl70UvUR10c7bHSZzdrNJsh41Ryqw28lt
/EuQoM8tiiqbZpLBVYAaGrIlWcbbta3+gCORty/aXN+uRaXsPTGF2keLjQVJOQT190zqe9dBV6P3
rPSyHgcFrJPSOG3k9DS2Gm5HPEWfQpl1dOVk/poPHVwGdHU3yHo2Oz+JO1DZbn1YkgYUTyN9pIhL
ZO+QLm/Cw8SfPEfkiS/4oegjXcvktYvL6ljOOATBnyj8Q4YJy7306BlsKkpHyFOJNn2c5jX6hh4k
iHOh64cpcvO97eJbAvs6A59qWeLKo3yIQP7Q/BiKMPlEUTMHbaBE/IrcM7zC0JHO59Etsvwgl8YC
PV+rz8PoUQhhK9gNeM9fiKFfIKohprJNQhh70Zd8dOPlDIJMfx8AzTv7VktF+pXX2bIZhR/9iJQf
1jsMX/qLOgZOtvMcVXyaR1GSv2E/BRvNwRswytpvdjHIqzn07MshQEmIvdM3GJh0nC5mwuxrOyzH
M1V56yIvRebuIna/V2eaEOVa1wgXPQXe8esku+lHZ1mz4Qqt34ahgIUZJyCE0aEYmLlZhWY1eIde
7+Q6lfNFoFN4FDZk8Bt46WzEpHrbcRKVuECHqJIX/dyhKC21e+lX9byhAv3kT8t3G0uNG89h+YwD
gjOUPG2jxl2PIeIzCJF6oWpuZOb1X/GAJ1a0gSelwwb5+7mEFYRisdxYWuBgi1zVRuAmc2wpYGxc
fC8/zU5TIlMEmH1bKpU+Gj7glx4eLBaQs4bD66CnsSm4PxAzkPtKFt6cQfmYo+kudoes2jbrWHwr
arluaD7VTxAMOgi+owNdBD1E6eIsqXs7uQAaDeM/Qq2+oA+BEAeFYC6aoLWvLYS4Up1eBZHVInfn
lPG33iLY2kXEjcXGL4buLpgC8PduFwTbGIbjSTltdkeXHWzelPWPbtugLK5n51jIEZswkTxOBJaP
a1ev0bGTHvLtXZ3+QPDLP2Yq1HpPeLrcqz72seHxOjrJMFrQdxnHcxCX8tgRHzubNBzix7hR8QvK
OuKh6JP2ZURw+YdmgiNJ0rrXHsCwo81JsevmTt0T91obNKPGK6sfyufVbpujqBxkLBrK3DfZYnuc
ZTM7EiwI/LqUXwYnxDKgGQ9NcSx93T+CzBDc/+heOHYjDmgcD1+pF3Z3cZP1J2ep4vu6hjWRQiXb
zyFbLul5nd80nq0ueu1Nd82Q9A99FHnfRTmyObjdMiIQXLN4qLXdOkIZGZtwOkO6EC31pKg5JgE+
GKTtID8px8RA4PvkCvng/tPqRtljREnna7dG6oEDPz2x2MJrzCAUCASg+VWc+DA4KrSgkLqodtG6
wDmxQZIc8FZt70paA3e460nExGRlH/qp6L5KpT10xPx1vepjT18CMwAib9XtQ4rxKkLmaT3vRVhG
J4de5HaUq3cbjamgY9Bbr1bigiC5QtZpzWMcO2Zi8F2oKbVHV6UvxlDtbTSSYPhVsUyuMFtL76j+
VJBfluapUv03fgfvCZU7T0NNBFPosLiZ4wLwlC+d/CJupfusrURPWxR9bJT4Q/2Yu+PYHTO3Ejg7
ZE546SUtwukQ0pr4os4iuaO/DDl2pA+/Qyu6DjfQz2OcTUXS3LQWOITLxUKUyNsF9qT6qy4eaUA5
c+9M58br6lsxe9ansIlzGLlznxlKjew/Fykutnta0Ut2Wedlm++svvHBMyWJYx3DEerS5yVqep0d
Tehh7+JuRjQQfyvZTml5UVIrgLLvhEQuW7/WyXhNFacYtkI76cMUru2ybe0quAJskzi7yTC1LxUF
AvWEJAyKbuwjvVR+QOCUNsBCT6MKwgvfne2meFjFksDwWOYO1egLl83OPkcenYpjVy04jGbj4Ot7
bFLKAgRlWqFL1KPAXJVby4vn+1yAetygrFV9ahGsW6EAke1u7bBzkVSLi7nZuj39hWvk2tZpB7wF
vjQVt4vCVcZONCwvlLXMQ3FbLVYQr4Lhb2yo+dSP6tKgbGER17cKl5RI7dDJDiqXwv/Qsh7gqHdb
7SxuvfccXWVXZUbXGE1yys/bVc0dcgP1QkMq1EV5anLPb/fp5E/XZU75dlfM2JeJFBWKXRDZWUip
DrW3c5miWr6R2g+XDcpyywNWu+rG8uM53NZF4qEF4xkpgIVa4pMjEYOFdFfsRC9RE8MXwMHkDIa0
dreEcJnVbsEMACWGl5QFnxfLQ2R52+loyZF7p+HCD7S2hXb2dzahLgr2GcTpDbJ8jhGsq0MnzPbS
nVvfv3asMdCwUtHYPBUd0qjpOD6va5Y+ppl8TmPpo3LYTfX9BOYEidekP9ocHjabRNDTlgvXy2px
q5sew5vDmCEzIDu5wlQBZIUUVO3X930D/QvxngVSWe6xv46q/q7SZD1gcUJ7MZ2Tazqfkb115mHq
diuHjXcXD5m4DwGA9rt8pAbFfDC+OuCZp1enleUnCcc22g9hmF7hW9Le625Q6V7P6ZicqWYjIIeC
QHyuWziEbtNVh7JLfLJj29nHKsPnNfGta7ecvUtX0kxt04GmekxatHPdZPzW6FAf19l1EYAPOYR3
djx2yKU5QXsD/nsCet7jzRAPkz1vO6zk0D8fRrmJnRqruRZAuz5jkZPO+4Xi+/2KUcJrQj++Oxb0
/XY9i3LarEsJzUu7HP55UFa7vCC+4BaSz5w6+UFjk7TVDcT/Ik+dZyqC8wEwUXzE7Lc+hDIs7qzC
7mGvBdkXu6kfqwIkb0ridgjdpPjaTi7Cj3AM26/CTpDjcwUkrqSfi2iL0YR3kUiXh05tKu/5PG5J
wsVtQVpyMU5O/r1E1+q5RGj9S+mI6Wqko7zzIS2f8StYnmgKuKXZ02aswQu7uw6SRBC3sjmaSeh9
93CAtQnba3Nqo2P80o6Rle+rIKdBS5G7Dc7wirE/HPp8hodbrS1FzHCCpouOFrF0AGXXv67k4L5k
WabKDZpd+CRi8Az5reTvGmkm5kSG3SLSSNoNd6TwY9UTa5XpRS1b9S9J1pZtSymE/czBOyFFZkXT
eLJUGexQfLJOeee7jwbPcHDWsdQbjJHlre/PxYuGsc3xQOZ5aDXA2U2b+OKKlmJ/KRfALhtcm93+
ah60fCldNcPYpPw5bnL0074rtbBWWJTkaVpSXX0d6aahzluM474pRnFB8TwFypXPK8F86I8/PCgA
yQHyl7r0FvK3jUU4onYVSi7+3upqEHvotvhPiCFXX0O0L7bIww54UuGddKOn0Lmn6xfFoJWI4ZAz
QvvyOBFUXbD7NUgldlkGRW6OCT1Bl1jtjcgmx9rqxCCp8XLwMbSRI/hgkDJMoq2X1VnhleMhHQNa
PHWJWApBGnQ60thxm2Ai5RJTiyZZvzSDbkoMJZwJG59xSEqjHxy02AL0jk6r5WjZbtF4t0jjJtGm
dFBk/lYB+7ea7WhFKDYfaOSVs31dZm2AwibZNhS8jV6zekBhmQPXX3YZfbUIUW6wmN6ya8YlqcvL
JUoo6WwHPceOvKtGqlYC36pUxxqWouzyL2laem26m1gqtHdgCYkGIby5awN1SInVmrPOtFX/NXTD
PPr7DFxWjUx1Rw/wPrFdekJHCYBLNbt+8Sy7uCu0LHkPngWMSxcwUehN4H2LvqPzo7ZiND57ORTN
sotlNvtf/N53s/v3IrIlTSNEVbEp2bpOMstLHB9M+x0cg+nPsA7X8DX1EhtlOfC6K+utc4Y4/6rl
lFnZpommZYXcWibIHnJEsB2rJxQYRRchobbY841dxDZOU9gL6a48rnTdeFsceYjovIgIqi4U5koh
ZncpNI+HxWgL+mPYAsbBhvJeKF/mwT6AaJCLC1vrbmnBR+WKGIfcIe0OEr1w9mNLtbsSdNS1C8iM
0F3G7JgLJumDirxjrhA3WSTV4ZEKb74F6qURYt2nzezl1V5OIIFiagfI616thH4R8ptVkNCdG3E/
0TB7uxh7E1iT3pF+ZP0kI109WqB+4BG3kOI2cF1ntIuwnXi1m5IoC+xq1pf7NhjibDf24Gfmzep2
NEXXQC9vGNmLGJHfOx92w4n6dH7V2onYlm6grwtnWeq9FDUgsjGmQS2t6r6I5ynENdpbkflpJGK4
yOaW+LUr7BLVHEmMH6DAlK9ytRNkB3r8IzYB56jeKbEuuNRb00yAYKHeGioyxKSQvn9ECw1Ce1JH
84u1JvMiN046dc5ntL5Lf4e2TPO9t2msIxOL8pLdrBaKRnaPqsuecKIfTjrDiPY1tSDrWlsiarfZ
rmWWHuCPjYl1qLUTARqCbt1sE9tDedZb7OHkYPz4tRqhwg/4w7ppu6WgmPtkqOEy3NRRAC8doQ6t
vgDJAM6x6SXovy1YE1SbG+244J0obt2kZN7/m73zWI4bW7Puq3T0HAoceET8PclEWvokRaMJghJF
eHfgDvD0vUBV3StRdaWu7sk/uBU1KKlEZSaABD6z99rFymqowy8Ui0CgSWbmbtzMyY8aKWJYkXob
aTSav7pAUmJMIKeI2FtYnloX71Adc2JcFWkrE83fvqnzJl33DMw+zwgpuDZC/6bXYMURo1RvHfzH
1xMnO7D80CNhFM3HVw1RFcNDAkXPNW7D7SeayzG+cdNCLlWXaSR7KhjnKC3XTj5zizSnnTlY6akC
836BfDN6iaTgyHukuCKjIzZ8lc1zQrpFoo8fPWX317ChYz4C9jq21m5RcTd1C8xmme2fBONDN/DT
ajwIhhZJAC8xeRjNJdjLzlprT1JWimxS2rdNGFXbzij1R0e2MLFd9JGxzGccVi2cStwL0yVeTyMJ
jL4dsGTkJQYnPxn84YBdHdVcW5KBBGJ9VLxdn1DNBedbr+vSneAMEbTgrnQTwyMBeiaJJVQ+IVOY
roaWtTKjFswWGNj2wuzr/jwyBDGwuh3V7haBRk0gqtuhhu5KPiUqBfeTJWMPdjwF+BWGaire1gPC
vqKmnpIVpF8fmUxGGErAAz1FEca45HoumACsZqeunU02IPwLTL1INnOj+JnIRuaHnKWog8GsX8c2
LsEptGo9dvb05HK3GM5UV8qarO/BO7W27HpezrbB8aE1OpLRVF2YeWiceTHOfuRL4QROV4T+mabF
xucpT7Kj0ur2Gg1hukabZjyjae9L9h+uP60TG6bV2iXgaQr6cQJZmkuvCzd9nHg5919p5mepMADl
ds5o32thXKtLJleZyTCgAtGUE0L8lPgoMUi4EvKyQvmib1wy4GkKfANXWhPqdrEpRBrfZaDhxzXP
Tao66nPSgcgcWI6bczWaI2Nok5zxSy8vzMcG9Ue0Gvr8yWyL6lF2VbWKk5LZI0pPBFzRwCWfyycM
60DTslZpa43K40L2iPNb5i6fyqjXDjLlS02yROZedX1XHTu7WdIH3OycuYC710Ldu2dinAAAKSPn
c23M5kZZensa4IMdsrbqDML2PGK/plIvkPTAkl25bevtoQWQtTP70MhXReKrXWkbQ37CxUuSBcOt
QHKpW+vGtEF2ALc7K6cqRrM4isc4JJfNDzvoNy2MgoiF0abw8vAVubMeWLbVffQo93dwasTnCmX8
o86P2CtNceCwbD3imfQuFOKDXQ0me6W8/hnhdHdd9zrYGK+rdMH3YL72Iw3igxRWseN5IKHreK1J
+gCiGX76fGwM+ZAy7CCWgEalwQVKeFYsqnsNgshtGuOKJy6Sw1iDe2FFhwI0M80vU8/0X26ymnmQ
/MwDCgB/wG4eF+ojHW1V1CdptZVlX3Vp3HCXbz1v0UzJBl824gU1Ed7IroFFaHVlESKALGYk7JnF
glnpqosPeh8X6XxAYD51H8NEjfYXu7SqbI8lv4BjHVpSJx/bG2wLjANfbFQ27NrQbaSEaEJSRhAo
ZspGTydfSmaO1NWhnxRTzBWx0vYWIt/ofYLw23FTaWo4bzn3MTvW7YA6D/1EoE0OEKCmsdB+IZOm
jEftNeHR5kuDvN6ykajGdfVVbzQgsAGLVgSEUIDI2YzZpCZRhoqpjsJF3M412LAGidJo1pubwfQ6
WpjEVI6U95U3hkMasCD26Psw3CYqvSSRoe3hWI+O54gNpB/Snz73cODFtOJvqcHujJVFSbaa65g7
wx7QsJ0Sb6hNyyexnEj3iVuNFInzDz1QMNhgSehl/D80+q6jzkiRpmE+S6eW7IW10n3yQre/Xs/9
uF1mawhZysFh5rN/RQW+oCC/t3cnMMxdO0rcl6yql4UGXJlF+FFkfs4J1yrWUr9ZVP64k19eERs3
y8rFYcfKd0EMfP+KDOe8Tscv8bX49ooAKhYBhmmXktV868ZWjwhugOuN5SNJWQp++8h/ix66+1pd
Phdf2/+3/NSXqsZ/E8XdG0vgn7+6qwr+/eUfuUi+yKqtXrv3f+qHv5eAnz/e3RJI/MMvNm8chpv+
q4S/0Pb5t/cQfa2WP/k//Z//8fU7msPzS5GUQdJ2MvnSfU9lWMwkxndXx/IKf/zkciz+6z/vv8qi
Kv/qZ/7MRhIf+PLjwzcRDzlcMoBi/wCHuuYHa1F/sONGYywwK34PDuU3DEQhLuYhQGZcgyxtuxiv
uvGBzTDBjYQnIY+xrb/Fc3i3bTcWPRFxQbxDXgSby7sryxNDjyfJw85GQPmqiGMPAnrzO0P38o34
bpuNNgf1gICH4Jk+3pz3Tq+wR6THDinc92lZCspnovk8FVafym5Q1wXqn0M+N5kMsJ//DgO8nK+f
Xtx2dJyZHLafBQWxk+fKzOCRoT0jSMWV7QjsU/C6tp6dKAKq5wjhHcrhMjEDyrPkq0KwW24c6ZhB
Lnl8T32KL23w8rXZaM2xz6r4qsXvglswh2HTTZIw2iiaL/rWDU8FKUPBdxfV9bdD9T2Q4C8/BFtc
H2okyD3EET/eAXRJVl7RzT57dWXwJK/mbaEV1iFxxwn1rE5vjnzV3GjFhEtAX3Sjfu8FuMMn3h+P
8WuHLLnriifWSh8Ih/H9eN4OXpYfFBSCrcf45w5sRUfGHYk7lJPlb9nff3EekOIgLWLt4DrGO5EM
SuC+n9zR38P6HAOpz1h8qEZ2S5zdr4/WItt4f7khjwGHQoir7b+/QdsDe8Va8EoDJLg90aKcPMdr
jrIzmxvK4N9ZM999id4ub6DazMq4xA1EGz+eHEO0PFm1nNeLEnnDHYWyuAel/utP9eNjh8+Cn1wX
FrJ41ICG+d5j7EtuFwSpeHtpjAkQ3/S1Nv0Ejbp39+sXemO4vDt+Nmo0bkzLfeGnm0IaQaAZuQb3
BiOvw+y2gDp9rhl6+zGYisV6ImKHTOOqy07TYHvnNeCKgNVseIr7cj4rqONv5MQ0b+UMdrtimaIP
q0GY8z5ij3UEQjXtEq7Nj0PklqD2Zt2CH5WOs2QVy4uo2jI2ghXzvjWc9mF05mT/6w/5zQX9w6f0
dHjJHE7QA46PvPXHsxYapEyD+1f7EWclFknaOiw+LRGgkrilrDVWjlm9qlxqpHUzYeTiTfdkNTD0
FnW3pUpkkJslI10XU9LGKfUHgU710vYn65M7FsWD3TgbtjrGrSCEidkh2zEMPSG8Lz1DrjHzTOqG
mICzqDSCMkqmXRZtBR6sT9zOsr3T2TbJ34a9xyZOUJfjx/uiDo2NCfAGsw1tTmUnKGINS+xas/Lu
ZGinh1RLi6AUDfhdpo1fYh4866LNyFqr5+GqZiLaYLFzrfPCa/LdEDr2ph6Y/TlW3a+d3qlAgwik
QpmsMgaP5TpvgDgjFteucJVPLxOFLQCtuNvAgTR3dmjRXaUOgepzVjuB5s7WjR2b+h3U6eIB/mP2
Wou4AiWm+9O0xuoAbn6sdHNVlbF6dL0yC9zCkHvb9/NDOqXqfEZdfuUQtxx0XoJS3yyS8aoHHv0Z
ZpX9jCZho7GnW8dh9lXLNO9CA3wbWFGCL8tFA1A4vGtHNBuQkwdU1Ozdwpq4GiY5Hc4Qqa00MHN6
nZ4vxzOo8hTmrs8ytq3IbhWF+WTHrFos8sUOUQY5CDXL9FHLs87g/+rzpWArmC+FMk4uni9rZtvm
jhGVR0iSZT6Td9JekzLalodO7+Ewo1K+yyxULvTKRCNlq74xzWfyz6ot8U/aYnWASsZMR36kayc7
Cw8pp0alq1ZV0X6c+m0cmzdGSMwo97bh0LEHXE0aOUbYGIwXU3LOJVOTm0nmF0lox1DthywYorwP
+pAg0rjo+rXU9WNtEAqmR5a1YtIV3ZZpdBFGzifqf30PHUInJ2lmcCadB0bKzwZ052CUtNha6vj3
HYnoZPZKce6qfjyWdobFbJjVutBJZ+7Thn32oJOZ42sxtygWp6Io2ZOkFZW5F8G+aVnlIcEMn7Q6
nngzKtxCOLPWMeGGaCX1ZuDiGiCr8hiCXhh5ThkgNSIKMHKMnWxb7cyeq+qcjZeOEN6enonb1UkE
a11gyhNoihVj5/pqZszHbaoV0MGxeB7iUuV7gaVh71Z8XRxtqnSY0divgGIbI9RyIA6AC1kn0DWk
TOMGKyKcRvQvaMynR3OQ45HN8nDIBh9mbFRb55L4pV3TZeTXhPpw6NkmXGkTuKk+Z63H9jt1W3Eo
E9+dm0A0DtMCPSowts7qozXo5dbUDXrCLKo3Vk5QUDoRN4S6JtkJEi7O8WS38P8IQLYrfollDuZg
4qjm6Nc6iUJVT7fheC3Dez3bhkSjvA4dkvRL7F95ENYUBTMYA3IL2drURkH+AeGMOzEzjjf0ntyr
YTQ2fGJ5dNlObkaEN+REwgeYO719mDFuXhl8US+nRG/Q94VgoZDXVcNX1Plj4Of6vJ/SVH6Jmett
nSpx72NG5nhJXXGn6dQXeVXHV1k2Up0MlHxVxbwB4mXKu3uz6PcCK6QiY/qUk4L0mKZmFmQ6C95E
oy7U7Hra5SyiDqPVkFsc+f09wrf80DDdeZm1WAdvyCI1lXzIpqb8cvIqPM6+xfuazJplxxweXXZN
u2kkYG7tmHYWpChFNmR58skh7F4tIFkC4k1j03SzsWFIEV3Nbh22K8bL/Izh5+1D5BBd2UuTd5L1
DIqHoeMjac7CAzVdcoe7LLU3cOztKwI+cmJF6Yrrjrg8xJD52nd7BDAYDNZ1SOwTdaQ8DnAeINnG
0ys18HCfMLvemJXRHNOJrprWzjJ2Qi+aXVhq9hlqNu008QJxwMSc8oJQNt72FNufRkCBaCicuDtB
SeK/sqg/Sd1oAom38VH37LOWgEsUAk21a1MDMSL1onlmK33XNdwUhOzNS/SO1hZRmToUjMbXQ57G
28oM401V9ncipK8cuw4PRjaS6J3o1zIskTQwfx52LJCmeMfhd7Mv0vKa+Fy2RTNwNdsw5FXZwzsv
0CNIEy7quR8WKJIIgGwBDXuGFV8iUFTF/A3r8bca1v9LL/pDi/uvOt//DxtWgiIdOsx/cBp+algv
v47/8YTq5fsu948f+mfH6tFiALSxAN+yz6cQ/bNj9T+4jm4g/XOdxQ/jYB75k+xtf1hUoPgHHFeY
GDYogv/sWPUPFlLmBYnB1cZk2v47BMKfymD85QzwiY4Hc4Mr5l0bIQanGXQ9qg6slrHVZWVkX5ly
rC/x/3u/abt+aiR4LbwQOsfCh6nwvpEYWp1lnCfKg8sU95KbqbhMe9O/nzgC500z+5vvTsVftHk/
9cngZ9CQwndZer2fwD1Sg7pYezqvV7DOxtMFuGiVqllcdsoyDzBbHHPD/kTAMUiM35T9Pw6Zll4J
NQGzCPol7j0/MUsaTafWwHd5mGXXvRR5gQwqZ3FwPolZnVQ4+/ehof/uI//FIbY5WliNmJHgB3/X
O3Vtx7PEc4uDLGjJM8rKFwT3ZMT6iVTXkT797Rd0BBcpL8fVS4v4njuYLqJmA1X4Piag58z1ai+Y
luCowjO1T9innadfn9O36JUf+gzX1k3HYyeDK8U3vKV7/C6HaGoBb0fhIjGuVEPl54StcTXPDR2R
N4J5Iyo6ESwHSmtxGolTM9jlfVkjAV/HTjaXiwbRPXWTYfQIaewe7WQdt6R5+upxMn7X/GEffN89
uzbYQ777FmeTL/u791sWQANTqsW97SJrutMKww7P2ignYDmqGi/AKiDGI/LLiVS1trPFHd/B6aSx
tdjjVYADn7Qg5AokGs8Ral5nxQiGawlsEeQ5NLSX6MWL+DjoBunJ5VuIl4GUBUmNTc5xb7TErGoy
Qco9GbO3rW0lLlltaHLTu3p1BiNUnUTnwJNOfGq8WQ6V/dljzTQBCJjVQNIaKPIzadpMPbhLOAGu
pczfp/qgPaRkAmLvkqyXDzJMgRCx9pg0QjwNTBTiK1epSqKVSJJUXXSWP1g3qpzGcxjjZGU5Ntuv
wbcsONjLjUBOBd9TNbRUK2Onrv2sQfCqwqZ+6lOjfpqlbh4cTNfNWg1D/eQV5nCtty10KL+h/lhK
TbabQtrPSBnVqZI56VhvGcsEN6uT1mjizu6Y5CRzYj+D0TTKQzn56slhg0O7ZglqxDa01am3JJ+0
ziyM7XnLC+J7CO8N9Bsy6L3Rfib1lMtsprBiZy3uep+TNnuNfz/i3Ht2NEedkoi0EvShtrmdqoRo
ZAITSalq6URO367VOI0IC47NZOwvkky1L0TY0uVbNh/WmADt7doRLiarKNYFR98Nk+KAlbehiHWg
1vWbDgn9Q4ww5t6jbhBBl/Wu2hSTxXUylI71zIiqfooj9r9RU/jn/iT9+5q2mwS/twBeXJgkPaMk
PZMshaiU6kpdM1liajA4S7Iz3+76SakUn3xUZYSAD8C7yEGOKST7OEXtjTCfzzqyZ1u95a+9HX9L
dTZaSI9sTtIWWftocbtuQGRdvv0Z1sXlupj0lPvGHO81PutN7HZDMEa+v+3fQt/i5evhwN2o9yjC
w/CMNbFer4d2pHpulOefTKxdEqwjQ37Wnbmnp5cdgtvaXnnUXeq2ZoqwVHOVCsl4SfVpFZoaP1Dm
idAPo+jcQcF10Mr42KJb1XaTDgAxaKB8hieWWeTXx2j86lUZw9A6NzD4PmGRH18GJKfDmhjUObke
J80YH9q3so3J1bBrDRiMq1nPqpWGsQclIXZbYEc2x7m9q5cyUCUTCy5GDlCp8jU8SnWAvEDJ6KXm
pU2ntyZgZx/6kyLOrFJ3DngKsqNDBkBgTy4tRM5r9hTisV0qU1o/7EqTElfaUreOcUM1CAXb/kQm
kk8zaLYj0F8/UWcDnqG95VX0TShXKqR51XzpyT56YfMkLh1WnMcyiZ3LWi/JhqD9ns5JsSk44UpD
lzCjm92V9dy9+Ak7uwAVZZQEXNz+0QqpTgMUWlioGByH9+ToovgRmvURYJ62Bvz6XAokwWnOGH7f
ABcY+INLZDwSHC6pKaMPiQW/WHFfVicec1zLRljGyZ6kQZ7S89J7tMy0bdH598UUox1yI6+wQXwM
6jQvYdIKSdZlbYn6CV4/iyyAYc+q8qL71Ha4YdK83aVIkB5SCT8M7zlBhLC9kl3C8I60HR/9n+8D
iOcxWt05rKQJ2i0DrNAWwySz8OyjjWHNf5jbWnwqpKbNBwIme+9gsio26dDrVtHTA8w6OoZpfp6j
wWZKUWbHf8qmGQDEB9gZd24cN/8b6TTEJveWkWLmou0cD7bZa0NgIoBZf6+hLo2SJGBD9VuM67B1
fxRTW5PRIPHMLfsPMXXpatZnFOf8+ZonlvwI2ccIP/vemJC4hWW52s4eiQcrI8p6C01Fpp0XedJz
6Iqwpte3o8fJ9ap9YpXelcvMKkj5Vu2wqchsPaFXeAJQRS1Sd8w4zTHRIOEPnFbAQHKT5OzBN0iW
I3kpvXY6TGbqXeJZ47GABJVNK53aC4EWZGrSozmrzJm5aJqeK6WNdC/AQb5cSn1UEsIWV+ISJjH3
0sYBicBwhr9nQN28c7rYP29HTs06B3CHTINtxLxyPeApSW3xGzHh14jRlvROJ69x3UVGxv0ewel+
igfug4Mdte0OB413jvierQWuM6K3eJgUZE156pqFNd8le2Qg6E48x4kISnZvIY3zlHLDf7sFunGP
EhAAwXLpj3oeX0PYRiWCSo185L7Xd+Bh5mElO619KU1k1DS4kie/MTf2M0k76rplcTkGBWGnMgCg
lMdBjnWHimGir9l9e1sCZmdOwmpKJRFqGo8vF6/SWZNLuR+mXl13A7VvgSpmI2YGyUemN2SEMJ8t
LHUBBcYgkF761dNoNIwfDHvgXSdFzWcdh5mXLEl3cU8WEqSWp4UDU6WAcRQ1GatyTx9gFkXKctjy
4K5YoxWdbkOtsp9Ix+LGOkktPR9rqbAY/qV83pqhb3NfdMVtXmnM2/pYe4X/52NaGH214j1T5SSa
698bauSyYBrAk7zxO3GHbITHUyRVmW0l+vCZd5IsRxQJA2Ysm1XGuq89mwem5FZ1Gy5nlKmJ9Tz3
BVdc3nIaYSPRNTB80Gm67bZeBLgeA6p7oU2MNzhOlJa37OO1/nYgltqp18kYR7F3YuDqOzyqagT0
qKSiZkoIVk60SCAXp1omlgb5Di4uyg1iPe1Ngm2FhNS8SAIID0x1HcTryCGpQVwGSccMXdEle6th
DegJAiv2okDBTjzm6VxfcPqbU+VxZ8mGWHtUmp8cNVTiOJ1iHj0QeveR4QhMBa62zXsmD7nXOEGp
owLTXR/FLBkR2IJvIo9buimjfiv0SKBSEUiFlGoOFRwlgMG5OJU4CqsVZYhcITdLoChRkRDDlr3C
K7JZf1Xh3p+rgmF+Q9A238BxzV3htZTNq5ZPV76yxgPXNYVB3+hXflfrVza7tmDQCXttp2Kvehvv
LBP3W4XycJvyEA3SJkaECzgBX451oYy+vOFs81xmGHnkyVfsrCLTUMiZ3dornE3k5xd9xkjL5FBd
6VMdfaw1p39igmdeVkNBuBwbLQpI1exyPwdaM6B/EicqP+RVKIZebSe0jyaqtyRBzuWnaKpLVFCh
t9fS+SsLCU6IhXACNq2NcQqegJ4DD5m0oV5rPIFJNumH5Q4SL+NTnlfcDbu0OusbQzvgyWjqizbL
uUiLmLtN4kiuyHkIOfehyuP2esogDa8Hyu7ftOJL1/FDF+UxiHAx9LsGy3JATz92UYRXpj5PvHpf
k6tH0T+gqlmx71CnX7drP3U/bCcXMq2waftxoi/96nfdGobDrk+rrt7n5bK+6l1mmU1LMjMzK1Gd
OYtC+vh2O/z16/7U+vO6WNpsZ4kWxpb+ruuiJc9NpuT1XqW589xpwCmLVhF4PMIWlpuqKKcTST/c
i5thqXJ//eo/Qj/o/fmH3FAL7oXDm3hvhJ/alOkJPoc95D8aENw+xh2c5OqMCTZ3+z8SamtZP5lL
5Q26nJv721v498TudwG1TNO4yP71xO5j9xx/P61jcLH8wB/TOqH7H3Rb5/zpDDZYC3Ph/BlMK5Zg
Wh2NB2QR34NP8c9pncG0ToCRWIZ7f4zpTPcDGAQdbAZAZgZAxt8a072NNb77wvLl8U3myLBUAOEi
f3n3Rap4ZMXV5E0XMIu1OVt7Yz1N28Kh8ysKhlmZUjzfhiiqz1rbal/QYic7xXrjempKuZfgR7Hp
0NulPVj4IhHqFE+Tfc1mv112h7lahF8rE2LAMO9Z+VnheNLcSZU8I/2Bgd5H2KMIO/bkPqWsHcYB
UayehxrsPIIYjqSEypawT8hQ3qtZu1PS78fFcIME1+1FEh5CV2kpTazXDLf1wEG+JTnBNTYLAhFV
e4oU8YxjaZlXXhYSNMXLIrutdYcWDQj/KiLdqjshaiyAbufJZVgUMb5StJjrsXTCuxLB7d1MOgdr
XVEF+dxrn2EfJHdeakmwfHgxbrBsMfyTzWG2k2gbV2H/DLT/a2MI4jyTTDKT0AlI8athykE7qhk0
7RGkQWIT6TVnOPk346gPzZnhzkUJeLX01GUcZYN2INNrnIKMuNLplrDsftYDHX9etA2JUDHcnZGo
uGcLqVdds+fJGgpKadx0TaZOTg768KImjbDkJAAaNIrh3yP8/5HmDNKIAdv3X98Qrr+WZcsW6LlM
4MZ8+zsPL//1n3/84J9jfOsDnb0nmNS7jHT5r3/cGDydECGyTRbG0ZskjaHrn2N84wO/hVFRZynA
F9jmSfHn/YHhP3cYxvsewFIHWdrfGeN/e2J/d4OwPNcC/uey4rNcIOzv56KIodu5qHViAd0yQ6Ut
kNfjUhnNSwNmsL+BT42ZuCgSWWzHzmn8FWNbeWAWIPTt3GAgXscYodiut11uw0WwSWfkadUH0v+C
fji8Gh0H1vkk0B4nDL/AALH4gLXdtozcyCaacYHiajXplTfEvdW4TGIef4BQ4nmnIQy7l+0kjxNl
3KWgWKD3meePoaGZTLywpG2kj4ZgE+NCv0UWS2iz3viMgITS3WdSeFAhZMxJiQXk9ghYs/YzCi4i
Dfu43CfunHzVhIi+jDAzL1AJu484+tM+8Cmgz+MiD1OmDS2DIgLmkZT2dmRswIDZ1wxo87PB9NOr
pIq7i2FsiRYN0xnjRwjtoeoGtUF9i1/ejdJhbXNQ1kqNPVNVdod5UdCG4IjWV0Numx89yWEWGvSg
Vb8U7aUT9Ru0tNbeMBa0KDiSlZVY4jhiyb4GpOugmZ+LGwRcFTdnT17FIdIoVH1ZeURtU9NezuE6
G2N3a1B0ABfxiovSFRGcVdcZAU9n9ZyuSxvBjOt2531lPbawa25F25beziOoOw8A0EdUmRARd7iI
zHuVZ8aWmau3K+qIePFhDsMLlNNJMJl6tkakOV/Y9tCeXIeWYuO81cFLRdwutbFFkewO1xjTmYyw
Td5ZlNFW3y9WxKW2FlrbP2ENiT7KwlRXQ7vgZyjIgT0DTH+r0ZdqHeJPfmTOzRqzTssbe6nqM8t4
YJYIHnup+Kel9i+XLmBa+gFHs4v9SIugV6JbZ1mansKlf+iXTiJceorIqXYZgU2bwiIRMO71Kgjf
+hB/aUlSXPXbfmlT/HH8gvtB21ZvnUy8NDVc5Ezgl0anXVqeOfdNRFP2GGSA2cnNtG8qrjYs3/4Z
aggUykv7xFjzcQaJspqXtipeGix7abWwaEBx62m/BA+/Y760ZBZW20O9tGl2XtcXtI/+0fXaJkiX
dk4KDKT5W4s3NFw3b32fWlrAGqwIgeI4BtK3DhEHnL3xlrZxWhpIZHK483aOVUy0lh5agGTb+mKk
6bTFbNGCpt8a0vFbezqBmQGLwlADgkvrMIxb2U0Wi3thcS1sdDtNzlDCuzedF4fxg7JmmjtAgrm5
Lf1lPI0BdeL1B/iZ3mQ8+MyM4fUx9h3WEtCMxPhdafaj8okEO4wVOZ3IyWdG/SrVZwvvV6XJ4XZI
Emu8ReLeMweIIo3JZ8ZIMH3CIinnMsBLWhKqHtsL9qfGhR4MLezWgMssip5IJ4sQCsUi4fxoVUGb
RhguAFncHVHMwkEtPfcIYCkgtNHzNnS2XRYhX/Ssp75CufTFzXyROcwSZ58tUL74PtBbsOZYlSFS
LDxZCaCkyIfdjalEZwJ8V2Y9/DW9MVnqG500Qr5YQn1bW/67dP9N6W4I9sK/elJfIA1/Ln98SH/7
mX9U75ToBttBn52vLpCH/+MhzSPxA2U7BTna8GUf/N1DmpIfYBnP6G9b+GUv/eeu3fpAkgqQSshh
7DbZ//ydh7S1qNO/b7vpR2krTP41UU7h+XrXltZQFo0wnOIrtwYxvc61QgPgEBuAURsnmxBTZWa5
7SGCpMkqMeuLyGC+mOMceAHKOldMuwueCIAR2BjEc1NgqYZj+WWWBkV9mXjWiiDr6Zz8Dpk/JLPV
nFekmr2k9JlM5fuMsPmlYZmCQhsGMjs1p/rokmRhHFrAGcNRmYkcLySLkw1+cUWuhpFPwJOd7KIW
rBJED2IGo+25ztwrwd7oRWuRljO0lkl+GnpDbgwjzg8WA4UJirwnvtID9LhgWH5ufRyHBpkRJYI6
i5zdi3xAJtrnvbvXZC8PQ1Wk9UompboZGm1npD1qQsN/GEsFpETLu2KNsHR5V9OcPiibiHCzN+sA
y855jKNH7hcajgC3kRGnGPQoEXH9uaZEOiNKA25Llct2PWthRv4vZ56jrM+9uE4wcR4JmGuvceak
ztlIH/KFIzKdgaxMYb/gy5sPHXYlzTpzJckKi410RVK2A0pberhrNoYyxosqtfLEyvduPhHRUm6d
2SsGsR5BVnXmPqUFqMjQbbN66N2zuVekN8xrZHWCdOwRbkAaY3BnYmkMB1EAKhjOoM+nJN+ulHB8
L2NrAJ6/DjAjW0+DaYhTC+bpOm/w2L/4pVunr34q2tcJ2/VS+pWtXYhb5vNi63SJyyQcS6P7WI/A
C5jf+YQTRBmbirLHMOmSVBevJ+awB6jxpQkeJbuhn5MbPSkkZK5svFoq6ZXOOpfLUmVVMNVUQ/iw
xZGMZ0gekT5vZ/gEu0XUL5JanTqnx9yJNdkgZhe1KgLYLjp6XudikDc52msDJ+peZ+jebcgRgUSg
dLmd/bl9row6/2Jg0jK3PkAvm9EtMVedR3wwg8h0WeXxpDu2Zoe81IzyY1oQUr63yv5TnFpDtwDy
7WuNI2gTJ1tHnyIJqipKrWJbKFvbDaZVBi4vd5E7Zo2WT6ibsurELh4zL72yROiuisaj1ssQGZ8Z
ImpGgCvtQBYQrvcBU/0l2TCpsVJdbkFcSucjZn6dPZlOL9jHz7xHuNR6IbYQ0S+duO2zoLecc5z7
pImpLPwUy9jfVsWMR57R8yZrqPt64dYf2S5e2qVr3yxX9hUOMT1wdRMjRSMu5hQQSpzUDDrNmoEr
GW1ovc1af63ERIKynUWP+L9Igm6s8bwasnzfMppeTYkT7dJ0WDIzWqaMTd2+kNHR7mpH+reRpWF8
Qy5/zmbpHlTiVWkytHe10DnHVWaf10mj7dO0HRFjV5SeKcLac5jtxlNhT0oxDJ8rhDa5bp4cgxBy
Ubbmq+Z6cYGmr4+32Zx2B/Krv9C/+GuZhK1H2sFESZwNjnVbm6OK14Y7VF8sb4ruSCyJAKVk0v7c
FRWLR78lb2iutUNO5PDaxGHOAmjID4SjVcdMYdr00hTKykAciAl7fk+8BnP0uhw8lCIq3bKjElzo
fZecCT/u71BrZuuc43PHEPiGy7o6ecZ0TiCKhgmZxGfNjYl48czGPeIUJ8UCVrz3opwyvvZzL9kP
YVW+IOHzoUiQTbCqCyRdEEvIHCdp6RA66Qm5HlHz5pI/wtV9K7SqLlYCNcbeh+WAEnD+yOZaBJOy
Ya64bpOwIh24s/e6+anKieYuoCsEahRWGiDvtJ9stjWBKer5VCk/WVuuHB8yeM6QStLqgvhlHMyD
q75oqhw2wAO61ygb2bbZzbxhTdDuFJySR6Oci6tZJP7VoLz5eirtaivyqLs2pKzPQqr9W9brzJpa
JPwEDsHH3LTga5+9upeBpfrqlEJw6Ah9is11nPbaClBc9AqOQ9+XQ+k+mUY3a/SFRLMRopyv424a
2NBEoJxK1KsHb0Q77nqDc2E0yD75RppbKxLGx+i/2Tuv3cqRqws/EQ2GKobbk4Nybt0Q6ukWcyzm
p/8/asbG6EiWML7+YcBoe6ZFMRV37b3Wt2A2HlFZhIfCq8urygD40lR6x5X1wvF3NNbNLWExeN4r
UuVXSh/TahEaKlv6Q2UvDKMz0V2NY7uECPGbTS+VPJtgdKD4oIe4RH9tVfXZlBf9depo63ZMvHM6
wTJa0LgK/b1la8l5qBsIjc0qfk5VZ97FKi3PndIdb/XeUMOCYbt3A26p2XVuM+wRGUQCwokgiTyM
9Mu6K5PHzCuqxwCO1FXepv5DmfjRsR2qYRH27nRv1GJch3oRb8e6G8kMaKqFzvAtXAnOtiDQmv3e
Pk8nsDg00e4xl6BhiITKV1okc/QzolhXRE1eVYpQHkJE/eKQ95pollnSj0eJazdh8M4m3C2ExXVs
+icxOPO8PLS3GF27OSfbnw5GZNh/mPx85Ap+Hl0FDRAaO2bOPU5S7XQx8aF3iZRMFypQ0caOiDV3
orK8850OiYXGRBbWmA+faOX2wxl0vHqjStH+FUr1/8XxN8Ux1cJshPrvbSzU3wCQ3hXHf/2dv4pj
2lT8CKo7nWhFc25J/6c4dp1/wXOwkdQZGJXeJKX/7mBZBsUxlR0prvSyTceiZP2rODbFv+iQU3XQ
K8eARuvrnxTHpxMbetq0doXBoIw/4u58PykK+kGf3LJoaZO0QbNME49JO+om70wgDWPNlnV+ltjk
3Ky88Nt52IkMFl8q3GIacSbiVBqGpzncgIQmuLBDs+1bs4OZQrPCiMx0NULd3f3ttnyiSv30UN4s
7aVjx6WbL8TfRmLUA51hZLLZCgM5S2oaZLeosFxbLqvNPz8Ul9Kz5i6j/QGHTjWTQFwRDWTdgWmA
hW8CMWoCd8X5LvjxZOT1dgHREOvM+HgoiCJ8f1ZDRz5aKrmAXuSjyR/Na/pM9uvQ2asg9+OlU1h8
q33m2yU4lW/mbfO26W+9z78Ojo55forZ9p0MRxp0P75VNg1uccHqHw/hOod+888cgxxFmjyXDn5L
WsofMOgqcC3VVX67rQl1IR6B4pq90FA53TouM/QQX9+8k9Hp2+HQSM+dY2Dn9qlwVPI5skKjabek
XoB9Terf7FJfmZVSPKTZ0QaEs/j6iB8vI4MFeogMMA1hMOt6fw+p7+PeteDYxmyGl4TTpNwsr/iz
vfFf89Tnm/H+ZnEUZligAnRPAJV/fxTR+mBSq6TdWlFHDLKmnRECdzkaJqxgHSnX1+f02VX8+9FO
Hg0E4oBiyWjculhyUQLCUuloZ5UxvqLCw3pUJ8nPrw95ksQp3+4cGnfiA3FC8kCeLGVjCPQZOFOz
xdaJWKEQ6UMAeHYPzctFthywA6jon47uskoZ1dmN7h4AnO3aoC62HWMvIHxmj8HRKf8YBkvbjyih
F6bfVLcUNQta5Wy6k2r6ZmEyPrn/FmNN3bDlTIw/feJchSesaHiNkKOKZCG0PnEWwyC7NTTiOZkF
6m9JwNDK4uqtzXQQzzoQoitYSeWF0zCHC3AVXcJcCL55F+Snvxrr8/yG4yIw53/+t0Uz9nDETjC3
tmA/kASGchXVcIIq127W5MepezYhAC57m153kU75AUp7faZ8YBKrbGhQFCLdQAoCvg1Cy4La2V/5
uUsIrhmMR1yh9YVpT9qeER9h7yCEVmA+SF9skMu2KNUesKv7S8+KyJATmrMhqzMClly7a2Tohyap
yVPX0nbZ+NIjwJJ0cZHct72rLhIxWnQ/JiRIWNFWvdZcFjjYdhUTCyDTcGIG9B5nOuCxR62uum2c
J9qcy/OajNZNAwME3lGQ7HCLNZf85Hzz9dP68QXBekJhwFuPTuKDYwDOm2wlbqRtpMILjU0a2XL6
nv7pXTv55bptIYL/D0cEtEDjh/kF6837e+nVA+PkKWm2te+DfhLrlKmNl2MAtHJkhZ799PXxPn5w
XcnMzmFGN3sGzJNlTQVeR9Bw22zxgpULs5vHBDCs1q5Zf5dU+/ExxSLPGFDHAa3DyTt5TINWdnHf
FXwFYc4cC60y9kXfOt9cwE+PgriEMsWik3hq8iBQRcsaQpywK9Y60kzsoTsC4dyrr6/bSZ7DvI5x
Nsh3MFs44LPkyY1CqjYZdumxXUSrsyoMFW/sIQtWtiKAU/iKfEgEiYjHrOBQu4+1GWwLkXxnLTdo
2p58MGabE3IMRhqWgWv//fNSVQVE4s4BiT+kzhq1aLrx+7jZiL6J3KUlJrE3cristV78ToveuUma
uN8GUu/OyWe2DkRefBdKP0+QP/5OcD7cmcFBzXryWaFRogG5stQWfFS+12u59vQW0XfeVBe+wvkd
Om35I5W8yqQ5jZftzOIhSZ2QFzcvVk6e/iaOrLtI3GE1Tf1zG+MJrKKmvB2JckQhG8mdZJ98yEcA
yzqNz6/v7ecnwNCakTEx3bDN3l9UUOReNro9FzUcb4LaKTdtL4L7kFVsWVZOvPIx2iwzx274YtXZ
gTzuFzdy7lRte/u29LH1kvg8b16962JyijtXTL8n6ZOp7NLP6stgpAsb48UGkbapI2BrX5/BadbP
29PJhuU/Z3DydPYNLMSgGNV2ZLZ5wE+VHxqJAh1196qJahZ5ZjWLONb3VgHFg81o9s17aH36FCAF
oq/vMr04fd3dkbVklK2aibTN7FN25U/KqiuHHTqUbP1XkXbDIxK88A81x+p1wTJmHEYfKIR6GKiN
qatiBcvQYdZk9Bkyz7ZchhxwO0jgd6iRjd9jbhgslc6tYyVrSSjzyta8R5wC9c7opH6mSSPd4eF+
cTr91h45EPTkdln2nvouCOhj6QbBEGgG8BkmGeyW3j80Epcj0EwWhCpOH3MfEyzeY21CMl9M0vqm
Tvxk2UZtJdl5CocffEq5USRT5DWLDl7Y/NWLXDLMjS5GN/hPfYLzk8SRGBp5QtgzQOj9aUEXbOmK
S56kOrjDIB1ga5pQRWKjAV0+JjCWdVtzD75NYMHXT/EnX18bi+IbGYS9+WkSUBNENLBiXW1bZ/zh
N+7V4FRz3PFr6jQ/2fLaq6+P91Z7vq++OVeJN8gw2XDbp2s61FQ1RBGPLNvw/Ka1qHtG31qNedgt
SUP/rfsQqaJ0WAVjSXEjXOSnKqhXOtXK17/Kpw8TDk2+LLCS9NPPctQ2nYRorrYYLZqVXjr2QjBv
JlaxCJYy/I5i88lHk+GbxW1mZg9w+uQm26S0BKhFuMljPWyD0vCXEwmt3+wRP72+UFAETxKX98OE
L1awPpijqy17ZBJkuwGOag5yzfZdbd8rEOVBB9uUvON03fuwc+gGpOuh044TM6Zv1siPm3IoN+wK
2ZQLx5Wn7yucCzmR2cUv0xGOEgZOsFH1BHh/DJZBBrm4VFm+xXdl0mRv9W9eYOOzN5hqiItN3e5i
Wnv/XjVB55sWDqwtxIjwZ+nUTBegojaXWI1khry9IH4CDLqODWWcvRqYkZEe6XFJ8ExWOWGy7Mln
Pu9CCx2F2TStsSR7Rv36+kH85NdEp0sIIa8+dc6pWjfU3GiUuV1t7cGvN62YurVg9remlo++uSSf
HIroL+GAN6IN5572fphNqbKqnWrbTH72KqzRuZ7ykNmaZuv/w2nNjlwUo3NL7cOqVs4urdJFnCNN
MEqoWu1NMTr+Ma4buoj/aTRe/bl6/B2n9ckixpFoi1AiQvM73Teakx/ERcuRIksPVn6Tl7dZQPwR
X7dpQWwAQ2nsrd8sH59eSvbXwsaiz4j+5H1m0EiMSCir7Wga3TKTA/adODMhYZnqm0O96QZOyz0q
DR20G/JUixXr/ZPsgr9ug8ngEREwVTb2OJKYE4Win1akuebp0q6VubKpyXHzWV2vbdg5tsMaUZCV
XaOT4+WKLHqMe58B6oNZdhhn8IS55NmkyGlw61XhS9ED1E+IzlSbIEyx7SpSwuFVc0rWchZiuSuv
k72xwTpn0d3XQm/LKMRhqINsKF4EiHju7BbM1CoVg0TgZWSDvbaAaJtPHkD67LdNKBlz8JIdTHgc
QoJdZuppHd6rlMHhPoVUTKBLZGTEkOqlccimYdC2DC07dSGzvHXPBdxr/9pWRppv+N9av8l6klmY
/QkvIWQ0AfRy7jpQS1Yt4HzCi2WV3nYEUviHOteKHc44iEVjgGcYF2n0gDHeggrdiiKGGNUHyBta
MpBnq8wYrFEz5PVZ3LGdRJvrMUXaKtWj/INqOQ4AdJl0H9Eg+jp9h6w0V2Um5+IqQsP54hDbMi4c
jInLySXo+LaUOIW2UE/i8apncnFL/kTdrHFzes6NXmQu+QdjF7R7ithhU7lM1zYC4iuIDYgc0xIf
qoeAjk/UOvXn9h/ZZAiHKyXdexim6XJIs8KCYh92xiIuS7nL3PaaPu+m7WT5SFpA+pRqrn7TEBG+
8LN4wPoap2ur8i6h3CB1U5shdPIbspoWnQiDNY71aGuKBJWTl2SboO0OVjf2S7NUL3FCJLFsUSG1
8WBtwLL/EpbWrzugR/wOtbO1Va+vPRHZW4EdZ0HFPBFt4wVHJcrhp9Pg4BTtGGNq6V6mygaNZQ1k
rQzjAk/ZwzzJxMhcXUkvq9fIGaKrhIjKZatHxtHN0vDc6rkf7BYgluOOHiZLbqVmMEdF8hWOA5pv
TyTLIU5aigrlLFO+EiulnOkalOq+akSziCaQtdGUXIK0Xw69qJnjDkTH6QlZPA1stJhEgmXiJETx
WSF2x8i9QiB5k2nhsDZ6N9xMUz0BQWralW+ilpsoXW/IQimfc1fpZ3nogCTAFszotKlfba3KseZ0
5cqlYQ0tr5D7OvUwAJLbvSeBHiUMJsY1TYqDaQwbHHbGJpHjU6a31RMe8B0K9duoHZ/k4OfrXvdo
1LX+U0aOQs0bmLl7pB35ptMIEpukdpcgejko3yI1Lyjctc7IlPtQTQsRI2lDFlLeRLXWXVVBDbi5
HfguWuqM7ANnkQ4k740a8V8VHmjXaqId6cjZLs/c7lUoEM9EryGTWyVd1EzjsoVrNBE/JEy9Dvx1
EXmECxWk0C9MHp7HzNStYeVU7CP4mLJIxEHb/0AkkFxUPU9ZTMbZwk2Mvd4GuMuKpgAcPrlH/lCs
B16ItS9NOaozrJJBr36QsOAocg9MRp7JalJm/UNDqKHHGMgWmsnvvHU0s/hjcCCZ7awkNdtV5tYk
CIwFsq4zTbNBIyaOy/wwhXunHWjP6oombRXt6portWiSPF3NEpq7kK7+lZnG5p2f5Um0RzdSr6UX
VRcQ4dxNgQ0WKHFFMy6MlP7T1n3qSfq7JVJkPT2WfGT/aJQb2Ot0BNse9zKyzoZB2beiS/xXj+Z+
u6QKwLJW+p2+mkYXklznZq91WdsojjJlPJNQWYMYL+Wll+PQh2eNAzpU47ahYrlzRxH/6BQ/Z9TS
YQ1RoDpMBfvpaABGYcIqf6QLxxgkVsCcmq7lSQgtr3oKA7f6oypFskkGrXpyKkB9RGM16d4aZmoX
5PlHWVQQu52i71docTPETZPi5UhNTS4TXSSrN6hSTMG1byu4TA4tZByCjVdvEvZNGZ4IaAiLBnj/
Q+X3wbR2ZWS4iI16P8KiTlYA1DHP2pdkB87PoNYfQEuFt3oWooF26tZEVNqU2kPugZ5cOmXihcfA
hCQY20n30GEz7s8D3w8uIxfRdqGX03nRkB0lQuwppVVGRBpG9m3XmHJaUIlUB7sMw8u4V+UzrTuM
FYAnLoOaV5XgxAwZUTskm74YwFKD9A0u07TsnGUpwULxElW8VNxdmvDVIck80pTDsPxZd0FNWEFt
3KmI6x3FyUiiAnhEN+SiaszbAZ6b1XUp6/InLvq8JgJlKjuAAjBJubLRTg4ZP1bDGct4vjqUBo7j
qVPlz2Ys6ycAg6CuEGn8URgBCSNTC4h+UZH+cyB2Zty2XqN+eb2Sl2KqNOgWhRdcDtGcitfbBNr/
QsguXBj5Zm8hLgeE4+Ow57NcrhB6IaUiOBKrSx5iOnfbFnBWVejGXWmM8pL4W/++tEN0RLItnu0A
SmQDdJFoH0IQAMG6FJFyhm8FDXzOkaC4VaC13bHOOHl4yMO9S4AoyHM/2lklf7vUteCy9Sobna0r
qcBzjEiXwqrSPVqw2ffq0cRZRUnvH0De8S+8kcfIfkybVTyVRbuYeM9pY+XqETvR+AofWv1yAiGX
6BzTvVE381PehmXLzMWUt6QMdg+iaFryHQt+yXSmxrpNXb5YcWjfat4E2rHM+/BytDHYLJTI66e0
moYr11btg14OyU00327oV+6ZnBmZlUABZCQaMAXHwcZIkRFeCsVVwww7XunQHF71CfmQNghJ+lTt
+jdmFos9yon8zLZ6fmIxJTeU7MO9pzORmfpOaAdoAyoEAQtUzClp8y39NsT1Sr9FkQRpaz0CDK1w
clbyKYNvoNn+jQjZci1ANVbjPus6CG8hBvWrCQomS68teNJYs8LLNIkLg2zRqbjSyP4hTWVMude6
ckMC84BP5kuSQV8LV2PPhCkWoUvW450tYuPhDemJSwFpZRe3oCJMpEusFtNrYcZlvbTNfEyWdSzb
36bbTpJ75vDslyWXxeZLrrY6+sh6AVvWuJsQmN54jc5q5tjd76F0q+vGh+mGRbW8aLoR+EfsV9dG
4waXRFbDfp1JuG9MGtYxjPujy/tNglnzWEVRrl/XmqtY44skk/tiLLh4cBzO2RP7mxLHO4sYPCz6
po3VMhC23OcJVwBmrjLYdgTb7oQNiLfis3lm1SJpFzivoitbqHJT5kLd12VHAtYUvgLG4P9SZVmu
/K60fkovANheAnUoxYjn2AKNKDvL3hogUBdMNMUKYTnvYWNl441BTCl8JHYNxEwAdoGYhxy3uCVC
47yDs8IsUke12JCe1bdeTCq9ewA336EwLGsOm9iXep8ZF6GTsW5Y4FwHPdLOB5vsI7iJ/q0Nn2fv
DVGL3zPKJvSnDBsrQ+p7UjwP3TgSVsW7ea4HfX2Ww209BGFOSKxpUQLCGEG1Frx4Mqz2iZMPN0nR
Wb8IHjlUkW6wpLn8l6WqdW4bJTohcQTRIh6pt2fd2VD89Pp5zlQ0xI9q5r7yC4dpWUhB2sXF+OgO
fXCj52G/cfDIwiitVl6vAeqJqmJHnscL/b/sB0FnpLY4BRfJBH/BQs8OZ+mMo0A1lCRqn2hYB4lL
0S+TTJQb1bbymPktMSOpmV3zB4emvK/dtZVms9R5wU1LejfWG9+5anUPvRr7GLJTfPHiRZ79YGM9
2kWR84BRINvSLg2pAynlSE4YSVXEV38euTRuCsPc+9Zk/MRW3W9gEsHeM41p5Uatteo7XkZVwmvt
E1qFwTjaR4oL8RgLuc3lUGx4nViAC/SViwAj1NZLPe+1S1rzEVCuceFl3oRqIRN3hA/F4Ic8sZGs
XZyaSh8M6TjXY8ddwh4zVBuHunBBPm6wDsgt/z0xajKXZdBEF1XMYxDlaQD9ZcgJMC0xcqDPJiRw
KInTYICw8CaSI1psPEtTBCR/jkNyCPp81yREIS+k0M7aabCuYt99aSIt2/AqkggwxRRqEm6B77QX
mZD+fZoUlBmi2wDb0eNF6TbRjavX04oIMfeoxmiOsQnXoQSWSk6evMxKWYCU6T18XAjM9uNYdOe2
1PjsZJDgeOHs/FAGAxGAsRXi9cfSzHtX52xLSaGeuQpF350TTxE/ZSDutljkcj45M2SzmkpaGm2k
QXAiGusMYSNEWL4MxJa1dZwcvD7Sb6QjDnXsDDsfnW7nquQ85S4fVd4TPyMK7PIMeIj9Vc0Zfd9x
Yat4Z0A1ePKYmbLPeamBKS6zUE7LqiR/LnZycOtd1xhPA/yjfWE6P43J/u3XRfVMxZqi4suKfayU
dg9ZQ9tYXRusG6fNrkebiiUlSoSht9fMmAgCTCiHhl2HEROMglX0YtU5unJ2ToJYm0XDLi41tNNg
F0enuKR9gwfGdGPIV22asggVhoyfswxfk1m52TWWGRxhEYlf2zjsm1+pMvWfORyYXwSfEPJlosS/
rFABHGQdF7ejMN3+qabi4b5FbHIyqF98JTQbtnsJYmTygJLztaR3NgG5amn6848Kf2Z55Ak70yQL
xSGYmVJZUjS/VKtoIqixzV4TyE8hCUON/6yr2PhJ6jxf+kKgI1fV4D+bCbFsS+FHmAHLyVe/IIdq
GdiRznOgfMr8Nq0wxi5UiOV14wRNV2yE19PRaIeQxyM0WwqcIk+L29BuExKOyeN7lobk73glBOiV
E3ukNIlc5zHKLcC4WHv4LdexRC61ylFpOWxiBg4aQ41Qx2iSDftGPe+McNmXPdZdild+8kTyWbEX
Pe3HVSi8UduSskEJ0DAhxTI1QLyKQx2Nt40RrV2mvs1d0iY+dajXW/+5qztSOIIWovvCD2T2arYt
R20rC5ZWLyzv+c+LKTstIAiI8WS0nJSOMs2B4lcgZcVvZnkygGRP0OuSXhCX3jJEfivRj+XbNIpp
96AsQFhKOluyKw26QJdmJQcDMfIkj0hZi1vZo6jgFjJvXfZ+xfkljqQfUkOmjY8KFUO3zXAkh+ce
rNTXzqY3ugBlXYbntmaQmDN25jZv8/wxMzznOnG8igBc2Id3fViqcTfQhvcvRctJ78xO53ekKue3
jnKfm2fj8taY/xWSAOI3qT+9/xD8G8Eu4EO0hn9/yk31K2L3ArW0pyIeVad+R7GK063X1hUDDA/p
PcG9EVmMKfY46l1u57TL6f8d+oh09AXPIRWdDEUZ73W7polCnCzEswUE2ppXXbDh5iPM92sJSIM0
sJystWxpTsOUXoYdGXXVXEKmTm4S8YQ28N4goHldpYV+YCZd7/qsta6zwB3O0DJFD6Rw9ve9Kbo/
2+r/r0H9RoNqGsbcZv1Pa/gDDZUskjAKXvJ3Nuo//9K/RajmvwS4e4f9HK4qqgg6qX/xFTz9X0J3
6S+SQcOI6h0N1f0XcWugF2x0APS05xb9XyJUYeDLpkz4G171LUOF/JK/OtdEn/xXbZpx0spGUME8
mewOJjfkwnzglVQDDPAqVcQwldhHKoAKGXm0teyirR/qtAcWdLKz4ixODK2/f9vYD3zVS4LmSHp9
caIuN1HywxCALCdjexrZKohUxGyVK6gnkMVmaFWuqML/dqU/acLP/e6/DfZwk/ELu1xaHbnGrMs9
aVErmAh+PdVHkDYAHUPSNP58UflsXTBGYZ759QGxfXw4JAkKgC0pnWnEfxh/a1GKAQM929G2vbOi
cbSYCCOMeNtYEHLI+15pkA5q9hYeqg18T63oHLHz7JaUTtQNRgETImJFmTpn/pDafjttzQZmhZsD
p5lhycMV6VLGHSrZZtoKPwehogwALgEZVNDjEh/iU1WTSr6UA/mZG2onrrVmQ4MjAsVdURXKFwYS
VCVxRXgqHWe/C9a148N3+pPO0tvYkoEO1eQWZw017MZX2ng+zkhYvNw8BMTKy5caav6W9Ep2PMxV
DBhluKWX7E1oUveR1wfrN4imDsGsXlVhYN4ZhgZmKnpDvqg6rn7g8gXDaFNoLwYzcsnifuM8dtSp
S7sw2RYOYUZx8Qalw8dKlkFdSYINFhUOqzsTt6s6mgXj8gt0atiNbWe0yyfTwht8aGrF8xeomRZp
OrK7mercvNOs1BwQC1A4PVvmHD0aqYFrPTYFH07sezPOjFUYszsfEnNBwcE/LVt0KWszBh27HCZ8
FwuIeXF45XcG/DFyRjMcCiQWRmwDcgkyPvAf2tGGsPYnG7I36mxVRfY1339+tM5uOFhHo+Au2KJp
MD4R6F7uxMSXFGdCMrfeyKzG8qiltKQH2VTTLVYibiueDNM48s1MwwPB6OadM0Ls86oo4f7BWTt6
yGsAgKWN5oBO6vrzMOina3rs4QDrl5fXQg7hrqoqMpAK1rTmUGbMOODaduDiF52ZroU/24RlZRDK
2X8WLj3Rb3kJ4kaeQ6K3H7TOMS76rkyvLCsJXkxy8XY0+gShwGbuvOTwQB5LS8eEZGAxOZK9Olx1
fQcBNIx7rjgwggTQ2mBTwsvC8R5osqvm2owmmKOS3To9eMLnoiUOZLu+1JsBhCiefnIZ+DJW1pyh
AzNoslYxT6T5Rz+Htc9+UdG/jmDv4QqhdiHRZOghc2Z0QuCmw1slolm+KDOnXAwLz7jDsMTtSRMN
z4zm99zbpJ+gyKLnKX9wZXi5HDj50zYh9NzfwG8u1dMbHtVlia/X2uRwgSOzNO1tAsLsKKG+lrCr
VL0L2GiCTPCJySGEpZqDKHFpWlD3A7aULUexiUtjX8zb5q3Zvc5FlUd8KtvDujjmYWLWd+RJatqD
1kL8P2vMWquvxsHjN0lH+pP3U9aP3n0k9Cy5wfJV7wilBPTid5a1nzrmuMRDz+zjGs37vKHvKTc9
L+BClDpAKB8T2bDB/8/bg+SJ8vjtQaYHy40rZgAvQLD5pcD3yU8ZiL0kuEMU5l3U0uheuoYb2k9D
6rbmZex7LBRuYCTFHw5NvYsQL2AAjC7jmKTrMehx/KCOnwFDMuJiahM0vwjybZLHmhWCshYitKwv
AVPltktIt+Z7aycNoPSa4OaJmOBxOqjK4Z43hChdxMhth0e39avkt6QgIvhWjIASyEToTPMSMC4v
7sJs48De+7npZoz4C1vX96FpEQsjDZrySC0C/ZnIP7WIosC9yC3de5JdywZ7Mm6dLhjmwImivaeL
o62TBl8SD8YccR+Eeyv1yLT1ffZ0Gc33hWHRolzRDpE7jUA6TIeC/IroMQCOqejLSDuH3FHOM4a0
LPZzcfqgZImLL9Oftbybc1/mzemYMxMK+8HdGYkZ/EyV7/weAstf5EadXzapfdb2dTWuyZAZru3C
CZ6l1eVrMnIEGfbKunErP39GcJBtzBzKzhJQDwmwjVOTc0hfjMY1gVzkVKTnURmk92as2JZQEm8m
rcHU1Q3DMie6dd1lfXkJfDc7k6Jr123vpNcs6+Vz7LXhbSfSq97Rh3hL8Ss21YinC21WviVcJroN
lJ3e95lQwaYm++rM4wO2SpFsH1LNIx7KEogdGLqAD3Eclr3OKu746JRPuczKkM6qyvF06sUj/Of5
0pIcuUBvTg/SprF/UdqDtQgiYogD31GvUc1YAkMviBH4rJs+Nc0LEJWOWBFUSE9pGCkHVqo2u2PF
FnjrptUIOyG1ir1DO3sTSOM69otyq0MoWtWc41Oc1DTNBrMjYnz0jW49ZrQaGNj5t0yT7a2mEDRL
hroEmWhQpWmy2BeMG6ojC/aImTcf971meHtiR/o1ojTkbxhClxXTxl2YK/uui7rplw7P8+ihBj7W
OKHTb8ROH4o5gUKT/7DlAZiPT+l9SUTCpOXGc0DS0JT1jqlzikLc4iMktNqFpdEVRzwO9Tcy+hOh
EYWY40jC5BDQYxYBUf7+qMKfiD7pQXuwL6GrKiIWhrIxqTG+rr9OBBBvxwHfZ1Mum+yI9fn3+Jsk
vgsLu1VeQBQGJFbWVL1mzc7pCjCYZMH45wdzkP5xOcHLe6c6NYN3WCM8xjuQmeWtiyIUe0VHYqlF
0MS+PtTHQtYlsI7rBrV5JqqdFLJV4DmlNuj2wbIJCMjhJ24lkb1LusR0h5ziOxTiJ8cz2Icg/CFM
T0j3RF5sEP1FrwKAyBs++M9PUB6ykWUcyOB1pejcfHc55yfvfbHOybl4zSDMcfNOi/UxCwSTuYYG
GITqDmKlTvHDgsoXOB9MvoE0c/geaVnHn3Ut5vPx9UX++JC6iP+4zkieGDrqJydd5KLSYQCBZW0j
9s29Zu0HA0Tc/3AUKFeoq0BdfZBwkjfc5/jM7QN2UuC5EUPmN87uPz8KG0oannPu2Afrmd1YtFM0
zsWrsJPbkZMuTeYY3ywmnzwmkskmOid2O2w3T65YUmXAZKNCHkwf2x7uEx6KbuwhVI9+Q6JESez8
N1u6j+sXazqrCaeFd4/Dvn/D86jzxz61xUErfPvJaN3gMOkdpUibAvTK3ZFOlw316zt1+8eVZdbC
IrXnbHGDnZ4qw4eIlqQ0D8nMCvQL1snGxnI5xfBxv753n5wiDweuHmpwhy3/yWLppD3JhWVmHoYa
RgAZw8VxUgC+U8EDA23eXQ3zU/P1QT87P/SImNwQbjMgPjlop0e5FXq2cUjtqkZNwfwq1V1Ygm8Y
8q+P9aYefP+qo41DEyJQ/aHB/PCmhW7tMmnRGScqQpuQZMmemZae3pTdRBA2CQr5wh8pk8EXs6ug
1lIXXdWR5CU0JdhcFMCnA7pvRqiAVru068Mr8BNl+s1l+fiEM9y0SENlRWL2d+qxyiPZR6MG8NZE
SWQtI8CIP+JB43vZxeh3YWhT1n9zdT6uQygTeav4POOk+OCpDOAcmD7fuIPGpLNGZWKxf2iGofnl
1gafzJl5z/Mew6av2rT60XUS4YpFv/amUiZ87SpoySSgSmIwORr0oL/+BT+7JqyUPCuIevUPImW9
QqrRubz1b0kb+CLjZyPQrINKrTxa9BXK7a8P+OHZtGf7szBo5fCIotR5/85XkZqL/nE6dIKpmEJM
Ey/eCJ582b+1mH52sJnKq9OgYak5fTbdyfSwR3rjYWB2dYXxzDtjAs0uR+olu6Svz+zDrebM4Kpi
LMUcx3J28tZBfTNKZHrjAZUFG8sganiyeBHZJX59oFP/JWp+lsu5eJCc3BwB9P4aplYYDTZUbiqI
Goiyzh6uXTKVbpJ70OOTOpbxDDEXgXDPQgihAzsSx8JIlc6fQQA9N2GU0CfQIDMxMzEmkkcccOm6
ZtPKouuFyCmdux89NtZp22MhvGpypq3fGUw+3h9pUN7RMPUkWRanpVCUj27pZEodTAa+qz5vCTDo
QxLC9X+a48M1Y0DHhYOMRUvPOl3zm0A3G8Tq9aFGRL93zZjzrwpU0JoJoVjkmBS/KSlPaiDBZ81x
TV59SAQS3/jJXQI+YhlVLcXBrgbx27bN7lAL33t4a4jYjqKrU02pvC+QA37zkpmnjwhqeOwPsKE5
Mm51vgHvHxGR+g30uSg+GAadpAnNuWujkx/tCfnMsh9896dtJAlDv0IZ6oIJFh8KmOjRzmxG5Kum
GY83+hslfkrmfg2q7nlj0db8eXJ4juqMgeW25edfOQ0iPn5Sj6nLAxYOiDLBZ30tmUA/1PPjlWp8
DLaIio3yQIhvqRamTQiO7AdaY8pP6PslNI585vNEvK7coDeTc6nPNH8d9vp1T7fhorYbDbJLZF8V
o6FNW6QpzDO7JkeEjaZMP6MtredL5cjWW4SiLs+aBJbo0klLMgKLsZrYQE/RoXcjY4mmRgL7aI2w
+j/2zmS7buTatl8ED9RFFzgVD2uRoih2MEiJRB2oIlB9/Z2g0s8SqUc583Zvw2l7ZKZwUAV27L3W
XMzpFRMaSe+biMP6cR0/kz9aQgREC9oYpfF97PyCpriW874wmFyboTNq5KthRmgA57NdatzPtCj3
QQcT/PAjw0e0C393QZD4o/hEiEfnJSjXuoaRLrk1Akj/C93ybAT9idwKJ203Ba8UrOlTMy1VCrC9
LuuzIsG0e91bPW1dEzMPiG+jaopP9aLzveiUNNodjnd0FBiBztDK1eh9GqP/PvU6ZzFaubM8QxhV
9nnXGmsraiy5zWg6+Bc5dcKCRn7uTbOiMshBze2zgauJzKVB5bzLCmBpO7eZOTx9EDpXkvgjd+9X
MxFjgwWqOFIuNNSnZbTESTvlSruZ8Nkwuy7WEIVAZ/oFwqa0SLMS4+DITwaQ/35T8LikV+xX6y4y
Zm+EKw9i/2QYut7DRy4HLVqQ+qMKNFnCnSXhCSKEho2E6Y2Zd2YPsTGepJPG9F5OK7PxRyiSj0Zp
2U8le9jQRHvREY2rT93tj7gIP3N4wJinu+aFlqGU+VEH0LPn6VsSrOOH1CVv9mjgbJpPYxohPlq4
uZ5emJ/HV6+5SD9acHjv+TFWOhm3NtO7xyxO03jbqx5J64/XyiU6mCeUd2b0rNx/FK95FqMzG7fG
ZBD+QreX3rwpbZbxznV4ivB9szNLS4fravZrz9zKe/U0Z2gSdq/U6x+jGTCzj7FjrYVEYlOw+7Vn
P1ZGvnZiO9rzaNLY/kyGTgf+9fPnuYomY0rvyjtzPOYRYaFncKNqv9D70ypIeE2rRmPSUM42F9aO
B9va5YGZZNe9aPkhhk7vZNeUZv9J4BiYHlDBWBp8Sc8pULrVwaTOnalEqJ/n2J1VF2fzM4oLHtnc
b037ejYIKdikM7Wxxfs3ehXfY8YAiDBS2hU8KzbTnII3WFreFwrzAmwp89O6scIyGxqIgnEMkjRi
CXfyI8A7uvVzSVNyRwdt8WlJ5HZ8hFM10WqjQy7XAJ1F4Vz+vznpf4ecZnrJB+WDOelj3z9+S1X/
zLDjl2Hpj3/zr2GpG/yLLojL99jBQYX9hE/kv6MjrX+hhSBvD4s2bxvCg5+Z02QfICLlX9OJIlhZ
Nv8Zlpp0byi5fbg9bH/cv0PseVOd8EcbEDwIkTDYmvLr3hR0gUUiOelhKNOz8iWtk2CvEYQTgg8Y
/1Aq/O5Ia4eLGoi+xzvfKVl+wl4mgyOZCzQ0vXlo1i/QGKfqxyP7/x0A/+5IHCOw4GCAu/LXv/9T
Uy2RWrx0DXJ1/PUKwad+2ZMTErrtcvfTDf/NuPY3B2K/gzPP4XA6x/r1QINXGkHdLc2BlKqXoixe
Yi17yfnvf3IY6mBqOgIa394joBELIGI0fuDcYICv2uLXvl2BMPHvXzqeVVqDXuBQ0r210SXMVLB5
cUZDXHVnk64KlPx8bDvxJyvnm03Z+uDx4Vn3qTQp3nssvQGFGsLk5pCOYxGCiP40J9Oax3PXDH8k
Q70tU18PRqlIiCe74ndsIc1wat7Nmo/V2l3yegZHrNPopbTsUfcxcOIgskKDJtA/uZ6MxixUyzYb
tDevl9vVyqQ3QERLm9U3aGys0Am04k7L+V8fPyXrw/ZTj+LHBYUjwaqwNnm9N5vOReWKTyfZDpqi
IVKphsRyU49vPj7K7x5596ejvEEOEJliD5oqOUowOadmN90xYhFHgdPhn1y6n4705tKNaN/qQXCk
tFTImKb88dWH8V+8Xvr7k6JXjZNztQauUbPrs/rTglGTv+xXAB0PzWDW6OkHrQhB3yPQA8e9DUh7
2BhBZ+xaOpcHHXnkhrlLsCXsTxyHlvYUMnh6iP6UUNuApf7mpRnVZx4z5PZ0qKFe8fKqsMZ+OJw3
ONqA7i5reQdZkOqTfwQ6eLXVixEhKV+MgwcGk9z6wPxSeEiQnThH51YN4BhAnh7ide5XzyLYk17o
bwpvcpNVFojqrRCTvxnaxD6RMhVb7FFiK01P3Egtt496sIzfsMoHe3QO/HbX4Ci5XZ8CuRnIDvD8
tN7Cs9Gf8gJ4ZtbzezDHUW4RP4BDSTY7rBDNJZaReiMd2yEWm/EheyFVor5rLRngv+iaXavH0zZv
EZlrHdmU0E4YSFcsXFXuyciTwoyQvVL/oAHZkuGjIuGtYrq0AUU5kJp8tNFs7sn3q08NXdYbn87t
3g9QBXulbjKQBM0yJUb+kPh1eYekOdu3vdV8bd3K/BJz7k3ojeQHNpXN7t6NyWMizb4JZGRZM+/6
5NpUjprdlXf96DunvtZX11Tl8iHm0pymedtcuip/0Q3uqcpd80vlZy9TP8Y3kP5rYKXrrye19HQu
TbofXUlmPe82td0VqN/pE7IF+4QVXTLKRnQyJAheKQMQbWKhEscsIRmRrWaSXSRWE1zmLoAEmBDG
hVFjT0Ry4Qi45KPvh6+PfdknNo1j7BKpyyUrMi4CVoY8WmB/RBVR77d0gjilxMuKh2BB7l0RF7OJ
MeETgoa8EzXr0rnlPhOm3pwbamiCDbuZ4T6NG4b3GHCpsAV6mCV0deyaGvlqX3xNOLdEryGq9NL6
yDnOW/AozDN0vz3YuRHc1cCzbi1R8/w4ne5kUWc7A7yjNEWV+Kre7Caq2oAYQqxL8YTiczIbJLZs
orWIMPjgrm87XjtbX7RosPnELXPg76UFXzkk/KJJ7yTWhGGvfJE/BqOp7QLBe+R6uHfCLBhwk65p
rGMXDPfYCIu904Cn3Y1aZ2a7vLGcZbvkBOCGXZ+MKkSywBYuWKG5C++WrcV0KcrR6T8PHl1rwMLO
6WviXzXV/NhO0SqE/5DNyGWIO0R2Yh8d4mIe2oRcmSlOBEZD+PZFl7+YcFPOYsO16BQv1OpJNYMJ
WCdQaeWmF0kRTFuVlAGwEe6QwrbCX3CXrQ3mDVGN8U0+dNCF02ZKn0UTOAdRuHjt3NRdzmxD3SME
HfZsl9FmB2AUt8voiyPSlZc+zlokRlKn14Wcs0uepeq8TdpPN6I1D7IenlQ6Z8dKuOZWxY3LGNn3
rlPFS4mtYdrqRjmcD7CytknBe277kg5J4xVffBi1p3ow7aqFqUyyTACLK3DDzPkzTKOWLHmoWRWR
eZXkDQuVB5cWReWu1XjrCyyxm2FoIH9g2N0uHatbNcphb6zf3cbmvPHxPKIt9S991KaP5dT717AO
jIs6GRG92LF1nBRPVMGC+qBIOov0Em/IIDh9p194jSof660UavzWax0K64SEvwh4l39tuNi7bL18
dBwWyq5j/XBTDcN+NuGf7GBHxV5Lj4DwTf86BlJ8ZuAUQUe8Vloq6MiU0yuyF2ZQ2ZWpwLbQ2990
NZ2kbM3BoA83fksdgeOuJJU66HWeYOSsXVZeWg3my3S0UDX3VXPZt2tdXZv1aWkAEtqMbQokqDKg
ZXlcHYiLpEC6ykDcxapLh/CrLCCv6yOr1bA+IwhxjYuCntdF7kzJbphxi3sjlUSoadK5yHHO9LiY
oqHuzMhZ3SwtAjFSQdwakSNXaPGIRCVTBewh6o5IcYfxAeg0RRO+BrdDg9DCd4WAw4OevlesPRqx
13jaeOmLoeKaB7Xa0WZZzW10ISzCz58CQ8nTQUN2XNSK1KceSrWrg0BDnbRns62dY9i5tDJruGcG
CiRwIp+FZJYvmW6NX/yCpqhPsvIe3bRzWIJs2Yq0rS4brYuvyuKr1yJDy6z0pU7iJLJl9pn3+a4b
9ORg+rUGEKNqI6lbzSXZhyYux5lIRtd+0hx8babHR68I+BpqWVretair8a+z4uiVb9xiwmnqaOGW
Eny6ejxfDUoL92DH3msknHTyIr7bIsLYheia1G+724sUjJ+RoqyQYOUxlZYli1nOJg/pIYl8VUSq
S3EimCug92hQhoiiq8j2HFo0O2VjZVVoJa3UQyce2wrYtPm5r8zqOLYWCVweNq6o9lV7tMpeEQFU
Qe/fxO1Ue+7pPJpTtfDxIcj03K28EeMcg75xg8I81fY2apL0iLJ7Fa4ygR78I6qXmtGUqxAFRNTi
8DzDJei8l37OcVoQAl49I+tZ070T72Ty6adFCLK6nurG0bdtP7GuzyCD5iySaLCuhEuIVpfbKqCp
6RM1Ipu0IzfIUhhUWXv6B7oshYzqqbwZc4vw3ob8USqEOUYvQ6TYcBRlXmyyRn+yfXVoYH1DDrGq
0IaFsDNd3i8WjuHacXLt3LCElm+kR3tfs80Z4I0yCTrL+3kFNcmD2Sq5ndr4sUidYuvRUQVYgbqg
9lrjvpLmdKH4RhtosQj+pDuntCgoreWC1zX5lpSeARTe6DFze1OAmEbTTrLJ0X0MERXrGy42Fv2E
6oTdko2byw5AmxA1z1hTrRpAf3aGP7S138JnbDTSUEUo4RkXgA0lreKXYrRflgShhl4eWj6gdAQx
6Ejael7od9QJktLyAuEcjgeT/tC+CNDZ8cI7pzjiMCkZwZ82at7bfcX6e+gQrBrhdbP7ZpPrJUxG
GNGUh64y7pQ+n3YFa+roZY+iVJ9iJK67j7cY73aG0FV0toYQqlbNzztmlD04VTI25WFoKcJErIjf
ESh8hEjrUw1b4MnHx3uLuFmvuMFgZmUgE+/1bmwi1mxZ2y1KFpR2BHDLiAZvJOLWTd5Vj1JjTl8A
972EuDlevX52RrR17j41acelRgnpEWzuY70Afpx6vusf/z7r3faE38f8iBEHvi86SW+2J82U1Zpv
q+KQkhJ4VNhsXmqr5Z0a5YiPhUw9im38SrxIaW7Ii8Gl1jTIGr5sCMwAHV49UsqIo4+JaTOb7Dz7
bJ1DlqCFTm0ax2eC3L+zwiXpXg5r3K5UsXNIcPLvrYmN69YmfOKGXEP7EVwiksyAv+x9zfCu0ZXx
AY7nCdIE5P2H16+iEIhWonEpzD+htox1F/vLLne9FlSUYCtAXb/TiQA7iPGN9ytKE32Us8aZywnL
NUbse2ic2kGjbAzxDJs7pwtIb+rk8ePb8W6fzZgbUpzDD2ECCr7x1/dTzu7oNplBR5v99t7RkvoU
ye6floF3HYt1mI4ozAWrBY/n7T1XGfJ6V9SEptsUz8SPaZFoXAkqP2Cf4RY1UxRi3C/SgqL34xM0
319jShSQlPg4mJgz4/v1DGejsIeuHNOD3SMKP5R2HZxpcYyPSlEa9xBu5stAc4I7Yc93RTBjaW6c
cUsuAG4kyUQBaXzSYQZqS+Vb+Ngbykm7IMASjOcZQq0evxzZLicaWqm/KLP/5+v5g6+Hwe8K1fyo
X52J55/71H/9G//uU7v/wpeDY2dl8/qEHPLc/7tPDT4ejdk6xEZgh5rvP21q71+I7eg5AcOi8QR7
5D9taosMVkSUOg0OJCl4Wv5XbWoPzR7xTmS28vbRL3zzSMIXtBjALoc6Jj1i68znJLv8dDX+m2Yu
zzuULR76tSfDzP7XQ8SjKrXEDBZan1ZYLNS+MwZdl0v6/675PzjKutb/1Goixw8Wc8pRPPHQaw/1
9Cz/BHhc/4hflsg3J/Lm9fWy2mY3ziHUcu3p13PGCP7p47NA7vHuK70yZdG1mfg4bdyyby5Xz7Sb
SFU6jY4mum8Up/pI9vloUoRxaIcv4idLB6ihlyo+Wr2udlNvTVs3nwwyK4ZxnzVdd2fifzCibOnz
TSe9a9OpBvTnA4E0QedmuzqmbLPkNOyMIcaHrZsqDb1K5bcz5hZ8DR7GShegiF83D5XPB9v3+y0U
rOGgMGc7QZtiFQ0MkgjJgDknsI8crFbVoZtRNrkdIUmpXnqnur+4X7XKw9mYOnN6ruN1Py2Tco4W
Xeu3qeYMpzKBPBgWZARtFlWoM7ySy+dM8n9T0Fw4l9tvrll5xzirwBJr7bABkUSaudmf2YUpP09i
tq/HWBl7rBDltra6/MSu9ILQOsPe9QWzV3z8xrmvF9UWvshEm2QaPlneGole+PLMW9g/Qx83ZzSL
vXEOLp/3IQ/AANYqvY7zYfwWyGq+HijGe2CF7F68Ied42fK8huvep2S+5BsSH5fPfMQcbPaL8dx1
zJUjp7fli9baRPeQti3vArxN6W5ypX09DDp/0HqBHds4r2cH42YlqyZyZ8fdVE0sz0o3tlD820kF
XogAq4jfV1A0Sy9SZa6xN7WfJbFb4ThL9T1fps/2Yj4HInC+TiYfDVtp2T3Tdyylc8sl6dLW2IvR
fiYJuEPnAGrpkCN2DVGCcxOceJGUovx5FZyXKJ+84lgFTn+X4RzGFNx6pyC70vOmGmP8WZ2xZ1Kd
XqOpz08SYYHvgAe0G01f39cmLoKQFm4SBfEc08NFYBEtJTJNZ7bNA3UeBzAXN2rbnGSJyi8OuZMP
N0W9qBvZkIqwdAFBMgXj9usyAXFAnnJxZG4EMU+r1XZAGHrpwz5N6Y8a8abqAJyZrJ0XElhMfpKb
bsWouaV9Q60FGIFpsvEJwn5yPSeZfoN3BzAbfmnn0kSusU+h5u0Nu4ufYpiNgMpNLb4wx6AmXzT1
PEV+j1BhHsf2JXAnczMns4sBjKYV6Jv2rNU8A3DGAqEkaNyrWLNAwzWpdeUZVXI22s5dXLXLNfsM
WgSTM+iYfloX+kQnUZIo4tejgnCdJzmhLAHlVmOV1pS2r+fUf7Hzwn/REmYBPR2G0w659lNKIbVN
VGsb4VqBb7VeBgyVgvV6xHrhbjBhfy/bnivZD1PJhr7RD6SpzWDXAvOsTBL7VicXm2Qd3xg4mGPs
QdN1CMrt8d434+FB0OW81qtWPwzkfbjg0KYsyvBx0hpCs/rNwEt/bCtVXShrGh87yxLnQiXB5WQs
1m0ZyLkI+97X2EkazumrFMwaimWXNJ1PN7cTj3PqjNdkESHwzFN5MfWte2ZM3nzeMxM4LRpL7I3W
GaJmlu5NM9PzgeUFH37UfMJmdZMDoCtg8SpJALjucPyLkG4uaH5BnbvJUBLthphoVpQ/aHTSsk5v
2m7IvzuL2x8MgK/bQqt6EMKGs5kw0+4aBEZ7WY9JtembrMdvl9pbBQKKsDl3YSdQtwRp0wRICEsg
dI+XJnU3eeDFEeOA5civTW5No16OczG3pAyZc1Q6NBGjHDk72IoqD058KoZdnefuxrOT4MTpg3on
3aneNgB59sin6WUI1+KZ8K182VElyK0+k0isdToAqrT1512cxkQJs4vDBaWXQTTE4I7CqV5oURC8
fcXWrn0aWylZxobiuqxtf5+SvEa7IW0fsiyAjDh43kFiZXz2dLHszISGvSkMsR9R39DEgIf02Be1
8SQ9QWegJL7kpQ9UeTezG7sMUIYcX/9xU7jODUiF7mSeEsxUi+ONl+OST5e9P8vtgP5p3vIML1xd
6W9s2rcdngwOmS1NYaPTxoauZpMkG6uU+hMhp/0Xb5L9Bgou/yhDRG2bZe58LghhRdSSmJ9W1d3X
3E7ruyGrqhW8I/aOs8TbbDH0EM51hQJRDyJ9UkT41erRDyx54gNDIIpJ5c7Gjwv9kI9FweLZDRdg
frh8InU0wmaD7NwtpuHc0GQShLNRT1gYg9mk72SgXjOtAdOZT7A7hlsanl7tAtijR7gcsNPyg/XJ
XQ4BMVA3Bhqqe9kPy3Vm99y6hnFH5DS+2Ht4a3H3NorDvjKkpsXvQ6NTQ0SXRbttMnccgaNw631w
Lmc1KkziIK30e2BAnCrK3L2pUPycxgYNwcTt+w0ZyqTCt7Hm76lGuxMcyMXdCD1mL0Tr3gStq21p
tQWRL6XY0zRnqLB+7IgJ7EMN3MjV6BL4BRItiOqgt9DU4De2utl+NCqYvKLhAXdjuzgCM8ffq9uS
LGFdPOd8w0/MXu9vYf8sdzxIyRX94ORS5iq4EXk1rD1AgJxdIwhdttx7SUFKcG5mxmflKJI5ArYb
7M0YLAqGxOV60fTheRCx9rmiixstUubGxtfcv+5TIaf4ZUYXtZ1sa9zpNqZjlFHabYJ59Arj6XzM
mQdtNWfKvgpF5zuoh2mnkbb5xVKz/WXoVuiN08wXfKncXdqm2mbOMm2jNXaKHTGuzxe0xp/qtBJb
E1PvVius6eL1qksH0VDd+/6lWeg77Fw1H74+P8WaaaALTesIW+i4+gT13eTU+qnXMjIUAfF+1Syt
bdNWRjR1us1L7CEwVuZcXsa+kZwY8LRIIFqf5cU3lutAs33qCt8+XfxsuvB6gYex9Eg4sWkohI4j
iku9zasTKBXufRDHw17Guu2Ea+bhhjxhbv/SLudFXy/nRtsHUTJiI430uUhZAg3jU6plT10xTxcs
CvOJ2cTi0uuWZYOZAzjT3DfznT7VjhOKZcy3i5r7nWcghS4DyJiK0cGlxURzhzC0ONqqck7zERyZ
Qf98y7xyumzRqpLMmgq599paY0C4VGjzTANpV+gbabDl2zScMFdBvBLbfXMOu14YjC1FfauIM93R
EC2pgYTXnxq2KS9JoyJKWQG1gQMLr5lp5LGN3XGHOEabQxIitdte15EEgkakYgYtGJYDy4aeoE8I
pdPk4dJnTr7xB1o2bTOIvaQRdqcrHqcKqMvRCjLjSU/s+dyu2p7x1Kg/MTozFYowGgSa3UN863kx
QTWbWKPwVHewhY7uSGSdL+fuhOhnYumseWgYzQYubWMmhax0eDCXa6SWvPO4z+sZgI073QLsSyT4
g3Q4U8yTIwYm9lVuEQUEO76ND72R23va+ssJYaDufmRku54RVL/JjBY4WBfGkpl9pLLqxpwK9J1+
zgiroXUtHZSloeXM5gOkPx8Pt2hvrMGaS6ZM2mkSD1coGjwINy30mFx79lvp7WC03FuqNAiunuMz
TqPY4GBm5cQ52e18vxuJSkzMPQ7XIYSYJ09tdOswZFrd21Ih4hleHGItIcyZ+IKionerb57QvvWL
czmZvbUzJ4j+1G3tiZ96ZkhA/e2IQCbqfC2hI9nuuRBDZKx4mgTJDAmn/r2GyDiSuVXXxO1AEPXH
JFmBTQDSfamdCKchLsVrOF/ROPADFd4JVmxxPjXxeSMIBioGhopuVpJ0VEM42i9Lnj4kanAOxWSU
GMfVNOCzWOqbxnbNJSwTTA5hZaYMrt3mSoiiuWe8KkK+6tXXXmvUN7CL7o0HDXHalH5TnKgBfwK9
v2Jvl6k6aGnhQOJNWvvK9rvlCssxpN0kK7DQKm+OpokxjLu47hZ8ZhzFXZruIa7mu6Et2JLrZXZM
cmNWoSHbp6BbKqI5NeuAQ9cJoK/ViTU2Ox8YZAEc6ony3vhK/qZ/bgSKkSX96/p6aHOSJM1ajVcx
KtQTOYNGJpSh30kwr0wJ0YyFRaClzB867uJmip0nEDjtmtW4zAS9yvxaOAzdFEDlry7UsoLE3dS8
mP1Afi3K1DsWdia+xOCF4rXNa93p6xcSFUQT6qmfHiYh1Gma+fZ5WvXyi5AMK2GJjBAOk+EUAEfx
TUKaAwhocHNr0sSvBq+pvle9x+DPNTB79IRD8Io03hHrM3E4MiWNVWODHc6DsNnr9kSqArq1P1vC
YzwaOwCrsmFIL2ptfi4Gz783EX1vkWr4UZKUy87pyzzKhwoP8MqRiDBZpSpUDJA37tyxkuVlfsih
UYcNyiBuL1/b48yuYlOn1hKOgBOSvlnwQFa3Wpndoxhlfscqz7BAh9QUzGyKjeYLoXbWpnDLkTxl
22vVxqEy3teBS5hAAS5FLqV50nUxpdSWuXacWJFdNL7SDlY/atWB7ZKrPc+yVGCDOufEUK5/J0H1
huw7/T27mBVBl8E5szSJjt0rrygV88fJsOrPeVu0941qJm/faKiGmYeCh9hDE42dsCgoaWxNimvb
MiA29nU2PRQdbgNQZGN+HEz1nIw+A3XaO2cT6SynFpXtN9HobgSEt98gcrxY6qGsw55R6l4WHkQQ
btVZMTRE4AZtIy+gdSUXOcVQSP5z3m9932nPu8SNI8Af5ife/+9SEJOh+KYFofIIirViuRyDuldX
BYFcjIrK9G7qeosPl2cQnFvF1z18iydLax7svB8f4HPdLMrEbO65xKFqYjT2ebuwsjeaFfGqlTfM
YkYZpWnbfXJ0aGdAPfodChl9BxkDQQRP/AGNpr1PU9c7Mwt3ZnHplHeSVgF70xy/vTM7uHJYCZlr
a8nOTybvlq0O35MkqB7iytM3ZHx9sSd7PAUQbu75Uwj/nlp5Y2f2d6/0u8uhlvNTssTDbigwE3Dd
5vw8QD+0h2rBFQNkjm8rn8DeB1wUK/a+eENq32aMn3e5ynhhuyANR0FNNadugNHcQdORmlfsQe5W
5MDl1CzusYW5FcpRutsGsf5jHaDiLrvRP2itlV9A818gDGrsYsyO6nbqnZbwhVGgy+4TKlztuqoq
eSL9GVYh9M4rrwVf7yLYuTCgTb0YiRBRnY/NtlMZCTMiVZfwA9MzYn2cGyBWgUiieYk19TUX2hqP
3e8JHMq3A7TbzSIn/TqOlXtAhqKiWhb1HmxgeSNZcUGTgdgMgkHfd6W6xcOG14ABztFKYMjKsXtI
CfM+5EnKF4tC8MhCqh0qi7xuSjkP1UaVXPRJW1D/1uJFyXzIUOo0T1abN19RF6iWLUCbFk814Bb9
1IC8SZ5unG/olsD8TnrzVpnaNEcaBtDgIitx/Ue1aKEYWF1NonQrpoWtWdoFF2LuyltRYQMh5DnY
w1dONg0trFvX7J+x6hEpv1CqdK3VHXVEYsBnqqMDATKiqGKT1BLztxhFfgLFwNiynTho2GeOvP/O
vVe5d1VCbWzHdXKgKizho/rfejNTm1qfY0Q+fF/ncTyoyX302IJM+XKGWOiaGsqlc0abSFO+8Y3x
6nhq16TQuC0IbL0QOBpi4zAEWvySoou7wi5jXvdT8ILdSLtLePU+o+fr0o1DqDFgoG6KNz2S5xDd
Ur1HtKK2ZtaCjiPHIvQFHYCPG6Hvu6C46/B0oZjFvPxOOehOpSkGzcd9bdO/GzSacVlT80yS2JDC
PP74aO86u6ChdFzS2M6hbiEZ/7V57E1kc+KswoVdJ+AwSH0LswrhYZk0f8Iu/O5QzLeIXHMgUbH0
/XoovXcb2o8GJ5b6yS1YUj4Z+WCc6xIlzsdn9W7AzFkBWcBFb0N48FY62c8tcRCAJD9bHEp0Qp0V
pSwObpdTcvLwhm0yVft64OH6+KC/Oz9E6IDCfDJNiJT79aBOFhsmCrf+ABfACeF28pXuaNmxJ7X/
cH5vAlwQlqJyxgjqIQHGyfg2L6Rg8V8a5CyHak5BoJSxlrO4+flJYdLRLGl/XDWzQQexXNJz6H7T
H46/PhW/zAPW4xMRRjKgv85o3jw1c2I3kBCS/uBXGg14wQlivPn88fV8N6/kIMgVdB8D6iuP4Nfr
SbacnGVgdgcpad16Y0oVkXhWfFGa8AOX2ZzCAWHVtkYKs/v40L97ftbgY5OhMhPLt9FysOgmIzEt
JN1jMW+R+2GlyddGMEQGEsWthApsTmW8/fiwv3v1GXlTm3NnmUgz+vr5sbX6AHBNxmE9grSORjV8
dgNafonLUxt4PL8fH+53D6zFGrMC4nBqvPW745vTDc2fOVwvndvWbPds/qdti23rD6vM+xn7ei+Z
PTPPd37jKA6W5a97iZESSd3rsznH6vuEpzvU+tI4p6Ws711/0R/TeG0mkVb+Dx5arMZQBWyLWOd3
L41nSXyFenew4JBfQ+6im5+wxP79i8otXMdXGHEY5/96D+0ptpVdsfS8rgJDvirMgnkKDRvW7ceH
+t1bCBqRHsjqBgjWIerPj0sB2Q4V2ciCOrblBiDAg+vXD/+7Y7w5HeydpsuHmkw5U54vbre3gdZ+
fIjfPhyvTnqwIzaIgzc2gyDI/bEzZXdoqF3PESaZR7MWDMqGMbtPNVaYVgw6EQCMWRowhid+bP1p
RXv/6lnE9TFC4f0juPHt7NFG32uhymkPibHGIdQSAb5RtGcwjSFtN4HYfHzS7+8dx/PwXFFHwZh5
++61bKv8ubHaQyUmChR3vvZSw/tDKfH+BSea3ceHRWsXg9erLuynyXCQQEcE4tceMuResK9rUG/N
cOYhJP/Do/ibI3ES5KkSu+S813cEfUZey+zXaEt8Una0/tSavdumy+8+vmy/uU2IxkzEVc5aHdnr
wv3TGblNVSA49OrDkunbrnzUfIBVhYiyNv6DJsd8/41d9Wn/OdSbcoUelRtXCMIPagho3As7CavR
k1gjA7Bf7SCWz7NDPQbPNIbsaNPd17s2/uqyZd3KxZTbnOnv3uxpo1WdRQO8spfi6Ph5c5TWpJ0k
Y7qcx0SXfLJbgaUzYVrEvkpuS1Pm8ugN5XQx1ooO9qxAKtFmQ57lZssfTvRV/ffrx5wvOHM9nRdg
jah78/oBpdbI/FNc0z6VX4JK6BfG4H+C3JU9VovyjoCrmZ+W8dcOROQO3SY9k8k9cd1qmzlMZo22
KSJTfYZyLCKsZUj+q0/N6J8TlriEVU1iT19gWm0zywvjLrfMMBnrIewG0zvCCVPRRBj2gdn2uJHS
NyOOk29o4XlnhY2WIS8CYkVZrzekkkSLlwCSp1wJuFqmtrLSe/3Ji0fxh4/Wb541fCho4zCdkKnr
vXnWyIhuqT5mrkuu9WeDQQgKd306JDkkbtKZrfHw8cP9vuCBgEFOGqRbZC/B2zQx8mzhVDZVfQh8
aZ/Qb622pP9IoigauY/9RJ6ltF5v7Yygpo+P/JvXl2oO/ZuJFuf9nqNL5kFLlSsOtLnm+8EdjYeW
ec8txN38+eND/eYkEXiwGtHr4D9vS0fmouw3ZyUO1dAxFRlWaiuToH4DYr47AZZNdm/PgH0OR5Om
/ccH/815UlchscNPy0V+lan9tHxAk1W0nYQ49KsQEdDebTIlSD1ycLx/90j2ukitTli2V++CgOkB
9QQ+5qsA1CcBhUAg058Ub5Fl/e3HlHIDwRTCKHYfuvvm9W36mgy6QZH1aqhxg9QcvWJ+OY6OC37A
/f73TwuCCvUNWa/IOcxf198kKwnbKFtOy6ksskNmEp/H/2HvPJYjR9Js/SrXZo8yaLGYTSA0g1ol
cwNjJZmAQwMO4cDTz4fsun0rSV7SatbdNpvusapgIADHL875zsROB/BN9lW+3vsH0NbJsebFRZIy
H/nmwxq0IYBiC76ZZt8llvbYzP5Lqqy7eHS/qEGWZ/n3M5CPoi1FBWpy5r+D0ICGmUoNIYZVk7rG
rDSonHzl5QPUjnI4Mqb8qhr9+BMBeCFjWx66t68Xu/bwGvCJjTHgJ6ifgXPcWS2Woh6AHvEw5hdI
rff3PqZiXcdUTNXBJy5X+2/3viPpO7rIyzBz9sdpCVSxs0vh6l98zPvCZvkYWkOoTVQfbwcKZA2R
I8u/ej9opnaneURc1aSfbD6/D9+fInwKkm6Dk1kHUvTmplfQZ8o0NbJ9azHRYtIT5mn/0yvd67Tp
WKj7c2gRGvH5h76jw0Ap+nVwLBxHoIBvH7WomLuAti/bB87EFDzHkIaENpvPVcCWfiZXbiUnmJ4r
jbzzBMJoQI6B1L1dp5r4kLNH3o6URSTbNTdBnxHOVdcUB0tZ0FTo7ZHFufeBObq4Z6TzxV//4Q9D
oCl3HNB0uGO///5IEpKczUa+ZzpdbtIpSI+aYs75+TX68C5DV8lIKTBRDb55Zgu74TUSV/m+7Dyc
M9Ww1zMCl7x/LJlefooAOBGvINelh/392zgeoK26KTmIcAIiZImSg3J1tf3823x0AoHrZAyHyZth
x7trppsYcLUM8ZBMV4PHa0o52EOkzP8EfvbPq2h6RmSivDLgzOtvO1TCWaB2JDyiUxa9LNeuhZVd
tNHj59/qo4fH52kH0bDIzt/exkpmJQFTPDy5cPyrbMKxYkTOC8uWatvGjv9jzEliYFr4FcTsozMP
RSwWVV6+75seRqc62PYh28exiblOe16wtHX6UKfzLcf17vOv+dENT9tDsrNN2/9uSJbzHT2XRKZ9
HdfZrsCCfj3Cr1p//ilvQX7M4ujBuZg4tQwLmfObczXoSbhzGLnv/X7UH0SiV1sNxfEqSq2BjD/p
jfcpMFFSGLvhspnK7MLJPWuX+Gg656kmSTxO67XRRP0mH330GD2pnV9UI2/zC/71R3rGArDgV6f+
+f1xaSOpO7iLeNsomzVB1zwbXVCFqMrkQXj+Y6+YTnjk7p3y0hIP2ThIMjqr79BlcLPV3bGGWnxg
ihSs3EkDl53wPT6/kB88a+y0KUGB8zJcfPtCzD3+BqEot8dyfqlno9vqNWLKKEe/Mj1//lkf3IjY
c3iwAaUwIH5bxpjGBFXE7yjtI+NFZ+CwLhz9mQjecu8FZbphVN59UWF88NAZBhs7KhreWO/G+rgf
JtXGFV8vdb6RlqGFJqod9hjtvLLMqblv2rFZo8YY9v/8uxqEbSwTKQrEtyclyQTIDX1Z7enVLhp3
JOCtza+ZxscrWKUPk+98RbH96Jfk0jIGMGG8cpT9frPxrIydtEkM06AIhpMxoEoore56bALyJl0a
6c+/4QfvHL4gNZTFi+09YaSIWjsRFZdWgSbf5HaLeRFG3dpCEfu/+Sh4KZYPP5A5/5sXQu2BbS5K
WjQjqMorhwDCVeth7he9YXxxfH10j0Lr4faEWrjMg3+/igOSuHJmMrCXRX/XJ9Wr4zR3ueT3E3Fz
TQLOP6djcIBhujAxhrE+efsAGopdmynncj+bMxo/b7xp+3ZdMwf4ogv74GBmpK47FjQdUJbB8nv+
rRKt5xEFWEQLmMfOI4TJnT83d1/cEhb/jjcF/W+f8fZU1tKMtBE+A0G/sbKFqI/Skc6N2bvRKspH
0PaxDnB1bOu1xPd1X42th1iIXW3vtwTMGz1qSPzgYWUrFHBQcTejPxFDZ3Xtcbbt5NoMYpDw0xA9
RbVe7gqJOIvudiJdMI4OieOzpNCxsDtGi1Y3ZX1/MwcFYqvSkNm2KmS704cmCmigVHyZ5jrVYSUW
b69oLxPlJTujlWRvO0g0ByspzgetHfZ+FtyJKpMhVzjbFsyK2lWCUHCPOBES3zjXGyAODmLhbGHt
W0tYRNpvP7+8H92bvMU9g/vEYk/x5t4klaLBtMa9iUz4uVHds48zkOy1LRiBDUb36n/x2FFzU+wx
vmch9ObznGQqGyueyL9rkmXmdIEr9zB25RfF6/uRn82slMUWtQljurdoHVtlidWqoNwjIr+ua9Gi
GfR/NOBBq/gcQUrYO+b3uC2/aJmsjz+XKS1XlOb6bUEW1EVT1KPDTKSa5m+J0nEJtbZ2jdFFzzdo
ZuhxGgLlN102NOu8RCSo9SUHeWMOxEaihkxH7WDpvbY1OrzlEcJQbrh6x76TDXaQ/ukYA426QgqY
eXO8Djq8pmLw5nVsRLdmZkv4wU6zyrrUzlbdXMeblL+HSIn6Fc+HcZX6+bwjNqTZ4ujify9mJ0xk
l248zTMfGgtcwed32Edn+sK79QLWcPwgyyX72xkhdEmsfDaUe717nliHrqZR32VGN3xxZ310Fv3t
c94WRkM9FECzSVb0nVwPS+YNRAcmm8+/zEcvRFyXC+ycfRv83t+/jE5katXYbbln6eSHE2GzNOOP
VQZtIZHTF6azDz+MeSU9C07nd2Wv23IYlTnPipYQSwXXdjeQwYkCFC11J764fB8dBC5jf94WWPbe
Fb/5NFluiopqj9v32pSeG5Jb/Fjl7Wsn0Cwk7hdX8r2xekGW0SXRwCIheMdHm2Wdc32p01KVJ7i8
TOPoz+14MJnFrytLw2FaNx1BmoF1I4ib208xpoa4EuW5H/vZNiDP8N7DEoQ9IyJY74vr8dFty+9s
MUZifsv6+vdfGkCs1LKEMmds6lcriB8Sc7jNLXQkn99RH34O2WYYXRBtvCsO5KARLoYeb08nWjPN
6Z7LSQPW2rdfvEg/KlsZTiHaIJUg4P9+/0KEs+LgQHu57/CMJBKJ61het4CvU9+4zKvmrsiDLwYV
H93Af/vItwVrOts5Gj292Guj2sV99RrYOeJ299hWwxc9h/XR/UtHypKM8pFe+E1f1I2+Xc/KKzhm
zOk7iKefI9DTcMgNn6TOJXe71kRYcCJviMDFa6AZizKzRfQXDPLRZqjyGDW+3PcmjgVcbfiMkq69
JZgKwFSZk8sUSX+rvNF/8B1OzZVbSgRTmlTrOVtGm5X5U4c/tFkCLFStf0+rHkqNU286Sj7hD0CX
Jktsepgdt3jEHV72pvPF3fTRVQgWpy4jDu7btwtYAtQlMYk1lV89k8wyG6tOtx+d2jljZvrYiekr
/sBHP/HizEIo4zFsfXvZ69SIwQrzmIgm0NDF9fC9ZrrftRVHAGnlokn//IH5pZ14UxCimCEq0ORx
oc1880vHGjGZLrlLe7eYgzAZe/fWTowhJGfUOUuqPH+ozYL0Fxvl5C+7gJ90+UPRzx04EvBZ2jii
XP/8j/rgulNsLBZoeJ60E28apcCdfIAiVr5feDKbpJ3cha0776e0ko8pBOg9usg/P/9Mw+CJfXsh
luqG5oee6V3vGytnrqOBJ1rOEVJWYtC2CFLJEYsWDDNUyhV3CspJJ98EcZuEEzsZnBe2sf78D3nP
oPDtxReOHAOqPYs28/ejRUca4RZkYONbTi1WI4uvQVj5fI22uiRVuTO9Q5eiRsZiJVdxzhDZ0Ar2
qIRsDFejNerEC0X6twRyBBTgWf9GWVzuyC7+5ZjKtoj6nB2S/NcJMTZH9rCx3TTZoBW2161WdrCK
G29DttFCziZAL7NuM6tUlzy2mNAmHoTHxO+DY657T3o/ZV805h+c4bwyfTzo3rKhfzs4YtyW5hLE
yt7LM3WbIEsjj1WJR2EArfn8Wn/0UQiv0RrgRue18aYAYenUNMXyWgoqK1nXjb+4+VRN4nKSx4+f
f9av3+3tDbZMfwnMZMr4LhOo1Nwcko2gORicyF91LIwxe822sYvqaliXIE7PjEqPrjpljhemqcXX
ZkemsG3l9a4u9fZfpeR/8A1f4RsgG3Di/Bsl8C6W9VCNzM3+hS4+vPz3fzF4Xv6Bv+gN5K5yW3o8
mzY5Jf8mNwTuHy6qe96ZS34WxTlne1nhOfjv/7J/wYc5VNj9MCv/dZv9X8Kw/gcMUeAqDLVRbSz/
1Jv41c/iWJnf/n6ILVAd3EsuAk8GFhxiS/v/t/ZgKrpuKD3hH/WmUGdaKuv1mJnZjaKDfynKAaBV
1Nno9XBZoGWHi31hWUX7hO9UEkToSe3KiD2dEVg9DQQRdtFDNpuRfdYIpX4knUjjQ9VYpCVHeDq0
kGDreNsbhO9FKvceJqcbr3lp4a9qJ1IbjwkN0sswTM5pgFD5kKgqbQngbv1i1bEkAWFXKUxBFsj1
wBaHwRnyTZpYDehAHOv0/IXlvlCo5K+l7h1iNBkXaaAG3r2NfZMhJZ/XPcC7n501F5exNpxneU8+
zFSK9GkmS/3ZjuLhUcUN3PNJJj81y6pjAradBkSh8q5qdwiKtZoseZU6sTqfvdYY0Tbb00+v0LTr
qkxH8qYG5OPs7aIDiBiPLA50z6SZVJZ9MhMGKkwrZwN7OG/CZ3pEBjhuJDfOECVPBi8SFVp+4e8I
EkDnERRufkvAXHLZO/0Bcho6bjHm8Y7SyD8iwBp2esXuZj0XBW7OJAYuN5dJ7q2mKUHaWeFtnplQ
lkYMZasKXiZDV1AA/BZfTJIP/ZlLUlZoRllz7KMsXQTk7ozXpyLDu1HBWTsjK3bSyS1XelD7F1Ce
ArGNWOLcDF6B0GtKqn2m6fLPRCNwMQwEnWBoM+2+bfKxOxqer4WVqbg4QY4NTwPwdWl4iCOJ955T
VqdTRby64w3faNPJocfE4Z8ZSYWVYcm0XJLDveDIxj7q1nGBhTCnyLrELdCGQolm4j1bNzjsFAR3
XWAn79LCSlZuouIrv6t/EjEz9RSmcyPWbBSqn8TK5/bKIopzBIwwdz/K1nK1fRT5+UPE9PwwWGWz
mbEnWsAD3eGZVAL/ionvsK7q0tninmLGlVqNtcU3a8VY+ozxcu5knD6ASIjUgPfUF1W+MWatw7VI
LMANC8vkqjADQnRe+HXN0Q7xJQuurbLLBGGMPqORERe6C9DpIsa8viatCd49lpan0RldDIGGeR/7
fEYkGzC3860tFeG4JSkcYWcYNPlRadRb0qywfvOEQmtFGDR1Nq/wIit4vDG/Tbga6zgbyUs3sEUH
drWRel2ETWdE2zTJppXmdeZGqIBSIrYAlGbGmdkFxnmlI95XlX0DCgbThe6c5tqOwklv9Q2F/bR3
VcN175Wqi9VgT9G69FvuQLts9AuYf5O7lrK3QgvSylakc3c0ixbpExO9g0Xs6KkHjAh7sch2jdP3
3Yp82ubMlU1/NNO+uJkMOOVgGl1n56Zld6MF8npOeDCzKv0Ja/Le0DgGcj8j26iy1yns2lVFhPqd
Buj5Ih9hbsiywSmtHOO2tTNOLb8oISVIO1jp0E9ghUHFSsfYDwfT7lBFZ1eWXT4EoGiBa/Jga5W1
T7v4xnXLZFPQ2IRRg1YrFfoAOlXm/r6dXTJ9M3e52tV4xxYjWevDFBy8yp43EBCAc5lI1dxFqsPx
lMH0xZBFwBWBrVC1FMgwSYJBkEH4U6k6TYUzP1q5bePlwHCaZMgqFQumo9d33h1ilv6sHt0cYXMs
OVO8irNjJZxI+6HPqqqX3cR8CcuBK1fG6dUMgew1i2t/XzF83fdsNU6jATF6E8tYbSNz7kOsVDjf
ycMNMRk2F8USEei1hX+WteYzIwUAf4RjbhV7fLC6DQZuOUAGId5jAXkk2SaaLZJ03TjnaptWyoPq
a0HwQ5DlzDW3BiZtxCKoEPxAeRJOIi9hJY8vg45zfigzIiA6U9/o+C7pI7x+20q/+NZga7pKurie
wpif/1vqO1vT6bULJ1PlpTH0ghSGWL9DcZ+DULS7J8+I7VuvUeV1Q2D0ZjIafZvXdn8+zJ1/SHUb
jiDhvNkGcQScBLQr/a2wrerokwT2bEluaQq+8aTMhqmHUcu9gnBxKaWThVgPe56qcbqNjYJE2UIz
xAXms+6kB9Fwkk4e7fXEScMhldkacAJHZh5fGoFM9wIW/ZWW9Z6/ygbfC2PO/LWVdqa5irpkhstT
J9siS4sLkBnRfYJvOlkVtSO/T8IU2WrWBnEyh0zupRlhLp0N9WfR9Vk4W/V8hzPXDIGfeBAtcwSr
K6+R9008mqc5icbTjGIwXuWuvmznmuTGgal5a8aDuZ0r9qcTuIcpdKcueaybWl5ZM/b9RFa4vDiY
mj1vdPWcZE1+ZyW2J1e9a6jNSFZ1iIaFkA/uyiNhGdcdNu90kRobXfdNb9wgY/SIHi7Tv01azNyp
wqwqHjGARCxgOrI2eRNlOuiouUoGk+Cqvtj0htusJ4iZxabW1fzid4O7wZ1fhm0rOIJZgoMdadsx
WsXJ1O9GvbgblWp2wBBiYL4iwhos83XPIO/aAhyxhoBz7GOtXjdu+5fq4D/18Rf18QLCZArw/6+P
b3HbJv8nfG6rXJS/Vcp//aN/Vcqe/we7f91DiALlyzX/X7HsW3+wbV8SOX7VvMv/569a2XL+QGa2
yJcsi3ra8ej9/6qVLfMPls+056gGl4kx3do/qJWdX1uLv/djGANQZJHgRfGNO+ntdAfQBKa3VCzr
Uc8YN0GSWWNYlqAxkrKpt25pEsDLGetfB8KCxGiSrHgxgmRZD3nigzi2epjJkbAeXZlMV5VrlreD
dKPv9PTqqp6xYe+9cXb2dbvEdC+0xTOhARr1MqrecFzeKutOU6nkxofJdvJzLbnIjAokfg4g9NjP
Td5smkDEbFMnqAZhRigSA7IhLX+y/YQeCSvC3mbkHl4mRqqusiSyQ61Sg7aBq2Ud22gqixVtR5mu
NQyhyWFQ1PkD7+5zE+pvTcow5PyeAMPjyCv3ECjBSE/lzfCkF/xR66aIulc+ZXku7TIwyPgAWICF
voFE7bk5zP4lYF5FpduGmdtV2UZoo7MXdN3exiKx/qfgB4dS5qgrt3SWqKtZRC8zhxVvemOUj/UM
Jwl0u2JuyKH4WI56dsP7Ul1FSiSXYx+Vd7X0q8tOtsN0phoVO3CHTKywUeKhLcuLHJaTbjSVviJP
3b9WGX9X44I6WaVGRPWkWyKicIFeBY56rskk5N0T5RULOTW3urGOWNeXazyR1dbzC7lyZgi9NSjp
zGiCK0cmIjmlUPv2kuu3HQh6A8Qlmt2cJOMp6QNzq5IBSq1wyurWMBr/WrO5W0D7F2GAlGBfALhh
5tkadwvJ4UBwpHXEIY6cufeqy6xtBu32VwSC66XGERrkGDZ51ttrkqUcidKz6PjOhrUlRxGGz1w0
T21fmY+1PtlkiM1EI4RO7JB6qRX+hra0c1c+dOFrVccJrYMd3JqtiK+VNVNjBqplsOAM1neT8HlJ
7rrmmOsu0cZnf8584AxGcKprDEHbftLjo63SUpCF0HTzoYfKM+1E1Gsn2CzDGI4m5npLV36ZYF1e
kCYAggntBCzb39AsO9kpoR68qqGYAkttXfe+NCZ8/1LTxzikFtJoHdK0YnfmGu1s7WLIYEEEfgYz
MfUrFwLbkCMq/6kZ0McvYSYNUZeuFfH7aNRxdmD1zbhhxONvY+aDZr+PqlajdaAu0w9500zi0axl
wMuM/6C74Pb5RsK8djuNrQzNLDr3imI4E0MnH2FiX0T0Aae8x4L7I3W0lDeYyQ7X1o5xoXvl2jNz
/R7rgABXNIFkZyYG3GTKtrrLf+0sPT80czw+iM6kSQmS6lymCXL/urtJeyNZoxc2XaB6SBJXGffQ
g+sy9dvzeGt3Jentu6ptQViTlQZ0TadWWYvUbNYQiOKt1kE7euHNZ+b7ibStnsLW7NcTlrEzzdfT
Q9XrznoKStLc/FOXyuiAnVSGgV+p47L03nhK5Bu7A2zcVGqHo0yD/MJJk0dt2ETEnPnAz6hNjCWa
w7uQOOk7POBrLx53fpc6D0aLDj3t+35FK1Zdjr5+g/3TXA0txmxNBsk6thvyfvOo5qhw421UylCm
Tnmml7V8pUO40BkrPDVtNu7Znua3tGX+ZUp6IFIBtk92Locro2f8CiEmX40imXa2O18IMFe73NYX
177Mt/BTAU4TuUpUAJQc0eLFXmf+/FQBbAuZbF/OdXtONlEU1mYyhJlVtTvy7rHNu5p+DmFhvHQp
84GHVH8GnLa7Uhj+RoCn2zLbSUNwZ5KFh9mwkMAllA+DdkwLYRBFMUFE8OLvFZQVtsWJYIM8kSMR
gDzMQek9jmkz7vUi7u4pmBFtuaO2i1v1s1+SIQDKT5uuBbo/GGb03cocAkVUREy4m9oEKGmsZA69
W40orwubUS+o4G0QtEsEG0u7Xd1n9tGPoAkqDcZ+X8PvEPQH67SQYkdcSMFd4c7eBYEIJcajbBbp
xm9EdxOASXkI2JpD62Nzzrs3uWDy0PxJHkVFLapE9q328mJr9OiTImH6W/gcwa6aByI+xkh/BMyD
kWfokYAgSbsofZNkjga7XWEVS5xAX55LV2mAvuIHj8mLHhoBxXUsZ/eiNSPst73qMuPoABM+BRno
ORD3sAbyTvRemJkWKJYGPw8jAEAcTmdXtG+GBQIfGggRhgsHoV6isavI33nEJhy1Ns7XbR33pDL0
2kNX6/KRO65s1qIf6zPdam/cKK2u1dzpFxa+qPViJCH4g9vABhUFfiaEXmLvTbONVoO0tUMbeemr
Je3itaepJb3DKsD9d9FISoXtTsdyoaiG6dQ4a9cRxn2V9MNNApLmRfl9vKmDxj81kfldC/qfgk7t
G5sHHJ1TSWiE7dyXENjPeabwB1nZsBoMzrl5aqL7uLV3ykq/g5H/AUTa2c0VnescMcq3xPRtovVE
fVCZa89rn5sCA9Jg6YcsURmMMrN+jSNvWGWpVuGrsNL9QABKFZrzZG9mNzKucum2ELbH7Lo03Isy
7spTMbf9ZmnQphVtg+jIQ2hhOEjAhRfxhJe3LuRLnyZ30OIppagvBCDR1YiKc+8Z6bx2Ip0oxmA5
XDOH9oXxnR92ditXirfcJiHS/NnMsjvNdKu1BYHte2J6Yl8J33ttjfamH4yfgBCRdkDECzTvqcwN
fd04ndipTPeOwRTNp1rv7ZVnNU9VPLMTC/rjWGYRZ2dd02I2GZuKgV5eTcXBGuqDMy0BzK5xL8Yp
O+Xc86tSuEuiH8gxM+2SsNbTXTuwJK46dWvPoG+MmclhPjghWS/zS0f9yWCyr24jX7GAkTPXOiqs
aY2GYNg4xHMyZpTFFgNWsWo1/0cUm9+MJo6e9MaxLvExseT0nevGgJ1vOj/IHTAOYu7lpk5EfVaX
xIT3jfnqFSOMH+NFEpuSMM3MMY6Vctz79HwraQMwEg2CiMF3wQBVo3cD0iomy3FMtzrV46VZetFV
G1XHlh8dhcEOqe1FMkk7xIPGLUr4x3qCCrVujdS4sOr0XmW1exOx39ktqMt+5ZllddMnfRWm8Pk9
ejJSCiqyPJR/0hrJmAeAW5eK3VJsNkZ5SXIC7t0xOEO/8dMR8b4xCV1MNP0yGuXlnItVnnQyJHJz
ldbF9zaHhTFLdTdCb6mN7rLTStBjnKf8i0EhklQTThP9bjT0EEIW6I/j5zBbHIvBB6AP2zmV4GZP
btGUYeK2K3PyWH1pJNFeAWLL/rVo/0/j90XjZ9gooT9r/A4vz0n1+2bk1z/xV7+H2JQODVkmi0vG
t+wv/70dYZX7x6IfQ5uCtP7vWOvgD/yV5B5AbQB+wRbk3/2ebfwBlj1wF0A6kzIP4vU/6Pf+5YH9
W79H44jJhz8LjCAd7jvBb2ZETU9GqXsBLgSXaVSq5qz0psncaL4xOWRtKBMbLTlDesCMfha1E/wJ
TeM1oTK9tb3MckKjsu6wXSiywjRxxjxfdXBGfXbzDJYZ1OG5ROCgWfPEPDM3YyJqY1zo93oJgnFF
kEtuFWdAFuVuGAgRuPDMJCDhocn9rZBJeSiiySLNrCffZFoG/OyX10h8nW0iEKdu0qC/zkjWalep
PoJJtOr6JHuz203u0BzNoB1fZiP/bhed/2KTkPNEQ+Pt9FrU39si00PbKfCnWvIZIjKBTspPQPZ5
ZpucUcWqvV5X9pYfSrsoUy1SvGOGbUL1CYWMfLR4aJHC9+AXFk4WGBtTjOkl8RjmI7nFJ7uH4mMI
dhGSE+hmkhwqcHUIcu70x9wRwb1y1HSpSmXtajN4VMp3NwPw0cgaims71Qi56lvzoi0KoJa+tbBs
hDgVQzXiuUjEeaDlz0HHKJlrXW+c2s3OmC0HHIra8KfMvOgwkV27ZTOSvxa5wD6JFufVMpa0GF+2
2EdN8dr3ZrsJRqG+oakcyRFiowXwz49DXqb+d9PsGR96KdRUv3osRPHYaHw08wBCoZNxeIo6zdkA
tSWoIRNe6NReURINRIIwbejgGCtLBMWtNyvbXUV6Uh+WO/K+YS6w9Y2Injnq82zvmSREE5Lmdfz1
g7cutWGwUL1a7rSuc/ZIxA4Y8Y2dGdnVNMmZczVhu4PsmVbK1BDp6srhU6xqs6Qh7uw0pyAvNEvc
jtSzJ6eop1NClvI509MUpFU0Xo1t025LKdWPbhGKEbxrdWGfafXPABNPT7vGJrrw0vFEES/2yinl
qYsA3xHgNsYviUn4BlRvZ58YXQkHsq89OEm0NivRefrFWE46CvpgzldtaZKb3bBaW8W+7B8sNfUj
ZL/J3GZW1kC40z2xNgmW2w6J6YTgdgnhrVimnNFDq3TVMdQlCagBbxWM6iQa/iiPfv4o50lSInkM
NQZm+z+rfq6Ah+XBnig299Q62os7OzrxyQkJHaCsSFJutdGky6f9tmqr3nqpHjyKAeUxcK0z4Jbi
qvDhb6O51v8cXCPfmsJwf2T0QcdZFUMSukMCYLHVqPyMbvyGUs5i2ht5axyF0bbviOkLy2yczio6
qS70fd7FpKOP9bqItGQz9eZ8xT6g2sxEg4euq9CJKss8SDNrb3LdQYuRj/2DkwDmo1RM6KyijPdw
EIszrbYogcF9EoADwXrlMnnWV2YeyJBIIiKkmYgwUBnSneqiaSNGf74fmJCshrEhMMUBOpcEgB3b
zo7OE79sr1xGsEbkt3ci09wb+uZ9W1ozUxYdPKnyjk7PYw3821QHERWUIaNbXaUFSixjNIBv+7U/
3ZI8VZ+zJTDvTLMhiYTZy1pzqcf6Ec2hP0GtPhBM4t2qtDFD0FGhhYbrvICmqZfVeE132J6mtE5D
Dk/9QvZLM+GUuAYLQf63zrIMiqF+mBvjxcCxe1Ej+D+YxmAeCtm7K2EAawMJBheOH3lHV5GsI1Fj
q6ynaDWZVnc7B8n0CsawDhkvTUiHCvvam5pC8CtSWtCtJqEhnGzn9YruOuIg1825OxNJr+4BulHp
1PDKXH9wz0l+1vDscRAFcTKuoyzwn6xKR0RZj3moKSz3rU1mwjqVjvvES3Dew1/SXo200dgKJxZi
Ibv/mUZadWEzx7iBaW2ENbr0rmr053gu4k1j5LBKqoF90iA1dnpRkzxhOOhObZHfLGbmYxK4Jdu2
tj4z87i7muFubUfQlFe6IYJLmSwmWeJk5o0dAyQhXVbQXZBRCfB+WPdeYr8iFR82o6d+9JRXYcaZ
ma+ibEzC1nW0U6KBngJmNj7WCg6wTRjdjeuPNBxW5T71fsKzwW52PVOdHQyRKVRZvcaBFZPX5Aj7
e5YPKLS9RlwYIA92s14Zz2MR22vVzfdRz5FujpO5dwZ4FStdi5xbIQxFCujsH0Dl38y6caB60FnA
E2S7yfSJH7gEuLb2xHA91ln8qCkgomwPJduHkvzHXBIdASt1fNBjtzkGVuMdY1T3PidoFOw5N7VQ
dvpJkpd+M8/9FVuEJS1Fz896Lhgw/r6/SycywXC+r3gkxI4pZ3ly5zg5BL52k03EjKmxrfyVZS3Q
mjL290K5NLR+l28kew0GNNEpzTDTVa7sD5Ge+rBxdXafNeYwHqhk2xc07XHXA1tluLpRflScYuDA
vIqi8TkRer3TBt09mwfp/TC8PP+zJVjvwpHttbQK53b27XsmffIC5ENzYj/jHdpOm1FxeTA32LWT
a5b0R8ctntN5mcCljO6aTFS7YRFo9TMiPwYlsTyCV+43tojtGxmX1RWDQ3on3lzDKk2vjbg2n7Sx
JBOCtzKoQSMaHg0YyPt8HpxTUYv0aAo45VbasCDSLzPXflDaaIO+LvKNKIFueTDQ7wI/rnd95zeX
td9BNpa1tdWb6NXPYo5AMH07X2ICHhni7GWVz6fEBpBYO1n8bQCasvIkc/J6ztEBuM7802E/BXW5
ZFCXerdZxJ/QGSSf8fchMEit84FTlb7K+B7RvIPWsJPLtK7gSGvTOeKxE9lJ9n0OCPjYkPewsXGM
QJ5O2FurLPre9pPa2Uq035VWIu8I+gAQOh4Cb8Qikrvy+0imGhP8wtjGjBuzJX0Bocmz1jvTup0s
feX5KXhKVqmwFPIz1Z0BALchaVbFcGHnVUzspF6FCSTO+1Rzy1uKqoypjs+r3jEibyXGjF1ZVXUG
WsO4vsiRHxYALna+0tv/Ye9Mmtu21q39V27d8UVqA9jABgbfBOxJkaIaS7ImKFm20fc9fv33wHFO
Oc45cWV+BnFSkWRKFLn326z1rPPA2nqdj5YGrl1mWxEaAbSanGOHTTrpUXFkceLH9rWyyvEQylTf
MoYgCC+OrdUgh9dG56wFZ2eVu2HQ59tyUFgerFo/klSab0nbGt86B8GE11QzRUrS2LBA0wCiqD1V
cm3BkH/P6bZf7alfAUxt3rLA9dd8I1+B/VfbGFY3vslcA/jeCGeVxYm2D6Ds2CtVJUy0dJnk53I0
kpVJAthm6DPowpoMPvstyQmSnShXmk2SEQ7z8T5J4lvq3lUbLe4fw563ApHcZh58/QgfPsB9RLXJ
FkbsfVMTX5n8Wl6Le9/rWqJYga+zZ4hgO1N61JsmTe4sgnxJ4xLTePJxfa6qnIQKwa/6tdAbAg5H
39+ovCtRVBIxfqwbcj0CdBzrakgZPVQIXF6IOKldBmMKGOAs7gjwYy48TEF80YdWfx+Zm93OI4Im
0RvpykR+wOBzhl394Ix+F/trYgLD4j3qsh4MMVoFoJBqDBNmeb7lRMmpHR23eBymnmetaD8z25s8
N6dS9uLaJkCBRa+u0ObilVxbwOQVnX2QrzXSJZE3BNP4pbTL8PPA6gs0f2O98DXFqxYM/nahTx+Y
azI903tnXIvGiY5d71TnquSzi8YuPpq88+Ck11seUTsnrlutu2AydpGyysILyjH/XPsC5Ug0Ogfb
0GfewQwQL6qzH9mElF5VW/ZniWza92Y1lyffcoeNRQjifZ1VJgOZrD5qWZndiSEM17ZZAFQtwqHb
y7R1ltOA/NKK4RboaSILhobANSQLMApTuUGyZjA+buSxFjUlALCFDVOCcW3ZU2Z6SuPxRFIWH8ao
l8+EoqC9IHwtU8imNcOrRMpOm2funphQaxWl7YQMx79lv8fTSlrC+DAObrDuifryV203i/NUAvmM
Wyj6YIpGkuBBuHWol0riU7mFmcmMVXdAX0WN3JDydhyzOH4MnLT92FJ60jM1/WXK5+ABzUezdZYn
28/CeKfhMyJRzcjCC/GLOBeLHMi03ZXiMMVN9cDKSrTw1vnUDpb3IWnq/J7YAeJWK716qsNaf9FL
p3rJi4AMESVupMEoBySHgBBslGXn5S4E564HNO9m5UMfjk2+9v0yV+duDOUduZ9vaq4ZaZXsgyCP
h2JeOYPg2o/ILxl4Qnz7ljVa+hwLRkZOPPgIXVyd+UwHxZZWqP0ACheRB0sdhusyODVZUKLnC/It
ICDehGOds7e0W2vyaD2odchdMdZ+aA2fZqo+Kn6NIQ6o2elaKScJwSOn0X0duFRi5HfC+Iw7Y0NW
iL4xQEYcBojShxBg7I0V9tEBuqu6pOxmyPKxeTEJ7VPqFPOHkIw+7ARoBpGwTBwawkqm54SjAvFV
P4jVHKv5VpuKeQ0+2d+1Rp/e50udZM68ruqZeSvKEgC2RhKtiAwlnDtyi30e+zrIJZ3JGE8jhaxu
1TfWQk2PcvYtnGDs1ZiDI3NrojirXgpcFNktINfG3KS4Rc1zpXMLsH1tQocho90sRku2Gp+XsfBw
heId7+2QaWIE6HR6bvOxHB9nYme5X4mdJZPu2onGVIQKg0RWuM1x5Q0nnpKavRdA8dBemY1eEJf9
f5nsm1AyH7zMwbjzNYVHNs3GX7kHFiX+jzMV1vEYVjE6UZUx3UG++ie9aVmNA/ns+nAJtMZi0YXe
SgcVrcbsoLEi94NXIzN3fWwcWXFsyQDfWqHOng74ejezfGg3/Kg74ObrBIL9D7Op6+/fxf/Akb1i
Umqb//e/P4m7YWPyvWHp16WtyJs3fhJ3Z3pf5cJHSl2W9UWV1Ir+PvqVU+bfPYiOW1cx+QZP8fMT
YMXtSNPbD0h7hLf8Y2vpNlfF70L1/44kfzWStPWFNvOftSint7x5a/40k/z9S/5Qa8vfIOIpRaf7
DW21GCa/Z+3pAkEJA0mk11AW8c0x+/xDsY3+hYtrEW+bNlNIZlwcD9jNF0jHP5lC8tr76R0D7hPW
BCNI7JvgMX7221R+66RxMNqnzCgdfQUUQAcurw8ItVZdo5UA45Ux+wxMksws/AvAR+SgNTTm2l3P
bCX0B+xlQsuOTWPz/t9o81hLf+/4qKtWndlzpqoqnctLEjJuVdus7jM5XFpBltRIb6xQqspGo0La
tsTP2De9rJr3JBjuWhkRWQSsV60kwPNtShM7bZsKfDUbpAfNmcmcmVu2F6uKHklU3jJdmncGWxVx
kxOXAJOuESQLqLqJmn1aka18ZZKYPAAAdD826WzSaiIA1Vd13cflyc7r0N8Uk/uioQYqeIjJnjcj
qCBWnIo4IE5wclbYCDq3SZXbHyulBo6ZYnjlkkf9SOzZtugm7nMuxdZjT08fj5dDw19RaOUumbP0
ENPtvtrgzF+MxjQKTy/Y6pOK9Z6O08URaICYJmXTgT/8c9/Z5m1kRWIPWVTfkC3hrkbi9fgc063u
ujgPB5jzk1i3A+syD0G4i7+8K5DnSd8Gz6Zb/T7X5uza6V3zNIaZfzDqaSBZQk13bmNMR0SaVe2x
YB/BoCMe3IdpHH3m9WDdxQmTwE1fGNotDY+zGy27pkMa9RuE+/ljOCvk4E5XXJF7qlXP3Y0222mN
s7R641kr0mZBDhvmbSGDbu2WSLczaMmHPtLnU8pd3LMTJRZBN3KicBZl3sCkd2sOZP6kCGSo4f1q
ftWwBm0d0nN2XNrzQYbG/C4yjEchncTDDGn80mlVcVNoQUdm3qwx2O2gmus0Hr1sDRsZ9Pd/t2Qz
9OEZgQl1ySoSmUIuWvWuzOtjDA1uyI94AYcUXVTrV7G7NWrtnkufaoSeBrDDvBGhr4v3b8fEf0/U
X5yogKMXx9l/PlEvX/q3z39S9X3/kn9teeRvguUnSAzHXhjQnHB/nKiLYfGPI5TDVShTKYyFi5Nv
OXj/OFItPoTDTeBzxI9tgQ76B4sdUOk/Hak2xAUeBlsxgaXGX+7gsJVjj03TPCu/wYNCsN5hMnWt
RsWVCjqkrKqwkBZHGx2CjoGi6jdixvc94HvcdYBIb1hhd8YLkR/JpVAp65Bq7E25MqhvrHWHG+TJ
7GX/0iaEy7cBjDPsMca4cnsH7W0JlXRNCZr3u26Y9PvObIqPee/3t3Ptstp0iJ4g+3yu1UwQVz1s
owwMnKrjjPzBhJwJhpbtznb5Fr0yjMeELJJCItibzPEqp0nBPhoJttmjK5wB+iex+MSRtqSvTUny
uVJadRsFhAh4w5CNt+RUNaw0MIwKEiOzBbGBpkMdiqmW8xYY4ljumgn90tpsrNI4dk5AAR5aZD0F
oPwJrcymUTs6fIMFGT4oz7yiyjLzznDA7bsyDu5nTqlbzCBeGau0XQ9hxv7Eb4p+Fw+12jPKy8m2
k8WMtQVd+LUmVIYuVdZjW57NxPjQluiKZrxJvijaak/SXtTtMt8ITLVzSLCCplpHYhakF2Q1komE
9LqLScYnhAeyj7WD/L3MLb/VvIg4HHJ4NhEytnR8xgovG/O+T8hKqqF0IEGCQd+T1FX10l3SsqLa
9coiqAmDZJwdeN2CmglWlhbG/q2vTxoBgUwFBqaDrWnwZHa9am8aofUImyocHcVeNIPun9icpT6M
26ZfXjgKsMkYW/MWTeeQcH/bQ9of27ajsbvoUxa3Zu3VTdMj3/OSgf5Wfwn8kFjMjwiyprz+3KLW
zsgPTOY59e/+e+DlbdROvzjwoOkYf3vgPX7J8y9N8+XLj1Xk96/6fuY5+m9g0P7q+RO/0fSYnD3k
XFDNOZSqf+iYsQM6+lJakgIAvGRpDP44/uRvrKDpSJbEB4hnYC/+wfEn1U/Hn6TtJqfZhatq2sLF
Pv7nHkxNRCGGUEkOGhYCvdz16BrjfsHNsPhqM2pbTwfTNtxg5Z9WWVNNaxY55k6hFdpXmYw83/Kb
bIMYW780lbQfkd0kZGIJgrYC6qbVUJubLLDHlwwx/qLgt8w3N8j1g1GKdNW5FmJV2m6iJ9XnLi9b
DFdNsLOQPa3JVqxgX0B9nOe2I9FFMCsF7VR4szs2dIM489LcSVK4LMWLxIL7ltdNdujGgJlfZG+7
RrFpa3tCn+IIw0XtO/t8itJHI8R4soi1sESYSIteQr2rdkavzcemB0G5Dqi+P/kO9DaP6FriCbI6
CM5FPTG5iFvnhmQUcc/CyljnqbrrO909C0xgTMOD4DUNGwjKaLP2s+r6dQJIG3KdqHe18vP9EMlV
UpvTXVEWTOJzI98Se4SECy3Tba7cY5AnzEzH5Koh0vMUowRPnwaH+JCmICOvsh5qYeaboZJiRSaf
vHHjsTl0zYxtTZsRAJOgd8QXV24So5pXoYbOqolFca7sUIWbytGYewxD96hHCITAjakbMtGsHaGH
2daoUCqIuZnvyt5ozirSEEp1xqM9ZuP7hIZ80wxsuGGeYrhKUBkNk51ubaL1iDocp3sZxepTx81V
5tMrlW+z00u0ZF1PvBvYVv+pxwy3jWMfa2ZkJ9MZRXB8DqwM3bpTLrHGY5ttWAhQazKi3aM5q7eV
jRJ2ErqxQQcC6JrlCaL22v3k1PnwNUCqvJ1FPjoIUIlX5H0j7+Q0sMtmTfgh7HRmUCO8Ow1Srcl2
xRJnrUj6k6Mx1inY8+EDc8NyQ3JB49mGz94TIfORLL38lvDK4pwO+odwpL8iZU9WQAmL5G4sKi46
Uopvca65J1lFaPS4PcizxmyeKexUgJ+xKyXI/91OJlhyunE4Ik7cxrnBfpvey9yGsnRWBtKvRU9r
kM7VOShHGdyRpCQ7VuHETmYo3+beWMdVoNZo6yLEJrQImmYBTQW6EnY5CVi28VakjJpvKgaO4anU
02cbY8x9VljMcBxdOzRU776xS1tkjMrrIfS477OcqmgT+NN8O6Oiv6IIcbJ3l2XMfCMJKM7JN/rA
YsBcLuIQtV+aqEfpN/HGrTsCxtLcPaITMZCv+E2KAiG0y/ty1LJ4WEVTH+xLxC/1ByMdZMK4layg
lmEdt6A65sxEGw1KYMwyiIOS5z3ry3nr2zGGgE0R+OIjnj5StkSpBZdqUpl6ZqBkVEzlyR67y/El
+p9jbE8rK5qhKAoyqHWpyY1Aescr10o8x81ohzHlEnQ99im2B9HCblKaP2l7hwiEAh8tqx6vcDrS
63qqqsBb9G3yTGav+5RNpfWWUKLyShHIag6gSAQhhdVAJG6rJIRPs01IGh17HBtThb6714jr87BQ
4mzOrYSHnNOA6SDEE2jEwVxkaOTTIPbEUEbkREsesU181qmGyyZunaErMb0+cvPiVpH8iPl26qrQ
bE9JOlhiDcRUI7RlVAHNTW7fjiywtpbEHSFE2sdebfEco4b3p0fwH8aptrWmxhhZV8wvM3fYxVQs
59yVhDBE0BzkaPlrCxsszt+OIooZbbjLVe/sCrac19xIbwgkw+9Z61ZxM4ZWePLLkt55aCVJyeSu
8KbqI3y3Xd6BOYltY6kAdyTOx8t7Neb8CuxoA6kRmhnyDfGggKFubMB4+socLI3BV55fFCrCe6dX
9qW18ZBYsW8gKzXdE0RN00urWl8nowx2bY34FfhBlwoPQNz0Xk3VJ+6o+oJlyN4Oymfq2kfC8QxR
CbAxmFlH9qofLLK47qTUfC6HPD2kgWpui9bRtqk2iWPPwO99NmzrysJv3Sg7OHB0+vuMv+olUXq0
btBSfOz1aiy81jfKfWxV40mxrKCBNhzm62OyLocpRqNqIlGuQOtIfJQoFqU3tmKO0YSGlJQx/QGw
YH++2ugyNiE6pCbNyw8ze5sDaqwOSF0+76jKwYfFOnaOudH6FW1ueAsFljK7Hg3nFEHr3YCMsNaY
hHJv4PEfRlcSk6SjFQrQNVzLCbh/P2PDlATQ72x+gC30VjII9UGGHI2zfMHWWHMXWuCye4dAEl2R
No8roNha7QwGWPf1PcZbk/U5j2e4BSMdtl7bOEI+W+dteknEUD2xoqrOiNXrK8w598ZRer5CFBvf
oC8GC2+G/SUprHll4XtdNsLA8GV0M8kwfPYxHVx8X3f5SxqbSiBDCNQ5hVgVmYnCgzFIS/MPV9eK
1biDbla/ES2+Ql6arE2E2Xd1Y42ZJzPHRgvQuHeJHc4nPU6KTwPJbV45ZmKTTIU4hCJ49uscpFaO
tjxFie2xJzM3+LlqxyO6h9hFX2wGYrnPI5GLJ1NronS5/WkDNdaG4NNl7I16+0Ez2FGvuybAAyNJ
93IXRF/Tk/q9qiyhCFJFy0KaqdEiD1vyAQhKs3Vo77zvndmEWdbVfbsuWEi/GSMK1VGiHfYUDBdu
tzphMpT3OELUA4I7ggpSL8iiIHxs7KmM/lvf/47g+EV9r6N4ouT9zwONA7bYnHyxH8v771/0R3mv
fpMwOwDqW5yBCFT5+76PNFz9N1yCNgE47oKJgdz9rxJfGnzIZgoC8l8tyncYIX+U+AyNgRY6DEjo
DUCiG/+kxAeh+ucJB+NpYB4u6wxXLpAIl0f6EesR2REKP70Jj2OlK8gTZWF9QzicSrp/pDCjLnGH
xe5DmVQVMT0+De9K9A45s0GDxmhf65nvr5witY+MIaW/ASVGunIrxHhH95vJnR6rSbtL3Lh+rnJE
F6ueSKGYaWBqYxg0mh4xRUYqVOojaPG6jKrV401vU7lSCXjNUIPI0ueWQOO4cDcITsx602NKDLke
Cp9ptV9i1HI0Mmvx/7x/E3i3jhtsgplSmIlKimQcq5xhrXW0iMaNa1BmNPAyzoMUysv67r5JDW2r
Gp2NLbt+YbL71aOHMo6nuzEU7YVUxuw+iznl8DgVWriKHcyCXm6JAEFQXN6nVtnv+OsrRHPFtA8G
2z0aZR3Bp2DWGjF69MKC4tbK8dMZTUhf0sLU1Nfcr9VWtsp4Thfrc2TW6YNujDa2Ufka9FN5CxDB
XeezaV47I64PfTHJdagb19CeG3zKttpoU4QIp9TSq6m09GLmw70lkD1YBNORKAvZ9N3mTtpJTP8r
RI7JSc+ydE1RWt33NXs/IhCi4IwyQV5g1Zt8b93c3YhhU4H3uPhlnX2Ne/I/+4Qc8cYiMSSoVXMP
0fPdYiyE7g+fpK2FlYdjFWmyNT+7UtNB9Wb5CrLVsR8obBRVy0NcM0IxR3c8maUarlEjqrsyCT/F
hhm+WYVNokYwnlAvTmurqxEmAolh2Vtqdz1El4e0TjJEkWlzwd8S4jKlpPbd5K5O4/aijQmDYN6x
H5IRv5hsjPEyRU22LkfL2OgW3ymJuwGcBT94nB3FBCp1KqNbxXmBGAsURr1B2KefzLASx0l0n1M+
/zboZHqn+jwN19Pou/cqsso7h+EzKkk/RqEdzPNFaqhe45KlIwbTYjfDC70XBq9oZXctEa9SYu0y
PG5juUXd0ZwLHJMfkYpa0Qb2R3iUcaivS5kscXcMBddVkgw7Lk58eRXsFdNtjiK0z33fVMqbbXgU
gA5iolRGVvN5Ch+EqVu/HsWUeZ2vtSt7bp80loZhM9870SQIgD/J3kW8UOUv09DF19Csb7U2fdJp
l/CoynvW0+kmd8r3hiXJIYuLp8lcvCtG85qpOt0mkYHpP4uMEyVlioeZ39T0WQtw4xV6Sy3biWdJ
ROAKN5G/L4deOw9AMwHklsEajsJHDsPm1iizcUvZWaxSghsPU9XIJ2lrw2qMifnFyypopQzeVtpR
sdVfvGIfmT1Um05l9S5VlYE24ji30U2btbRGLWHaeGJzH5WJtF1Pq2W2Ru6bwRsoo20yQOyQbMvv
iTFL71iGBIc+5mmeEO4cGIGMd9kIbTVnobAu2enuZtKWzrLuj0xAhkM9ST9Zo1Ed7gbZPnWM8fZa
NVkXdM1hzhusaOQgHlC2yxRfs450iipxMLObobAuWe18KqrC2tj27D7GCAe20mCAGDqRf6V4jW7B
Wrzl2HEOVoVZaY70N7vsrdYLa9G+NjU/ssjCEhtaapxoqVBpkQWDtjFICRuWKRKAML1OHLsQxjjv
0qIuipWiw547l9rN53zuoaTcRNM4vZKMF5GrFYnqoarHh1zYhII6eXZbZCF0k95FunANLF8n0BbZ
DIJ6iR4gtXrhNXNcHMqECSY6gjZdEDfufRurr2WBxDcwRn07hE6K7gyIUeWxCHS80obd7a9klDF3
WRWdhR68jGywuXM4b6kos+0UVkT4eTmK17F7CtOp0eWenO32SDBW2HG3aNV7AiRl8qiuOhAyIbqt
W0qyovPiYnT2CW3xTIVU23cjFzYlkc9bJBl46SFm7K2XRo/qYzhnEynFs2l9ann1RyumOgFSXc1X
0hvsUt1XKe7INRuh+lgYwjlWk69taQjzYO9XFN+RGdyGaUe8M4AcOp5eU7sQVtSATXoIP5aObDbw
YLK9Tin25iAMcb3MqeMYcEcrbwKzBu6k2OvZ3oz5/NCXiKGwu/W9R6GqMVQppq95IlFvmNIYzm3f
NNdpNCqxVjYwe/gdOZCp2OpI45Pj3D2LhURV1SL6yJ0cUOZn3blZiFU+JftXQac6Y+jyzXsmeP2z
RjrpBZfxQS3cKybvNmbfBYYVfQNjdQsjK1hoWVbRH7KFnwWOCpTW9A2r5fo8i2g5Q+epW7hbqBfT
z1pMRUoosmEwHCmj4c5nzPfEPeJuym8EL1wwQJ2UKtn/JnoYHOqF95UgfJEcRgGO0STvr6NCFwN3
M9SuUWwDEsATDTvsG0UsLWHB9N/gYoabzQeXSOXPsq2S+3LIHzprdjAw8LI84mnI1jqkAhothv+3
8zecWDM0Dp1ig+Z8MxHNey7TcPhosRb/4jth9QpUrd9GTJ/wpLpID72xmrQjlrb+mlucN57Z1Nq7
FFNzO9V54HumttBH1VQS46kN5StQ8px6nc36AQuaOazjKIY15aosfq6cSErPKUzc2RKDhqeNZnWx
2zI98J6LUGEZAkzNJMfK4zt3N6aqxUffbX25ySPBUETvidzuUhnd+y7pDHgd1CpH1R57tEh4qU1A
aB6waUwIiaFuJpImjkwh7LVdSlZU/QIPWtoLmup5NQK53lQCS6wdE5dnhfT5nt6Ud+yT23VjWcAH
tL7LmCsWbJ5UXB4aBUbZy9K8/pjUcYueNOgafdWNTfFConuZb1rSNumiSED/YlNAnX0mF2vmpp9k
ELofVJhnbwXDya0JQyxl70IH5019UmirwQWtHuPdEURiCHV22Ty/9lZNYg5rsGBlBBbB4ZM5mZ/U
wO6s9XXzycVdHsFjMke0kzXumLwwin2AlbJhFdYlzj42w+neSfyqX41GqL/1bg/nJrfKVwRc7Z3l
trgl4tEQHzsYN/4GLH3Ha0k0HenSSv/sVlgPNkQRBszwith/idw2/wCdkgx3Mw/HU9d0E9IjTQvX
M6ID9uBmcoiD5CrmLnqpcoW9FQJYmPWrnojBgdkY2PrWvZOtKy6dksE6cNlWo7QsjVs7pTZ0gOPt
8CZbpWfVvfzkKoYNiHzL4CmXk8K5kQ3oj3Ww+NNKbyKxc9OA5PHWmDcDqo4DaMt+N0urXc+lmW47
IbobHZOI3dXZlzA2FgZaZ6svNtkUIcPtPFwndlt/CDCufUIh4cOeECaTKYkEd1XWwI+AwiWHgDKr
QUtgiRIMaBBLL0hk/LkULop89Em5V2phytFiDucCZ8FzCq/vEQ1luBORpdEf+N1NjewfoW5iL2So
zF0FKDzCbAggSQPm3eZ11e2dyAUClRtB8tIwH4Cx7w8IxUMCUXEKAzUgJneeT4mml8cBMc0NP2F6
YxA08O7PUbvNorbdZ2XVbwPXzA9VGphrI5mfywnXE9oTvX4L0PBfzarCPyGi/0Ivv4Mqf9Elc3gs
KU3/uUu+D4vPX/7n0KRv+ecfO+XvX/i9U1b6b7ohDN1mf/V7Z/uvTpkPOdDHSYldOmjFyu0HJQC5
v0uyMPIpemE+9L1PxuKpS0vAADF1/vc/WIOZ33A9P0gRifJZmLHIEkhtdgXd0J975KoOeA+5CDU1
1eRsk8LigU6tZTDO/JjhkPUyZH1/TrUyAl1RvmD40g5iUBejwJK3ypiwrctGZndun+XXtBNPqAIC
eAtpFW8LCYR57jTzUOv4uuWkqW3MS9ZzGnUpl6qeuuoa4xN5c83szOL3bGrDzm9Lf93WlrvqhgxJ
dt852M6ir53ookvG87iqVJl7ePQr/DDO7NEAwTAU86lwxdXWIe3g6XwrxmFkKVzDlmOdX7fR1yaN
k3VG9MPCx74oE4pHROIo7Mmv3NTnQe8xeFshAR8ddWzChma+yng6iYDPqmNcSWH0BtwDqXw1v1tt
ckx7/Z1cqJdqarZF6pOrmoUmDG+5JyXH9jh38UQ0/uwRB3jhAn1hAvmmxKyD0B/uRZ2cl2egzToy
YZP0a1zmGG+CNt6aKeAAM2Mh3gVoY/uhf8Tbde/ko71CIEepkbrvA56q3UJgCILpxK6qOMxMdVba
0PDEiMW4Gh2NsDNA8Y2PNhfHUMqX0EyOwZi+1VX8hkWX4bNZ255NeSf5gQYZfSUp/SpTfleT2W4r
t6TclQkpJR2u8jZkOGcwwjcKnigjhPzgW2jIXMBCmyhxMUcCazq1ZTRtAm15LsPsja4CbTQdCWOB
Aq4aj1VKPkGr5uvQiGtr0Awuc0sHvyGOnlOpuEEJL/tqpnyapUfnJBlPrBqsvVO4thdH/ISw959m
vyWwvrXp9wnNWycND9RHDoRAV844G+MjGRhPtWQPGVrjY4bkeCQ+k2iGul3jXXrL+8HdYNt7RwR9
6o0gWsVhHSF6UC/RKD45lXmL71VfAW3DDNDuZ/r2PTqXRyxAe3JgWl6o5j7I+B1pgvjgpO1br+vm
k11MIS0av08XjNbRVbwSGNjiokLb65WNeMoD/d01h5b1CFVIG5DRrvrHqu4e5Zh+zQQJ7cKmVOmy
8dH09dBLorbcpsYyJ2IcsdKxGK2+Pe96bl9cV74UVY5tVVqX0pJq2y5fx89J50SNNJj2S6TqhU/J
y1HTx0tpaOUr7joX63SIIQdR/R1W2mKdjgFAy0rCgnHbfl+pqSdR0OoPDYy/w9hr2m0STummmsvs
NtfKCWsNko0sZB1laKn53urN69TX9o3uJCVV5VhEuGFqjDDx2sXSAMtrHt58VVAc4J1KbRYzVf6U
5P5TNmp2t55lQ3eXGdFqDP2LzJNX1sZY78aUBskmy9uM1mU71ZtKjgwWalhqMTDFmku3aBmrqOoC
FeyaF/hHsZc+FRoS/KazrE3fWW9jPtXveW6w49MWgjddoqOwdJeza3PVZt3amAr/qrf0qQG5gN4c
G++FDkayqWB/h2zV7dHQt6Yq+L1NvAXguvuolHSkN2TF3zJ463a0NpgqE/WiNPvSGdVw8Pv6qzbU
5HMnv0hd/kkeyynuGugiUOygfEVwsHz8B4AxbQVzzCEp9rKH3gXVqV3B37hEVkVqsm7/AjTPzfOj
fP3bo7lcaEu6syRDZ5m7/vBorhy63J5UvgcdXKxzPTka6YKaNTnQf7hM/40Y/Seh/PJIoJmpiAxQ
B3+NEhiUguqChWlvtMmb63MaLscxi6EJyb7XFAf+S2z//jF/gkH//pjLVoLBtrv8+88/XWDmbug0
yBWm1go3VtM/0objVzXlftAs5kL8vCBLT2xefkXwN/8iSll+XnIoBaoZ0n5/zjrDojXM8eQsKV21
uY6LzGHYAsCV4+IUF3GyF+74PjRjz9yn749xj/WnZmXt1eH0HpJFFeTzifxebl2TFbmbabg+643h
DKfB5vh2bKNcJZLXahGfWTVvM6u/H7PgSVghuJ5RXjoHw/pYEE5hWUX5McC8gFKW4+Hvn+R/8xJC
c80sR0d58NfIBiPF718YMt+HRrOVhbhijrvC1Kl+8QJa1Og/v1Z5IDToynIkL6WfZD7uoDsjH+S1
ygjw0BCgNekRa/KUQzhnCbkGIHNuoZfepf10Va3I7sKAO1TOwdeq51xeSpUYTBYOjfGEXwNDIwIS
zbUvJm7I0OG4t8ooQ32I370ajfElsCC9ZYFRbsZoik6dqJv7PBmfxpprH5+4PLaRw/gO7N8J3N1X
1mC2x9SX3yL4hN2oxV/9Yn5ygm47tw2Xd2nuwwmCQJhHqyBj9muW4wmURsrWGpP8hEcMNZy+xXj7
WmPbWSmdGuvvf2H/5oSBOoknQBcO4ZQ/x6jMSiNzSDMJ9RgwplJOjJxsCCFtTxvM/d8/1mIx+XNN
6prsiCS/LXhQwLv//A6sjSlSqSRzyEr6e9lER0Lff3Fgfnsn/fQYCssDFhT+dI2fQ5SisEraVAgI
rG5fbptoNFaoNt+Xkx5Q08Sq3T8mhty7mnEZfDfE5ZgetdF/buL4k2PTGhpZX4MAjM19H3OJhy6n
UzllZ10Pvs72YLLNxYSXmmDEY8scvA5t0U0aQe9wyg9Oy/+2/z97Z7IcN5Jt2y9CmaMH3jAQPRkk
xVbUBEZSIvre4QD86++CqnmZyryZVvNboyyTFIgGcPdzzt5rw/o6OUsGzMfl3GKaNNm7EIim1eMI
QjdvHZCdrg777NOtuQW7rLiouQAYlSxR4OUcUOGuz67ZQuCEpaaEvG9qK905tv6bGB3nT55Yfgvy
FwAQCGwf1u9/lNpqJUqiqj6aCKw2Kq3wvEHb3VjwhC5myjeQcdwC8xTcVK7XImyl063N6lbm3Mtx
Ue8w8I77KV4HaJ7ZbMdUfJ1ykO2BQOJbKO8mHkl8GmP3JsUgsaVVYkQtsMmtny/Pwpo+9IBZyM8e
ZpvTIQV1FvXGfChS8bxwENu0cdoe7HI6hO10n7iYDvOe+9NpWfgGj+ib0EAfXMUlLCtXP4dtry5/
feP+yUPCnrH+72f04c8si99sjOgQEPZOEMinoN5yxJk3/sTbcQT+xzb5m18ETtAfn5OAXZhlzQTH
8odnsnNoHiGVIi7LGuqd6Q2EBMX5OWanCtFKRRoQHnw0CiRc2dg8ck6ASXnB4q83YxN7GCjDNsoq
1e1CD3FtRoDIpl4CsDDmtQFZEKftEKUhp/25buyt3Q4fVa7v53K5gqPBZsxtltjFWzytp9QJ26cW
l26EVz03VsRxdadkHuwZrN78LC+1M9ugOfmLYV+cPZCMDJUmtW/jESAQHpnTHMx3P4sgOEPNdpJF
c67H6THDFLjFBT9GuqPUc/X02MtEbAB0IjdUj8wa7zojO9s2pzXTH7dZXaDX5D/wzXabGHRCFLej
2ptOP+zWx2iYXbTH06OXrAWEWxg8Ty2olo7Tkojzy9wVwdZv+dsgTL52ucsjhtHiGjb5Ry9RbwO5
jPIyu9A3B1ZKSnnklM7XPFU4ZR0chY17VJhbDZWfNVJ6KPI8wFKWZ4piRNvsLFmiuDF5OrxJXkrT
/ZYOuDoK071RA6gNq1+YAE4HUKvZYer65or8o5tSOl9Bkv7dfuz9yePNWYcmKGN77qhVG/DbM125
wCbAkkCOj7981IO6HwT7HuM4yjse6/X89bPUbmDgMzbgpPfzma9TuUdvCKcm5591lb0tJIm39D63
wTp83ZaS0FbsDDX01HE5Mo43KNAKZkGJk+2I3E4+OqMML22P9lQn7ItSp+F1zVoead++sQzWmFwu
z8rmuCV6u408kY3RnMhVN8nJmjGdxX6YYneK8oRjNiCoR6lYQXtL3vcBJWk4ljiUxnvHHbMD0/x5
l/WFjUddX1XpBI2YqKbKNOC4N8uHN4DK61t571MdHIvMu1FsIhSZ46MNBXw9zUv/3/vr/xlr/qbD
RrJPwJntf++wXTdjNlCHv/22vfavf/VvIUrwD3pk6LlJiuGncNGN/EeIgutmdZkiQfEIFmWi858G
m23/Q1isn7TdsL+ElBf/abBZvOA/dzqLoYkgZfG/arL9cp5h4WaixSkUBjewuD+cZ7Kln8YmM/uT
W8c+oWC5Yd6LtNOXAO3gvunyYD1D+uJ9MPz40U9DaBBVHQPozFCA9JaK/NI3rxtUuQcwr8RTKZPg
qiAojMcAzuTWT1sG7Q36zsjECnNr1sb4g83PRLOYlM+ORTpBWwWcHrHVXRrh4P+vLV9t+44sDDMR
/XSQlaGPWFa8B7SM898k4/2yMfINOI7H8sHXsCqGfvX7UtL0IIjb9jT3QL6JeSH7bhlDcrbk+rl4
37+5Rf6kbvxlNft5PQyj+K3wEqxH1t+vZpZhijkpivY0Gb29mZPyPSG4IspivoO/vtKqIfrNOXK9
km9bpLeAk6Mm/jV2S48AJobUK08TYtythaZmA9rbOEBiyx7gWTgrtDa+/+uL/snHQ+3ok9bIzYQh
bP3z35wzcmENU1UPJazblF3FWKUkg2B5346zC9Lsv78aRHpMGWaAKfzXEioJgymrqxx4kZjc4lL3
ld5j3zan27EMH//6WuYvmq31+wSzwUV8G9kW7e/ff7QZDkwKcy87delckpKSoq3edl3F0QZC9SYF
uHc7or++nhBzHtFLyXaXDd7wX39mZGNUH3RqsEGzqPz+bbBN+Us12vmpGwuEyfOwDFsviePH0EMQ
8DcX++M9RDPfpArmDMdE9tf8wr4LS1v2Xs6IVesvTdAPAO55ghkUFilgmIwN2K+h5P7Ndf94G9Fo
8EwzJPWTKD7xS51VJPmUJV6bn+qpU8jV+DUneyR5ss5ALv31D/vLtdDm8vqcixHjsQpSQPz+C3XA
25sqDbNThuJ/282LT7Uk+uUqWSb76a+v9ct6+/NaLidiRhqUKqtR8vePRyU9oze4h/RCtYrO1K/O
ZWYrc/vX1/m1U7R+JpfWQuixyHC7Wr+/zuiVQ+81cwa7ylX5FqgDH4q6lQATTisPaZZVcjP3EkSW
BnwS7+Bap39Tcvxy76yflS4VC91qRvKAR/3+PShY3tkK/aW5CGoctE6HS0QbySW2l+rcJIG7xfC+
/M16/vMr/M2yt17WYgkCv4HGE7nILz+nSjwkObEPWQTZ0UsPoubMsXK5aTF6Hzik1YhRjGZGtLHM
iR/F07io0+TV83fUGV3/0RIgdi7iOj4mqyk/RsBwjnVu/FPd+zH/v+QHZu1ySZr6tzCLP3ufLj/M
6hoLIU382qosXDue6F0YR0Zf3ju4XKeHkFiG/ESlN3k4zvOWjLDc8BEaUi5dhLJgk9h1HJ/GonGu
mKfHpzkL7JvQ8AZ/D9awyRl/h746/PXd9Me7NiC0k5M3rreAhvUvv6QIa9kM5QSiJRRQ2Qum/kUE
eVLu/vo6f3wSEd3yk/k+uBgekF9W2Myw+FLQdpPn12hCOjR09BqB+hUmePfhr6/163LOfUL17gcW
u6OLFPjXttESDO5ADALLedMX2ySI1ZZcnzEqeVSIWWqTiBjw5Qp7rf9qVHVymBtX/s0XuzYUeQp+
f7sGWBN9wcSUHxrL4e+fkrJvDYsnIz7649QvJ7+0WExlONvtKRlb/QWOgnh305ieBpgpIAM4ihP+
Gx3WxmNodDVQq51DQhzuJHFiI4OAvIX6T1EALRCg8gXnG7l9oHrudWnHn2oey+dgKfWF2D6KhbDr
vQcfm8TZgm59pXrBgjtQMt+7Y+E9eGkrjtIMzOsURcS4hT1rgGWcSC9NYnvclHWqbiskc29lvIh3
3MXxBeoFluoQ1f5nFRhue66rjiiqmmC/o0ZmNuxzfCX0kRj6cEYgP0Ng3rGctxSx0weEGPtp+lkv
z7GiTzygU/sslXSmbQVoM90NQZ5eEpsn23FZWsxeZe9jyuKNUdr9TBrkZIAnOTaC+xc4mYk6pmOJ
itM5oDzmMFT78/A98KER1Xnnvwbd1Af3pIVxv/H0J8W+aNbZIppEA8HpwNqJSsV/1YCIsGuHycVf
/+3gNrwN0lIQ92RrpenDV3gkeXS5sM+Uz123TLc/v96YOnpn1an40tpdWsBo88v0FOPAsc8WKsNL
gTAF7p9O83bn/1ytGExe4alhhQrM2fgGzJ87shGziUOiJDCXsBi+uwXKGFxuIVImc5nzMvaC1pSV
iPpu1SWt8Vy8zkTayQX1U7JFw5q99wKX2Sbu+yWB1BOWpDO4bAp5YttPuK96awPZvTpXtpW9l0ll
7U3i2t4w1hDcwENTrikClf7iTsZMMlTRz3dCdfNttoCF2PqOmX0rPcnSBLkYiatAKmmv92G1qsYD
hkEgp9JAZls9mxxgzKrR+1qV3Et+JfUlmRboyzGl17KRg9JfKtdgYLyqCGnMDci2cj7AsMHMpuNo
4AbbiSFt39IpEUfmIdy9buHgUY/TuTlCQZ9vPLcxGDKvrXKROMslMcr8XATk/mqjAGvlzLeEUnR7
RJUmEnIQtN0QM2I0mv5LAh7lJPA0Xk2I2GlJldnWswZxMe1an0fM40dSRePHRPq7xhmLt86ri8vC
1SLUO/5tpf1DQUQNfLp4RpuT269BwGPXOhW5kAvuxWK0t8KYdWT5lhWZIFT24YxsGwEYMga+Ves5
zBREgHo552a4T1NyDUmmbIBj2sz8jLHFmj6FG4DH+bksgj6CQFciQluRzgMjFek6r+jG7QtmlVs8
+2gWlD1v1RI4ERuOvXe77MmLPZR6Q2tdkYgcibFwo1bW0wHPC359zZA31cKDQEKaB87MeyKS3tFR
vbWjMexyg/4KTFR6z5giT8ybv3YekyoYK20ZLXPArja21rfKds6a6RZtv+wm9bJpCzvwUan4qqn9
5KuES7NLnWU+p2XFAuysZ6TKWm68zLbXeIXui0krkNYVkEutvevC75ag3ZCwwRAbtGhnJcMPIh7b
42I2aF7rWMUIjhM7P5tMXM1NbCT+9eiWvKGmpNm0UYuln1zt2Pt5KiFp0p4Jr6RpdrcclJx0O3ms
F4UvyqcebdwTwsHpYWlczg/NsKIGWqWXSwG5eVWu+XungNRNoEh/mmnmnNIurLgop+hLn4j7wJ2m
e39aFoKUxnG37j/EEjYtUGKsetXdAESBkTd0zBOOSY4CVoGKt184ixTBzF5YewNNJj9jKaoJ5HFi
dgQ/Cf1jm1P6wIFBRMIxbx9q4QCvUA7ikNaqbgchn/1SQwqeIGY5nUbBnpTo2LfSQ1e2x+5JICIu
tH2dF+6dQGe49/wxeZF5Ml3Z47yVWTydc6jCcsPMLvxm42+ON26NwhNnSW+c6rBPz6TxIXO2JqSa
WlXcmDlnB0qE0vhSLr2/q5Yexh34c1FJ9To6dfApnRmjtVeb1qNVuf7LPOlQH4SbGZix6FPjSeE8
Btv92God3sxG5+E6GBizNk0bGbLzwVJO4TGcTYtOuzn2P1orCHbtlC/nTgIRqRxxCeF0IPMJzWvH
RYYItRRPpV+GX8q4I54gtmOb4j9PHdoUvfloZBB7TVmGZ37U8GF2EfSyCZOOCtnb+Zi1GL740qBr
0NXDNmjg4AUetwAu2XazxIl7mBiC7b1AgudFjPpULENzl0j0P1Vs5qeYluaFbzBDSKOiTsXmQbku
N3ZYXzzaB1FchdZd0pUEbXW+fR0mCWS9VrsPsduZ2yqYmkMp6AaWegjexlVZyULTRWqYMjsKiKuB
fQuC8pAqrKKbejLBYA4xqkYx2zejIHxLaACZ5A83HjNcI693S2E0zibLVXkoi9p/dQuPJk7TJVek
KgYNtEGnPC1GuPyQlOPXSG5HCFMGLEu7DdUQGUXNnu6EUx/VjXJvqNjhNQErogAwm3NpLiTMK4Ah
U16Vd63nytuAqefR7oY0jLIwOFY0lE8MKOjDQrS+ahCoX/IRaJKTqOq9qDsfhjBJLC8Oeb97hBXF
Z+hWOKNav21OOD/oJQFOf/aH9lvFS+/6rnHKKHQ19E6kTupNtE4+sQgM5AW0gHTZXIke6tIa3l+u
xyv8uVkkmnzHL57tisr6mIwQmjRcQTJ2Q3vY1QiaLj6hQO+YKdUZPoixDUL2QMzA+rC4pKo6QSHv
TKGG97wvWLO7kl2DRQAXs4zo2HaF+yTFWPvDh+dQK26EU8/pZ2osHXzUocQn6siaMkkan+AB6svM
NPMmm9zxCcuHenf6LHhNxpBGfV0D0cd7ooNVwUpCs09kWc0ozPCc5WxZGEx3ladeFkn6paC3TcCu
Ks1N3uW4CaYCq69HFDIBYD4pNB1dDaQhq/l6tnlXcj46dS4uzpSVxMxO7BkNyAkAD+PoYacqCMnZ
wMSejyZzlrPZV+24lY7VsJwtUDIJrLGAw7sWucghdk/koJySCsZcrD6gER6zMhT7sIAa2LIpHGzR
ynOrs/GjpTaiwkhLSPoV30IfZN9ia72V6SiJS+q3FpR+q5+PnrDj58W17DfDao1Pyxun6zhYkke3
xttrNrzs7Mzhk1lnJP6Nbv8tRuDFcVJgCR2yJw7G8U7GniCItbv37OckWcXPmuU1LmNuqgoFQi02
AnS0z4Rzk/u1jgDC7YFkQZesMeYQVUvYE4cTAhbI4DLrnhRVauxNDRdjncC8F6WV1pFBnYzlC5He
4q2EWsPaj970A29EeKCWd6Kut8J9QfB4BGvmbA0VARWZMjeVO+6DBCw9RntjC32CDTqfCa1yK4Ci
JhnVvHDajMHBWmAPAPwpD47M5ofOg4puQQS65LX6NFpQCx3QnY2nlHXOaOzuBrpZ56xfymMoaA9Y
syKvue2JksFT/15IImup8dl1OAidnbFxduifun01yeFayBkrscmgEwL0xubAFVFUe4DU5tvJEybG
kdk7uj1gYFGpgNKkBdEZIM7jKHg3mwxNZZnDJZPDD0naza41Gn0wvazZVF34rV+Mat8vrYdmj96B
TsQpnwbsjcZb5jn7Jk6RoY3hTV0N58roXqdK345FfCas9Knt4wtLLg0jIlavvF5/Amp4ZkJ6TzjO
oeU0je2M+AmRwXFDYb/xJdkgrhgije50Gxqm+0RaJr60xnqfQ5ODlZGwyKfWqQRqvEXcts/H9mpO
febnifdRqRD7REVXe+MiyNkl0zi+aFt/zKBNvXy09kxgswnd2pK8CDBpoFT7oDg7fauI81vITc7s
g6l3qsu+zlAfjtAMr93uSQRqfOyCLtylQ/bg20lKCGVYRH2nxq+G1Qe7GXbrUVHDXI9jj/QbRj+P
Oe554nb8r97g1Ies6jy48enUn7LOoz3KeJtywg/T+dAQL7xDmF04DMU9fY1zx+j3aTXfuxgNv0NH
wphhoIldzE0RDoGAyWJN9pUkV3HAD5Gq+a60SOsiRLwr8jdi2b2JxoUZy1NCDlW4ZyDb9sg+cU4g
GcD4userTs5EwXno6Nujb9zIUSLMH4wmR9IZ0jT14DFd48Jnkj4SLBckRfw5xB4PIFdlxODCtu45
ilBIkYzVUBYl3PbjtmF5oc+0zjSILY9fx4QCIUbOucew4F7lmZ5vOva456CLl4uBDjWyMuivcuk8
cZMbbqZ2MlwoO0afZWkachtd1VqdEIWifuTamm5zb0EHbxZ6byZMi9Niil+TyqDJnZDIc28Ortx5
+Ala+l1KvJMz4LkXmaq15A0lMtPUbQdcuYqjQ2l44tCadn/ibM9LI0UwdmlDgb51F5A5vulTX6HI
+eaVlbXNeo5/KFfbO7fXUWGq+oQ3KY80W/7JKgY20sGOz3bq0hSAz3gBKE+PYJ3U/Lyeah1jtzRe
f4o9m5kNhP+D8J3q68+/QiyFdS88yv7Gz8MDQ1l9xIjQvg0VzuJo7i26BIE93U6aY49BscmsR9ce
wmy+TBwOLqEqstv/bBSTe8IYZW7w4xf0jcsqaxFJZATbGSFvkfEmg3YtawgI7vDSZJIPkOW8IuuI
/jLQeLlzs9L8Wo2CX70uBO95mvsTKA2CUWfOuxrK8VEXo77M7bJIYkj4XA7G6MfWpezrVNo2kbvk
3YGjGrX9OJZ+v1XFqtbLNF0RmpcsBrA1iHbBitk4yoW/EYuq4v4X2rgGrNC+0fzLDqLI6SgG+irs
+wHwcBlKWjLQPzFPgA/ZS3xvznXZEUjnknBx1eSaCZl2aV7Fujj/vO+MrNZ7lfML2Br7JyZh/SWV
g0eZNBvr+0vb+NMAjUZThDLrSzmu30k5MmUz+b/8VjPKAMXXRpMyWuMcLlZt1odmbcUNY60vPgZI
8rqQJJBuqBHccgdIR/DaoVpfsMy9h8QKDVzOKPGASdLP99tgO9e++FoJ/klRO/3Jr9c/bSTflkk+
LtYX218uihfaLTDwXObThoDP5KJaKSRK72zgvk8NjtcmGHueyLXgh9Idf2r8Alcq524icpcJI+GO
b7QSa1wiAHeeJCLz69Cc4rNK4+YtTkmJXeKUR8dIeYQde2Q2Ocn4HLdm81b4gzyFHdCHzQITSpBh
W8bmPcUBn7C2PNpfcZIUnIDjqT6EdWZdU7f0LzJcv94KYvh5bPia1NBY91OBHvfnA2sNRfq90lX7
hnGMS8/joM7wxOMThC1uyDEwhjeNMyoRdORkx78Le+juLL7vIzLMKDXJoGhl+1GLIIxChnmHQSHT
EpJfR8qYh33mCYzHJaRjUYdouJTcJY23XGxa4Je2UvFrP7lwT7WnzasyscBO2V58dkubdy6pfNxt
zXJ4ELZL84OxaLDFdhxGU0trzm1dWgrwchEiB5KacApH7hJfi/dE5O0bo0gDb2ra8kw3PWSZhup0
j2khfkUyWx8SPFePmoLg049bPnAo13uwFwibIcXH5yyxCDwO7EVjxsAQAD2asi/wUvUDwRlwKgqM
+esARv7brAKmUAMH8p5WapvsUo4V7IwY1a7NQdU36LHGxwzcxvdWOfFn1szhWbn4TwksYmdysqnb
L64PSD6suQNU2MWvuee69WbocZhu/YYG97Zss2b5Z/v5/4QOfyN0IMZt1dT970KHxx/z2/BbkcO/
/sW/RA6hDTeDNlForowM2pPMD/4NEBVg82zLopePljH42d7+/0A9pjT8keUxC3d+J3Jw/xEQEecE
zjrpXHEb/43IwXTsX5rsaNCY76MQtRD2Muyx1nHZb6bSxCoaxBCAmpk6q39RhkOGQLl8BLNV3mjT
6HapQYE8I+akOxNchqFVXz2Vdw9tYzx0oh/OIx09rJ8rVqgZDYLJeDgPqsnTOzhfxtvog8wIvUaQ
eRbEOC5cl07UXe27iw3dKCtgcRnEYPogNfrAusECIpqnoewsxplGoRsi1Aogmpeg7QVJHgKk5Dxz
3FKyAssRF7mz1xyAyQJtp77vnsqgluQhEJxVmuc0nD0CESwMrDs/FfTX09Kx2rN0INsQm1kXTOrh
ky1LuMuQyZlnv1msZ2dJBqoFjX/AjciTmoMDQqzFPY1Z4woQc4hd80eYXMaokK4Vqtumjdu85XUc
fE+8HPCZtsjP7nZ92ggiLhAkZ+KBIj5vyZ4G2nkoUNtdMVzC2zh6IYyqnGyraJKkPe6VyKEa6gYJ
Bh2U/FglqLrnOpPQIWpbHnNaC7tJBO7rolzcvOvJFz3OQ1KSR8EanV86ci6PuTU95+vZOZcTZscq
TI7FlKSgWRlpvmRzBoNr4QzuB/Olcfor0inGlyEBkAFy9c7+eWKv18M7k8MPOcfTph+nV52TE2x1
IcYO+5TMxfOsJGXhWggwKH9PsqbfkQcyPsBuxgvL2OMANO8ZGXKzIaZzOgx+6mO0rw9MAO+Vzp69
0vqkopBXei1LwiK5gaPmR9UoX5u1gFFNfSxk1hKNZG9nXVmbYS192laY+x43UppUnJit4rllO99y
0G/oT6gfXlZ7l8rT8d0U0soZBAhqpkHI9+x4WyxjcXCUQ6ayhomX294W1/scJSZ+MAef5zXm6P4S
yMnakWgmTn6TZft61u5mNDDp03AN3rPRUgcChbJ3fNvzee5pX7ada9wn7bLCYZIfdM+aW9eQD0x7
YRus1adoK3bkrM2OdeFR9GaC5LYG+QnslnEvYbufWBfSfb9WvEnlEm7K8eGgKIcbt6hO5J3TcVrr
ZaSVWR2RHP/erNW0cuGHJwkVNuk9A8ccu9oMaxHuruW4K/DSm4wQN4E1P5pr4U4mxrNBJa/Xkr4a
GOu40nihT0OqXDHn57TDzcdxK/u01+7AqH0iVpGkFpMD2kN1BLsQmV6QW1iAA/EkT/zYB93Wpv7H
j+ZhcVABk9NNg9gr2fY5DeFowSx0tAox3i9EVPgPpVO0d8zIKb0hBmc3LW6Z/UpB38UwNkm7Lsf8
cfBAaklh6uSQ5Y2FvBSibYTTjatxYxV6Q5eFpC/aNCJW6g5bjRkpxW2RhGtTJ5jn5XuH/1zsEp/2
zyizGnsKlnsOHNxac2Qsnpijjndb0L6e5KfZ0bBl443bvTePY/pJXAnedBq8HVMh0bXTDdKQ4XWA
OwJaPHWgR2B6F1dY2CssikEbpZ1hHYSF36grUDguuXfw04ZVYkZM2wiipV0bJrLdalJZ2o4mKZGC
B3DGGdWb/grpKHz2s3a+KXPjjUfqxdIZ48CyaHZVJ8/S6JwbZEXFti+t/Ko2su/xEPTbzGqz56rP
ywYAgptd0KSujZJR21uk3Whuq/ip+zlMDSH4X7dkNp3NUOKMstW1Ynp2j/PUeCicwX+j75xtkyLs
VhQfvYAxSXmMp5mAzpgklz3Z4OLixUtDo0gSDi6lvCmHtMGyldX7xhALFFGeWuwr3pdKK3sfdy4g
/65MD36p7soUQWm2DMfJJOlpE6MjZS/RAZ1ir/4y2ctrPSLKdVQVfiCY/uJDHZs2Q2Grox3Ir96S
o4AWHL4tW53Iggq2xWjaNjjDVmLIcADXGdK4WkY33dMtMLe10OGuRf/B6CMgrN0xWQ+ChR5iUNxq
Q6jLkuEMr5fRR488E6c45DxavsX8w7GSAxbFGSKaFUSw8CCHmP1hMRI8Bba8wIGAo2bTsUDcwJ0o
5/okCwh33tS7m8Sc7sdAW9T2TcFADIQony3Elzgf6G8CBgECRAD7DDXWC6sP8lyAd68Mn9E0DPy6
RUfkOX7VDQao4THM8nBrByimuxXyMsjuFBphsulJuZw7/6nKfEKksL3sxdBmdJ9CTQYV1rqUjup+
xJ94NoruO3HpF1KJ6e/OZbnR0xpOznT0FhOGuLZmfthaLPl+yiQRhfiKjobrM09r4cWoGmsL3Qc6
jwGfeSxykJBVwXrXed804HxonMQKpIX8ZjVFccVxOd6YC5ig2J4WbBe5ec09MByGzEmjqSg+EeeE
+7nV35KWVy0IU4ItsrjxBUR1bBGSw9LPjPm9ak2CCUrgfeROxVGqzAH0TUCCa8mB2hPJa2O6n7TD
f9DqK/ely4FBzc5L1cM9qIqhey4p59H3OP2mHWf52Y8OqvYBo7HDIrrxhym9a9wy/xJaDbmmgaWv
FTURsMbi21jFAl4TTxerlHoJloYNQ9oPWUZkoUpmHAzEvW5GLyvfrRq1PFO65jQ6lbfPlb9E9KXr
PQry6toyrYnuinYiZS/vQ0rAm8IqSInCe5iYVDKE6IJnRIL6roC0zhdKsUM70x/nmi+s5e0rWeSv
PPaFvMipDh473+Xf2mJ56OG5eASsRii1ky8jKpU7wAX5q0+h63reFDVlckNHejjadEFtTJtM2N0h
5otmKO48hW4B/8j1EFbIYOfo2LNoC/sJv7Salq3uSKzPCD41o6SxwLbMTAoWfmcKGrO5VfDRjkLP
/tGf3eDbVAzALcT8kbexvNXCNvKdUqk65q20b10a8VDKckaHDo1utXHpX4aWChk/uS53hKjuuyB0
7zEOkmfGqkmfACGKFbnOUH5S/TAq4EFN+E19IZrN4vfeAWyWyyNTY9k6koWux2hECrpl5PmA0XmM
8I1dQ8TJvw6Q797rpDuXUxprHHwpEbmJ/R2ejPtQe5n1YSaMcSMNyon+QzbOp3aCT7rJijSHUu8u
84cog5K+wDg86KnvTjGL50WlRkmp7d3BxrqKSRL3t4rtgJmAgWVpozzlf48T5hIpQorbULrZi9v2
zsUcM3fbV1O5czOk821DOiCqX7/aNcRT3sPr6jNSxMVwMxcWPWMRw8hDUzkm0D8ocrf0SJfbmkyL
Q2L2OZStSe5XJuyu5X1RYXvGIYdXWh3WxusLq1nxwhY3fi2nWTwAjI6PIkcmJtyJE2/ceWcaZECY
M4x0CCtw/D8n9KOWK6Kb1hzotD/juOKBSMVU7FpGF2egt9T+1WwSjuHU7dZTidgxGuy/SD3LFxHo
8buLi+QYDE1IRyiXt8BZ+qfGdvuC568hZ8DuvG1RuWStcbrC+tPLqskpH4bpMUFrHkbUSSNBMWFr
Yxgq20XtGNHJ4goMeQWUGbHY00Sqr/c1KYxMb4mCY2cNRifkQWTWv1l6b052DnN2UKxFCtFr8iDr
+uNDqYmioSlcG5eynrPXuHLrPTjuytlWekbCO9Zimwc5qD3HKUhgQRVUvYh4jr8o/upxJtv3DKLh
Yao4Gw91N74zeoL1lvp4vdGuXPU1R9KyVp3cyEpVjxgzaIEK3zqQpFVc581ArQ9LbEvWVRm1hi6H
jdu37n4y6+lL6bh9v3U14JocY8ZO5eZ4XdV63DhWXsMCmpM7q7VjqDN+3je3ZKeQ7gAXSHQekz3f
szgsVC15uUNA78+y2uE7x80sGJMNwoHJeWhk4pGMyAGvCYi4OeZhWoUbBseKbJXZMSJvyOEpd3he
gYwWrKP4bWeOTp59lKnnvlhBhidbT0nrH/uCZ/EdTX+8FTBqk+tMKXhc3MJ9js81IRXIGhUmV9RT
rD6yb64VfcnjOITm/dxJagGzMw6abOytInz2TEe/PUG7yrejtLPrNqdXHVuj/1mhx/kQEKuYIWS9
JCu4ah8HkkSzV0TMY1QxhEUtQV8xGLR2t94QBD+aoE2O3oiaZmNKQlS7rPefdT6JXeaxOu/oFhf7
wRr0m+BgfTXBWAZAV9JwhH/U8LJnjVj/S0v2+Nd0dqp7cifdswY+FVmV0zIeN1GjmGll75ICt1YD
JCsSXTEc5kKt+UA5WblOBzeb9/g0cIrcyZkOsa7NfJew13E475bdbPVyR5/2ZLQ1MB8Kd4LysnDf
F8J6c53ZOVZF3xJoycpUNsTC+sTqHbLExjLQuP/D3pltN45cWfSLUAtAYHxskiApipoopZTSC5ZS
ysQ8RGAIAF/fG3K5XWV32+13r3rJVVWpkUTcOPecfYKzyAAIbQpWHT/K0BgPpe3ciSllj1GrO2hc
wBF7Ey6Rbc9HKnolo9SQnMn346+Aya8jXjdy34aTG8mZlQjFPyCNrTwDmUDXX0RWN+U2YhRvHTP9
BjGqOhpZLHaG5iSpMZIGRC8hXxqmwWYwF4JFFcXAdegbd71YZpBH6XGYivJmKmhJdpNaUAOojS+g
XPqzbT3nJo4zNq6tBIDWGLx3Ox78A4Wfc5mWLKjKKlIF+AOyPjMCshne0htURHmdeccCmFFEGQgP
TDqGT5lp3QdBNW66rqMLCB7ge+fXObV+Myml1pLBbWFItWU7W0RWCRAuL0Px+oWWFrqrK6iDafWK
NeRVCnxwyMYHx8WFRq/w+AlxsYMgZC6kQgDyWVw8cdC5+I6mGkzeXIATzP0EKtZSvrM+T6OR39bG
rqfvbcAlIgl28yI/2cR97/Jxfb0NZhMNPabPzSREROWMvSGQHaOfdyC/cQJuqsT0tszMbHyMesrL
SAGSHBJQXucG+wWvls4/WGbhb20FzBhcU3GP/mCau8GZhiAaW3ME4MS8nZvw2+Uq/0xB16IryzIi
i7EcqZA0f2r05H3e5+Oxcvphpw1pPwDiQhFo1UefTv3JhyTGXrjwT9Bxdmk6t1dB69H6RfD0ZPvV
CIw/TfZJJn9wX2MUg5Y475wlr67oJR2phSEk/zIiD2/Qe26EqOJnRqmnzJBy66vev049QRPDtDA4
NvgF9SK7DQ3NalePw1toSbgws9ikuf1c09a9zUfH2beeCrbaFcFLir9uI6SqdyFLRNbAsfu0NAWk
2aWwr+s5PWdG/dq3fndkZ/dIIekvwZN0r2emozpp68e0sV+hY5dXYqydz84t1c5MiP+3RvU80Yn2
q23J5uyTOvD6DaoHw/fUsuVavOoSzD1suSbJrV3fBvHbiKVs3EzjCFkjnPVFWmvNZhnEiOUIEHqP
HXfOGP4rizvO5B7wxYUXzKCgLloBoZRvL/Zhham0xxrEe8AzC3Wya0bJJUtoQktizE98OzcFmci7
0XMYrC1MLXjSiszaeDbNrdEYkKCIBjNtb6EiBVf8gf9EH80vO7EvTt7w8Aiy9BS2ZnGaXQ5XS+iP
uGjpoiiMIoloinY2vp9XO7ecTkvmF7zVrWfok/QCrDDOwV61wLVrfA4Hf+Nb3ri+J5jyMstd870O
5gdwhRtvUqM+5s1w9Ef5lgTLCR4A9k72ZFdFYtzEIebWpXRlhEn1hIG+32tR+JFfeOWpdZH/ZMjC
umbU3zKZ2tvYkWeVjA9h3n2asCZ3Qzy7pBvrB+m09A1Xs39VO9BufaNPafOeERAhgd1p23nJsOVC
ejPo8FEecayS7WBqot9nTWUdcbkYO+UO3VVNuBXlom8gZ7ufLQH0h8EwkeFinW3TZn4rEgvlrJ/F
no4ByEy9+BG7o/WoAzx73jRjD8qHRv90O3985NkHcNRz1dY35XBSEjHKtPBtxIZzA/7QQGfJMjtS
ZlEcaUu/cfqy28aLcCChZGw5Ih9Agr/JTVy1kvPRCtnFFdnMytJqmteVvFDtCmNZPgo7pQHDwuX0
3niVusPSZxxzDjxQg8A8jkGRq7NfcEUCZ5ITrMmSk6LPOBLVPP9gzuKtlbTVe5ZbwV2jRXxDKnj4
MDLvV6KsmfLO1OhOEhn6YZmcmPYDXwPhZdNB0YU73Nt26iy3K0eBkl2/ag6ooBWVJD0Ac9Y73p4W
O8vfeUVGgbqd1YDjFqClWUtc1DFj4xYMpDtuXQ6DI+1HT3PifmNCcB9lnDT7RM79kffBHHmqs7hc
Bc868HjCp7X9mGBs33apuAusLn6vJsg/eRUHW8u36fAouaQb19pmqDlDvO82sh/Ta2aIftrTO9+A
l8q84eTUPH82Xk977CFhEbuKRFiVcE5LZprKszY1lxvGO9207tb3GvWsWkdeSxkEI+YUPzQBDaDx
zeRNtnQsW68kVEJxq6HWPY18AG8XyGF5GcAfbHgbx4hGCNS4oeq5uxFDO5x9Xj30lLe6J3ZcZ+el
xaK948AKN70aEiYmQIwbfICkW1S/TkI8ZV6rwvPfHJXi1iyGvD+2dDZvpIF1D1GEpqkNfuARlIiY
Ht2h7RGfMJCCJZpNlqC2ET7D4U0+3TTJkx0kygQzJBbOy1xgB9oK3mjRQmpo7Tjn4g36sNwyglbt
Du/rL814HbEieMBMnG+WzjNPLQBAdneDPlBMLB+mZLRf8pwJfEfUreK+7lr3nWxglpZyDC4dDCsm
Xooa7svFGF8MEGDs9yW6TAXO/gaXTP9StIZ5a1Z6PtjsA0Mur5146MDXXEJKNSpaIuLwGnCi/WMu
s+LUd8H4aNtrJH0CUZgRt+exis0owAIUdFQ5Z24H4dnXsLB2lKDl3UYo0va3KPw950lIgTKwG3um
t93TLr/pCnRjD6gQf3x3TxkbQH5vbu1IIEM9mYufnHJKR7bAnOdfZVtZr7HVMagtHrx+lA4FWSHE
OprkmXwZMGzvtcGpmzQOhxkvqR2XnSwyky4/tIamdBdp9FrFE0WI2sSnQevAubVqwj20QpjnBsDA
tz6v+4mnbFbtUgPvtketJo+THuJrIdtbwBZYDlMriXCZU6Pemc5WtAWvEkMRew/gsHxHvTU4xHT7
ZDLfnVUj9X7omf6RM31UGiO9EKIct0GYgIBml7FN2q66wZD5YYwWVwcw7UcvBQ9pzIt1E468NTDF
wSOT4qpJreAeatp0pWd3BDrgA6Dw4nLn9Nw6BibGLXqzOmGPHG4M5Rdn8PQ/sAdY0UjWYp8H83sy
Vxi8HIqNY2C8eM/iCq1Mzc9GJmJK16w0wlMtIoMXOmbQttuOarYpoG7QbJqinm2ENmC1YrJ28HB8
vOINs6y5qNcM0Ake2HQ5zmqCCeJb3XAf+A06sBWWOPPctWh5clNqgFIOm9wtGkrSlrE400680y7r
GzRWi0mjSfdWAewhbJZbutD492b80IlpvtN9jQ48Fs9hZ38XCQ9rGkqiDHzDDqXkPayVtwkTFh5a
p8QXDFru6Gpu9rZVAD3CQ+8k+WUJAHA3jusSpzcXKsaXO5Fm1JPk8qUlD3PvJQM1TPaRwao/jIsz
vhlYrLa2ML4L0zL35sKEvJoIDu3IQT0Fw3sV5vJBDxSENja7abMJONqttlaAfY07WsDmbWza6ZWs
TfsM2+rTYTN+09g1jXA8/zcZazCEHtBnPcZNaiKm89i2E3A8+fK1i/3P2vpfrK0t21xzof/32vrw
s1FJ9ud0/l/+zl/T+eZvrJi51fkQMNk2C8JXvy+uA/c3mokc2/ShbXm+tUaL/7q4Zlf+O+5S0Bfn
+ghiLo9SC/Plv7OnBlfz91kwAJH8A2CIULrtfpEw/rCmRoatg7gJSlT/5FXT0UIAhjWIhzeH+f4R
KeBYm4P8HlQWIHmwf4NPLcBEJeHsB9HCDeVKaHpvuzIkbYULCWhzUR7UbLJVNGS9JSGmfs0wR4gJ
+niEAmp+jaRs30BvmBfDnu3Dsj52QdUs2zZgFxhzx4rgPF5QYIJ7BozdajC5rjXX/n6ErCy0lFFn
2PaOnk6F44Xs2VjdzZ3t4oihej0vedF3PnkhMjW7xtc+Q5genmwKmQB0T/EVQiwRDsN60ItwD12f
vHgO20Nb6/LgV2V605uZdZ3Tt7UFi5Tdg5NRkWt48j4QfuRk5fMwodeKCR699Nxj5Y/vDQVjhE9G
vVNOO/3I6jC5ZqO3bAQD4ooA9Q5IbGakHOUfNAPGVnPpiEohPvt8EnsH0+EuK1j+ced4t8cZhbkH
axYWFRw+CW16qSnu7Ws64lkV6NSvL5Xs9n0575fGuItnbqY06k7HVoSAkPzGuoTwBL/3o9u+kMnd
U/r0sFh9dSmIXp+zMlBo6oFPJRk72RtFWYdGNQLoJ2tZfB+WJnsoROpciY6OASHqNUOUjOpRCiN+
xPjgXjvFzKFkVK46Jr0nz0CHsltFkdb3OLS7T0T18HmqREF0pRlQo1hYnlPyblGnC+dKDmXwABSI
hU0paL8q7dE99iJoX33q47h9+ZgmSaC4126Jh8+0Swv84cKRQc6rKfZ4o5ifmX93bSYsfniEEXEA
DwBmOnjVJ4XozgTUmPVJGstAZTDUZ9RlfOUoUk2FP71vmuuZpu29rf38zbdHw9tNcUJ7nJ3Fzzni
K5ZyeOJTlTWPVtFYt2BPIJXpPDwn05S/tS3ly5vQ8rNkn5FZ2q/VIVFvCkxl7pjdDj3BD9Z7zhTR
Z83vT1fqKHpNuQ++T4B1MnDepSlKsE2EGdXgiytDiGG1q/f8VFXD/7P6XfkBQgFl6ONMM03raWzc
+jT1fEh2aGtKsqaDFWRn+exyByuObjfyzcs5mS9+udrxKqJ8l4KKvuuucbm6i5nfQxuUfECrn1IZ
lSojkjFymk991b4yZGSHDAnf30yoGDv24eiWfoqNkLEnu4WJ2X3S7EwZyiDan+5EIiEeGq7B61eW
x3kb7NkM8uFLLDkPyYICmLkKhB627eDBmXgNOkZf/SrpIzjVbj08dbnD+sSbcfpn6zfecxG6sGPs
v/kov7/KMs7tK3fkIbILWO2zxunWvlgnf/t6peVuz2ejpIzlrzVjvc0meKaBEzZ3ug1T4mRJPrC1
l1BAQm2/wCPNWLBWjv+g3MS5wsg7XaDFNTulmFXsZPCdI2krnnrkhk4GtDk2cbEmA4P+/Nn7KVUU
ZuNxyfHma4iX9iWmYOyipVFFKa9InC6hG7+FNsqhdito5iTy+EBjwGf057rYl0lqPDaLhOjt5c2j
TGQIk6cPo6/fFuI3BXYJYvK2Ix/eMxuNwbbJ+cnNvuOeLblm7aggTkeADHx45uYEPsrEq56YyCYL
gtdAMVPZEh4Qu7FbaOC3o5zvSdA9jTJpkAmatzqjtayCJMpsb/fDnamT+3Q0QQr16bHK1S9Xh9fE
drgjwUeFlXKZOrEXY3oA3PacqM7bueYUnD2PD9jGblTANbLbuQHOWzeXnnOMWKBohoOVWd7FaXPE
2Ny69Uae4WQPqPj0W8HdsF7TjuyMp3CnJ2iEcXMStb/CRw04LpOd74MmgU3KPTM9eE2RbwJMptHc
FuwWW6mO48i1s6cvNN0ZyvqktYSAu/2TNUtzDSKtvSZxQ6DGRvARtvuhrP5Y05gOhQNY7TiIOxuX
wCu2+++dEXzMQ8PlqO6qPTx7yLRzPUakDudd3i0l+7jV4tx6XvM4YFDbjtR2fWJa2dr0nSF4pd2+
7fGm4NkHeFscRE4dH/ZmfsGZR8e5xDGT67k4Uwf2zZuRHf0QK/A0V+tiVBw1D+GdGQyQE+si3pjh
cKJ+pt0biAzSRBECQ2ae58L0T4oX/iHHabFzcXWaViW3BlCpwZp/ibm9tFng/8xsPzs6WppvvmfQ
41MUT5Bp8c7Phoh4r3cUEsmAdAMXGpA0/YmeY0duxmXheSDGEolyERaNH9xZlmZnh/GjrLrPdAba
btZs+qdU6TYSFNr30MHsdU29UBRJOLM+N5aHfUEXD7ysCDh4sYVAOjuRtuFWY0ha2VJ1Qa1aZ6Ab
W3b7s3PtIsKShMzLiC/a9n0oG7TToAt3uTV+N8lWEZvitA9t6R7g5H6YjvlKJOpgzjJGQ2tJlVC+
unGFLraM6saNctxv8UwXtMfbEGxynXwPcs7huhO7Hm7OGX4/6hNskU/Hd8eL72YWMTq5zhAUzm47
x5tPOIO1yz4Z9R41Nf+W+zC5HKDfP7vYzwmVqPIUKgSimvTbjo5G8KSeo/fQmE9USQrszBi2/Thv
HoRDvClJJZOVMNyNblVw246tfsMaUL5p2xK3Xo8ByWXC2iCRLRQ8sBvfVH02+FsSZHIbF1VA4+WU
J+dx6gvr1NmxNW0oAvJu7VCuGR5JCqoPkufem4w7Dy/gFo18wniCO3EbK9wyY5EjdLgK25FVx1w+
pdvaG2fRHIPT0NySaPLJvVdxhMmkiuJOxs+hzHr8zEuWR1i2atC/YU2mAsTGFZNCgRzeyCibynhb
apcIT6qmX3Vl23dWlfTftMo01Q++fPEkul7Js3CXLCGis69x+TsYK+AgXhUVUxjEdeNkYi7ftpYt
j02MTa5lBbXN4zneo2DhaJKlPMxO+cPvSnaGCkc6SULzRsUkm0vRqIO00xGAekGlWatupibfO4Zx
SOzE25bB8por1bSstMdyO0GX2y40mNCV0pV7kpz9FlyDc1gaTP9ZivGG5Da5rpgQc9mN98u6FCvG
puPkAhM4a1k+yrzTx0AUxqvow1u6XLqf2mczJ72534etl+yHkiYlQ0iMJSpbzXWQTE3B8mIMzAsn
aHMHMQAfTDjMOOzQO0Q7HSY9cSMVy+PsCf+WrjFqNoOAbpDaOniaWH5pUZg6NslP1KGDoD9jgwm1
ZAWSD9FkTsSusHRsqVeM8aXG5yyRFwADLvmuIL+aF2/CLhmkYb/LjbSwIk8sl7Dg6Wpd+4PhkVPJ
27S01oylzhP42MR+eAt3GjtJpyl5gSppJBwJicT9WYQmWgGKTjlPZJMlQR9yeSQg86QqXILfOQJG
0NrsngdscSWBgWFodpWHd3UDY2Kl+BaBHp2Nh9vPPq6r4KlyHgwaKfZY2odt4gz6MfaXJbLmpbtN
ckQcljrOTe8u3+UikMla75KFEDLzpe8vaVjbaHdufgcz3/3Beopov10vP6zO6m905Rv7zBp/Qie0
I43WAJNshM8d+M7Jmbj94J/o7kNd2mfNyu6yuukjOyZMD8v/DTYVKOFqyN91D5GUOK8DVTcmdoJg
i8pEmqWQHVaWEVtcjCLIUdmWh6l3sgMe/qfQQDqCI3C9CAZtchOfvq2pu5MVjabU1pZsYPHhdLu4
z8ITQR2vjnJrHfqTWfU/TEf3n37h5met6445HtFWsJm7UnT6meOAFiqZZcDCs8rHmhhTcrxQ+3t2
MpATWPCXl5J0zU2XVh9cQBNMEbYkTq37xb2eawrVsjr9kFXFqW/I6tMfvfWZFff9fiDouFeWqV4Z
X7wIlW+69HjutsxAF5Hl7p3I0edQSUtxMp1Q7vx54Z021PqZ8ORwLVtRn5cSFuwWUbm8W3O35BIC
kf6oZcdOJ86zaV9ZKUeBGSqf9EqGf3ejyzD4DBKTB8eYuNYlI3r10iu/fV1EVf9Y8AhjsgUBylqd
Sm38t6aun0DLNGD0lwDvSN/sOx6MUWAtV9kMPaDVXLIIshS3WYIp1+oXVCry0GRxV6isynPNdodP
ficThpK8CfD91vTGPAnbVAnBTrjzi2hW/0CPLRMzMPLUTnQoqkp246+0qyoSaH12VFK3x8mof1Jh
l2G9jSljFt25UNTytAl4EGAr432S9u1F5OGyKzQOyYUsz8ZNmiBSMdz3PAziE1/YNy5+BBXCtNkb
eRWQGFzNc/9Rfeo+6+d/pfqYpvhnos9/le8/3qs/iz5ff+Wvmo8DQBFenONZQGvW+pK/aT7Bb8Tz
bIHaY3s4hf6k+fxmmj6mv8AEkUrkH9jV3zQg20bH5FLDourfJTL+I2rJI07LV2HavETF3xPtcqu1
nY63CHRnkMCk8YncDKHTPf3hZ/K/0Kf+kbQEFyykeJTPxvz699Shxeqwyy7oSd3iWE9FwzVTQAW4
q/RIOeM//1x/R1h01tsenMkVNAnKDZTMn8MX/C7wFI8iPoLkCO+I6I03nkvvBBGI6b718Bf8i08o
rH/89nxY9ZZrouoRTTOtP39KVhBQEnwVHwFcMkLFsunPDQuiZtMYVK8j1+vw2YTYYO9NmPTUjvKE
n7nEaAz70gXm646jQ7CXOMKhzTN1DJuJW/scKjx0U6bOkkbjA5u38KBXCC73NZBD63VyViuwvYDk
XBqq/2ZhED+Fo+KmECNxxHOf0T+du/VOJPDIZmlWV1nSzZHsu+rBNpzlZ0hW8DktHDgGbXJjDnMW
ab/kcdmWpB2JY94gHnrBNs3F8GB3Q/WLmHFztwidf7MBzLC+isu9C9SA8Dh0CRJv+mg2nBlygdsd
jFgHFWiiyEonKgZ70V37Vt/cqjaAf10W4t0sE+MIhEzitDP0Uc6ln2wI0cdEPAy7+eiCqjqDZZ4e
EPRBAJhSszVRgYML12ZxUBgQx3dcQXwgvezsEt29hq7tzh0QqTbf+1+Pf/11FJhfx4K5nhDDelbk
66mBzGZfwq+jZO2p+czxZ5Dt+DpsVqMp/sT1DFKMZ5jK15OpSMvABX3glHfm19HlOUlz9tfzbF5P
tmA944o4Uzt7PfeAPXAEOutpiFh1oQ2b6XvK50u6npndenpWfjPum8nssVSvh+vE1vhTrSduytE7
rxmXRADMSkJuhRtrcVOENH44aR2XN3I9wR1hGw+izpYzrA0O+A6j4JVHvT3HfpaTPzBIFznrVBAT
kDqO66Qg5qw4m3kyfCad1/8ovkaK5Wu8MNZJgx9Bt0tj70P25VZb9KvXawxy8stPVC7WR4wslJAS
HSqSb2HHRkOuc42xTjiLUU3bbmIr3diOucUuhoLU9tf513A0rXOSZwb5O7fKmP/ZfxPrNJWucxU1
LfISr7OWx9BF2JDxC1Cmw0ubdw+Eh/FGsDpnBBp/Tuvk5iqjvynWaW5ls1N+y4TXTkVxRxctMsM6
/8EGBNDVBxcpwywaGBJhO4BVXlI7stcJkn0YLWuhpx/BXDBfWkyaMyNnzejpfw2h2V8m0v5rPMXD
yqgaf42t3l9mWNhADLTLOtsWX2MuDjxG3vlr/A2+RmEIFOtcnH4NyfHXwFz8ZXpmM7rO0gv1Arth
Hrv8yVF5sHZ+U4IcjPrJn3v8YPA4E6LaqcIHEhcZ7hpJ1oUEZV0fMBN5/vcJF0Gw9+fCdq8gt3Tm
Dk7YHGCP7iifQezpvX1S6CW5jODzg71oszG59SQ+7k1TqVrfJwwQAdU8sIjS6zCm24QRhZvvq92m
K2HVrGM657SaQvs5H+gC2cspdP1Pn85ONFjCNMapmNtkUI9FFUNjO1hhV7yCZiseacfKDgpdff1k
PmhwE03RJ/VFwa+wcWvrAUqZO43EOpmeND2jBvqv2wtx0nZMqnOa3KNdGas0SWRsxjwaWk92ivUH
4sP6r/3Yix8hHOoPz8Zox2qipo21EKxASy5xG/S8GR8eLRhthzz8JRRSPLUAtZFk33DeaxQjx8Hn
4o8+9ICVJ/8lkLotDO26MzHvGXNKQ1Mch2+T4k+yN+pHbF/Iri7MYbbxo64eJuG0Px3Kas58IYjE
9Cg01y3a67IbPPiukZp1cxWYZXhXupn3XlaSr0/QpbWPO796YAnMErsIKr42g+JNgn6raGoHqnwW
Zg8Ioci9ZUe/XvOYIDFC0mOMIH7VoPXyvi13/5kC/z9ToE2G85+OgXdF+Z42f54Df/9Lvw+CofOb
g9XUd21hhVT5hIxi/5NaBcBtMua5/tqNx2bwb8s/f/0vTGgry/sPi0DxG+MGW0BQ0l89R8G/swl0
3XVA+QMV0oK7tHK/Q4uvwBJfk+gfA6tqLAKMAZY8OYitRM3KPfgIwktVHzxQH5o2AHUSA52nSxcU
XuUNxre0d/PPEtdzQzrSABbF26cii34wBkOop2GW5TUQmSy/ZyZRb9TW+a8u99YTFojymvCkDfak
UDtpZll1sqe42HsEUHf9mNfnvJVG81oDVLgZZ7iUh2q2DqDyxi2rBLvdV6NW4euY0ax8DEwgKKqX
s/d91Cwr7lH/fXLbWXrO7aZ3IuGRqtmGCRvGdyzQ6fcBoFd1pEC5SPZtNxTeuafJsqeCu6xQOAez
yFiGVuTNhL4lTcVwuw9kubS3oA/4dtOpU/7avUzb6xGgglATmr004bfWruMGdHYTjqWIvqDKOr4l
6RIPK9+HnycbqLkaNOIdBQR6N4w8YGCAUZj1wf6x00tU0IWpEVDqzl0UeccmplwQiciAWjbUND/X
QHmq7dSHDhuJNFikY+3cHIDDtiARUINgo0ksxTwbYHxb8s8lnufOLbZ9lczubkyaDEOhjWBzsIsp
Vrd+1a9FhrW6Z3/BSRyCO0B4oQQYM9FViiX6kKAJPhborBk9uVgextUvbyHu7b2wnd/9Ni8iTWUy
FtwZM8/qsx9Xx73CFgIuwqmumqYfDnQAY82XXy79sRyuAkwR/pAW+2r18QsvTe5cm5v6mJbTjomK
5FDvik3OaoGbQxg/qFUGimsDbwTclYDDcmzvgEx840qBJIVz/l6no/9QUhT8mlYBCmtoxSfVptMD
r4dmT3929lzi6wUh08wv9LAZ9paELrAEnw2stjKf/rgifk7bSRyn1DPuqLoh1kA7cLgffSXOHC4M
ODA6lh0zfzE/tzIgKbIGI6Rn1Y/dPKEfVnHK/sHNpZhYayh/2lK/t1zVyiaeGjJ8R8Qd+iuNbeOg
6UdH4mvEdbgATcD24eon2HEQKclnx/jxC1X+srTjsf/2F4yYwIDrqLDpAp/Jot+rbPGvlHafcunv
unxAe0Jd9s/YBClVZr4vV/7mMN4NSWITSgNU6TjhsOlz9P8NuWT1kJZe/ay6qT7gem1/aDt9sda4
SV8GwYnfNKzGVjhbgI3BzTKX00PsdempdiZFbkQs3wfqqKt9SIjxI2+UeW0stc8GEhP3SQNm2Tt5
+3NlKxy5RZF/n0iXFkjmkFyC4bvp5eXLjJ78InSfuVtXBsWLNGo2QWQcj57Rq4O5Rm3CNXSTEVPW
Te5tqzWMkytBLCes3ZOeOlbftAPliKsEwu5w0bOEc1eXIH6D7L6Oc/LERjupbQO1g1cxI0PqBlO5
waXV7Rzq3qNGD+1WxwRH+LngMgb4s00Mc9u6nT41sIl3AvzXs+Mb4q431LdsUY95a/ifk9swDyJP
sjtztUDDstslf/JV7lxX5hyDr3LI0SG/ErlOrrhk+zerv5C3xhpwWqNOrjKbD4+LMUrU0twLZLQf
8isUZRnkQMJKt9e4Ap1vSUoloUfelErzSpIbW4DEOrY1vPaugdm+TNblABTTAtczJcjqRAIVKz42
pZ8lou2WoPEZFVtHrqenHagg8R2/anYUMMOCDfP2TE4RUItTeBqAdW8bvOOc1Ly1oKHsVUPnMJvo
oHko8o4xqYXbFZXDZFHYktXUyMQZtwS6f/PpaKf9dGm0wx6TUjfxiAE9+FHoCh19IOsNPKVkURtD
17o4Rhycm7F23weXlpfQi7FjwZLjOTdw3bhP2FBgeA7SDrcGlEUfIeBpJn99C5QSrTwZ6OW2BL7x
TZelV5TGjfSvzlZwNiy7uWUHX/ASdRtSz9OH5My7WNqbrxIj7rZ8UIAredxduTD/Dr10pjO1PPRK
Bm3w4YAx+dUYzifcTBvozNj19EKymYEtF0mVs92ujOJGT2lwE4qiOKeshvNNvnykpo30bxLkcqbp
W2Oqx0kuJiBARVt0DOaEvuYU5RmvNjyc8EFCv40Mz07F1qHUnGbB9LYsxgSLSBbvVK2sFzDnziFP
XCx50v/AGcKdBtId0eiyeUp8iydIqqhPzguCGyp2yxu3ofXR7erxpqnN5Gjo1T/qVV5/cCyreeCV
WxHiDfV9NjfqU06dYbLDtRBjSyd4TrzYOfEVzjtbt9zm3Bb6X1m41X0VM/uXaxTTWkOZJjiA3dyZ
2dlQiQ9ks24O/TANO4c86KutVLorA5LbI4nPvrN+5LItUHrXIKiukmEDhCu9dwJJfKVruNFXqU0e
fep+WRQqRmw0h8fc9KiudDSrjiQo9k4A70lQ2Pm4LjduPdPHqhsKyVeRkb9JcmFF+bJGXh1w01tD
pcYVd3S1hmPdWsMmdso3ORHoTcgqf1ZrtnZeU7Y89t7SoPypiqy7Ergh2UkVxU66/Cle07qzS24X
mde8gjDm7MbMsvd2n1mYhI38I8yRB/oyNQ491wFWhHFJmgMlwO7yjNVwLq8GBpJogMB+hDPQ7f2J
ycvQDUEE1lXX2VcouZxayXYSMzydsQCn1vSyoJ74o3exv/O1P6F6U9M+p95Rj0LisbhZHJTlek1C
m21o7wntfkizfRgGnMd1VueEhJYDj2iDynXjOxWA8yZNvWw1sDBhlCbMS7O59Vv14JvdIezkaltB
dKkKvTPT+hIYlOPmzZLsayScNROApT7DyOukKQSqcs1/015cGcYl5PZ/KL0hPDozZmZ0+Qeonfez
ytJ9D/4Je45Rb71ypjOZGHmR4R7r+rbZ9Qv5ARSVgKXLYB3qUSw8hH1xh9RAViQ0/CeC49lxyWOA
h671U8Yewf+v4HqFgm5nrctBVqScB6hWbFPDD8wFMsLLuZJ0jaM3jfWDhxmDwxgf6+gO1tYM2+Fq
qlR4zOuEPtZsCU5VPz+UmfvmxP63/9yl/l93KctZu4f+bx/lTVbXPzEE/0lU51q0/q2/qurhb/jj
OUNdJxR/VtVD/zdbrAwf2lipg+Pa9D+XKSf8jczy6qDkEsb47WOy/F1Vd8RvdHJwK7PQp0mGUT/+
b5SJA/xZVeY/3KjWFnPCYmwHuThaXOr+rsNAwM6qeqc2r+v/Zu9MdvNI0iz7KvkCHnBzM5+ARi/+
eeYgUiK1cVCU5PPs5tPT93FFqEsRVRmdCdSmgVokEoLE4D+afcO955pGGdVE0yvH2IxcYIe4E2O1
TZVk+T3Jvmp2AMYE7rOqk9/GMXOBjc8x2yiND2GcAiRMq5ol2qdxzpQCKolebjNwfIaeFT7nI3IA
wkvsT7ixumttht09fGIj2MVlYrPPjwwXyDl/ue6d0a8oXaP0wAq9OLvJOB/y0X7IGlwzSNYDAr7b
GsKucqzu0ie+Kp5lGmj30s7LpaUZ0vLtUrnUX5N5ojuxWtaZcIhWPlzNeWqHzYzWgRPZlOvIlfp1
SOyBXkr3uXFNZWzDyUEfUe1S3tsPYZDlKMLQCeFwpmZ4FtFEHFo0gDxtsB07R+XY7VcXHfwHB4nk
sXUxElkjfWftT1sSEBE2mTUz6B410T6x4ic8gOm9kyCxOPBP5HVysWRvulHGhw7KD2ppNgZbjtS3
EWr7Cqd6Pix6UQNjqC+3NV0ysiEPTdWMQsHezspoH6Hr29eewLut6LQrOLr9mmRvOpKPM1fGh2oh
sjfdZHnHJuhI307ays6WGIllhEQFT2PaRFtDWpBWYVrxGlT9qmbcf3L8kma4cnktyQ1EhQrGnOZv
moYzjMqQKyusiNyMnfmxLkIVm/sgRESYCsw2HdOjFcCVwwSbvmBVPQH2VgFx894UBAcFyvylmkk/
YSRpzE9+RpboqgsRIxwUyPTsI8nsungOPShbJgYABSJ2O3SZ37Z7QFF44Y9RuKAbiDxCDfMGQ7dh
huXCfrHtDJlaqxCXVeo221SSoxkUWweI2jHu50ePoTHUP3DIaVoOySL+4w4mVWsdOT5uGY0nhKBD
QzJZtCE2ZHPQr3ErVThg3acUY3VuW0RSNFd78pip4gXCebugxDE82lCGxjw4uWmxK3BUP2M1YdYm
3FXDr9mFuOFXeT+9EtME0dKNg13QTx/MLGmPdRNF29mpk0vNCPFY2SrdkWZoYbYvOny8mPVaI0pW
OfkG8GczjCFeGZ+NbJqPZs1X03Iy69mfrM+MkiHoCuqcZHEIYqJgfl+4XXeyJXFJbUx1UaIHotYI
zzV0c6r0HAVwNe1LlHStqjRMX7xMGGI3VI/FOqwN31hVIqHjiKJvaBVf3BFdsR/g4XJq+m5fNSky
LeUNG+rd8FLY0B1a7Gf7Opk/dLAEkLbiPewtOwDon4h7Hn1yTmzGqyva2OrI4kx/q/D1w5aVvDh8
2Q5IA0DOVwgWQvgSZV0Tg2Qj9M0esSZeZhHs/UabiCXmp5iSsWRFcnLD4REy77FApkVuKRH3Ca9+
6ERrr1fPbV3vvWm8JpZB2wIcc9dUGRmYwQwXPFAf0ZbEqwGQ7kbk2bdMmaBV8TJvkizSH3CJXr1a
iLXfAWatO5tDMPauqsoZSeQjpBjPF6zhLfVgauxOS2g8JjpKyHVUtaLg/XD2VktgJ4NjfWBW+j67
1Lu1ZfonsEPuibk/UeyBTHABdclBs9HZ8K0QD+ixHvqkxb7Ck5rL4jbCkH1DGiHXqaYvZqTSGjCy
LPUYWyAcygpZH29Ys6vGyn916+jFNNoe0ev4PeowMoaYtNaM3bOVIzygUUbgw3aL5bblWH/o5LAw
Wx3/mCbuY+A0D6B1sTtyr4BvMJCut5i3PnGuYD/s3QAam+ySW4Kvn4Fz2u1N3qgdYit9s0M7epQY
3K/NaD6yR+sgjOevbUjGQ+Lru2nMd0WNu21cYn7QNT7CAeV0QSUUaDPZJRKMpQ2R/Q140A3lN7dD
HZBvLKBtJt1TBldrZyGC/YDv/Fr98HCLLnl2jeTZZsq3yoz+jRnNixNaR0sDVKmEZk6X0bdG1rBr
h+ZIR7QnzxayYwJkyRJhvR888ufhUG7By7YHs7OeqsBlfNKn1PV5lPVnux7MWyTko/arCxSkj05q
zSsrm0ElU7py0m4dw/+MprddS7ridDlLK8O791oJBCcZH/G9g3SoeuI3OUa9z2kQipeM2eqmke7S
3COjtdwemGm/7ev05HpWt7P72jqTREaB21cx4zofyng6Zd4+G/V8jMru0FXJqY+DdE98Mg5WnxY5
7g24vymm+cB3cSwqP1+VSqt3Rgv43zuiYm60F+ohylFyzG5TXzO9JA8MPTTqxI5YWjlqTYd+GeOa
O2HInoXqDyhwMHMhxkQL4m+tpvvQT+2tjt38vR+Lg+9NL4mbovXi+cAsLtO1st343E/yCCVd7FQU
kFETIkC9jbbK0EUGsLH1HImzHdvhjjEQSjMdyteg1ChOgA0X2NK6otp6KSdTn8vinoz7Fo5XEznr
bun546E4EE2RbIQQ1Q6Lub5YYRGsY8uqDjijYpBEjIkNMHksQ0jLcXxWK/ZtAMjxETphcWeGVT9u
1JQBDoSBnujHIjG8I7sivMm9fFajWX0x8KEAJsgLne5sd5BYAzMWkSuwS1N/4J61tj3+t9zo70Xk
xusOLdRjaxf3KLzBTqTGQz5F+i4d408L0XOnR6c81bPzCZFU9jRiTyQksdsKnh6M2Kz+zPGK10tM
wRvowgYtWNAc5WiwbSxRPTuZA+/Eo3HNmU2t47Z/XdISIDp5xjXsB4B5fgdwr2+97462w41e9JR2
JLM3oB/TB3eAG5dq71WmJOnmXu5+dF18LgZM+LXlRslTEYKRG1lE71Em46iX5P9C6OJLxBuWrOQo
0x3gWA5kn4cXNswS8+Rr1aRfJtPAgekX/SfZgrnyNaMDbNNEs3Blu0kl8rUXN7S+M0ScJXQuOwPs
wEyNxJ0aoQivqLQOXcrEGSIV3an2y0egTggVQeLoB6Nm3D67Tv3JmP1D2U3jE1lraif8GHC2j+39
UnTdVyYr75zO2Y7ltr/RTaCfcTGfQdf5+8pvpo09GPE2qBwuiNiH3w5nbB3ZlsmSq0ysWyFlzM7Y
ri+JaHEQdO10yRWZGwMgLyI+63diguh6xywW91WF2ZsDsh23Uktmwk43RODoUeDuVK5SLq8W7ECN
POUcOhhIyRqIP5oDY8M13iePTZ6a5IccudqXIrOdLwqpG9T6LvQhQ0MHF6zpZs1rbi0ughn3DAVw
f3L1bDC7wR8orTtklIrpKDN0TfaVn21yKo91BN0XqiEJHPkQnRs9uDsQiuEHBuxdI64UWuu86D82
/nx0rOErOdTOvhX1Fx+VHDrfCidUEDrHAJL4ah5tf8VFueedO9nJIn2Oe/D2JUq4UenPfac6xOcV
GTQVdBA7K4NVQxAnMRnlIYIWBPytgmzgCexeHXPDqEn6U2EO24AleIK44zlWTrPPKsc7x1FenlGs
5+uUNJJpjtDA180jVhS1N8UXnTGy72i9t9i6n2GSQ9AkkQQPvdw4UVVt8BCvvD5h8O5MxdatswPU
FdAezdgi2rfEmrafuG3VwyMfa44U1tgKsi/72x7Adxp9HvzuQjyevwNqZKxyv3oey6LcurToWGfy
8+Cw+MUZn29oVxI+IobKVqFbcS9mJRNV9egPudo7oXzPCv1cVpN9ZzjAlLFWUDLbE/E7GA6aqttU
amLlWtkNntcRKeNsWB+zoWHqmeX5MyabfE2wBciSyYBWIsBJYIZYJ5Ft4AJIyvICe/o5r6txx1wB
HnoZxF/TRmzEiAltjvmkAz9ekUu1EBi84NkV2aWOtLo1WN7Xui6+UwDjI47arUjmch0ZjJFH1d+N
URvt5kznz41KFt+8Dne1KvytUhQ81rJ1mIwkI8yLA2YacIr5pl3fAAJ9Mdsm3Pjp6OyjIR0f6gmJ
hN86AimCS+UjKoRRVXIrxknfLBMRPkbj9dxCiYqUOd3I8TgZAjbE7JSSHXjfY09whwv+t68lPUcm
jFdgim9hBXwRm+6FVnfixUh3QzYfAy+Fs4rCOou+G1jsV+zPzQt2g+pQp819HcsztDyOyAjLge5j
c1dVtLi91Uhky/3eKm2xkkly9tBaUSuYJzP1nm03kisZz2+jq98DHYK5T/n8lPJBd1e3DJ7Lfu4W
BVX42SDibq1Jj8ERxNxIuheM6y8ec6XG90sgseBerNCrbmDZwOEWJik9qnpIBio0o01QzOsZpCfW
bPOWBtBTw9m41w7ueIKvxplrAfX5yuI2qFemUUW7yfPaY8Mn+PPURN/k4jAjbZG5mrTAPeD0g74W
2flrVsIa3MaxyG9cWyjHx1JmFHll426sqIHN2FlEK4AKIG/DSfdJjJATdlBjRpinu+rVYkG1HgfQ
NY1d1c+D9rLjQnw7UlmnR9+Nir3yC8gRxKGcB1M7uwZn1dTAwqwRwyEdSu6L2BDf7bjV5zmKnRNJ
KM0By3F60mUw7WxclU/oI5aUWeuNPj65gminyQ/NO4jA/RqWeXhhuSQhKFr2VZgOcXTAg/eSMLQN
SQclazJl7Dofx2eDxT6QKFN6okk24QjvLK9ZusS4LjfMN8CzSvMOJbe3Jn1VboEZBNgUOufgZkAw
cu2vcst9c8OMV4zC9lrorDg0yXQk7gAa1dDfyHNbgvgicFap/xl3XIxPxJWAXaIerL1dUAo1M4sk
/vPsh9aa707oAPax6Px3C9mL6QDedPx8O7Rh2ZHa8ejmzEmzLO93HFf2lhN94q23i22W4rWJqjsa
Ku9RJ4ba0w4zdZFj8tqnvk81rcz0ynXNTTTQMdym1j8XLZSmCqjyxgpcWLcpyhEUiqsST8PZZWC+
QgwSH9pULeAqpGdp15rnLoVH2pbyez3r6+Sz1Fj6C3ClNwyQwXacw/w+aXgbEXusFgkbQKUM3+hg
QJgh32CT1h6gDZXcx9bCeCzza+i4H0vPb/fU2DXjZD7+7TjuCmGyXGfmkXU2/QygwJ1OcdwanraI
UOi+zWX14JTddYIvuWrIHJpDuWXSQK9lSfb+BqDZAa6aFZAk5sh2bUYjpzJU50NUZs12TqF7yRET
DN/UtSbpZmXqjjPSFs2GIvBL7yZfYtc+eqq+H7tyPBLHZ21oI88c0R+roC/Yf4xb2i0+yWJyMQMT
7cO3wQSorVEZjgOjFIh+EHnksanE45QYRxbgWJCwO9a1KKDuRnPxqVagi1bDMHg7LKVPnJ2PFj5J
nhGIfLZddF/esA4bWsKOLcg8s3BiKrARQTycIrDjK1sVX5CR+w9JyB6einZfD3jOnFHOz55Q9+6M
h2KshIXw29x1re2C02jYV1IsGxsHvwvif0jXrIi/eaK+tbN1Tj3nTbJBqLK3TsB27rzvTQ/kxfRA
rCygEzj+/qaG+SOSKoET2X+vOiRgGWCwqEaMVatlq1cZa7bCeGpm6AfunPgQRArmAZFgxs2p9Tkp
k3vIJGm/bnXjjOuKzPi7XPfWidWIQxRBCMB76GnMMQo2/CNuctBRAAlh6W4L9sMACToQSDWoaJwh
jckeMhlzirE00zsmOeGJK8uGyyCAMmBRqPWFlJ1mr1or84GwEvcQZ3Vw73GqQW1rRWOTrhLVEWtH
qvLuyVBO3u5yrzWmXWOk8HukiBi3OfQJE8eHpeNdwna8ZhHAa2SzESRCx5jMi3Y99aVNRzftLgGK
M6YWv0t9/7vZB5AAbm94vv7X8h9+p7jgnIu6//3nP7a//5n43s1b9/anP2x/zNEf9LdmevzW6owf
/T3od/mX/+pf/uPbvzKNXwbefzeM33AUN/F794/y+z+Al+r8y58JB7///B9jedf5zTep6YF7oGXm
u4Bi6Q+Nk+v+hvgJJj4+JvTZatHB/wQceL8tkcSE4i7KI6RO/NVPsbv3G9gCiTLJc2zoQPzVz5fi
D9U5r+LvL81/oUJfFga/DuWJPTZtExUWWfGkVcvlmf8qc5pEkTJhHs0DnPh1Hn5Hd3zHgP2Ip3ZT
0M3CsDoh4dv6gX6B5LVKZPu7gO6fPgT/P6nTeQjScRiz8ZwtX/wlfxfztVN5FBaHEkzCTXsfYpqn
1axbMitqBEGJYWYrlQXXipgd3N2qwCf5qnprPUeboiLOmpwYwps8LlhwS6641ZETrJQNMp+DwaDh
YO/3zniUf4SGgV6GIyJpLea70WpSChXy9NzOJRlNSIQJWLHZzpXdwj1CB1WbfTGtZqzxmv6/lUSF
ppodbPFx8kjo4NNwABq2yuWyUKWhoqfBNDA/qI4nQDeF69i42jZjE4nQe9umuLz1Q4B0agtYfQXd
qHtw/FchjW0bum9zyyPIE0GWAetuhzu89on0iba6zDY9x0qj08fRCBC2sPFN6XQJ9Pusfcvcx5m+
B70HFQivDwr6LuGYh6K6h/3H1duhm6XweM9HeqYUdA0V+PBeqHATOrq9FC0+zsyEA+tAZyMRNk7l
XZgTdfw/S75/5VhBlvj358pdFJe/Rnz88QM/93vmb7ZYvq4AUWxBVjWCxZ+kFAw1mGVQKnp/PUiU
+M1HX0lgpUB2CNiEpdx/HCS4QUzB+u+n1+YvB8ffHiR/NXyQoY5px7ZdQU6g9UOw+etBEgwGEvDC
to89E6pgYyVz+hhlJNfYSyYOAqH2k8/GblehzNqJYSSIOKN891tzfLYLr3pV6IA+mbJoP4WjaW1/
OaH/i3NuOUN+2T0qHp1l8vR5gLCXnR/H4K9cF+01gRh8dUx6Vb7ZpOLd12zul20BppI6zqY9uEFK
AHLp1O835D894ORfN5/LXtamzEGwarqeoxbIzZ9em8hihqBjcM1h8IKgmkZh0LF/Tf2mhMxZ2e7F
Mr2Cvd/kuOdR+az9kib+PM7F/NXVjAA21TzJU5gxVUPGnDFf5RjYNnXpPLiRRyIzM3xMDGAYLqKS
SLvNivEVo5cVlQjobNW3+V1kTXy9XQEL1vTqGl25cN2N1gQ7gyuOjJoTyoFgnjjWa+hBXi9bdGJz
65Vnt1XzFpCJfoyo3HflpApaiQ4uPNw7anysDFGylrEyPxlNYzAidZ80Qj6Q5XMNysR1qoLuHgyy
wfST0KgSsj7hgsE6NWbkjHOHVml2h55dZ8DGBGgeUyJrnF6KxMvtlQGh92IPSbBxmqn75NFHYNA3
M1ShJiaafsUb4CwO42nHqMvZI8OPwdBbKLVMx6offSz1D2ZLn7lJ8BnQdhKkzGrKbFj6jP520LKJ
d70cORVjvkqPY+ABtAzqGoHhrKLuSegyog5xB33k2s6oIoGuP44x0iuyuQaSeKEYmJgy00VeH3Qp
KF7bqQj2U+G8tPeNSdccxtbAXAOhYdIAwdpU9EsHm02twSQLBPpg2y8ucSzbyHaK+7Roxl0b1laz
IliAOIhlR70KiSDfkdzS7JpusO+nzAJZDN34ax1ZmOvNeOd3fb/hm+ozRHPzx9maeqIKSp2c5oTA
Yc/u3LfI7aoD27cZnm7VHaa44cin1yYV0U2syYEhpAgX70nX3XvQ0PC0eOPJ90TwEXwaO6QhYlOT
uXb0TQ1mfycYRNqruHDzb5arlnHCXBN1accsS332Gkyz+9mWK8dlhbCoZj5EoZHIG10V4+AVK2lc
JkzmYxxRtUt8Ld6HoA5R6gUFTpeqS4HUosfz2PEmeyY0w9c07Yl27tMo7zEPF1VvXtuaWLC3Piag
5sDQV1l3Lfb300woxTEzZdK/AKML/Qt6xfKNVWunWWNo1I8u4OfuvQh0AgLd5+5fg3MnM6KjOTa2
ZeBNqK5FMbFcdzvQcL0xxx8moCvTYWIvovE9FCjXyqLJSSDRUVgt+xeIvOwKCM7yJxucZDik+Mfq
MOIq6IpLEw2EzQC7Kd/aEs6NIAOUj/polscpbdNHlPPLYRjx/BGCFnfAOtybpUsycQzL57c1y3Ob
osD+0ASzGLY1gCek2L1qP3WxkyjY1D2Pfgzd+VCXKBvicqhegUCVr0NvEWLm2z2LTvLApLdtTU1w
jTZH/cWkhzYZRDe2efODQWoGLlX51kC1siHPZvPux1Hu88zZrifa2naJxzmaAmhabPgzemJC08o1
gbWIH/ZjQBdMfLNSYnqztW7M6oQO0eT/0pCikM/RJELMlqWA/vsCpiSL25Vh2MWbnrqcjw6rsHPZ
AHGoW8Ej7jH1G7tBd+gcFEL7fe1Z2d1URD20wTJmdghQZXzQpKbdqZKsxRWBcNldY2ds24vQKe0N
yoD+OALLR6AKcS6/5CjasFDzCPjs5pU6FkJ4Pev1hr59lnagNwUa989GXzDH4sVJ/XVGUi356B64
kpWOJq9ZRbU7kAphlGSrY2rZeGBsVgGQkGNojdY2HdryC+b6ZzkODslqfmLvRecPD9rJZLYx2J/0
ey/yMCUJD+sgIzWftTUQ/Z1Ag3+N5JKmbhhTcYmYyD5ZKbsbIETafrf7AnllT2e4K8Hjo/M3ZgAI
9nhRWVKeSfSLaAfnZYpbMyMba6+yt97YiLM0MjL9LGt2V3yAjKeUewZnNYC9DWN3ZJqizl1rje5k
obiXjH5RoCL13xeDnDj9eidpFsIresrQVjtsC+GqzWX7P5S9f6kftdB/07b9nTqsRafbxoDf/1Q/
/v5zP+tH7zdhqkUyJu2fIrA/6kdf/OYo2r8fzenPDpT67mehaP4mmGULSijlL9aaf8tZg+jsL7UY
qD5qRUGtSsenTHtpSX+pxZAo1eiJ2/SYI5m8uiEhrobVcoQS/0ikYkeiaFfbggWb6BiMih8Q+B6u
46Vkv/mMcQSgWQnAGSVX6nDE+gKJLtZSa0T2r1JoCgbEgyptCMFBW6rncxC7k2ZWs9BQQRhcfZd2
k0fJ0G2iFkxvlK79NzfxOOrqmAK1iSTHY6Kk81gbzNaaJBj33jCM97PL460k3BOX8MRT+aOAdEgl
AT2kOOmJvazepE/MKG18uilw/hwnPdHQOZFix3PIfncBimDWxslj6i/YWZie+7UPZejsBt9l20JE
Txhvcx2ODaPPyLBfI9Of8Bz6rIGiM/kcKW5EhO7VcF9bGEZWbugNBJrBQ/V2Zcpx+jiAad8RuJlz
mMRhbjLda9FSEA5hSvso1PIvQxH52CMJTiAEdnFNhsZioHR+mCnhw2KsFIM3S0jFYJmgqa1yJzBd
B8cK8TgEct4RNVNuS3POUC25U43QOqy9lxl1s8GUbhi3cJvcvcaS1/EnMgn65h0PSH9zWWO069QM
5SFzpGAvZJWbIQj6lyZ7WEqsfd7k5lW0Xrb3fPqG3kvWfeYw/2RKXau6IvA9tfjAEKK96kjMWxsT
hpjemcZnhqvpixlNZHxkVJLS1ijc49T+tgDrH722W8jdY71BN+vvuGDjY8cs5jWxWecPUQTcw22K
I07Z7oSl6GAJkdHNJOkDVCHgPq4RuiQN1HsDtTwD6eI4+tOTy/CtWRm+335BXR485mnkwoqSMSxx
J9+aA9hG18yYAVQKYc4cZ2xoiIioDRHtw7H0350wRRfTBE1yD3mvfgt7xsEMpZmL+JPHwJJCzIBv
4fBTk1mYD02LdmqoiS2RVvaUGJX16jghQdAAad9j+r6PDlr9jRqk2jFi5hZi3YpwasyPjRy+BST6
vM0oWrZ+VSLx7qOwe+OuRSCO456sELVKq+Hcq8i+y1LwP7JHscxoPiDqJlTpsfSFQ2qSK17x6no3
kGUDa4SB6yRJM0jnpK1qpNxPrS7DO4nP4JDKXJ4HRk437B1oLcPKfqiqSNx0XyUvdRElr7yjcGBG
Lc+MIbKDLorqls4qe6+AKgYLo8k9xY2c7/Ev9yzaanQxcSX6VVCBW56SLicqykDKZcgxvnpTIx/8
GUMNI26+9tnYBEjKQGueCpahd5pF+aVvZPxppBelk5gG84pZKr525NE/6RSmDplL1QkkY7E1xth/
RWWTfGx6pzvD6iXKl+YrOZmzO1s7kUf5vW36wbGaUXp3M4F0JlSSXVP39ne7b+o9477p05iQp4ZA
5gjmi6w9sqcysyw2gY7w+P6QVRbh0fIrAuZNOLc+1uNU6a8Y6S1C84rsYIJbJMmPDZ4QUP9gFbo7
K8JsMI9O/QXqnD4DBYh3IIRjaC9qeEhKVqEQhCYGbVo+BNMwvWjQLu92IPoHXpDgbiwrItPdiVA7
NVC8tF23KfMxOQyZAvusEoctvC7T5ypusj1vO98Wg7RYeG7VV2mghJu9nI32GJhyOzpAeKH1dPe0
nIWFYoauIrGo1T3Wu99nK0LaB/tM81FmucYS/Al/en+Ngvy+Qr9ys0orfLE8vv+z7de7UU7Q0Mwp
Nq/4zM2rT+zxzUDR+TCNPSGemMP8S1kKspCy8S4D1oNPnC/qiXgRtZkRHuVr4vtYpKQiPFUla67Q
A7TPi1FcNS4835UcNahwzoZjJyerVuKDMyG6XJudEaxbaFXvUTKMtGmGB7Jbt0lyaKe2/oKCFbFn
Qpb8mGLcqUvrc8Ia95gR2LCvVRw/kY/UPoZEM90A8yOw0PWMg2dK6+e20D4SJHJNe5YVb2Q7IR0W
hLhlcYnKhG+PeylwH31d+OUThqHaPhSFPZyMMO/3ATEut75rsFFkVrHz4rr+SBPZ3o/kK24m1c97
GY/RAzdb9er4uvzidYX7HcYB00Cna0FU+eFXNuLJVuG1IRmv2g2lB7NhbOFgCWhfRrk49n2jZXsk
0mRYmW3Wv1U5uol1bw0yWzuzkZwwhdYfA11025Lo4aNn5zEIfidJvxdK1DsAJPUnLywcZ6vKMP8i
w9DbF/UYXLUIvHPv4QnJmBgcI99DKpVa2WqyuN/oi7vs1inTv2MS0F7hMZBOQ5zTqS4BHAQdhNJE
pWioMpeRRF/oT55Ca2dV6I2QlBJhumrloB+qsPUus+FP30ypM01EZ7w0ZrzG52zojKeIlvu1jkuO
HhIr1GKJSIrl0AZEvwQzbzvMXXfoa+UtRtfLsQSuNPXoXGhebW/vkv++fCaGWK7J967JEorKNR2G
95aacArNWL4p3ZZXIyzsDx4CqZUwR3kZcK1yDE7W/bQIysOguC5v4KnOpABvq9c9oSUbWNjWVdOI
00eUctUQj3hfhpZ8dr2uBw5hIC2qccoYBLAQhODILdkDwL3w6myMUlbQzExiDcF6kpzSQG8UXYXj
fuj9DwKnLELIFhJL1IgnO0gixf6yUvdpUAdkxfSj/5CFBZReJpjrwZQXL2gG3nZgcKjrke0oh9FA
Z3lbQXLKt0jHVgcNAHlS0NUksxkJ4QdZSyZdMLX3pIxV97AQ6kMSWdZhlCykZxvJ3zDM/rwPRON+
ohawnkbpJ1CFbel+93JDv+alZ+/IAXmx68zdGon/IK2mZcJfmgsZfPDag8WRh72zS6LTUDUGrA+L
mGz40U3ApV3P73HVQIJs42A4WRref8n1NiFr4KNJaG+epPZ9QG26I048P2tYHoSxeDSGG1nP1B8o
5PVNhrpmEdt8LMwmv+sxElQEYphqz31X7HqlU7bGrOoMJkkHq8y8O1e4I7eCG79SoDkokBJEVvUU
HIgUClA2pz60S9EAJ7EzzEt8srN7QhzQrjMzS7DSmiXlK1k1WwJQhkcH2xgkCDkcHXMq7tiKL6MY
6TR8OHwXqc0coYhJrT0wzPmKIYNieqRSxa1umcOHHrrMs5mW2bOyqAEVInbCX5l13ZGA7J/n1KFa
Ce3gaLoV3gbyyyX6e4LoUCL1wTHWPeqBMZTJKemQ/SPxFLGmxPTLA7vIsP0m88Rt2cWk3SSQr8va
uwQ92SNj5zXkqaModoxWXhHtTDe/Rhjkp3G47sJ6PEUFfu+Qwv9lRnWVKOcpdGJM4RZo2RgRTCbV
KU9d8Tl2lcXePcvWGJ18SrLceSHZGECmsfDQhkhuaqiu20rOb000sUo3Hjwc4WhsgG9ns4iQVqEY
LLti2JvSUOvUhsFGi3COM5FvsyR85m2ROz0hamdz+oPJHayMLL7rVSyvra1excKbHXtYZmGaZps0
9dCm5BkvTD6gTctZVzMbJqPKhZeLklqiCfV2UVhMJ4Rwd9GkrI+yIWl17Y1lvjYd+IyCpd96NsYZ
vyrwl7mc2AmD2Sc9eVjBl5Svk2GNCGEQyue+t/fx3t2NTpSyuCnSa8HH781o3a21ODByrPiHigCK
E4Iq8xrlWYzdnSSG2Wu45tooPsaV6+2mtgM3zmRoPSkN1ppYtlthZNzsaTLd2SZPLvGybTx3OX1C
1XSIU5jA/tK1/gtDejBVFkYAdgfSdTz6wz83hlHAOpt5anxM8pa2zhhd5HKzxykNENH5oMyifq+o
pQqubDP9f6wh/7q/WH65Y1oL8YttpPixpfylK2W+hjKPLLWjGMvmfU6a4kLCYHTnpX76+PfPE3bF
n5YR/CrWuvxv6X491/7L84xx5zhjlPOrKqsGMY0MPsOkHZbf/v73/OflLr9IuSQcCNYHwnH+sndI
mU7ijnDDo67QMUWgj4+OZgqVEfF9Xzdp6l/IvkSpPan8rXLBf3KqMJ00gmhprtF6Fv/mHsZnZe1L
xV4BrRwmmr/0/trsvIhsm/BYj8V8NfMGLGeC9JX9rk8Sokk24/uoe95nwWjzx8vx361UuMbvTdmW
37s/axN+7Mb+Q7jw/5GeAbacQ87BP58f3b59ad7a9M/mwt9/6I/hkW//JoViRrSg5EybuIX/u3xk
qPSbabsgWTy8gotL8KeIAQOhabIM8xxowK5nCz7nf4yUlPnviBbwrfz5G2RSwZlsQ5f9pXQYGy/f
sF++rJkk8GpionmR+ez30XVOG5QScJFVnTAa7d1YTbRVcY+eiLQ2r15hpB2ebK9xju3cBR+y3Avg
VPLwr41InDvqCOcyJkzA0Lga/4e981iSW0mz9KuM9R7XoMWiFxM6IiO1YGZuYEkFDbhDuQNPPx+C
dWdIVt9bU/tadJt1V5EMgXD/xTnfEWu7gyG+srFR7+o5G15dKJU3bRjIfMPgfGDDEmY3tg4xwWCv
QkQ8zqSeWmm3xrnhwP2tPPAZptyZY1jdFYVZ3/VKDQ+ktDI9zaakeMGppk4Mr0Oi+lq/fqVbi19I
RTPslQyb6KFMw+qhtXs6+GI+dqGlEZYGyZ0vvfnBtMr2gSs43lEj+bdz3BN2rZz+hFF/Rg7pFOvR
t/TWTV2O6YypwtOA8eMjCCp5yLoGJJ87+yxBpeju/MBPP8mqGCYI0kDVYFbbuygNrMfAk+mDp31C
dE3oKCvDrDX5Zso+h7J75jLpyXezbOwl7ujQJpHJA050KNampT8XWjNsxqaOi8UYs7PEaU20gfC6
96yeoUlIvsNncE3VDVTbdEci2nxqKw6zVTo5yQaIHEHwdYG6PCdU4I6FRX4wyuQW4SIEu1wXGBI9
ZGB+FB1M1agzq5LhXBtWhjumQpPRE8f0OPVgnwtN1EVPRXwborg+TJy71wHikrPb1dOBs9P5YNjX
kC5h9Y8+ywSNdtIoQKOzeKLaxsbISmC4ni1p7qQVQJSIy/re6E3nsZ/c/g1zbfl94o59sokkJ0NM
17dV5xk3Thbs4BL0r3xW7Gk596I7Cb7vlYXjuKM8IhWOqowxWTHvlekZeCJb/VWqrrulRm/Oue71
OnKWINOcB2dhCkfRF/x0AzkfrYVKhQ1qTemCBH3r+nV6X3cLcMOPZL+d4mpeVSYcPTKlZpTm7sdo
j+FVTXe6xxcsbtwWDgIxs8j2bKKLQT7onbaMSG9HI8rPYnbdQwkn6GCOfvkNF3h+Zwrqrawg4we8
rmB358XGF2THYbWKk47sK6l8PE7cfMMVgZjB0yTwwWcQW1YELOYIekrvFcWv+YnVij77UWFuU7cb
rjMYdYwIhRzvW7jJb7IUZJgYpdBXwsuSp4g+73bZjbQkqe7HMajvMrPrH5gpsFrxnJ5uYZyR5lkW
mYQeJrB5BWpjiV/tgf902F8Uchw/PqKljhmvWO0Rh3xXrjDXURrGWsKYpleoXjhGxB0Z4vOBwGZz
OxKCuM0MAWAjBfSzZ1jFJl1m4ZbaUt5WSZXctqlrw8b1nfeSaGIg6IjnP3VxCrmROKPp0fcLJ1mL
ujS2c26lB8+Pq9MwA2JaVQTSxuvRkN64q5n23eYx4CwcJ3VR3Ri0Jy+BVdMLB34Ti7UrZcxJktHA
QTn7WlomeJTBr/S1Mwfs8plzZsWGCF3jJRm7LoIJ6LFFKg1y05zMImd+zmtp7zTqQlxgodD3xJVa
n8gHqYH8Ia4WcleyJDP1NZE7oWbs6yQVlcOuHUVSRSwyJz8kiNEcOvMxRpc6+c9JUIn+oXfSYcQw
CbWtJprWxmULbR2PIjD70S7UY5vrBHhIUsTQMVOiOJT3XI25ksGWhZRR7Ixh6POvUyCEVTD4tdqW
i4vL7T91AL+jb//9Xx9fq6z+U6P48z5oWbv8XRmw/iiz701b/6pm/PGn/lEHkAv8B/oebl/fRkoT
ej/VATY0N9OjDnDBtiJnRJ/0j12Sa/9hInT02XIuS6QLS+3P3ZL9BxU/CkeqQawSfJ3/TmFg8W/8
XFmbHshZ22LlFDhQgpE0/loX9ICmhRwGfcNmMtqOivydVePgA8S1o0a6Tm865WAuSLw3i/6NDf/4
XLidZiIQ1fLHvvIvdT8WROLfXw1jKRurOPDQBWj866vBMiCKiJ/DDbeNdcOeCwzQEDTIW2gZm4gm
1R3eglFQ/rZV2Mu1zFtWpziCAxdAblB/jfrevOXvSDG7lqX1PHtGaO0n34u/WZNh6d1P3/f/0IDZ
v3Umy+eHpNBHwU+hbob2b2pQN0NM5EdTf+NoLyGGBLzC8+hGobPrWfMQ8zBhvmY3gsRlZorNYr4w
nX01ttTu7dj0X8HAdRasd+Ftuj5rRq7gFOxR0HrktiZNnt4VQ3SquijtNtSU0UuXyqsCapreZp3h
X2cYqqr937+rf/4aAtcxgfmhgOMiv7zpn4pFtoGJMkTZ3dRA2F9g5FBgMBzh0RD1oO+Y50aPIrbK
17//Z5dn7SfJmUkxRpMTcPHzLPK/lpf10z/L4Zm4okvqmzqcrRurSIcb9APrLIzTl7//l34Tt13+
JZAyZoDG2KLS/u05E4ydZkz8zU2Idv1joWOV+7gPCRYsACWYxErNa8ecwmadO2Rn/KuHZnkofn2j
PCg2AmIHLvei/vv1jQaBkzHRAK0cyML7qPKBmOhyeQ3eXHVb4kthelBXpkDdJNsLWTTBN4x+3VFF
k3vWPo6aNeRkHLp5UFfPTitsmLfhNH0TsOxIcp+rYO1Fjdse6NznfwjY//pn+s9fFIHiHBtoJ22X
3ypn2s9flIklFd1ibFxbmKI/SHNnKG4ZRV+77IKmOjkx9iwgi2C21rNMd37j6mxtW2PwvYeP26yn
lG2g2+TjN7ZS7HE9kjx+9K5/+SIhIv7+KZN+wkNELcvZyq9zoav89DgRKZ2Zbdo71zmbzzgKN32U
zqQlMCTd9RB3IUVI854dC9lCaYr3p7XqPSxosS9dYa8LlC8PovQqAodLlXxS2K6OTH1oXTwpnv2u
INFKYlUemjzPgL/RlhMz0NU3ShjdLXlhhMonVoQ5bEbptKbkqqhg+vLBzpO7ZKodvSqHQN5Ajnjq
YdHiexwZIljZZHM2uMM8r0wV5ucSutxbTF7PKfVD0FCJHiNmyikbUR667MhmBTqHYtvJ5hlzCBmU
X0Qn+8cBJy9Tz6oPAMHK4ejGtv0kU0sV+zig5l/NaRF/jhyzHZGhSeN9qIJqI0RH1mZTg3mQUfkV
gyiWDuFUxSOZ5pqEAekmJxauKLr5HPYWAvVbqSo6J9XKnWVpa9yWSOmSNX7tULLwSGMoH067GUR0
m8ZGYrKAw/rOVWOTPo9JbRX2QflKnHt6ZbeReKQu9fZDlBv2rvOr+SMkmHfLqhExLJBRCJtamx80
nOp7lwhBzoPdm3hWExvCme6p1hysOdspGRkdtgxlGC471aHmv8qc320bPuhqBLnBNspYBzHy84BZ
L2rBnrQZBwhvtW/9YoulbDLvFX0+xQPJFqucJwmgaa8wP2knoBAv5rmM70Fx9lW1mhDF1u3XlFmQ
Pb91inHcEpbccpQ3X+ypynsHWWI/DMK8AbxQFawAiD/bj9HQx8eKFBc6gyUwzoQLeMwnKBtYOy+S
C2lGmq+rWjwG8SL3hHmu5NYv2M+uWU5Y8W2KGCFgWzwFKt1MulzMr13vLBOquLEguw3chTsfLkl8
O/LT8ZO1ZNPNA+egid/VZdYygEXDGGELGzMffV6EqhrLr4nJteliloHIMFWMPxNLOfAJqoKdVyfV
vA5njxOztpn1r6u0hcrH5D3p7rrMqIgBSbLwuzEwYzA3ZmP3+8wNWX3DsUiInnBY8dGT1rqT83To
TE438l+TNFhygsaZgWrb1dluKv1qOphdV4m1ZzP2XAcs7AiKZDhorPla7U+GqMjawDoCiI7/MQ2o
niY0kwEBwqccrmx1dFAqltBRe/9hHqBB73Kjsa2rVKUdM/AgtdN+H1OyQ+DsM+eUJ7Nd7AbBK9g2
PRqvLUOFOVoT+iTUdRWiJNwCAyPPObYsosAdkDabJGbdsQnqka8zCzrqk3rOnfkblHp86iEvoNrA
00nl0TIz95CQxu6v7aKQDtBT8HzzEBf0cKoV0R0J5bmLShgyy6oS+WxcwcnHKy/ihB0HShSxtaZ0
bsijtFSyLSIXT+zy31stdnr4+zJx8OipzJhXvc6M9xZXJo7JjN+RfWORBwlDBdiK4TxNC9PxxheI
ZhB5yP7aG2quJOwRBX8gqhw+rTijl3ubLRQiJzlVJVpb5c3ZFduH/snNbe/D0wuOMLR4eEl1weG5
7fyZTL1qsEifLx1ZQElU8TazMvlWKkVlkSf5+NjBkPwsEBEdxkARghIWSLyg1Mb8PfjQc/yF7Wjd
zBqA6H3Xe9aThbMOmxl7kXDd4+aj/barnFAUbdvqWAfInW4zI4jYOUHdXdd5LrEsAv9g08v8AQKO
VHw3qap5YQ0dmXXFDRa9OJC0gSFwSqJ0tiLdHPsuiu3FJVkUD3ZYo4nXbq6G6173S/GJMuPOg2ur
wX5W/NNNM8/Q7e2qn/dmESxvfnnpivOJ14Xh7QbVE+9ikARirVJAG/M6KliCrUWZFNl93QaorNqB
qiDhP+NMtfs6vaXfnkjndQRUyGOqWj1cVwasmlVmDpIJhMnkj/DFRVnL/w1bg3fEAaKZz1An93X1
EgM0W1SkKILD1Ct4LqbE/1A1IwYGavn04PTa7K4Sytz8qhF1kT+G3Bb7DnPzjYwS+eaaNnqG1E0z
+9TAZR4QSTakSE9tIFm1BJOzZ0BPWpoZyOlLAd7xTg+d2RwYXI3FJ+VXSXeA91h9n+ZoOUMyWWL4
9JG+bTN7WgLv/Cr6ZJgxiaVKJHIVEDi3nVqVPmRN311FVZF7G89u7YRjz3O5jlI7eoGdOSZb1vn8
TGYjdqKjWzeW/FZxILM4sniktmo5sbe5Z/CJ6nEet1wySl5Z7WD7yEWwV3PTOqNJ6S3z9zYaoydj
okw/4cQkCbBn7AVTDX/aeMyUzV+lWVfPa1clfnLEQZBidS0inyTVceyhDQXlYz52kqFOd3ArTTDp
rED5o9+CR7EXZdE01zWCDwChptts2RxU41UyKQH9yOuq9IlKpPsKK5ZjhKMTIBDufoUCWY0hMqx4
ko9lIq3s1WpQm42rmQpsegb/ZkT8ZV3cbtPAKJKTEQv1OU0YKK6hwvkFGi3TuofOGc/7dpBdxo5q
4CFlA507dzgwZ++m8kUJfxp9uH/tWuj9cG/lqtuqlJinrQprVsYtkxPOjq4rt5Z2dLsZS5DyyFkI
9ATzioR6M5H43ZFU1QH7UN5kPeVpy7PGTRe98KxX3R3MXYsDFukBvLEq9dVKD2+kUXnMdP0SCZln
1wTXKi/p3Wt0ZeH4IMkWbLnceaK3pLbybdI4TPqcOX1BegaYZufO1mYJ8wKBGO9LawxvRWsItang
ohG3UFfY/ckC5fW3EfjuDjMr8CZtmsdJuvzuJzjrbFiYRF1fGo//TFL+xSSFxR1NxF8vVP43Hqam
/vh5+PLjj/w5RjGjP0yGJQ5BmsteZXFl/Qm+Z8KyWIVYqVj2wmxk9fGnJHcB3y8bw3AZlPCf8Br+
HKNYf2AuRVAa0H5BbPy3FLq2vXQ8P3d0UUh/YUUhfR0TH4qnX3uNCqhbpzF+n61MQCOhokW6CDA7
9OAacpaOoV2tAe32MwBzu4IQ/6lnnWttCy6E7snGcQ6nnWMQH1fZ5q2AdheMDDDxdvqE//lAPnJM
2NwRSrv42B3AZ2siRqYDiC9lgAH2bLsaj+1QVt1IMFuPrkhc1+WEaIvAuJCDg8n5Ga2KPhEoNJrH
PPOn68mNMUY6UpxI6341umbcq2YMkrVJhCo5d+LMapmsoFwPC7CvsJ/AvELpz1IiOxaYNDdg2I7R
VjmSH2oJJaLhl+vrh7kYvQ9T2GRh1H03XmdmyplEgaXIMWPij67AScxyX+sRAdHYliiZoyY7ckfI
hZ8Own/dTSZhMAaBpStfTP0etzrJvEZplGvgV8VBoKrZ5XMbYMExav7i2kV2vK7GeLyFXle/9Wqy
HpSPVnnf9Hm/SbuOpQxrBZtUmWSaV11RtZvck+Nr37rTSzw3gQ/7XgoCB5tQFyDPAQ1xFJiD/RqX
uTwrD71cZ/vt1rVglKAdlRbmifasUNKRWe4GaksRy7CEBZp39OMueEGVo8/2pW/ILj1EeuknxqW1
MJyly5D0G/al83CWJoRRMv3ImOOSzy5dinfpWLDK0b3QCpJTTg+DRYXmRl/6HHtpedTS/FSXPmi6
9ERQ/OmPrKVVCsBpf8yoxHcs4BBsL8FC5K6600e1zCApsyuarkaLR6tu0yuYceVrszRnsTlaai2M
pD+ULKLNjd1i968mGrqltWOMEgDyItWRh+bS/SUJMohpTDQ3UBvd6qVNlEvDOCytY3rpIpulocTB
gZHJSweCgCjEj/2SztwvTShG7vidXwOdaZ1b0ee4QjGzovsei33SS/spRvdwVFBAATAALFtFddw9
hu74hem4sRmXZji+9MX8ArIj+jqnWk+XzjlZmujKL91TsTTWqA7s/dgt/mevmy1SEJYmvLv04x2d
OaSz9kaG5vy57Kt4Q0E9vcBBrw7xpas3yJLMQcXR7I9L2z81ur6RHiF/2MeWuYAN3Q1qNsMCAhqa
Zz9BNqmMqD7WUZZ86gldYu/Tx2ASl6FDB+RiPyIZ6bHIrNsgdomucQuTAA3wr9NldtHA2FScLLEV
XwkBuGhA/nvLxRrRLZvlN27U6SijDildKvG36Cla7HVfcroNGg+l1l5I35GXUbRuXPtDq+mTV7be
usZapDfRaJNIsJEO88ySZkKmYvDvFPUC9euq8PwBZut/bsX/L4MzQ26GnH99LV5/oMf6qL/+fC/a
P/7QPy7GwONehKzq+1x0TE0XJMKftAT4xsCaHNwjmGh/sapEfyCJCkOWlz7LBBQ8/+9eDP4gA8vB
sOlxUi09w7+zXliuvZ+uxcV8zQ7D5Jo1OUKwzPx6LdbmkLdVWsyHILGg9sajWxN6n0zPlaVJYUk8
b/3Tx3P346/+X0Bs75qMS+O//+u3cfzyDwbc9VhkeOUhmSq//oMMSdPemP3poHXe3lPzjmufXNt/
MR//7bZf/hWWCbZDHeKzXP996N97nTlKL9UHNuXZXtla3iP2G9co7MTWNBQq6q5VG6QVxkOnAv38
92+S8uSfPlcL5RVbBJYkvJrod1EQCrtsnAI4qyV7YzBk6bwrA2xAI2PSswYDdWJP3HZ7IkExfAJz
w+XYCjhiuDEd7xFZKALHi0cTWj4NRmKBPgtnVewmu+C/WzYT4x6nNJZOVuSYJzyWltDoGTJ/l/1U
ECgaoibQ4QwYzluST3x5qnxPvsaZnPYxqGZSExKLyWQjKQ1W+Grngym19cSBK25aVVhPth71Xe+A
u1N+Jz5I6ENeSAkykXHKOxrrcnwpB2xzXY5bKCa/Yt3iZ7XWavE2pbHZvKdwa9+sxOQPKowG506i
1kLYxbp3JJNmg0J8MYcGdAuEsaH5Wsch9dveTkbephnAtACcaD8xFQk3gW7SW0/Oi28qYvdeJmiq
RZC19005QqtgNNGvuZPRR/vpfE3MbnaIzUptHO7SUzHY8r6r+sU8G2hEf1Z5lD0qF8vpx5fcrMYX
xjj+I9+OTeQ1lV5tI6AcfC2/TI3i94Dqfw0QcyIWKW7eBnPmm5GiNg++ivgNKQReDiOKs28Z2QEO
6/RdDWJ6NhnqPE9m233ymxDhKGuUo0x664k1Rvcp71V91k0TnStAkf2ii8Y36laK0Ex/mNGpYv3F
YBOTzVeP9raRdvEg/DQiyztZ7AeI++iEIgSbJGaSbmHPhD9oCkqEk/KLpox6BudPEmU2lMcm5Mtl
Fa02GmNwuumcukUT7ncwsTp0KWQBYzdDY743rLh4SBTtnx+m8sYF4rAuo2T8Vph4Q0FAkuhTmiaH
htW8Z1qOL+BTMaLJkb9qcZOJiqWapXnHEduqm7hYfuwIAm6ZMI9rl3ts67t5tGLsX63HouBRvJjW
rCKb9lNmuzDD+CbiMQLGiIZgwwjeZUYFUuw7Za34CDDvMjuL83zTAz2oN00axw++Gcsv5C7N1zWm
nGdbEUVXN/wYylayiy/qnmLGt54yFxVummD9tQw+W/ZaJozM5aNeHtGSsvfbhH55NxcTBYec+SZc
v5n2rsXzT50r3soEOWdJ5p0yuuGUZkink/C7SRAz83qj8tHjxuTbp533btqTfLXjeHhJbJ5NGCkw
xmwT/q1LNgW5A+O33gUkBh6Wh1KDttMpX5QfGP0ulq64FZXj3sIc9W6HKbae6qwTbwB4m3ejJyLx
YuFr7bh5dypvusoJm3/E+B+SkZOHjENr1XxAACebOsNywsgbH9/lzTE/Ko8dxoAHPYkaohWcl2sQ
ed0n0RnFw9T0VrgaQbivLWbYJ13m1dpXJpz1xibTitSkbO+RXfpFlMQ88tQWgOon3L5kTqDFzM2J
CaNvO2xRfGh89ifEp/ju3kbyQ/svWTu4b5lVV0VyIP2hdg8kKhv11jFNxncT8jECfxJncB/AIEwr
6erpGWkpce0+TOgVTmCSxeBJ7XgOPRxz9IUEP+ieo2mob4YGDXrPE4Ymrbjrzc64B/32YHjDjVuJ
ahemgXc/t4sYN9DOTeslj7EX31QAUDeozJNDQmzksbKLZ4TRGOTLeNgOLrprkHVbdxy+FqldHY06
+TINbnpMZ59JsjWIc0NwGSuWkRYmTvqvVtbJbZJ1V7qX8Q6Ps3XScxFtLKZyjHygx2JvI8F1dqdr
IxIjyZZzfIJKfDIKkkEAadXzSkSxPLq2WW6gbYMkN5kvVxmh9Cvoy98TMffQeDwcDUPnTuvIrR+m
Osi2lMnRVY53/7rzc7XzU36wMofpRRQ25NEoTI7zxBfJ7o+Mk9oYD0SUTmumVCHTUmKzxKKBGmsr
36dmgIrQqMwr5WXRgUiSRwaT0c5Hj3eGvOaUW5vP/ksnlPLXnowYaVcz3+EqYXZ3sAWyMd9S73UT
t+cBUBj7CHM4JiqyNtQFaB292CfTJe6+OOQzEUeWcOdxgYe7MeWaS23db/Palw+O51u4PYpuR2eV
gp4uQA5GoX4PvRFLnFNo4BQJ0v6yKN4ISWgCeMk+PJRshHcXwGaicwZygd2Vsbpw5D3VGa6BxZdx
FJyv5mbiEEHOVyD3WdEiN9du2YkrNcczoekm8Gstuo2TpvyqOraIhVzViIuWGCPvJPxWP8/KyfHY
EpUbdjVms40zGs3Jav35g8hd78i6aX4SuWgSur/ooPGDHashnu5gFM2bEUfwqUCft/btkjWiX4Ab
V0mx7VhZ3wedC8kknixE+q2qQEGFO2mM1daIyhnghrO43J38NfAhLoNth4AYT+NqiABXyxT3+5AQ
J2yRd9VlpjpmmaPJEgOwkRhJ9FKGibUvM55432nSJb4NVpaK3euGhTVEBGU8VL3GGck66AQgYARl
5RECsJV+W31zExx58RycI90zt3WVahMYgcTkVW5aXAtauKNIKzrSLPXbKxIBnLchDybS6jwFrcAm
H+8qRU0arnMrN7+JqqrKjRswicV1aI7HWQKLEKAN9oNVem8E0mUZeRRZfnb7pPtSObm/WGyxiS0p
vkyj33DlzQeVFtA+MSR27Hs1i7Eg9cbPTW7hoi3VUhcIea91X6J3G4HQhiSYXhm6LJkwEC8R8PhV
6bF1xvYcya6BKosupFypxssOmjVIt86zxrudbPK1ZgKJP9siNLp1KyY4zgZT60uJlENg3yB7mQ/4
cutzZGNPCGvRf8WqqAQiNLspdmaxGMEFp/D3umTqIiYjfhBFsPwGCsqEIF5wRIk3UBClGamkqfBu
5ywzHoxGwB8aMydd0I60tKwKPFxbLLM2GJrEZy0GIF2px5dkER+8mgaqwh/Fl8xwK4Ly676KHNv4
xvZS3p9VLRhHPU32ljLUf9QF412CSiQ6envEmY7hqTyy5K/PjJbmg2uSDlI1isO4ZW/ETswmtT71
Oi73qGqMh5qlxEtmOwkgLiqNGqDMTUJUA68ikq8YLilL8e0shzIQn+9QOMCNRQHlSQTf8Y5jsP7q
CL8ZN0biQzeiTDzheb1MrXk5RNdN+9QyhpcUlk6B1d7AXHFR5SfkaV+ZY877H0a1SRLu8oZi6w1J
S8Ukayl/I795C3pdHu2Ot+AkrvWE+3P6Hk4i2+sZGHINzBoJgCK2Dyohw+pGOOWxsCN5//dNxO/K
L9oGy7f8wKZfgoLFCfRrq9TaUdEkidETDmbLUxxxGFIOBzWaKtnel0tFM+ND2ox8Me/d1F7odnzY
Q+/9q4bmAqz7tU/88UoQw4PjJeH919cyNE7DdlP2Bzej8scdOXi3gd/b26RX8FpcCsKUcJhtD8nn
Lkiaapt3nnOY++Yd9x8PZu3IU+eM01WthHwdBte9HTNbPysq7t2/+OAW3cjvLxZqsO34qPlQl/z2
YsMAVNNoON2BXEqTRXftP064hxl+5RhByBXZcBXxgFkjTzwQ1nBjck+dilo3H7mgbg4Iz/qxV/hL
tcul5fz1RRFJBERseVGB+0+NbzJInhFC2Q9V5UhnTUxRvOnCQZ5nRfRmC19nw9E8b9nLcvHEAxVU
LmheA6D+EP3G4iFXrjw5pT8fBnA3X7HyBPch081t1Mv5EBttQwTdkgz49x+n9z88iAGjeIYXNNWO
j4ju1y/fg/cgSkIMD5qAovUUZII0vCqaYGYBAxZZTU5JiqNxBMp0IE0V/Ydlf4S5+MRKlb2hR7lk
eGQDDKJqrsfWdt/QGtfX2ewUV6ZZOe9Y+1N9LRJRj1dEt4TH2LeKjYl9dwc8aWK6neQH8ie8W9BY
Ytvqinq1rKIzBeS8q7FRX7HyVJtWDmrTLCeM7Q7Gw5i0/iOM++l7BYzRI33EJZDBIXWOosWn7lVN
eRwGDjAmf9TsNMv0JUmxpDa4yxPSJhUn8aVWx9wj7wkOWM6UaCnbCwr6qPIIfDcz/9F1CrEl3hZb
P0apc44ZejdajBxAyI0voKUhNsJyK99bB+PXqS/nYDzLWCV8SBnLOkN3+B28pEgJYBJOXBqHRQ/v
tGgpeqODKewOtf3SxC6zbOmI4hiAQEyOBSXNJp6X/0dMQR9vzA7p/5oUdkg/K4K/7avIdElXKh2N
zFpR08OZZuVAFCPvOKmjZqs5hFOcypTygbZIkCdhbU07bR7ovjliQ+BLpMejgagtb40DADQJsPb5
+pKJHaau+Dzl5Da0WZ8tMnJ+TwSPM3/taSjS2h9e+qx8D1r6x1lb4o2MdCfbtFMGimj57KJChdlp
Zim/5tIxHtrchhzFxXFf4BHYE/DGoQfhC9S3FzYfGtf4hztZ1IYYxNEgkION5ids7+hEw/MkEQIN
iqbfLyHv1RW9jNaWczRBDr/3S29Xp9Gyn+hHBcut1OMKacWws0AtHzHf0rXUAVQvdB/3ldMOL6YF
DsquwWt5XZvtTZcOS1gXrFY9cwP0qHc+2TkDJYm8/6YP0JxCiOY06eOa4MKwpzOKye0KSFWc+Y3A
pQKARUwYkjdzll+aWvOpVNjnSXLpQN+7aPRT7kQpcMZQEnHl6Gi5QtOK49KbMMCUBDa8qikIz5Zi
zNKJNDonlmhP2RTUZz/hg2u5QPc1OkciEEggCFG9rti3ZHss9RTDIe1mVTAfCjLa5JA4ru8hv9J5
m4WzeCv86m7UgfhMQBXttuklt1btsmBXJIOgKWMabSyF8/KqNSACgGZZw4PRlMt34KjyaC0/Vb2c
72ZBqqBgWPLu4UbY6bZia5GbClwp4c7P08KfybRJA59qV96bKEnUGjIAj+1yFwuyMkgbTezpqsCa
BcO0Vcx1HHKDGKzy7oAtX80JyzKW+OH58hjaGD4yHm9pHjTY4Gs3YeLhdJO8v0x8aofHp1IBjm9w
MSAd6IJLmCmH0qWgKhF+n4fY99aX8YCRGHwMrqSzZeDIR78M8uYsnHaFYCAEXOV7G87T9czPrV40
GxQjSjMLCxOmVyYEiAfys2C1UgBH9CmUZEODe1ri7Dikdc9XnCiY5HrmHZlIOhnizPwEm0gxgkNM
xvivML21GIxmG0FR3NcM7tS2rvjFJLrybu3C9x4peEhY6vwRVFqO/YozrJCvs+MyKPN6Jb8g47G3
ndlPzxiKmNvYbXk0luGKww5lya2x49NlUmOE3OchpUa7xirG31TZDHskqw9YQ/zzl/nN5ZLUBbPb
ukndo2Ea30yYOZTLgcHXV1YUS7Izi92PRzNjdClcRkPoPuLF7IUZtQEYIj03PIdEzbw2FmW61SXM
1IZlnKgqJ8WXTKe1Tsyewx2k0temjJp3nVDstKaMzirgnG1UykeYerL9YtaEjKiiGKwti0NGOT7l
eZ/zm16eZ4kFZ5nJNB2pbSUTySgLqHmLlj/OJTpdZfg8n0hD89bUJcstQIP2vlDLOCeG7usg4+Yj
teLkNiCtfIern+encGkAOIlWpc/biZfp16W8DRGz7pKiLh4qNTJFcrkmfTbkT5e7wQJZcBpCnKkB
Rz5zJ4aoo+G5t0FieFwVKgrPMqIMkRMrXdVO4zqqoI76DZWwSztMwlpuPQkw7OST8EUisS2PU2nW
59kZWCPb/HCq5TtIKQ/fOpKZBKkXDcU5kq6t7Sbjy6QokwVmtLPZlPYTeHcOW86x16YDXpr6ZXxi
fkEO0DISHHuGlqEN/TSpUwjGmvKz4zQRa9ockJmsYncXIN/Q0+xUixkL+R5TUGAB9Xoyx+YdqiMD
asXM2MliWoWewtnxWUrbDJcXVgcPz+WY1QuJjcnRdNU2bvKJrn4i2cSuln6CVO+TbokJbhnaPAtS
dQ4GfLtpPXYjHyYslT1ueJI2Imhtpj8KejyHZw3J0oNWzMswwuFTrl1PwlMoGSIuR6Vj8qG0pAre
ElRb8FVmOAMSvPYOTCXaLkYm/CZbptPwMqfrAJrJkyOD4VtQQ9EigQK3MwWes84wdG1E2YjPXdVS
ckiyUo95zY8sE1l6awf1+zh6fGrzIiElb4efygjsgAkI/u96VPKVqgTO4QCymkvZbFB4krSV3SjD
5JCFQT++NA28VVCF02Yc+MKBNs/Xhc1I/fJ/Xn6YiFm5YgxrAE2luFMxm4H/m3t9p204DlWaZ/sG
HsMWwKk8JTAvETF5PNmuCGaPAJxsvhb+TEemAmJUuuL74M6Nv007GtjLoDjo4EHadKaqZXw7aUlL
JvDb7Rkk8I7VMShzdRhC9408wXQzL5uYnoHKdiDkQwBfGMJTH5OOeSlX/yPg+RcCnsBfNC1/vank
Fmzaj6+/4Jh//Jn/q+DB0+QSqhotsAAKfnZafyp4/g97Z7JlNZJF2V+pH1AsSSbJpGG91tuHdxAO
Ey3HAfV9Z6avr204EQFOJWTMc5AZi86fnhrTtXvP2ceIe5ikBRiUTRSGiVT9ywjlYIRysUlj0zC8
9+8VPAHEd4chGHw9GmeOHf2bSaX32pPBti2EeYwZhI8DAPBqF2JXaWvHFgJbhvFdHh3QRIR6ekTa
4tX9BdMbIHw89WGYQlQfRp7gK4GEcdknFdonOWKe1F6bXCCfDgtxXVuYXAIN8RfFBFnyYdlnw3Eq
8lHFRxIR/Sy78pMFHOhm5Xfj6SxGNxd5b22fh5TeUjJhH0yvnJmG+wo0KpTWJg0tRIZzENbVhcDC
g5iQSiijcw0Ezn7v1gSH0swb6Qrd5x1iBpg2HlGdt2GqpjR6QwoHEpEIHd2mCmm1bpH4ihoXAnlF
eoPth8yuxG+Qhf/vqfmvQJTcz8aJ/58fm/P6U/b0Svf28m++PTah94ekWczVtJk30x/5+6kJwz/Y
MNN+EP+I2/55aqSP09+W9FO84Cta/C/dm/wDtQDT+EBABPz6rP0LhrnnvbKKeTRCHI7CcNJdXN7u
q8dmcgGirKmyzmOx4pXtyvIJ9Cpm+Smz3XZDJeGy/xn0SgyIqduKxHWuAmSg1yuB8GqL77jYx3Y2
Q+12Kmz5qiZ/J9fNJkGZCSFxsqqdauLxUNVr/aHyY3ZaeJPe9NkSjJt87gUW8zJct7jiExTFESzr
LAjv0bCUd4ik5zf2/FQ1PaDZIS3eUT307xu2tWT1zmW9Avxp1dOAtkehtLJQhFkiceOdiow/R4zA
Nvdt0BUfSdRiAix6UyVot4/p0yMsKvA/D5u4jKbrRBMGepjsePV2fu+G3p4eGglHPbwBgFdhLo4d
NRvhmRhErrBYzuFe0O2QhEeBcwTrjUukHeiwNuzaThPaty1ZdOixo2F5Dqu5fu+NGQPjOUwoJZei
u9Vtnjy5uE2IT3CZ1GDbx3bdboPJtbcqCxdCdVVz4wuNd3IJFWGQml0J6ZNZcQpFpW69Eugfyjoa
m825BNXNJJKsBphg/YasFLQNmbxxuoFJVy4qhr1kAApVhTes5e15jKTuHkXRgD9mGDAAacG2vGXv
UzMHvfBHNMC5XqdLQDxZfL4OTncxr7juN4yXomST+Z28Cu3KhU9j6fKdqNrpfkKAu8knZ1k3UzE7
j9gj4sfRQpDXLj7xMQAor5YVJsSIU37TrJrIPBWv+KKc6c/SULKwvlXI8eK+u0zDcP7COHLNN4ke
LWrK0jNVf13u2y6qcxI7IgKIjKr7urRUb0IkoAF1Oi/3CS5X/5hkVUMWPOrnD3leAk9aaB9TX3Qi
ualD5MtoMHR2l7aF+NNNqgxwos+nYa/s72ky5IepS71Lx80pW1OI6GcgtJNho5t2545zd4ZAcb5L
wAxtA0SW7xn39RfCrqLPS7/I/hDYVQLZWNDC2EOtjO6AV6zLdhiTxnrMExHcELUKeH4OYws2G/qx
Z69tBMP71MXBZK8Vs6gRQFbl1A9cx+Lt4gzpjVT5cD1gHbmQvYt602mWDkFFjRwxYIMJuihvHkLR
kavVjw1AtI4/d5rEu8YgNFH106890cdooE4vFU/5o2KGh66gfKFTF4qOX3vBrMDmP03tJPjmVDTr
PLgbmgh59lVt24q0ZPzuI1DLBYZSPK9U0XqZhb5I/ZTw7SW4ccKcitCTGDIFjSzwPNE9Y2I57wc1
le/jONIbp4zncicnLwKP2rrNllBg/36a/Im6PnPGLcly3TatM/tEALC6GmlIHVHn+BtG0yZcWifE
tczFHuYftyLPy108YKjAJjOXbxU87+oqmEY7v0GHv5bRzmvXyb731mGp2P0ynfBJou2ss2Xq33ll
utxCIGAEzkZiwXI0X8xQ/K4ZnvTHajSMOVXiAJgqfduhlzin1dNtkOQk5wzGy1tSJfu7csnV1ivy
7ICbodzLlguJHXNTxYyZQFic6NRspmokqGXMSFm/aJeMnySs7jjJuNtHGVzTOPU3fm5d5Lm7mTpC
C52QECoRUEWobvDepUz7zuOhb7YOp+Ugo3B4k9ne+2hqkx20tIgZ7Wxdk2Aan5G4jAtgsv+sYWxA
rSAxqdCf+mEmwpxzGI/2ZY6FQG8d4BQHe0jfKsEMHZD2u1BqeV6F7bPPFdtDO7+zdR/t4rF8l4j+
TbDk+c3Y1Y9eDMuCLozMNLEAdnPPpInccCVH7I50p+yFsD7SVeeC7Qt8DcASxVYHNf04jBYEEqfB
dZc5w0UvhkuiJYmkjUKiAMXs7ZwBcuTGQza2k1GRXkBEhVUP3H19bxzY15FavEMAWRg0sHcZcLWv
7KSHdG5N9Z3N7uMIWsI64hvmbtLNetIkssfcP0BUqeba207r6E6sPUaCJBvL28JSy5sg6j/JJrUv
oLU5l2sVdXtrWMJq2/oKLTcCb0Q4Ibffg7QJW/Qdv9l1ykdwkQ0VITOJPkF4BLlMr/ftSvgNgAtv
ONHpv/V7gIlCFADv5nk4VT15cD3C8vu5jONb340J6ZlAIftQaulMzZdRTDIQe8j0qVTxUzrY3a3b
yuXGVZG6zIjpuQtwjN1PC1i1UcDoJb+OkAxuHeKE/vSxnW98i/9LyRfAb8eRuoV8XtQ83IVWJLcA
jPVB4Os5kOdTfiGCvj6ty36Y1glioyeg9KIdOLHGWFf5mEl8zWnV3QG3K3edrItLIcmJ9GO3PUZq
SJ+9suTZipph2MpiuuMmLE8RAosb4CnwlmsAoiQxk6nm2DfSo4U90ls4r1YhbspQRDtr0kTsLc4H
ELLBvsMdc19FpGL6o3T/hGMAYHNxC+LjKAvo9WJ1oe8o6wPKIOI52cQcaXcyo52D6MIfFn1Wh5k6
D0ZekapYg3OrZL72Mgz53+7yN7tLV7Aj/FWdfPq8/J/rzyp7/mGD+e2f/b3DNPgso2jFshwA1WDD
+sMOU6CRRQYboW3lj773iFBCR6ELfkCi6fxHC2s8IuCYQwEjwHYp5v/NDtN/pU2l5ubjIYB4PmCv
yP+6A/3Oj07Hr1yXpM6venfK9JPXmGZv7cnR29uAfetoI3jn5/osE81QWecNwAW/3+Jsr8+aJbOP
WB1ZcTGXQh6ykfUrgDXrpeJJ+Nz1pdwBDgr6tTurxyQoBgKiy0V79yAL15Cbdp6I1B4+lbRdmfRq
5Fr+Hvtyzr7QzqxR3s7NNLNjbF/2j+j22EwGC/zz9+XLLnP1LBfXPAGX7D/J6OItYnal7rctakIf
jx1r8GJbSdF7NrhYbFT8SCBfDC6QVnG7DF+dL2HOmmD/mXVfTTFkkYRYZAa7qu1LzKEFoYt295xa
Q3+QXatvGG7VLDJ6yR1ArdpaPyCMlNn//Fn/1UYVhxT9mP+8T919Lp+Wp/7z90L0l3/zvQ49ghoS
epJZPhvCvx8+JOoy5Jn7yrh5aeH89exFf3Cp2YRGghaJTZzCP89e+AfZJuQxBIHvhl8l6v9in+pE
Pw/tEW2R3EV6F/teO3jFaSnyOc2dNerONKT+R/YtdbsLWijHGwURaqtkX42HttM3ZeNSX8Oy27K9
juDv2u0hnwGxEe+xOqibJzz9dY1lGx/l8lmNgbUL+eFbrMp0dpORXYFl8a5DdgmqbicwixxQpaDF
FnbCbDmiK8RJZMJU+f79izoXSeGpzJmibEJUv2cS+6a3jfOqvyAhqdgRqgsAW5bQ7NO+22Aj7y/Z
zOWboOK1aik/PxIbg5Va9EF7jp45Pm+sfryro8S76IfsQy476zErK+sh6epg48FUg6/gJvjsWzjp
4dC+WRVChUoNt2wvP0GV4kvGfFMndW89F5FRRNW0074g0DCpx6OdFF9aEPCwraMRw7i9jnu/ZaDu
dvCwu5VPT2f3NhDKxgQ/Xo+owDesQLeZEz7E83TtxGgpU1Xf0+1yrtRCYG1ZEJHlhoRduWF1hQL9
ygvbx7gaobs6o7qgTvoQgSIL6AWDtRW3hS4+AADLwTc09yq31vdFWds71MEpnOl2YjfOYCPL6i23
4IMS8Z7IVNbFODCHgCbd50dHnRJHuUr7jSgsIofnorlPaCO8a5BdvsPaWh+BxbXbDl8/AkMwxGiT
KYPs6suwtjfQnZhFe9aF2WM8NZ7TP7R41zZpht16i7IBu6zb3gDsOYvDFee1P3Zv9Jz2j14RPgRD
1hwbxdCLAjW5CuJCIraNnLOoCyClleFbUg+JGcPv9zbxYtqLVTPILeb26tYlYfLZsjuyiAHziVuG
ROJUZQA+doubAvFu0m7dl+RGCcBHe6i5PV7rRtzR7cAqFMb1TgimrbGRO+Zm0J+WmITnSnXRsf8q
Akhax9kkGd0YgGhMd8M5aNjpqOnSKIemw9Jb/lss2tmlVwU2+U3jvBv0mG0rGhIZVipMzgeHJLme
roFG2akJIDhvciYX5Dsy+CXqabWOIcSb+IuO5HJduoTmMlj1in0pM4EnsoQAR7rj/dfl63+V1u8q
LSwrv1zp3/Sfk6b+fp0HCmb+yV9VlhP84aF6AqqMdxavBh2/v6osgGZ+IEImzMz6qcR4B/zVkQz+
cAPXqKW+eoq+mpG+dSRN4CKJVZReuBfhiv+7Pj5dxx/lWbBW0edKFJ80TP0QyNOPcqKCDUexTFF2
kzOjy6OtgBnfIbUpgjdR3HrerRd0OGMaZpn9gfaBYZwshndSxHOzqFPH+AJuYNGBPyQAZRR3aYjh
VP3ph7NV2ExkexCAsE/OiLKyl5ux7OxPld0upNWhgM9COEJpaDNVo1+S8hC6BZvQJvKSPcyP/MJM
zr4IppwN7Zou/Gi5BXHsQZhcyMKjD9Ak4Ejh4dz5cDKOydqsOzoAQM0K6GDbWgTTtCHfrio2UOF7
ZmnCs95K2/oYgrTeVT5a5RoM7ClIiVMguz6/UsyQz+XsTx8WkzzmQaMMNn0dpHc9WjY8Go3SN/O0
xhETNjoae9HyjXkVIfrGrVC2u4g41csuZg47f8WOL8HHjMrw7TAHaX5iGGzthqyVb7Le9hZaLirN
tmVg/EISstImjmj9bJAGZPpe+uNY77gS+jHWTQ0gNcLSS+80uWeiEUdsqTVjCM3hn2d0MC7XRalH
AiEc/xh4yj5PmMHvkXNjNkBxVzkHOQYEerNYtH/qnmC6JOlyICNyri4s0BXNxvJ5F2yreA1hUy9y
2ojS45YgsYUuolTpsOIAJvUORY/U78dJd8EN34QeqkteHo7IMlU7KBuwTOw+AD2Zp19kX3r7NMmK
syHzWAjpxO38Lpt4V6fytls9hVg/LZKdq8fmFnVAf6Eb0Od21Tm3lh8hr5ir4CL2mLpsIAQFn5YW
obrioTlJ11lpnesG6xxtSxIED11ttVcekyR9bdcTSvkLt/CWsGV3UGOr2XMiQOqT6geDE1lG2pyD
dnG8jS0AoPKeDbMA9FA1eLRFC4QoGxJ8QsJ4W4cW0K5aOXu305BwrVZnlvdVWyN3k5aK2ndlP0u2
/s2Aaj3l9btB4EWLQCglhx2mC3IlciT3uJKA9nzCCc/0OS9lITdlqCvraoZDCgQCXPtpsEJ6VTVx
TEFcL08onkFLFcMy7TGHVPocZ2CKAgxzF6FAGD7SM/qwbnPGxoq+80iOBdav1WhWiRGQVFVZdpMp
7azbtKME2zRwSHmy41DGcFI06fV93kx4l+N2nq9WsMQd9gZPbGnJAIpv8VQT7Flb/UqPg2LpJqjt
DFF1NVXymrpwORFHYh/7Qk44eUQC7dfxeEXmEhFaacmMMBWcYYc5jqnNfMcO+l1Vhsujmw3NcSQu
iRe2PdytQKnWWxI1n601qnmmrKBRSM5y7Z/GRgzESNILGQ/JpJtHhVbQ2zB7TB9W1ALN0Yvbvj7y
m7kh2VJ8nLES6XsP6UBz7voBeBfSG93gWNophBkJCfUcqmP/ZbG8t/6E1khkWJvv58Kd27OlSJ3m
vI+12oWtRZTdAOV+xXh9i4KE5zH2ohx5bcJq5jP9p8nX5cdVifAiR7dT7EKwVupKOQsRp2Ko1x2f
BHUUhfoeB3hsbTOuVXPAMZLv3NUTtxZ01vkgJto8QZS7l01QR3sR5mBKLHzUKMdTTIFQc7OdLUqX
61x4Sf6x72T+lNujBd6unN8PBA315Kl6Hs+ap5Bn51iuKyewxvM+SbwthOscdh403v6Sv4Bv2rEI
Xtz4LuSAZBOEa5VeeIPls8vUqC9be5PrkkBRNYHTwjRlJ6SP9onY1HM7n1ldL5p9PFYLrOoGiSn+
hLqdqN/AGD84OhHv5mX90+MWHhkcKTAIEVq4syBk3IoqyNklY6zpSaXduYyITd2jjsD2ZSGC2DZq
UXcY1r0TMrtpBoiCS/N6oQq6Xsc1yI9h14jHblSPiQL2tmHaDNjKyeCfbOfZHkFazQAZrnEZgUTS
znBHMFyOOI73V3KLtTamc0m7QQPUqsQLX8v7Stui67uEJy8snMP/6qn/xsINzJ0C4z9vnP9v+ZoT
//Iv/qqm3Ii4aUOOZxRIxRT+XU1RX7EDtpE1uL4LXfS7YkrSl0Lpje/bC1+SCf/eNvv8EVlZ/Ckt
ra8j43/TsjI9gO+k7uZwHNfBfMa2hu/JXv3HWop3KDbgyfY+p+Tx5F/KCjuNvVsW1+rG3TiSevsu
L2l3HwYt8BENWIT9ZxWXbc2wCCGBe2gtD7li0YVWAweEHjSqI3xTqXrb27xI8aJ56IAC0kZxVFnI
gsELEn5dTnoFh5bj43pD266Fl57YrbXgjJ2giJT5lIyIpDVjjg4BBQiYo0Da1/kbHIZ+1G9LFJJh
fKjnfGhJaxiYbVm/8Zo7P0pGKG/tSBh2Lv+j6MQP8OPZaYYAjOGw+p/bgVQgNBWJTNGY9R5t+euI
CScfqRzifL9gXcr0g0dJzaG56dTzfYj6S35npHhlA+CQME84GABoM1KI07v88ZDIIVZsEPvkk4MJ
DDuUlyXFxYpPF4ZLapELU2wQsqSOiUhs4egXucL5g1iWFO+nRiFg7TZyooa8KO15sNP9GifrtEPF
zKXYj+Oaru/SPogttQ/WogtO61o4/DU0MIPfMdYdJhm9iEf+o7fhx74pEAJOMhsKdhQ+ISM8Cz9+
pzgtANexsf9sL5YO7v06s5q7qoyb9ea7J/PmxS3xPTzgR1u/+SBSxz2P2QWgHdpEr3YOuqy6CMR/
/AkhBuy0fVvGhUchb5MEoYTMvTdk0fpsT3Xgl9a4bZ1EznekP9b5l18fCaqO7587cyQ+OiSbTTXe
JuCFP35lh1ID4GMefJqHsA9OfktE3wjy2BJSXCQQ9Yjr+vUn/nSSGWhg+v8qpJKchVff3XISSyJ0
Fs/l1PWN3nUalKwZK6+k3v3ms8xN+I9XxZxnFi6PHh03PJOY15EmbkZ8T5v57iflJFTPn6E5sk04
jxEg5xdJ05lTXGr2OdH+335J7iFAUbATQrqKr+kQFBJDT8zi8KzsaAop+qQBisWulXF2f/1Rzs+X
MGKmAdgbzC+Lt/3qhObAgIoFIuEn3KqptM9iXcgvpTuyRrErSuKkfaOiNbZpdGXsxey9PwPKeJcP
sqUlR1BErNgtEPId3eY59G5vmxIJWF4VuE4IJJwWz6v6s18f9E8XxjcsLNDiXB3cYa8XNCa3oatc
u36uNRoyMtMswoy+zICz/cemqYJG7ADxNGP8u5P1890HqIQ0oRCxn+c6r5etGL24Yi9rfQRR6rjg
EKWfTcz9wjYFdexQFg7lGY9JIZ90WhL8uev6HlIsoWt42R+yal1AI6ahWsePCUKE6CCIDdGXfqU9
2pq/OUvh62vLAUof0IhpcyBkfH1t0e217BH65iP7KgpwxD16XG+GQKHT36zaTvR8jIZ2CE4WZAie
pgFnEC+DOtCaxTKiwNXP3IBVzpjU5szw+vOKddnMDlDkLy8LMGU/qwsj8yR4HFBVMI2ZK1lwp87l
OHB16n4MeA3jNZi5Iik5ESzRTHtSPtAFABveQtgd1ftV89yTP8sgmXPh4hFlkYctEXT5wfU6n+e7
S5dM3bTgEqrPwTI5mYP0KR7WGx7/yH+sUZis75B35xyjQ6BUTXVdT85jMTQtkX8gLMr13ToKOT/M
fRfMd7hRGXaxy8xZQaArs99hXpwqJCwbdPdZoSFrtxYPekwwIV8G0hQ28oPGz1Mjy1hyl78ZUPLy
V5hrDVVwxPCejrfjIg2QTHf0e8ft0LMr0mxXIj7aypaIv07Km/k0K9FtcBIEpXXvO0b0M13aucuu
S68OETY5g6ovU6KKp4tJTWx0GWbFZuWjEeroyxAkFC9LOx7NO7MLY5enrQ27cXCBJtVtUZx9+wL0
MVO+KiV+FOQ7GxEpJ9S3a26/QSVmESsr2jPVnqZ+wH+I7EA9vR3aIu//+hld21m0XbLYz6A/uiF1
/Eakq885mNjB89GqTVkcNfu64MQM0ZxVD9sLZ840N/gLy0L46kVd9hPOEEwn5hOFJanaMCeCI9u0
WnZ8PRZ6c7s00chbS8B55qbJ4yCv7nCKNFIeciHM7dL6ucszNdeE82L0xczBNaObzw8UoXRieYD5
SqTyhQXbWz93EC45h42aySrZ+iyMTnwflox38t0qp7BcMN3VM60uumamdsvprPNnOqBa5EvkURuo
604AFU72DC/MdZewszi6fsXbDkUYvAVH0ovO41cJ4iQxX0TD7PFTGnorPApTTo+RdMNklLy7ercZ
OSTNt+c3lyk3x+JhJfSCLQFMPII67AruFLEyTT5DVis4vLzKCNaEPEEiTHYaECz7j9nk8QsiZaBN
pGys2MkTojdXnMFJLcCbN2sozT1XUgJC1hoVxI1DQoAut6gpreeHNqz5/84JSx5gmRMyd6J0XKky
6J7znEMaXc3iYXCwT3knevNIe5H5ofTUHK4ECoyJ/4ytI+YHmRXod5FhyXbQZ7Oyh7y6nksmamJP
dxMC83alFjN3tcgAtO/IVVgd/0yFpYFa5PZDlEJZmHeMzKRZmdIyxUkV2NbBLyKGQoeRaYtn77i3
obgks92uN77Wits/HEhu8PZRtUBXpVBYmuAU+PT6kVjaphu6DeJcZG8ahxkIdiYDPWG1AlhkOwfS
0ofZOs8G2+iWVd+hLiOIZxis5RLwkOQYYwukzHPnYfjyn+rBIVWPMVxO2tt9VHWxV58II4tUuA0A
mi3lnoWY5WY/iiRH5ZW0UxMZdk0Q4qyI3WBM8XKB2CcHKCxYZoPnFUScl5rFVvOdI2KR1iwlskil
aXJVNOnkyNOIIc7cPFlulhSJE6VrD4WOzX1pT2rgHorBMhfJZUOHlj/r3Hnq2Y37gqVy6GrO0q4y
xJx6o2yMEt1pAP/KkkuQzMRVqjG58S5gyrXws6LONqsg5uGIO9fO2nicD/bYLvxNtjAdfzb2sVmX
CpuW5G2E6YgbKfWmhOUJ9xearssxtVgd4BpJngWgwQM31EwfQzfnXP1O+5chwF/vLCyRCSaXqbIm
PtpzAFa2B5ZLXkc4YVDh7KrYb3nyQth3nIRxnDpuR0Vbo4GXDlaP9UGHqeW9USi5WoScZP56Zy2U
Yb5S2PRNv1npbPD5trUU+rkKCbC//rYPYdU3J2dhIthEx6JnVY32CTHBwkIKt649anlcvjvsq3VM
t3qKu/sYcBSi14aXv97PGl9WS57VYnGW6JJKHux8Wimnz8IMDAUe2pfbusoW82fao8nGEDFTpnAO
GtPX3NKM5KXlWNyVYi8AFfYL4rMSLxgsyQRFxNYLCYrEE5M6WBndjGV3h4CyH62NXB0dfIA4Wfb3
dqXKhwg0TM491HdZdwGwE0cWDIGpfabB1VmXGH0t75p5Knpg2khZ9yFjzYXBKOum/OTl5drfVQ1N
4qcFmdPyhszTklRrqxyby1b4SwtJFJePzxSSfu1Av3mhB3jquzRWoDErrDtXouS1uo/DkZ5mxzUi
v7VRwHhz3sJzj3gvISralPRrv5CeSOO5dKNNi/B2fB+5zuSBYySYKwFT6hUKiE/p6rgBDMP3R+2s
Qc2cj1SyPI1yLZd13UVZudrMUBiYN5eKh4MkqLG4XmzbaQ9zJBOx8ynQ1geYUWnDiy8Y5cWgNV00
4Y2us9XkNjQaK+w4oNeC+INchAREWviEup5JV4w7VIvLesms2LaPzsI0+hC3OFvHDROSNdumsfCt
m7ZoKu/tNDASb452SwcaAWRjK/Vg0h7Ga2sYgQR4ljes78aau3rj90GAok4izGw25RiADT6GJLis
amPPsg12EUEuxCRkI+TxtfHCimlN0QgXqgtp74xtnCoP60+p2zaz2gHL1N3nKPcFsRITYc5y44rB
H+0jFt3OD3cTBkuE6XFlFcGJ2ZpVFMc5gP5SErcX1mKMHFy0EMQIJ/dHvQb7QEByTk69y5fJb75V
37Yusa7fLUnVNAhvGzDuGdNRdNP+20X7bevt2hhM2Ew9xYS+ONOz9KnGkP7xwPSMYLn/6XfnVFC9
oKPKayViIeHh7kJTPva8wHkcUi8wK1yFPIOlJLNAQsUH2qVLUpovBjvkcu0Si5IULuXMq8fHOcxb
Zqx9oEZHLSU/8zD5jalTSMowOweJ/oKjhTVQldFx6qoseGR4UXMoTmvJIjrS2KfX0E6dzzLJQIbK
PoSr3rpH/MBUwZhYTRUdwchmLctD9PrLZWwt8cI7HMUvoWNOHaziLPLckpII/o9gTaGbDyGNDn8J
tn/r+0RosiBWpcs7egGxR2myaPyZ7aGtpXlzht2iOFJsZZLPntAGNHTPPb/jzxpmWfwwm5EHz9Lg
N8grjgOuWVaUwpOGTOvmTsQR1XCvnf4J8bmpV5EXs9q449QHH5elq5sDsYY4qUn4mXktji1GSXFR
t9KULGkEPDiCAVoHo/NlQvYFzmkpnXnCwu3U9A02so3BCWwiu/c5/azh2pRIX9s9wVCZt9S3N5jn
NJzHAuEkK1oQkd2D3F0gFre2bQK8qgGFVrHpKCeCvtGf8F7hCKbBSrl9/joTa8cjtJlIBqYilXXK
T2yqkTTrXeHUOkSAa6HKzbaZTR1w51cq9h9LYvIKlJPmMvLCdJx3bP+m8SHsYsU3FoxBuUbTMEun
P9VJQQDxzbrkdhy9nwsSIYqztA2SajlHVBfMD6t0TRXLZMw0n/oeB2h63tq1KSrskWzfZbPgyOCl
GAYdN0tFv85R4PTsXo7gFFyqFIwdppqfGVn0/plNvvkc3qxj6jYZ0gsJxuVMr555DoTA/9ttsE5S
bJWDZx4REtpMw6vOO/4CKEtTqDk09B+zzjE3mIinrHOPnSuhJ+6Sl7drOs8o9TFkLxSq6HVbqkAS
Lky9OQbmfoQpnFNZ25yB/Atgo5pf8Pvmb1OV9OvNUoaS16WTclzulpwaUxoWwQRfZueI1hzty+NR
jD6nukTAy0XtBxa+6gry0px8mMMlycgCcpjK8VRDMOA2zTQ1QX7wehT17basYZtdY95N5nGXlFAe
JliDwEQoarG/cm2x71R8Vr32fAW7nTPTrCAiKIcY27DlS2SU9U9zPxnR9lBM7cjiohdPXHkLMC0m
S77LfVbZrtkE5q3Pjs12lLkggwfu4YaNJ9d51DAMLsXisn9CZ6bVfFQusRFPc+ooTgqeE1P5DDD+
qDWGJuz5thlhlRQG33bE4VojRDmoJIGVtyeNEP7iAbgijWNtWZZ6Foh/1hvooDY5Smmbsh1BkJMM
1lmIJmx6AH0hJmtrLQ7n30ojs+kmA8xUYb1yzCZfgofkNxOsFvNDjI2Zq2ZmRZTrKmTIt8362a+p
USK/Wd9x1s2KSxQme97zTrb1Mpj9A7dTQPQRP6iPV7NUtqzJpE9LX43pvpaKW/8MzX7KVqVAJv78
8ujVc2lKq9KqoprUGSzQQ7cbUYGbGwMADodJBsLXsAhoK0v9xvaUqkk9SFaz4/Yja+RELo40jzi7
5aS9JmnRM6OkJU+OxAyq6TZQch3Ow0k55Vk4uOwpeLFZHvWBUOPM0hmQYMCPibyxZ63Ku9pUovir
WcW3y8uukalYwVPa5TPz6WsK/inABrawOu8BPZpd4MvGosQ0xEE3q1o0qTQdOWktYqOVHa8340SB
N4b+lbt/SeuaSwoH3Rw6+SK8CfcqneJx3EPd8opr2dIc4S+umjsKlqlZsEYuI4R0BaErqzcQoIaV
yUAq6uJJNMrs0PXLyoHu3BS6FYRIvsuvu0b/n55RCJ8XaTKxarjyXvUDGX8j54jK5aOKR7PPnFOL
YKedhWqsRPQw9Xzf33zk664abSoQvz5+QmTPP0dHM1OvQ3sMxo9+gLzuS/lya5TIE3l1/frb/fxR
JLdR4xqOFM3z1wwfFwLgOtOd+Jh5sVmfmsATM0UhizVr168/62s38Pv+sUPrWDrCdxGEQH183aYc
bMMzJ03noxLVxEZmSiuXO9EfAWDoLd5Ch3fhGjQsGhNG/IEmylx2YbltR+a8J7oQZrIRseU1a8/L
yvxt9lH3qJgpkaQ/8E6Q0AP41a8P/6dTZYDLFLaODe3Bgeb8Y29foVEY8eT6T2PmKI6DF5TZFvJy
ZQv164/66Z4TNIaJJiCekL5q+LrfTRmVuWD926coxdmk6UGH+fLOWaV5RII4WX57y70eoUDvAh3t
uj6f6bvuazto3w0iTOjfP7VeataoUfGw3UwZK/td4kbmnRVH1PsUE5pffy4x5PRvWO0q//zX3/31
aWZqis6eJi1jUphTr+/IpR7VvESJ+EBPgq2jhlOhn8MaKXL6mwv6+iy7PnYDBrHAsiUTpNfN64LC
EHV17nyY6kYW12NbmhcUnH/BSz51TdX466/2o+eWoQl2eNrODHkhQ1M0vbqDxjxcWUx0T5gTc6J0
34vYLHMsiprriu2xVA76U8Q0EdYZP+XN+OsD+Mrt/v4JpNTCGWELH3QcOeXC/fEeZpcI7r8FNtGl
OAnqPbOsFXhkB/kIscjXsmXuU1MawwQ36/e3prjlj6blVQV4N9Pz5eXkVDnOKvpVvqV5iiEvC3YL
K1gPXglDsTThsAvFaIXLJnOKkdVaLr55Wc56auZmBwaaB38jWJ2oRUY50Txyll4tGeUbLbo96BCM
aecZo2VSAZrCMrXVMA+m7LJ6V7KLMTlEXLOgzahtJFl1/Hjcei2HJV8a9AOlPatmUbimaMphLpmK
z3VMsYxQO2clsYdk4fyHSQ7G8cKd1WyaLHVBW/bXp/+nG056Lu4WOAmwen6+tSd2Fqllr/o9Al9B
zZq0o9kCRetoKoBvLetffyQyhB9Gdmapxb/CjCZECyCNf+b7LEUGZXokg3t5HyXI7MV+ylDgXfuh
dAvrZA82R7DxcEGziVLO/2PvTJbb1rJt+y+vjxOoi8ZrPAKsRUm0qcodhCRbKPZGXePr74B8/O6x
fNO+2c+IDJ9wWhRJFBtrrzXnmKCTaMKSQ8L/+fuP8fGbk91mqqycpOXyh/tR2wmcNcfm2MZPoqD9
eUiyus3udDHo9ZXetNe/f7OPKwieoCXUxTVtSPIk+H64yFHeR0lcNs2XviJR7d5KneWySNNyqax+
/1b6h1ua345DwnRV22HyZhjqh+ogIntISujbd3kDzSsIaV+20SaijcpONyFsjHuBgXfGfxwaNlyX
Izaoe0phq3ZXJW1dWjBseZb5fTkYkjpUI4ecCjsB+PMYOywCrzGRoktba1SWNoDb2gU3Ye/aS5tY
ZExHLr2iIRNfKcLiWYTEe5kUaX22rNdsCDC77xWFdVRu8kLFC/z7g/DheHMMiAjADKQzgcTK+vEY
WGQ8eZndjXddli5P5rBgVCEIwivYOf/+rYwP1/NyTlm8oF96RB+zjn64niHT0FPVzPDimsX7e3UW
rVPRV0up37HUswR9n71LRDochXzMly7p33+r+27pECiDysG1TGfpZ7IXLFnpdDKm6CgoIu2U+arh
VoUohs5NDBhAOjZMRP6EbI+TmUWt3/w9+GNatAyRFJnq3DszcSP8W19kywmfsfBaj8r7dNz53pog
kGXp8YJyWs5kqlG1ID7uWfiLoK2TpbH89wiNO5JrN2XmwXMvDOlyGKtJywZaIL8/pO7Ppw/rHNFM
oIkRLIFjAYf94RKu+Aa9Czn2FVS+85jWuaVvdMajOxsrhkmPP0bgaI7ekewCGWLpDvMd8Gt530cJ
qMDc7XKGpujvPGUCkmnHbXUXsn9tbuUIe8mP3V7fJV56zhi1vfal2ZQru1biyWeWY99AFyqOMfLN
E0+keGa3HvciUJrUeJiZI/cHooIwfJcSMWlA11DcA3vBx9HKkeQ2IsVuTZ5KYmNKxTg5U90HbTlV
a2bi8h5SrXlAYsmUIC2BBPIQGRjhtZr8gmrCOk5jBA2umyuV+Mmydi46z+fnMi40i/wgO6aFETXN
Vk/z/DI4BoBajBfooFTFzAOFvt0TGc9Y85Sy/mybTUNZBBAGhV+6YUwwlVChGC6DovcSZdWZWX+Q
IITbwetp2MRp+tC5NkpaN+xE0CIjvMxpR0vM1BRcPIpi+vihzmY7qS+okZsvmjObd3FndX482tlR
OGTAmcmUHH9/Rfy8WHNBMFZmMbMoFfBVE8rx8zOjoP3jVFaUf+V8jbewiCF92JIYJk6bat/9/s1+
vqG/vxmifwRZ2BI83vLnNwO6QWlXe/lXW3UyNEKjetFy+qurLBOn3kR+6o9wY8+MCMk2//17/3Ll
v39NtDqMbFjEP+5HOqvxCmHW2dcqX8L6DFmKcZMZsI3/8Jh4/03/XXe9f0tTh9hLLj3CbO/jJnLU
M6GTdhR/RX7LPWPoPC5QPWdaEoyxdD7lehZ+SppQKVeqtLwyMHo4rts+sexgJCUWCkbS2je1XXuH
XKmcO5638AToK7b3WUbxQtJkVq70VjPPoIzzt6wz3Kuc9uy51yf9wUvZp660QlOB5onoxshIWseZ
ltl0bwSzOG3waKzV3vQ1LSKyMqqu3miRpT5DxzT8mfP3h1rogwiPQ7KUAZRBHBdMhL9ksWiK04ym
O81fAZhy8GPg1FujSCXI8/E51zz5RCDiGHR6xNCjqhV7Z+aTlQe/vwSs5WL+6cw4i1hz0YOQAsdj
/MMDRRNhxvggdr5GHYMD2mm1gPeK7QxjhJzJITGzcUcgydgR3VBmTHuKbFfQtzr1pd23QB8j5WbW
InNnzBONszr0vmQJ/XS/FsopmXIH6iW4TSMzLvRA5U2hcNJWNoOxyZ/bkbFLSkav75Se84mysS82
g5m8TXaaXBsOdGlBp3iXREV5k4E6bYMibLqXScYdxCldnJXc5QFho+veGHqLLdKok+gykKeTIq5X
+QKotL0VmD5GAE5apQxCeCZ+Ni3FvQLwaT5odLVh8QsBxOH3B3c5dh+PLUE31KA2u1lHX+6/fxin
QeowXlOd8GuVmNY18QnpPcGP0xSIKlevtYG9xB/e8QOTmKuK8KNFdYseyUCC95EGpqm6rDMend/S
MjUPtM3gNITdpBxpVKYbBhEtK70V1V9LQ5X3STS2Vwl+0DO8S2Pzh2//66VFqcnyqbtEXoDs/vD1
6wEKsBvl+bdoZMDAvr0IvxT1HPdBRXb5qlJ1yBZdVkD1Ihc3nmCm29YOIXwC7WbwPKCOCjL7urCd
R8gU/dL6pYWeK018EnbS7CrDGK9JvIj2keVAmykcTx9WzaTpOPFKNSOvT3MLHxarVW4VDssmFa1y
gtnW8wODoxA0HU+3EwiNHCcNftdo4OntF9i4rzLGvFSURkbuHnjjHEkJHvd1z9Dz3urZmlKLNJ9b
fcz3QHAw/KGFd1SuRMZFvk3X79bwkpyRK4q6kYkmc6XWlpgCG7QPp6H0mmZVJGQi+By/QtsjThnq
rWpH+kNbF8ljRxDIm5noCa2ePiWM8Pdn59f1hyvFQzSHdI0Io1/6eobOJFSMg/gGp051FrJm+oLK
Y2JqyCljT+V8nZsO02quvEx9OuSoR/sy+9PH+Fmp/X7B4pKmbDZQrpoLquCnewSlVJM1syO/hWDo
u+D9hIBRj+VVIu12o8KWu+AU7TYYq8I1mPvxKSZboeQ6mbXLH47J/3DDuqZBb5mlY8mp0n/+MHPW
DX0xivRb5Kj258rGoKBLRQkcGrtHnovddSer9lCaebaXo6Gd2hyk3sqR7XgL3NhFkJwP/VWidMYb
yvnKWrlVIr47QP+lrPgDdH45ZDZ6V4tbHM00m8oPh6zPwgkgi9l9o+tdRXdUFlbj00mcVh35Xte6
3QtmSs1su4FbW8VbPKsOpjsAJcMWVklzb3kyulKdQdzptdkxIeEpsKnTWnK4oxSab8W49/uJ/o9v
9TKV3/7v/3n+moFhTho2Ka/tTyZU+uZsmv+10WIhhOyesxLe3M+YAmTUyyt/cArUvxYOAKvodxLB
39ZVzBYW/HygVEhL6Kss7JAf1lXrL/p76GKxu74nz3Lr/bCu6n8B8uDHMVtQ/jFO/nfcFss6/t+P
Odr0aPdpcNBrUPkUtDd+vmtMEsSjygU4K3Ir9hGlhSvdju7/cVBuv/+6f2rcfy7K/34TmJnLJs3h
Px9uzbbolRKpPZB/gXNidPA+xk7v+KUw2/Xv3+rnXvD3t2JARbeI7C71lyZhkYXQuSNj3o19Qj9U
JuJIDRdSPrL8La6RXabVyhZNjgm1eir+8Pa/HE5GEXwIz9HASCySxZ8Ppy5ncOMornasJRc9cx7Q
CwS//4Y/r3P88uUt6Fo4tEIpQz9CJWq0MxQnWsVkdbjQkLlvPPJeOkAz6Gurb79/Mx5UHy+QZYNB
ogpER8dd8jt+/kZGVBGywvNuZw7EXUQi0xBcevTBhBVmB9mbd2Y4VHDAo6pVVxZVcLZiuESwcIZn
ucbnGyaIKiPquJj0vn03OB4k/qL3iILnkVqsGpQM+UqvtHJYZYDL69QjiyjNjBcAeNuICeNbbrrs
detW1e+nRSGnTF6XBYIEjmsiSj1Ci4QRdOo03k8pQUyJHQ1gE3UH9gCOxeyCdSJ6ACKPniarjXMY
kWpjsfH+ZC/O5Z5tFPFBbXTdEQq1ijIvDApiLBDUWhVww3neCzc6deS9b4wse6Mg+lQk5qs9u2ce
95k/INU5lOr4JepxInuQ4MmG4HeS2zMHopyrragstB05Qa9NOnyrYw+DHsEd5QTII/EKYn11AiWG
YrCvx9EQvqfY4UGPjHuHxLpDGietXzUO6b59/w2UmncZkbAEk5am1/BFoktrm4T6ucLH2BwFThEh
rhnCHqK7DNepOsanvIHQHi+dWncajlakkv0LSQF2WsT809u3SHHGTUIZdqmgRAYxxg2qm8S5KlFJ
q8e81EKNWIq6tu/Y9ioPsejrG8Dn/B53HPUL1oP+CHC227E9B+Bd0yblrFrxMcyq+oT13SJwgLS6
bPC4RDIERlUB45rqRENd1+mbPpHqPQoHN5j6avRp+undE0jPagn5nbQrZXaiS7LwJfKk0FbhIgWJ
K5Q+qyHRvP2MgPeKCIj6XM55fZvVzRWcPuOpmt32YnaG2FVKrJ0WCfCOdk5B/J2dbLo2H7d5ZjzF
oramlUi6aJM6xrhjj+qdKenSLVEh9QkHcHHbSXptTTedmLmXle+RerWhw1M9FfYi9UxwI6+00ULn
5JndkfgjGooA4qgvGlz/5M2swhZxn6dFXwiXiPe87GHsF8BGWAVjOZxJVrpL4cWvFCTNWzMjO4Qu
jFglcd+wY46GsxIOGnS5RN2xH5a7KWvNvUVj8TgVKsU4jMvihgrdBb4X4X1gKB+pZyOspudGKVRf
ctNc9VGqHOE16Vtj9GIc6GDmgjSjESXCygkqteLdImGQgO0pCupBQkCQwMXTYfG3PbmizfFWR4in
wnA4jmlKbvhiebY9Jd42vco0W2QwmkzsrWbYkY2NxHRl2HI4zHoMeIWR7iZMbQ/qd5H6meDxbDvx
sxEaD542TyTwtOonTNbqTu+NLw7nFd1k9BlBEVhKhyNtJDPskwKaXYgCGEZUG4QQ6YMK3QJJPinq
u6o8p1Uog7yavyYkmrkIhQUUnDDq96ESdWtNUc/j1G3asYh2qdJh5faosmYo3n5EattdzT4fVUkz
KEGJP2mDUM54bnrcdgUqoXUzbqoyMi6WVYLs0URNvLLTN7edUhrPrNvuPskGY0u6C41zZnJQ6zvO
kAXH8TqUooWcA5DgrqBwR5FlzXtt9Ig+1q2nuhiaFRBqBX5qWPiyDPWA6fEVUQzbmAfAKutVtu/R
EsogYWxeN5m7lzTyRRZjHQu13I/c+mDWrhLMsxIGoVDcUxSKb+Hopf5cNWun081nTJblS9oZ/Q2N
zcxbWZJ7jyXBvkmmdLxiryVJRtfrneEmIiiGeXjERWzQ7yD4eUUG9TRBXOAGgiY7pm8eardlR65e
Qpp9Z2NO7cCQiAw1maVsmCwJ84aO7BpNfsN9Yo9fSfRWbthRIzEDrSBqJ723Yivf4bEsULvXsvM1
fNV+arJ6SLeS2252zCuyVgaQRIz/b7LGVZCrANKrKueVCT7W6d7jvFehle7d1HWQUo3aNreSbE1M
D53bfkp2kAwAhNlevOuI+DiiyLB2VmtZNzbzvl2sRBHBe+sMDM1WTjGHn1bEHY2mLMB55W44SPLC
1FnzKfVLcEgQNjHHo6AcsuyBqFrzC6Ka+NomG++hyQ2atwmzwRQN2HWnle1GZClXHiFsO1PIGjg/
FxkPz7ecnDSywmqkvFHY7Hk+Dvs+NVgzqpGU+GOrZZNOXqJsuu91xX+K/D8U+aBWqGn+dY3//2qB
4P+5+efG4Ptr/q7uXe8vG1oN80HPZFT5Xsb/XeF7JoU/VkpbRw+APdajXvyBIbP/QshKGUdNRRPx
HbL9d4VvgBRku2DBDFsQgVhv/p0Kn6X95xKOqSX/YzpCUcoIzfrYy0Edrpul3vGckK7rY7RFxJ23
/XYO4/Ego8razQrJNH4xDNNXmBvOlQUUBueCpg2fiqJT2ZuWyrN0pHoS2NOQI4bGxSZoHsRBaedB
1JjOdSz75tMEteyCKlZuBVrJfcbg9ktRhi7maSc9UM2u26mpXpiDpzueJXWCZAF1KFKkcn5VSwHJ
gXQO9AQj9xOjfHHwcpkfQ8fgzjeaFTKw/FRYOr4YGWbwGOAraH0z7POETEWcebYBbCNyDlnVcVuG
crwp4MpsS+l6VxPBerBX7FE/o5P0rvGzkKo4JeqJLqfSI9E0qg3tFrlFvho9al7iXUPwvGWl6k6h
rl1mdWLEaSM5zyvTU1Yqg603eoLxasgm23c1zJI+RW9766EyX2nUEWv6x8C6a5l0W0uqJc5M3sSo
wbZVSS23eVeIO7KRbfZF0kzJFx7Tnde0bTCYQ0Zk66Qx8tG7h4I0xZu2A/PbFsn8imx2eszrzjiT
KjntjCmtr20jHc9M0xOfeWeyYQHsjupoVy+Z0Y0BHidnU/ay3zqa4GtAecDNlctdnw9gUYXZfVU8
g7rNwnLllUc9j/bmInvtKMtWgpTJoLHCUyZK8mFdZS+FI4KoKuBRYL/bVlVvvUVeSj0PaPVIQTps
wS6Fe4Ar2S3yn1nfeEoqDuhFQmXNw6E7lnhh7qMp8Z6cyob/Qf10CEt7+FwSR3DxQjM5zUyRTsMC
4lh1kN8ewtZsSCJT5WdQluU2o4ULZRzB/s4aJVGbYkG0kf6anOBzzBtE4ZLVuXQZUyQl2Ny8JV0w
aYz+ykbdd+uB5D0wNLBDP51N+dqNI6HOtk1hNXbG0UZXs81KO3nqXCd5rMpYQzVcWucMG8dujKfx
GkGncdQHq9jVXRHdUJQ0Fyghnj9mpNpkSkfUU0herJdb7rVelfpTjr7mVEWm2CdMb3cAvk22CqKR
NM9j60aWw1GPB5PLsap3itquaZK2zyibVOIZR6GtCaxxnitj+EbyVLaPphKYB16YfYFPacPYkfrZ
IVfNMMXrNBhl5CuRqT85bn4pCCS+bxrS52Y1V89FbBOEBBpeOVgKBcaKuky9jntGbP6g2NVzE9bg
pyNRYd0wDO81Cd14m/e8KGJncecm6hKqhotQRfVyJE4tWw8Qs/d2J+0Ay0P22TGa9oXuYV+DWNEu
qMv3kT7YB9DfW5SC6I1tkL9s1FNxRnYCgCqUO3sa2oMdzvneFFkRNGUHfJnF8qktPKBSVhZupsSo
Avp34yqk9PhUNvAiZojJviGYEszxJBa1r3jEOjLeOQyTzqUOcpETSp+3juFh0yEsb5V63AzSro5V
jeaTBMON1abZNiQp84TMUW4reQa00z9Sdhc4LgztnKqRsQNkpDbwHmjZ5WpfvxrtxCfBujaoo7Mt
tGFc91LrlHUMgeyxdTByrUqSpJLV4NB0yOcpupnJ7NsqUBiT1TRZjl/3o02sNdKDVRRO6y6f6TLP
RUckquf1dxHQ+QVXyIBN1tHCFGLIQ4xGNh/xFlWnCWrkWtMAtOsCeUYUgapJpOdgocId52H39qWS
PAh3UPcS9cwa92sFY14UL5Jg+WNYxN7Zylx73zQWwV4L8uicLPh6h6g6dMXNs5064xaOnnurNnYG
iyAz1OveZVvhhktmmu5Ke41627v3eGpcz2YcP9SumVwR6vUFpZC944k4+1Pa9NdNZJKyRVv+qknt
3G8nxbsCeFPfwtCuTgSpVfdKmMjr98grwuiiDRGFUcD+oVxbTWU8MA2HfNPyLevQLTbxmOrf2CB2
p4EZ5LNpVMvDpZvNRzr8yR3OHzJ9bfK7MQF4EWVkLPAXRUSbaGF8q2mMcwbPXBKSqvGz2nHocxK4
gmlqSdwCLH+kOWKlDDSL+AYsw8CFpg3s0xHicWY7/CeR0W3zZGwX31t5J7twm2BbXmNRmm9Fb5hr
eFAqbHiCFlKE7blJlOG4WbiS11of6Qd2heLLUBG4NSwbtx6axomwgvHY0P3dOUAgC5gmtUeMnZ0E
WT6ojzKswx0rExyDVg8m3bZuZ9oUryU8hEPZusoGb2hzAw5E7i1gPBvbjJozuZfuHTrMcKOplfoZ
ZBtZfr0DRmmaFHtjoPa/rqfqJW/m6VWdO5Z/JrAzrsrRjLajMWiEtLrGCor+0YI/xFYkrxPgZhgO
8F4tLm01YUVL1DOq3QWckqbRpYNUhgS/q+QEUM5rz1VUyV0Rc0uvxtIRdLmbmkmFE7oV6QmEP/Yy
1lfmOChXiZ6tJwJobvsFgdda3ZNFsvmKtZYoG7cbuhfR2k/4mJ/VsHvDpPXkFuOnXJuBFs9kEJPU
Sgxi7kxrvHIXvYrKQxk7zqUvhX4v6EC8gjcdHxDEP7l9DvL42U6gEYhDiZZc7Q5l1VR9u5X2SM/g
RKmVR/Zq1vFXrRMMv+Z6UTVdjUBng24YO/e2aqsJB70dvkFdNtyd7AdOnMJOAtNjT9IZvK1tN1H1
bMkAKk4JXuziqWQBpfZaHLIj3LsKN2x2cBVBFw1vekCRJ45aNOWHrk6cJ2uyqi9MKKP0NmQQfyT8
WasvHWkf4VbOQs65PzbDjGcraq30K3E8jXJnYYSx1lrch4TKK4kocAYkRpAr6kTTosg3vd08NE40
YDqIZKBOnElS0h5GRR92Nrg9n45DBxM9HzeedCgnZXxIavMKsqtLOLVSWCtB//VecXplRy1yl8+x
XMeMsQ48QZTPsZJEV6MjNR9mwnTdx1FFSn1tHeZ2gDSbDM+m8KZD7dkKFg2l22r5OK0Q4FNuGbPe
kThq1Mck2TP2wOJAXBg5LbhLYVUA/MEWZVsq9mvznM1xE6SVQhi8iYuwC8PwUGd6cmhVmKcaoRqq
o5XkT9gEkURO9aWjQeHjx5u2SdUnG+zSwMIiNVzXiSzWhIWXjALpEq1aTFY+jAR316klUZlSz7aW
GqpvZodjmK52mYwJ3WVD+0pqku0+LNmYTvPamU4lrLuwMheZAurPJJP/mdT8r1DSTDGYXPzrTRwG
1/zba5u8du0/93HfX/ZjSqOBjKbBjUDvHTG6gKF/TGqMvxBAE2HE+MLUvoOmf0xqSBijKY9ElT3c
983a/5/UqH+xhYNBbTDmwQzhaf/OPs78IIBeZhvcIehOyD+CBPILZNTSJ7aa2C93RR5pgC0S7itc
R3gQ2sfJFi8u6plVWQBFzrvRI5vIblbjOImDq4nSV1v34vauOGDwFSdCMa56l+xTR7EpS2uDWD6y
XJy09wjcMEdW1XzemEamBqyWtHzwS29KT2HjhXTTZ1h/LqEVBCqMK+AErlhrlTOuIo33fI/STFFC
+SrPlwD2zWMvPR4ACT1XAjJ920pfbKVUA5nx40JjPSx6p96Xff2ouTFBglZvgMq0lHUWOvcoHj/R
Annpa94e79KjLJI3biFjRUsk8bEGnIGf0jHL+T52ObZrta4ebYgs+NedHEszXy+PUBqNgN6DXnH2
de3uIUq367Dh0NAvouWYoXpMxRvi4nFl2xxKbF5NoFb8UtlzCEwR3fEVOAy09rKkaYKw5qd6gPA+
ykBqvRDpFxE4xS41SaYsJAuoXdn8qzDPg9u16+WVqUn4deLRbpz1pZCeOASlNCBZt9p8jgp59ibZ
r2XDW0qMIUfLrPj4g0GybMUHMkqbGOk5uhONR80J5iJgNX6b8qpAVFHrpFlATMQAT8ozs+JXYpfB
G9beBfFru36nSjd09MkKhkNgtkTRo+pi25p6zSV0Q0FEJ7shVOhkNM1wwQeXo2fQhA4Gy9m7mnJ5
v0iI22WfYVZNUDpcB9pknLPeZcihepeBnTAYU/7IVOvcJ3yoKBXmnp0CGXeYB8mzzsaD4wEnhHvI
VdTys0xUr5OGjOyqIGLWWfDmdmiPHCYurE4SMQW7/Jrr+Q3jHdWHzkeXQ/IC8YlzP/O3dMly6TUl
D4bWheSD59LPMo5So7Ep0h3indWq8Xx8ZY/v5zujowrZhsuqHfi+8AC8FYo+Tn1FYdHZrjyoWvTG
Tc5VzVqO8JGr03W4VJiBgRWpCJ6VMX/FVvliaHwQ7jyKqRKMR8fhQsdxIYuKBLyK+4Ssq/BAEst8
itmSABxqHklKJTrL4Qy7HReTy934fjByepvswfjRUmQvWUGucKg61QEokbU2Qy5aKRpS6tlMfsqa
tPQRCKSroQY9buDr3UBCWMI/CzXIatI7K/rF6yGKm6PbKOOWFgve/SpM/PfkYOFwU7JVvEoGJnG0
JLjKcv5xHHJxcnVuVENlIYA4LylnI7lWuU9U2SfnPrYI8VwuEBgKO1WD9DuaEut5AbK86OgGoORp
oG164hDFar4dqWEWxzS3oUDe835uUfcs5kESnnuQ85HGJZCXFRDlgWPzfpXPS5oyBlpvy7ZBrCeM
yhu0xTKAVlD67xfAcoVzi5/JmYadPrGMeT33tzkTwPt+mtuOznVbcxnRW2rXfaqFzwDBlJ0V81Xx
6lEmdpqyCz3idhEUvVC4cQo08cb+F4Gwwd2jQrPzM6P1fD1nLqfWpNI6iTpeW6O1dYf0BYYD8YvO
kF+FgigsCiQUGrOq7CKL+7SYLe1qcmJv49hcZEyd8iul8Xh3yB2svRmNSBYHbWZDPJpbzGJkJ2Mx
vAq1gRD3xrB9p1WNACNxs6r0pt4PNiJwJ2deNyaZulMhxa0VxtzA2jUWt4FT9+5yDzv9HKNzww5K
DG3ZsphgCu59q+Jrhz0fAQATdxEUgR0pjfxBuPr3tUn3SBd/v2nhVff0EuD5k/R7y4BTDWrLPOtT
Om2h87kri/05j52Bi6kay01DvegLBn9M6dT8aoSkfN054o1tFodm4g54P9bIBkQgSJW67TTOq5kz
UTTHlvwv12IJXDZY+GDCWwDFWYDBTm7dsHqr4AM7WZfCEbLIkk5YT0xFJhutrl/ROFtIzRgbFpVz
nxVmsRZKfKsM3bWzSIEJNosOUzKSqqcQmqwFdjepaywdpFXlo2Iv7MH5i7Bk1q9sKgJ7DQ65ITp5
rlOG0sUYsLHzLJzn+oV4exlgUinT0xQ13QHvN6fQUAmrIrBKMzvGrxU4jCJpb+PIxAAHYUrSisMs
3af+JFp1PU5e3azZLpeab1eVcijD7llpi+Jr4/WvZqIW3SoyRvHmVoYCtxKz79wgHx+HXZszmPIy
AVwEclpl+GVac8+nZq8EEY+iAOdkeAINMCsbaWABvhY6Wqd9Djsx2wF9aJVHmDtEL3dRL6/C2DMw
BtfEDPnVJKrk2uphmq0jPQ+VTzkT5gPgk8s/SrH/QR6yaEx+1qAsTgAkzIjVcA1+lFFLT4HZW9Qd
oe0Tu5A5fgPVRYhF7l7A7MBpAkXrm8kfPZ2/KCkc3tekU8N2evHsfdCKe5Opg2Aou502vC923ING
Ir7mAwIqCJVvv/+Wv4pgeDfUX8wCNE/9BfRICo9CHHTe7eTEBbJUAp6gEUogs/qfSc7/ahOw+NL+
KNc6fKubb9M/NwF/v+zHLsD4i4EMJn+TjqbFAIbz+GMXYKHXogWK48RZcmP4lx+bAAi4NkhYF5ck
rgPjn3lO7l84jNg68C+quRAO/51NABqvDzcLfjjVQfW/bDXwbX00OFCq89jorHrn9Upi+HlN5Qil
qhbHOOyt40jp23+OLGqDQk3ibk+KTHuOSzgKW5Fqk/DrupfZKhas+U7Y4fBaAtv0coxg2NNxP3t9
o24dkbP8exXD4lEZriOhxQY1XhheRj23HhngPksN6Qi/6tIzaPjcimI+A7q8FGWUokRH2rUqSFtv
IJRTFdXUBydM+NbCFHK1Tw1wllVbtuqjJ7TUXikKAX15PohDU1OpFBnPTbvkhYPtKGtyfMbrbKQs
0RRN+xTOOhuDRvHeGr1myYaHMIIxzOZ6z4Anq+kZifLZ6HkCzgPl3mw2PGyXA4UzH5ibE79w/nFS
KQ2vHrS+3luint0tyiuvAMbW7WeRmj6mGV7YWEOjB3oODhXokZd5D30Kh8bPpas+Iq6fT3ZJtWHp
S6GhjvOuHXgw9wpF36y5A5C+lHDyJqFoGJLC6FZx65GgQLgAoexDg1StTl3UTHoZKU9dZ1ifXVrQ
2cruDO2qdhtP3Q6WJu8nQTUR9BEExDpb5FCCWqpj/h+PN24plbc5Hpg6UNUdBFSxrzzZxuvSct3t
++drlk/FlV1Pq5Q/97psORk5nVk2UE4+bJZiZtt1FJCFW84ogTjIDYxJmtV9t9DIEh0Bgga4fNW1
UACvbD2MwZxJTcw7G3GlsYktR5A7Py/CkTScFXxAxUICLvawoNA7tGnP0DuJ9Eei6117o5WTq265
VFAGthnXgluKA9sDol2LZcRHIxqTEJPVzwXt5ftaMeTnuKynZRDTXEEw8hi19O4mNvTaDpAUAbOx
uuhIhyV+SKdlA+VhZUR8mPgw+gQpPC06rL7gS77vLq1Zb3J6N565ElZFA8r2Wns1pgQ0zvkwbdkg
e1s8WMbbYBv0EcM6g8mkGfMInk5PExKKoMXH14IGkTV7MOcgcNk6BRAkAs7wqq8LJ123kWg+AVWd
ThBjhG8gBgjmVmWYZmfJ6Pf0YreYerVNLWPjHs6G2GbuqNDutWNPBmObZO4W5DGS9cJ8xEnRXWWW
+pC740QF0VcDFrFuVuZ1L+Qpi0LiIhvNtjcJJE0fzwFoHZVo3Ch0TVJ7O7e+mWdZ3IL0zc6NYtib
YZqyWysxtUMXEQmn0SFdZ3hHd7Njt2u8k/MhNisSC4U+GP4gLeNu1GzkftlEnY/bjBsVJuHKbAQ3
hg52z2erIzZMmcf10iBFmBSms98NjbJlaNqcOsNLb0bgh8dcGazbFoTTuo/7lh90aJchwpPhsh3y
EHt4S8QFZlXnsZ+V5BRqWvQ61WnKQ4NQgYlTP5cEn+a2YQ/4EgtCGabUYKig8prnufK46ZW0HvMd
Zqzqc+XBk1wPvRYzWeuNBOdpPt/R91PXc0rIaY/c6zCrZXGv2DQD9cohS44BcUFhhDNBWefTTFgL
QFSTJkwOt6fLLYhtLBQa+9SBrY1tT8chLItzPM7Ng8f3N5ilzmO6L7NiSbCYCdylWRijZLS7eSUG
NFWrDI0K378C5zXHTqFhdilrv5Z6fLGdSCWhRdbC1+ssPfbtYiTva6YWKu7NZGXY9CRrrx+3sRrl
/jBlzwVZdvQuJ31foOq6JllKuQghWfw7PQZBOIypwVvIln6LO9e3tSvE4X0vUVAunpGisyo1dhc+
va8suFTDN2/MxEEW3KFU45r6/S4qbRatEYbcPbYRN7AVlWW11wuMGs7EE6YmfWELB4YGTy51k9th
0D9p2On/i70z621b2bLwXwn6XQbn4aEv0Bo8D7EznCQvgmzriBQpUpxJ/fr7lUg5Jm3nHIcHt4lG
8yFALLtEFqt27WHttaYh0mLlNFBomJzA5bS7Qs8mp5+qGNnBNad9dZ0Qw1bTUCS1EjJSVzFkwnXL
4P8DX/4K+ELbIC7v20nTCzZQ9uC1nCUw7OKPDtAXZJToY8DrEfKWwiFqXCUwMaQ8oTUHpgxXwx4I
fQC+2Ecgiml9IJsKMIbW3Sdou4rKkwC9gMjRMB/ir96jvwe4ph1XKKI9BhwNaVPU2ZWOf0+S16F5
Hv2yXJ6ngNvJz9zCNbU7ViHqIMlv2ue5dL8eFeXZNtJA7q5Dy74Dmpye0g+Un6iRHJ2gHwRh07Np
fCXg4ex/cWs8nE6vCgJVOIVdypIyoXjjkVM+QyFpG96gcyfdWDsDPer1aK5DJZmFn1xZG2kzF0rF
dIW29mib0ylS2tn80QoC+TYBBR/FMxh2gZnvttD2VU5U0GnvJPL3jeOkBpW3nJN8lxsjlGOg1pVA
y+kkgKZ0HY+s08Kb76aQzKKNM4UAEgLGaaiZXvzFqfLVaViOYJhA68eP7hBaAflKng2WLaylfW7F
mQw5brWelfh8kZU5cTazIbb7uJON7IsdAr4p4oj4GUZHfzXOAMneA1KQ7jRgsHvI9XY9cVH1BJFJ
856MnI3i+OepGvreMaytoDYAJmq3AQlGr1gVxyiDfkWvaXQSu7v4PFqtZZwVNXlwJSe+sTd6OYXu
iupYeL4NjeSzSSX2o2yX1YmZZOkFsOAc8CpBsWvuUKT3UTS/jjS1ugxWzvHIXXtYnUwO70aa/V1S
16T7UNMJp5TRnG9wAG8B12d6cTWCV+12l3l2OTEBsswKNy8vV+aOivHKv4mrjFomajsmZNKGvDqG
SVC7j5PNemzjsYxL4FkcgqrkGneS5W3vcM5VNKIsDt98ZyL/qMayd0WONlG/rFexMy7lkcthHc20
aq4cR1A5fa4kCTVAiKTOSmOr451sguOtCQ/zRI6NbJLQVzLbBaZ8ivTgdmbC6jlWxUlQcqKdaVTZ
JjJUdbfMenRhoSsG2tmXzleyalOBNqxzR5b81XQeSP63bSonn0MTArUI4i594gFt/YSqw+5aDZTy
UiX1/Yj8hHGs0eM/A3IFRp9q8MSv8nimuCG+FPOuHe8gEKBK7m2dhceyB5kfl/DRC+Qu9CV3kpkX
17ai5Rd6kWQzX3PtEy0i15iOyIQphavyQCmSaOkmRl1xp4xXHHws6Xhjzo+B/SZ0o9Km8I0QTJuM
SmTE5padzRC8khfKilN2A1J1iVMzv6JDX5uCV49PNRJgxQRiN+N7olS7eDI3HflMyY11DNRVrUCR
pCbJsjxUhGKXnoAgVqKNSYLdjnwSm6pdTUnxrwTZ5Hz0GZgXrXjkoNIz2Bplmjb1UJ+VzONZbu5i
msJlHwivZwQXNP8ze1QLdxMtJ4MFuPTYrxSdKMWaaw+Q8xaws/tF/JnidXBp+7bN9O0iyE/09fwY
gMVcQPPF7qIuo41XvjbPofb0VZChqV3cmkhK6QRxoXHmpfEX2yl292a+K8kIJtoZlDUhWPUKMOtW
HoXXWMLie+5UVjzeWkYloSmyo1XBc2PPpjsAR3iMvIf5I5ibdjbVo7gkQQ6AMb+GA1Q7K2WoWMcb
mmjXYzmHVemyCk28fbvK87NwZYQ6wDE/2kzWc8u/0cPQiMcouik3EBwUt0ack3jcBU5ejqsg8W+o
JW1PCgWKAbhG83BEokze5tNtvIO4DnNwQY8IOBqg1Juv8zSI7txMTcNZiZd+NY+K6BKZGCJFU42k
Gxcet88kt0f+VM5cbSoBO7o0WKP2LJYr5zzf6fEVupXOR1ehow5lo+AzWpnUpit8n8228GaYZ4yv
nnjew3qVUiJzNYjp6S2NjY8JrCSjb1sVIoxJGUX2nUJm0Z3B6UhD62pLx/uxJm3sJWTi0Xm1kYvv
KwsweF7J+Z2c5tEpXQTT3cgYITSDhNuppMDLOUaWS7tw7Hx9bBZ5/AlUMHS6c9lwbmVa0f8I8417
Z1blRj5N4mT1kTriFm+0Sj1YQE0n+RFWEgx9GvU3/SRGy2w2NzJv4eAGywTjZX6VWugpkGcvdFRF
VEu49VXq3ABFAuyj5wlfh6Rs/if23b4D0l8cR6aR/KDthK9Y2dLuErpKFWpWdX0We0o5iwo9mmEb
yrO16c2/5V4u8w+LjtYaNrmHNM24AkAIZefOgUtV2igBKfbIvKRN30ZGr1IQnZMSOTonp4mQbJ5G
2UUKv8T+tZ2OLOcCOlWIJTKVh8xlc5Y4xsNaRVy+sNCg86JS/erK6fZsvTXNj9BtyXzr5kGh2sNC
1D31pkTLDmQRJkcHbl9Z84cyCc9sMyPS1kcQFcsbNHWlYDuD0HZ9XUFLf6KFkGOQ9S2Vm4CNrtFn
YhXXeiZE+pRMmW6cijaLmH9cUs4/4GOKbmNFLS/IWdOPk2yd4Lumk8LNVT+58CCHmcabsDwRfsm9
P/LCB1aprk408IqYjjV9N7PKmTuXSZjjPHOcxheqFZUkUQDlqBOZZlttRkd4pU2RTKTru6IkCvvj
LpO+GhCABbPIiLx7Da0PqiR2oFJO0SAgna6TUQUxmp9uqOw6ZkGhAQQjobeL/lGWS/F3F0X6r7hw
vC5nMdLW+c1I0ry7SjI+eTCrnqzXG2gPVS02d5MgcdSrxC1QIaN3XLlB3U8DgeSEPyrAGMdpNtrg
2ku8rznigWghwrv6Q9WjDWO6+aMiQ8ohGXPooU0n3lxZUSJfJpgzdlFS7SDrz5V8jN+lbJHzS8mY
w8/sLdBL/56MZCQPKxm0RwF7//namo9Mkc8faWMVPUcHPAoM3rNRGG3uCljYrsP1urrVaFX+VPo5
tRMDNpwVeFxldEyi4W5lFxzWQLevHD10piXYYgW4Ea2ZsDEnSUJvl0srub5BSRNJxnwKwsN8KNZl
dG/ZEchLWB7tc1NLCuFg6ko8QxUNbkd5l2rjuIh3tCAYou8szIxLchw7bQw5RqaMS7qZqGCs1/ll
JNPjPi6wI2t6xDRDn+CexH9A1VuNbgGObbSTjEOf+moI447EGpjDNO0b5/k65iQgzxBEpx7gz3JK
05cz52jV8L9CX7U+laWsTamCjBLWV2VcWLGHoSXLD/U0+bn1VQxUsoTq3txcr0kofI0VO7qT1cL8
Ec2t9UlorCDf8Fxv9KDJ4ESt0IyCkyiJS6BVq40EMkCGZ20cmU524m628kc4yx1QS1vXvlnBSv0n
LNoawpzSSjrbWmtfmgS0g44TNTMkZPAiR00vDKtSQqN2sv/PhHXNg0wX6WK2F327zZZxdbdMoNBI
DmGP+PRjSIr2M6DQ1E2r9/7Srwf6QITHoH8RKNLgL7jDWoHi/qb2N/OrMXz4JNPskR5rTRGCu6jt
iJ5mcVEE8sGpNB+jtWOSXBetzpJU/8L+C59N0lvT8OsnrOfz17/zqyeoJ+js8b//i2BV0E/1mwX6
QaC002EQrR+SuPD5LBA2m6pCmzTV5P2lDm0WZGB89U3VnAdPC/Qda0EVuCjif8q37ce35SNAUpCu
WM301PM9pEXAq+u7CFRWOoUECcqMp5f8fBGYFg3+1JI0+q73F2kVVt2AZkFRJbW+qR6LwEY0EiJO
XW3eddcgIPmNgAvVNmgJxFU3aQ1oFmDxUIAI9jUIVPMEbWxnK8ANQXIMPB9adftrcItAVWWt9yKQ
kXUXRJc0qB1e8vOtYLNIBOkr/l09CzXIc0CLQDGN3gYBMXrSlJh9qzkUOlsB6VXEIWlhJVbYX4M7
FahsC+KIXltBpVAOuzY19/ahYBpHJnQ5ZIWR4xTX8J6e1Hd9U79vDjWJow+YgCwORnF17YF5hDwo
xCLmT3M5sEOBpH7fWVBBWCB+QohTT4Iw+i17wNEJ97qEIE+9FlgrA5sFmVOh705QQJtLHHzNdrc7
O0I0HLPkJNgH62kC2DSwWaDLuNtU/e6IASCOCk8uVdund/18LcBiT8TAySEEpIf1+Gzh3juBNcDJ
Ak0EsGxxdeyBZRxZGqTNtAM8zc6wJkGhhtd3J2gGouN71tHaB3xhD7QjgFB4o40jNiTHQJUFkJF3
8vuHgqodaYpQN9CMVxeBLBlHUMipxBKD2wOqKol6cL/n11nkrG/BTLa/mNDnJoBNAHMChFuHTVJP
+KBWAfXdnrOgmUeciMibUIKrr/YsYG3wooHNwgJ7+HxYpoBIQe4iDd57HECKAeGZzX543UGyhAOl
MUkIteyv4R2Kr8BT3zsLuImsAtjO1WYWOjvCJMGE3wDwoVkKg8ugIFDeeykQKUiw0ZHlb+8E04Q4
xYBeH0KB/TW4pydz8oJR8t1rQD1C+cVAj6jxkjuugQgXoRklw9S4DoOzigDhlXp79jgbSQ0oqnjO
ZhY6OwE7ILaCoijGEC1Bf/eYhDrdoIDUmyCguwp0kgqgzg25CZuHNwvgm+r47fdXAakTcga4SGbj
IXVWAQkkAmqRPWo8iOGl0XhLdVbr92eB1AmhApywpEn2F7mYlp8k+GdVVLmkn2fnsDwEuKMFbVU/
b9E+glIZPOKhttINm40jxRJMcHZjMYZ3OkCs03sWLFpRaBARvSav+cy2cqTRoQIktzkjB2cXCOyl
+tX02BGkz0VTPr06r+8IFZ+ahn0cxnqW6nh9SJEDrAL1Tf3+LFB0lSEzoMm4KSd20ml4CgbtRLC3
18nbAT2+CBn6mkWN8Jm2LLqDmmxhxyyyQY5wyEgwNCn8AT0/YY7d10Xi+S0hFMC5UG+CTl3B0qk2
44+i61J/PjxTAHqobx6RwxEhNewAqfP91dkENgYTHQWLkuaTqRjY4SiT4Op5OCrWkQ6uAGWR7qnI
eQCxiEZZf6CWEAe2d3EJSyih5KKbCObsr463bKsUFiTJkKXm8+FtBfouehtEsge0G2g6HW37q2sQ
RGsGCXfBVFpf+1X3nzeLD2EWpAIMtXLDoNWrKzpr/46X2BnhJxBJpTOFrY42AK/4uZNMqIAVQJ+M
Tt39NbgzkVS31jd3oiEsoVFYQIPk6Smfz4JhHylgNjV2S/354JxkDvPe+0BkSGhKApBZW4POkQD4
wlTxHvct3gM7C15p2npvAkkAkCi0K5pQ+3j+8nEIhGS3RLp5oC8fZFzflAFPT8XAQM21SY91Xj6O
F9GyKWSVGrfof8kIvilLI2tkPP6eGeyM8dMM4huSJCUzcnjIzlKQZTLJwBBZDLXr8Z8/BDr3/gyJ
qUPC1vf5KapQOiZn8kZssK8ui83WxNH1Fw5oFkwK4z0nQUBuUGrXecev2kGOwiOdRDvZgsHtgZes
7e82g4RHIi+ITE9t7TpbQGRKVBvKdJIp+2twuUMZpqS+S0A7ArYD4vaQJu7GyCKNLoBnIE72kzC4
fYB2Vl9jgE8IGplSwsEp6sRIpk6BVRA8yk3ObHArQdFIZPRcCtQWUc7SAVw0gXInRrLwiiSKTkJt
tL6GZhQUsj291wImTxW0PwdccmdDmMRIANfpPWsqDoOLFBUZGtO+a4FKKt4xLVWvx8t07QvRCxnt
9HcECH/j9HzqfJlAX/o4E+0p7jJ5revlrV84AG5eft70eYhmDoU4svWLogWm/u7azxD//1fLA9kD
8J99eADk77+n+fPmAV9+deu7Dk91+OGpu4wX8YNT7T+omtu8Xmzom/kff3G/2Cyex8CkLdmZP+/k
hYDhU3z8FwMnXmdcEV32Hpf++zBoD7w/pvoP/KYOy9tNTH9rKiYLH77YOHBbd12HGn3vehL6Ybx4
DA8TKxZf7bn1H/lXlMY9p2S69BfFoq1pWR+0fW/7oLP5IfzzA5OTbe7b017jQ/p+yzGz7j623ie4
IZFF7TvyyTKMV+1bbgpWfUc+ZcZd93CHYqHIKl7X4QevNun9rfV99rhwWguwCSD73vCZ77tB6CaH
O9zfcp2m7D108OguOlakLhH3Hjks2suizi73HfbipUZUXbvoPTADvEXC03OTX4aZm7yY5rrBr+9t
Xy3cYNlaGHXysv+4ceUvgsfnQzfdJ/2HTpLFg5MlyzRtrWmlLsX2Ht99cNzVop3Prst8/YfmLEjC
tLWyGwB2/7GTBDJzd7tt2SalbnT4J0YPkatovc8aBtF76DBIOzakcY37jny9vI8XHe+JEFqgmfoP
nS/a51bTbNl/4L+Qqu5pTIQU9tvcqv/A4FfL0n1oHWMQt/4TJ7q48+8QpB5e3j4+UCmCHH7w+yfv
dRinzofJIg45Kdubsw5Ve7/V/RdMF15376t73Hnf4W8ctz3jdZqh97Cej0fSjmrIYIj2sd5Dx8tV
t2S470XqO/DHZRAkCC8sOmGCUjf/9R3+zgkflx/OkhdnW91f2nf4T2H2xkJssPn/zBe8XIgNjqfv
8J+Z/WWSLFsuRdNi0n/ssq3u2XQ29x33C6J8hwUtbEqDeu477NclHEFB2hq57kTvPbJLZNNZ3mpN
eNB36D8WieMGK+T92ve9L+T0HnyZpB++vnbzNba29/hu8hCip96+95oOpPfYVbhhYlqzUtOt/Hrk
1zJNTxwRL/NPBxqU1/6snVwTv/HgLxfxv/4NAAD//w==</cx:binary>
              </cx:geoCache>
            </cx:geography>
          </cx:layoutPr>
          <cx:valueColors>
            <cx:minColor>
              <a:schemeClr val="accent1">
                <a:lumMod val="40000"/>
                <a:lumOff val="60000"/>
              </a:schemeClr>
            </cx:minColor>
            <cx:midColor>
              <a:schemeClr val="accent6">
                <a:lumMod val="75000"/>
              </a:schemeClr>
            </cx:midColor>
            <cx:maxColor>
              <a:schemeClr val="accent1">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GB" sz="900" b="0" i="0" u="none" strike="noStrike" baseline="0">
            <a:solidFill>
              <a:schemeClr val="bg1"/>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D7D8CCEF-AE0E-2046-BBC8-541101121423}">
          <cx:tx>
            <cx:txData>
              <cx:f>_xlchart.v5.9</cx:f>
              <cx:v>Sales</cx:v>
            </cx:txData>
          </cx:tx>
          <cx:dataId val="0"/>
          <cx:layoutPr>
            <cx:geography cultureLanguage="en-GB" cultureRegion="IN" attribution="Powered by Bing">
              <cx:geoCache provider="{E9337A44-BEBE-4D9F-B70C-5C5E7DAFC167}">
                <cx:binary>7H1Zc9u4tu5fSeX50I2RAE6d3lVNSpY8O44zuF9Yiu2Q4EyC868/i5aUtumhd2/51r2quupUOrak
hQV8WPMC+D+33X/fxver8kOXxKn579vu949BVeX//dtv5ja4T1bmING3ZWayn9XBbZb8lv38qW/v
f7srV61O/d8Iwuy322BVVvfdx3/9D1Dz77PT7HZV6Sz9VN+X/dW9qePKvPHei299uM3qtBq/7gOl
3z9+SXV1f/fhc7Wq7s3HD/dppav+us/vf//45JMfP/w2pfds7A8xsFfVd/Bdqg44olwgbn/8EGep
v/m9pdQBwpIyjLh6eIntoOerBL74b/PzwM3q7q68N+bD5v/Pvv5kCs/e1SZz16vhZiPTXz4/zPK3
p6v9r/+Z/ALmPfnNI0Cmi/R3bwHriU5n2lSlvq3w7x8X5Sq9+3CdVat4uzJrOJ588CVG/26o9Y55
kcFnXHzrM2DL/zsOnq7UWxuCkQOA2yY23uAun+4LjMQB55gxjtB6Y2zHXu+LDUP/9eGNDfJ0hV7e
IK/RefLd3z9+u/n4N5Ly/+Tm+SNe/Vglq+3SvbZx/n3YKDkQts2IjRR6eNGnsEn7QDJEKUFkjZra
jr2GbcPQzrC9RmcC2x+newnbt5UJQNqqLN2u3u7IMXHAMAYVLMUaGVC0jxUxJggEzmYSgS4eX3g7
9kbgfvG0M3h/Te8ZqQl+3/7YS/zOs7IKPrirMot1+p7Sxw84VVRwutGJEwyFOsCSU2nb9gOECIzt
2oKvMXzK17PFf2zsnwCx9jieGde/IfeExO8fz929xPJzVgOWs1UEFni7mu8gjeyAURszLl6RRoQO
CEVMYZttR11j+JifnRF8k9gEv8+zvcTv8j5NTR83q1S/J37oQCpbgOu6VpZoYgeFOJBUSiXERlLB
vXksiY+52hnFN4lNULzcT416skrNymzXcHf5o/KASSbICNDDCz+1hkoeUAnoQszyy1o+xm/Nz87I
vUJmgtnJ572UvC/VKnhHxNQBJVQIm0BEML7IU8Qwxge2kIQQe2L1Rj52RupFIhOcvlzvJU4X5b3/
rp4mPVDgg0ib2r9igOeepgRnFITusVCtGdkZqlfITMC6uNpLsL7el0mWVtuF210TMnaABCfw39SE
kQMb4nNlS7qGkW8HXTsiG052hus1OhO8vu6ncJ3p20D7q/cM5NiBFEwoIfEal0nmRPIDAfEB+JWb
9yfqcMvRzsC9SmiC3NnRXkraRRSvguxdkycQvkGqk9kbCzaG2I8Vo4KUF5IUoW1QMEmebDnaGblX
CU2QuzjZT+QCnW111TsoSASJE84pUxtXcaInJaTEkKJcko28TVEDbnZH7CUiU7SWe4nW+X2zulu9
H15QaqCQx2K/kiQT/YixfWADnlJI+eBITryQNT87I/YKmQlm51/3ErPr++5dozF8wGwqGfiED4g8
U4wAKeSUIVjbZJUB0seO4wM7OyP2MpUJYNff9xKwdaru3bNYkFMG4JDEGxcRVN9jgwZoArCKkldU
42OudobvTWITFM/3M5d1ft9+OL4vzX2/3f/vYt4APaQ43cjeJK4WbAyrORSgN8Ec2469ySn/4ml3
BF8nNcXveC+l8Ksuff2ueUgKLiMmCknF1ppz4pwIeWCD2pSMkfX70yBuw9HO2G2n9ozQBLmvf+wl
cqPk3WRltN377yB3UACnirCxVvrwmiLHD2x4h0ORYC14kzBuy9GzBV8bxpcYfLkC/iqhCXLnN3uJ
3DXk/6El5P7+/aCjHIrc4ImgjQM5TUVCEZwySjjbFslBpT51VzYs7Yzdr8k9ozQB7/p8L8Eb9+bZ
fadv3zGeo1B6I5gKzDZF0ongYWQfYAjDAd5nkcGWm2fL/Z8I3Xpiz0hNkDs/21vklqskh0aG8h1F
j9EDW4JOhHj7Za2JD6CkaoNF3PSnTERv3FC/2Hq29P8Jiq9TmwK5n+H5ukT8f6CXAaoEiCoQxZcr
qHKssDKQQfxyGvMpXztD+TfkJlh+dvdSKM+gcrB6z4YUaCqCZi+OlXjZ/cRIHdgMPFSbTsKGDSs7
4/YanQlgZ/taPTAmq0u99R9e8ur+YSMuFLZtwX91eU19F0UOmBDUhnzmi27nmV5ztDtwrxGaInex
n6K20ul72j0OLiU0XvJH/QiPMy22OiAYQgUkNtHCVNxGdnbH7EUqU8DmewmYm8VZubp7T0dTQouz
5BxtY29wJx9jBi3vB5wJCcK2le91SmXLys54vUpoApm7nzJ2FEN7ZabNdvV2144MHWDCoC2P/9W2
9RgyCQ2WDBobuNy0BUHC83Fkt+VoZ+ReJTRB7mg/G5xPs1ob/a6uCEUHamzGg/7Xp2KmMDiSGBqD
5AbTiWr8xcvOoL1OaYLa6X4mwY6ydrXd7+8gawQaT6AWLtjLvqOiUA1HyMZo8/4kATZyszNkLxKZ
oHW0n2iNntr4J8/f032EYjdBUDrd6j9QgBMFaXPIWzKyyWpOQHvE1M7YvUVrAuHZ5730Sb7dm+rD
NrP+fpIHza9whAdOgkDl4OE1OUYAobcNCTLIgP0Vmj+2ck/Y2hnGt6lNgPy2n/Xyb9rcZqnR79sG
ZkPVlVM4irV+PZNEASVzzhU0FI2viZP5i6XdAdxO7hmlKXhHeymF5/c/ypWJ3tP0QZaSCBAxsUlB
T2qucCgWXJmx2WHdoYL4Vvi3Ndc1R88W/J8nMF8hNEHufD9juqM76ODbLt07eCwMDgUowIVtUpLP
OougVg7yJsD8bUddA/bAyM5ovUxlAtXRbC+F7Ci9e+d4QB2MDbACKgEv60f7gEg44GGrTSVhEhZs
GNodtPXEntGZwrafBboT0Dj1bdRvt/vuQjZ2NBCwXMyeSBf0NRMJx3Wg42gN6ASwLSvPVvqfKsVX
CU0gO7nZS0k7hDyXfs+GSyIPOPgZmNBpMAC5ZCkoI2NP8wsuyIaTnQF7jc4Er8P9zJW4q1j/zMr3
bhuC9gTbBg25RgY/dR6h5gYhgAAfZWvqtgK+yVD+4mln8P6a3jNSE/zc/YzDt3d5fMh+foCEbJ38
eM+DqBDLKQRJZDwW2B5H4nACFWEohENf7Yvq8iW2niHwT1Xnv0V0AuvM3Us1erYyZnUb1Oa+qsxW
OnY3f3AvCsgdhQM+G505kUwBpxwRXKUD7evbQdci+YSfnYF8m9oEwbP9FMyrAG75+XBkYrhgZ7uW
7wAgAEQkBN4bsVMTNwYA5Bgax6CWt5bLSVz+mKudYXyT2ATFq/2Mzs9WZf++CI4qdXRB+cSdETYc
9IGUGTStvIjclpOdUXuV0ASxs9leak43g/bH20rf1tW7ih0XHHPoRnnRoxGQuKYSIj4yyaU84mZn
4N6iNcHOvd5L7Gb38apdvWdHHxzXgqIdtOxtOxumUsfhCIm0GcUbhTrBb8vRzuC9SmiC3Gw/c2GL
+wwOH6zeT+LgKjC4LYpIuT2UNa0iUDgcxMCTQZsk5sTQbRjaGbfX6ExgW+ynk/JHGb331SdwfnxM
LNNXbt4bO8CoghOv0CT28JoI3JajnYF7ldAEuT+u9lJVnumxy/99b40aDxYoDPBsoJkEB4odYAXJ
Fjhwt5XzTXCw5WVn0H7N6hmlCWpn+5nQ/KPUQ/aeLbJw3ABcRug+2Z7jmajJh3trxmAA6uYP4gaY
rsPuNXQbhp4t9z8NzV+jM4Htjz//7wjb6zeo/rpFdLaqVvOH+2gf3Wz69rvby00nX90s8IvB3npd
j+5+/4gpQPLontuRyBNoluAKab2F69FX7lem+v2jhTmoWiQQlNKhbxNDX8THDy2U9Me3bLjfjdnQ
aoYlXAIHyvjjh3S8NfD3j4TAzW+QA4C6BLTGQCwJDhE0AY9v4THZA5ElgqvhBIZ38K+7gC+zuIdb
fH4tx+bnD2mdXGY6rczvHzlEovn6YyOvDDSF5EwBWzacZGJMgqLPb1dXcPMkfBr/F5RG4iHkPvls
TJ7XTj4kpncaDHy6Q5yo05z55adAx+VtLiJyHQSRdUVU0S9SZvW5G2vJ3dh0duogL25nlo3dSln5
nHdNfmMQAjq25RPfsZpMX4Zll0eOlXN6lAVddFhDD8k8x6E6JRbqLgOVtjMdRv0iI310NYR0WCpf
GCfAVn2fDtZQOgFr2YXV6eCiS2MdO4Gp2pXy834laNDrmR/AsrmB31jaKaNyOBQxKo55b+U/ahKE
q8pv+0sr6vGMyLC/6cuhdFXuR8Kl/VDdN6WPHZLH7MiH47Cf/MD+hCtLayeLDflS026IICL7dS/y
CxBQ2AFTCGwbbuQcj6tA+9p44ugxBMnAWGh5xv48lFQdcVrzeU660nZU1lmRQ0lRCUeTRF1mIien
aUtgarktM+7qCDWLIQj7uRA8O1JD3ZwNHg/OSc2yO6wj61tacHMV9FY35zoMz2pe4cCRQRV/jWNP
LvygzA9rQ7MLKcsvVUz5kuftqfBbck0CshCBugsLu/jx9qQVaLynk4Y25XEDj8fn4J4GNu7LR/su
h7ujfA/l6WeWJd4NHtH3swx/h9bM7tISqDyqQ1oeJWFbzVmQJsRJrGo4NDQczrq6Qz/yCMMyKN52
F37KouM2o/yz18O/CtDE9yTP8IlvkfYiqG18Sv2iu+TS++qzjiyU1vHXKG0b145itNRpmy4Cq7QW
UUPtWQ8yOh9QAnuaVqg5QQO9S+36tC0JXla1x5e9LE3lMI/OdNdH8463ZI5yFRxyfRPnKjxmLGtv
dZBRJ65oe5uXHj0SfVwuywo3jhcEjZs39WGl2+4KhDI6F40FwmQivYzoHUp0WDq2V9pmFoUDP5HM
T1ztya6eaW0KJxOhWqChJC7RtZyJNO2uuhRQcqpUh2dJQIvTXsbkW1+l+b2Mi6R00rY0tgOtIsWy
GwQ+TANjlqrL9UlcVejMC/ruUqa4OeNRAZMjtI6TeREM4bIvg1C5A/PJlaWr7sJUGBaUaP9QD3JY
tnyUTSsaPiVNa76xwBQ/lB/5p4yVykV+14GX8JbATHQWxPaQWoOWQErh0DpgqSCoeLx3iN94nt8I
6yqo0PCpUnW6sLCJv/ZdK2elqJXL1Lh3ymy4bYkcXFOZvHdZ2wd3YZ5157lNvOOiQsU3UbB8Fgcx
WhQy/94pFs2K2k6+JAVQiZqSx07Y0HQRA/anmecFDqr8YW643837JCNXHSoj5ogeptrXVn/GAk+7
oK76w4ZxMirULDoueV7hOa8sMteoLoBm13TnZZQNnx62bR4WytXa7s/KguNTnGfezyyW6Lu0EvNN
hdh8S62hOId+2jJ0kjxIghmlqf6RomhRZKWVuHWn6sChdW0vWD9EYh7JQF5IVGQ9xLJvLT9BT0R3
XH4KdkcguGKWQIAgRtF+JLptgY3lD6V3RcrctmYVFtjpy8L6HA4KZoBDgly7MNZ12OsmcHiXq/ys
K9OgW0ikwbxQkMHaIXHhHcuoyVdRY5e9o4o2990cl95NyXqYDCIxPip0bR3+8wmw0bxCaQTs8sOl
Z48nkA6RKXHgi6vYHqp5F+LuvMh9/7Cwvbh0TAp6xita0BfEBhWTBtya2zLNV8hD/AS3tvcTZI+C
Yu6zFe0EPrXbLjoOSF57h0UsvetYFInnBKkfS+dt3h/s8V/2+mHxGRQGMCZEwMnxsdH5Me9tUupy
YC2/ymrOU6c1xvsJu9mTy9KU8Vc86OEs7Ex3EYsmXVSJhBmQNLWPZK6b4yyR2m0VKY9i3pZHmSis
68pO1EK1rNJuWdTpxSCNPhUE5t8mKiZOZVrzswEzARBp9sN4bX2EhkE2blQM3WXN2ihdiEaUbh7y
welICWqorr1vJMDh0pKWPDa6IHMPEkCHsaH+YR4H3U1pp8OibBvvSPdBOR9SkUq3IqS7x74BfUUS
ZjWuyQmeDzRXhzSLfuCkXJqApoVDozw/ilnj3aQCRB18gu7yQfQ8Zfl3pWcFzdyO4Jd1GnnHQ1eS
q5iYvp4lIW1cRYrgDuVmOAxR4N3AzmvuWZyMGmRcmlB4x7VOhzOGBlg+loDmy3WJnJ4k0TXKyeA7
rLD1d5GEtzRLsqPCD7qjqCXGLUvSuBaLyWnQtWbGRdydh3gAW/L2RgAncSqGCuJABF3toLNHd3Di
NoCuTmoTNcVVEONKuD0CAXMedHPcdsWi94rAFYEHEwiGwD8EVyxf2aQaPg0YdNLcT8xRYBViFsRh
fFzo2LROnyAduY0V6sTx/fSwKqJRXLFAP/oWxV9A/Vc/SMua+1oLZs0gnknEzAQy04sU3LGzJq34
PBGoh33AUho7MY29+DDGXoYcNST1UvpWN+uHXBx1LPnStRmmwCVc3utaRC9UYVuf4LaEvp2ZGtV3
BQezAvsrmJVZkS07PJgFA6ldiliPLueIa97q6pvpoiW3oqafdUQPc0X7bzjP0xnNJHWAnyBxTAgC
oXwGmzUkhrk2ZLVuIXWVzMqmiY4zHKLloOLecmw6FIuhIEF2RjqPKTevo+Ar2AH91VhhHDtD3lLp
ZDoJvxnJ1ODEUWH7ywD8ls5NKGgDxwR5cGcpga+sph0dnLLLjpHswFSZxJ6VQxP5Dg3qal51QYJg
uhGovBgeDoIc05bwb6+qQQz6gAyeK23D2CwecHrt+5U58hADqzPgkP4IqKd718d2Hp1YVTW6P6r/
5MMzQ6z54BfoRxJnoFerIpGzHjQ7cq10wKc+b6PjHjaCdPw2y04s1geZyzGl33E2aAn7qR4+hany
ageLsLsqwbdcVlaqfMeYYfhJ7EgeyXqw5lDujmxH2h72HVQO7Zw1jXKlsXXg2qUnnLa0YBfqArxM
p/PLWaV4ZDk899BM0yH+KUR7VWVFrF0ObqvntJFI3biNknMhkuCSJKJ1wRgoWBnVD58eBGkTS278
73VIdJvlfan9YPOElF8//us6S+DPwxM8/vrl+ICVv36Ciw7XT2Z581OQhxwjdjP90MjNL1rAzIa7
MZp88sOz0PaV4PXpYzv+o8gWLmYlYLl/Wf5nke3kcR9juLj5zja0RXBtKKcEGljBkGIIV/8KbeEi
XsQFRJeQpoL8L0SVm8iWcWhJgNgVsvlw8APuzAPHfxPZwsErqKmJ8fwO1L3HzvR/EtmyiXqUUCEf
s2TQkwQpaLgr4Kmh9OoWaw5m/LxO7nwTg5r7mxDmaQQDlzROBoA0wWNLXHY0TvIOBpCh7QQycWq1
0s25Vm6Q3D1a+BdCRA4r+ShagrEgToLLmQgFlc/Hx6E8HavHBsc8Zvgs5HGPwhyCIUgP2GCRJYkK
/qcJO1/eBpknK7QAA2WsAdpQeK/TY0RR4Sd3oD6l8C/8mgVwb+jCK3206GVa32uJpE5O65IZi50g
Ox+OYqNCr7yWIepPbGZl3nVfVIch0fzYVCG+DIss1E4fekVauSSF4F7SkkPM0NhWa5y2oaqa8Tgp
guhzocBdhxwASxuRzYCJpHLA0SXGSWtyXOJcf+m7uD6JvaIW7tD0cXuYNDqmyYmoeDjjnT2cSxzx
9k8rQ7YTWX6iHVmR0oUrbRm9YJbIh5OwUoH1uUWWZumcNj64AblbRWHVeQsRl9os/r/WePSYpycJ
wcfJLQqZCpC0N7TG9iDAC9/a6I3x+TCgMSAZRiB6gGZqkJxNSgzqDlKOHUuKwVWA4iH3tlUc0Msk
oSUUupzg4h04ng5sbBUHVCvGjmtIY8ExWwka558ojlFu//KwGdRFoIhMEdzKBNQwXGD9VNYIRkFU
88A+UX4GAXuCIRDAabkc+j4a3Ko0fPVogV6Q7pcGFOPTdOCKUQiq8KjJHsVTEcw6J3nCTygncoab
Vi8GVXeXdiyLpd8b/Hfx8wsTBN378FQCeD7BQ3z3aDwV2oMB28BORBbYq1DBADQM8bXhjV6LyfpZ
QS9MbZJdHNcSoB7DREhsj227T6dWBm3g1xFmJ1HS8pUWYbnk1aBzxyY+Pq+GQX0VUYjPS493V2+v
6qjfJzDCToIOHMgwwd0UeAJjW4AziKySnRgSsqNU5pg4Fk/lLGn8NHHfHgw/dcYfNg3sQKwI3EsD
qatRRh5j2EF2MBGdZidtZsNAIi9R47QhAp+mqUToOykN8+A46ToDrlUZNOY7w1kczLpYW+DcpAoa
V39J3Qsr/3z6UEmACB1Mh7AFtN8+ZSjEgVfHvsdOZMtguiop9AJZEfz1n40F5h8MFGxh2DgT6+SH
FMVB37MTalp8XjPL3Ikq6a7qkOQ3b09rXMenqNpg1SFdPj5GDizwaCgf7V1d5aVlZzU7abzgpyFG
zWuSWH+D5ktrB0oITg7AYKClJmCiJmSiIjE7gURBdhLKJsjBvc0tFw8ROLJvzwg/TaeMW8eGYh2k
8uF+FFhCOUFKehQ3g4XpCRjYKJnRBsbEngXJurg0+Y0sIr5idg9CqlV31QcVPYIEGD36Gzae72Ab
MVB7aBRVSLtP2PAIhiwChMwnHRjXYxql2HIKT8nT3DKwQwuVJPMoIpCW7ocasucPwstzoxegQcrl
29y8hAD0DSimRqThzuWnMEexsrskykF4G6+7gpJZ67RpnZ2wvFTzfz6UDQ2yHI8NtHAH/tOhulyW
WSkKeqI5LK9SPoisFXeg6iHoyuBy7Lek8qmqB/UN55zh8JCCqxhhuGfbNw+qLC6K3Dr2wIsbHMsq
8xsIk/OboZXdZZP2oB3eHhGPuP0lMeOQcLsEFJeg0XsEeKxmPZaYPBrgSW5YqGPklXrBZGrFjilN
d2W3VneljQe4Ug6JnECG5Fr7IFJJV2Unwkrzdia1XSyHAszfgwapWJQb2AAQY0MW2xrwTGMIHt9m
GY4vPuUZDL8AbQobEW6HomNp6inPqexC1iWUHZsYJYdoCIbDTNvWoY9NVDsZSvrOd+M4LDPPzcK8
t+fQymB/KksLctZ9GAOPXuIBkB73q7uBJtVdR6KxohIMIFeksEDzojLEjcNxC4E49hVbFYHsICVY
lEsUwtdKZI9Je/jezISEHrUkLG4q8GJPpM/ocRnCAjp9FPaXvo6tcm7DScyv1RBYoRsor8BLbDiQ
NiIo21miAjtywRH1qOPXmtqLOC1gDAkrbZugvywKKJQ4rGEkcGqd43MTZLBDcobzmz4T1bCwvEHZ
x21OsxNT+Uk560ucBsdRHFR3URgXNyJPSX6cYN1fQZEJqiikshrIVUS+/hP3CiATA7WjyGll630t
IC1wk1aRvYo0gd3OQsJXPVbmzoBTDha6afgq6SNymw8eWTaFKK5Ku0oWvBWFK7TPGgf0b8OdVnGw
MLjH+NqiBQhpJ+Up8yLLpR2DFfW097VnkN3xKDV3UDmRMysj+LoaCKyPaj1xZYw/fCUNN3e5YoBT
YrfqK+5KcxdB8o1ARqZS88F4kCySkGr/WkOgbzuW19Mj5aVAJQl7fD1UsG6sRqZYW9QULPVhbuyY
QmYrKMMlFH+q2OmFgJ3NApv1TpL2gzgORsfECgXUoAqoeaKQdFdR1tvdPEaWZc94GuPzQhewayKK
+ErYEaxmH4Z55TaZ7FO3QZ6wj/NRX1qNKMzCsKaIF6QjwAw8kC9K5mUFdtHOApC/DPm9P08Gic8D
K4kBSp5U0vUyWbQz0TOwN1XkebGDUwp7uQkt9dUgD8jKCuo9nUW7yxyPqd2qElF32ENoCInalBPq
5tQfzgYRD76LdcJXTVbwlR3UikBmu1TxjPe4/OzTgSyHofXFjPg2+zNtmvRaDro/i4smnhWmy7AT
WjGWh1ij8ljHWXPkxz0MY+Kuc9t0yOoZMp59HceDbh0EGfLIETzszyGgRCcJCzIIUyMFhQ1uqNtx
i7l9OvTXkUJ8XmdBnh9HqIf8OuzJwBmQST9VuZGpE3p1cp/xsvop2ZAdQZtufQ6Zxjp1+y70OreO
QDON1elk3qK8hEWASvR3O45Kc2h4b9+O9a2ZqdL0NDOohNQnNNK3jqpzPcNhli6arM7OVdjg1k0H
E/zpU4s7Iqvys94O7EWR9t4J7itRLKRp7ZtcJ9Vhn+bDnzakyo4p5IN7p2vZ8GcaF9GccwIVJtwA
jNLjkBWP2vTPMA9FNUubACp4qBRQWOyRcURXGDIry8SaF+ADOg04L4eJJNWomDwnzZB3VUfGOkqj
Ij8Ky8Ac9rzu7z0/a+eBpa1PvcqS7zpqmBv3aeXkqY6csDDaEVG5EhUD+dCDNfNIErh1U+LDJM+A
kLTOWRcgUP/UyzInKmmAZ7aIaVZBFl9B74JTwg3QPkTophvLv9BitIQSSs9nqW5aKHV6MBCLlTdj
tR8cySw3LjyJOJgNWW/NSZLVX/LILnK3Sc1hzaPeTQN0GwuTfVexJo5WuDs0FlRM6xj4UF6VfAKr
NEQA/BCc2qxondxHgKjwSXiaCZVeoqrOL2NTwaa2IJtUrXqvwucWCUEkoOzBu3mWVyQ8sTsPHGxC
u6pwQdtWd36JQCFlg8LXPRpgy6KqUV+hMNj5c1l3HM0jHXSpAzlH1DiJ8OLBJdzKbjwMFYO4Kyz3
oVhbGQX2WNbc005MWHaSlfFIDXe5WUS6AhUE2hgcM6gpXlodxFHGhODC2c2Ar5ucgejXAS+WrGNh
t+Q4ym/yHLatm4kmM04Up/ENyQof/Lmgbh1MM5KBzAcmT/7kYSDzn33eMMc0ovLmsajMPA1Ze5/I
tvBdSKHyb8r21FEZKLOMs94PnLTzde3EOAx+mKZahdBoMedM+77rQT3AfI8Hq7Y+6yHP6FKSQJ43
ZahdO9bRPGjbYhla9nAIaaH8y6D8RDhw51/7peFlcmX7+U8SD987OBh9EVWkWoJeFbFLVFnPWZ2T
O78K/LtB6/azXwtADiQ+nBeQ5lYO80U7OE2go94pYiOObQ6P0p11bZwnrrFBj7tRbfx2WakOnTCo
WZ5BDZpe2UOnLadMoho7NqAQuuDsqK9W2nTpvMNVDGXFkl1AzSu+KDCrrxItC7fMsLlljRXPs2qg
PzJlNycV5LWIwz2ibcdIqt0oKAOnrYdWOUkRg7pQHp+FiWTHfdv88HKr/dxWfvQJ1zU6g6Qy/zNq
7ch3yziA8nKYYu0UPfXPFev1WdlxemypVkEisPHNiug2P0ngco15qnl9Ao1AluewCspaCwwq79AC
Z7aZdVDj8xzNPNEdBnFKr20oai2blA6fcx14p6iHDHwVoMxRjd/ewJO/i3qOjGH6uNNdx12ZIQsS
714LDQR2h9p8oeCs0hKiXOs0FEP2BemSKNeK6iR1CBQnomUNm+e8BQv/EzeFOavzvFl0YAhP0tAk
8Qx6GDzjZBjCiwCU2yJiHtZuDp6F5ULFvfnkk6alThp6PId9GZc3UVdRB05n8NNOE1CjFPWqcou8
gU4ekpS158ZpRs4q0Q/c6VWB5VzGgoFCxO19RmwomSqrGA793GdHjEGdkI71HVMLfWUSXHypcW++
yrhn8wZ6b9wh7LQTCZs5DAUBdrohFDOat0K72BugqpdUYIcq1DeuZ0EeccZgqS6bAeKUNB6gSMkz
T18QJLovqGytM64r6juaFvRQWrQUTpqn/LAwgrduRrQyixr27k8PSpbfckmr25Z74q61K1sfotyu
jWtizGM3zGJROp6k2c+hGgo9K4Ohr5eiyn/yoPMvTZhQsHLwzO9jqA8FmZNlaTELOl30DhNl6UZg
nS+suA3nBNleNYO+J3XsD33XOSjIBNTRa1bJk6hGvWMx0XwP7D6rXeEP4QUSnkCOl6fxRariuHJS
0lmfAosCajEkkNjyf9k7s+W4jWxdv8p+AUQAiTFvgRo5k6Io0TcISmxjHhJz4un3h5LdR5Z9pOh9
3d3RalvBYgGJzDX8w0LVzuUyviypgtD61sH+l0F5vrzy/v+LhQoLbuG71uZvDMqfczK/h0L/+NCf
UCjGB+lKXkIJ1Cnogv/EQXl/F/Q+7137njrZRvLw5hpT0NGhXNi+/A8E1PYwUIB9+vwAKOl/iIDy
Hpy/NmAwAL5gkCTqDnpH3DQ/gAGd5eVqhNS+Wl1zUWFZJt6E4CmPhUZ55kyvJtnhznDd5ilrdX1H
GAUtCCrTimo55nvLz8wP+VCset+JpbhPgyEvQs+oc1JKd1xkZl8NNVEdqL9VOzdYoGmbWDrQnsXs
H3TqptdTOTc3ZiItP2xEedOmXfHgN3ZwrEyZHmP2/NEpSmeIksqINwLVO65Z2p0LkN3bsdfxbqW6
owsZ9dCF1RyIa10K71M2iu3gVCKPFj9OIljY6ZjTLRF7m/ipUY4zh5kxL+fR/FIUa/PmF2VwuxY2
zVsHPLLnB5L9PHnLoYgX736OlyDZW0gpzSiF6T5bOnZORSeMr3PTqd/9NpP3dl4H5yaueBHjImIF
SdRaD1najsfBtrsnp3fmq7ygkb/0lFVk5+JfudmYUe5ufWDZ2io0dOLdJWadXPftanytvaQbQtRC
4g51UH3Wmfo8yUU95bPwjkUaTB/Tdhg+SDksVViinvxCskk+d0ZRyGh06X88L8nHcK3hsMegPpdm
4aMXIW+cU1eiieStLt2bQlg1RsKZP9GrC1a6Lr+USAFOcs2Gg+Vk2dfVHMsbGoV7Y03cq6Ib2qsu
XtfrNi6nqHb9/uAvwVb7eqg9QjKb6HioSfFZZlKlIas08tsqoz+I3i6vteXH5PHK40YXmYe9FY83
8HnGKXfN9LiouHxuaif9VAxZWtCNtLYI9dI0+8pzc2tnxK7Zhqmwix7l5FKcVeeMtyNUfR+NjWkX
obam+JBu8o4yoTSP5h6RQbnacNjgQPPvWS5GFC0LKquwLvv12OZp/ZB57oL0Q/s3CeKynUuID0UX
VLftYORoWKmYI6BuxwgbR/s6dKHeX2J/FUAPY+J8UbQNbVi0rrexUvxUa1antV1pwybfSXYNqo67
tXLlYxLrNJoDY4/Ya4pSPe28zr3LSjl9RfFSnM2O6nLODSPdTf2ojw7qj+t1Hbz+kMuh/iibPP5s
VF4C1qSEyvey9q13NZv9GKbmPD5N69zE+0kX1usgy7iOklqNlDu1+q3TpohkO1tvNArdFE160E/9
7JfBybELGL4ukM0pE7oPZUWPj1QhTbNwpD1/sSczvVZm6nwZPWXWoYVMOIn8bi1PbVIHv+W+6d8W
7qLN8yIL+YwOojEijeSmCp20pPdsk745BEg+39wklR87NEcGtc3Oazv71ho9/S+37bRiT1hNjaoo
rj/nydhboCs5Qtm6rLvXwXe6mkY/b89B3Ay7ypjGKhxQ0tykYhl27dA9Wj2zx0OVcZ4701URok6H
2qRdowrKO1ynsd8tDj2jk8pxv86Duioay79yzR6i0k7zgHVw8mMzjoS1ztZ+ZMjWPE6lkz2JyXCP
TWYWy86QQ+zsyfHmqyhSYAyHiDoJE0WirFF6HqkRynOibXVHuTWWyH7t4akLMoeFRWH0qchyigRl
oSQlosXjOU4WtFKBMbe/Tb5uu5NjBP1JmTKJQ9fU/b3Td8bXxvXRj/RWPj1opdkGiaQUz0GpuhCA
cjoYQap+82Y9/wtgY37VTm3d2n0WV/th7gN0P67u4kjGtrpPtYyLXQBLtbOMfroa/UGakWW2H5Ki
b3dBIefrzuuyqEIJs/Nq/8pp9bCb6rp8lCns+5Rk8TkvCJuN5ajjYlbPSe2Ox76bKYFtBySuR9nm
hyiz60gOk7dX5rKC3U1LtZ8sT+0ae6z2ZpNOIizNIL9fTKucxmunVB40tNPNbfZpNZKyPmnfqQvE
k7rwChGmnW0Nw+dx1H1+Hy+xEQoosHsrn+PDapXdk1eV5hPNaPJAWFyOflCsZwruF9ep6ycFv/Q0
Wn1M35fl8cuMbu2zbXTBGKJYm69SnRQvQe0JgtTMsQqyls51XKoHXiWoDn1SudGQFc4d/VQfNdMq
9rnbJYRtUl60VDq7G4UcDyrwVb6z+6q6y6XJ5XqFcUDUCkrQl3DZc44aMLTQ8N4oi8tfl0HcogCM
17Bbh/iDE3TeOc+K+TkZjUDRh8Tpv+zV0Pe1kYzVcTBUc6NNHd/Jpm0/rOzxc8KNf20ztZ5n3blH
+ufxsMRq/a2gX22iVRnrKbFKfcgdLUL6rXGvhnjcF4NLPBoza71GT+afU5TOUTXnD6ocu9BVwr6P
IcQcgmwRP81rfG68XNAlNUkD4uIgVgvG5iFZ/ey4redz1yzWjczX7kS48I+56oz7opgmey/E7D6W
ksI+HpzslC0GoGunlpbvMQeNgsnXj0C081FqKc+TNfYvXdxUD5PlTifOExoJiIMutFtfogGbkykL
YXLN3ZDX6RyNtlSPs43iGn2YjWoJJnGfupl5ylXp3I9FFQOmyeXckxhR3Yv5rpbBV7PJ5Fert0UT
ur2rPmegGr+Zc1yc+8Zoj7WdGkGYTYQatl9KknYQ1keb6uWQTXnxEMtm/q1F97QrBssDBMiCe6Fr
Tl66Bc0Z3SUk8Dy76x5BoWg+1Fp+zkSdELHTIG2vVa9GKzJrmvhoqmb5mhlx8YEh/b168Dpmgp5s
XyojXD2vcKMqt5R5I7whI49JqzZVqIc0ayMSPyvfiFV/6FSyW5Dr6IOdev6hlZ4fpQhH4yhPZjSD
osmvhw6a8zQORvrZbW03exMeRzwCIwfS6+a1SxBoeItavVvLWpZpODZJgeL5ii0ruuIKSapn9G8q
Xl+pfZdPRWHUX/NpES9yGP1nSyXtlVLZs6p9va9sVZ2BUtvIH6cq8hsoi3J9JQD+7mTpWz54r/44
j1/spqeCcDoXrN0dX31p5CewrPJBWeV+dirjhocjwqBrC3C1Qf1ur+4E+NOqDQpXdoA0bczKU9fo
4dFGFqejEZWMCttOJslz4I0dUK1YH9OVegfQaHYr478t1DcP1a9aKJuG5Wct1N3mh/qfH988smnR
xLeP/tFI+TjEkWP7DOZ2fV7/vtFcf/RSARP70HEwQJi3/UAdb83OH5oS2iY6HAQlUMkYCcT21vg/
Oyqb9zvZ+M2ZaIWQjBmb/4mmBHL6rx3V5thEvSV92jzGOtJU/ZXSAqXHhFH2+WkZOL+hJYvU3619
AuAvpk4u+2FqQXoC00+9M20WaEgNUx9EiDVAvsXs5cvBXmFF943bJOpklI01dyFAS2WCEMCsVJkb
3Og4dc5tA1DaIBg7D84IYqk36qps4bOmzIJWmPMSFqIolzmsVigLUJ/mte4D8Elzjbv9lDNSGMbV
Cm6sVDhvdTdZd5WsjJrpB4nnhWMjgvYoSritfV8Y20dsiMSoyDP9gF8JhsZGwh7OLYqscOgh1pLF
lS9VZqEk3di0uKiQyNvt4nf3iaiL5grEvwmueJMdDBSSjueyrjZmLgV6slDSA0M5WFR0udgjaKHk
Nr5xRUIkMHa8aP7ZRGDz5gvwnqYxxpM9pfbHC7Fa2yh5etsEdPUqYNpkYwDD1k/il9xjwHxE0AFU
9mXe9wTItX/Pu4wVqJ0GSrSHn7XjDSpe7I4fcxarua4aF7os4XPhmHAB33jEuYTGNe1EPOcx75Um
vXjpGnpy4a6dgu8MCrt9LXOTe5elu07hOJv2nedk1XWd+umdXdBHBFNshd2cLbd5nE1nu5FErszn
M76xrec3wLtaKqgp9jV/8+2BlmYCWUmlJV/EuD3hSSMj4pH2/WfAIr3czG0Mdb8UIq8gb8oiezQq
wS00Oue3tBMcQxj0MDqRW46sCw0G15guRokqVzuGG/mGn2RHNVSk17aoUvMTLiXHPpTVajThBFSG
8ITnZk61fEHM9zSsvQt7AtsWXZjAVfT5oz/B/IcXpL21KvFcO2zAJUU90rgVG71YHIBBjS0vCWEf
+fMPJfu2iQYT+iuFfYX1GCZ2g+h6nqy0B9/eS423MHCs0bktfR9GgHaCzWcIuLt4Ehw9f26Hd16h
QS1qboRhOquNdQN5nujHENqHgUxgiYu8rfVVncsCtBhUjTKULeqF1iagaciPzsnPAUqNfIKh0LPN
dWfrCDFYgQo82WZSQ+nMvB4rjClL3pdlQw0wMUJWTNs+0bivXsftEYEr2ufKHVF7WD2/bFAmWnhX
yD2VbHbU6Kn3Fya4aylBL1s4M3zWd9OnNNthz7dNGnvT8jTbI0syi0Q/LHivHkhdULJpXhcH4Tny
hfqfhRua1oYrLAM2zOibzXVJZmYHbEdiLNvsSJ/O4ul05GGbBI7MytQr+Gl3Um6L/cjDVffs0EK+
GLk5GWHb54CaOVJT+jAYldBrNL2OCLJjmbozYqis4nbMzDlniPWTUFGLch5Mkw1m2BxyvAysT9w5
cCdi4K4v1A2gFyx82sibuSnlzaq8jRzNNL+hwTiK9N4IuiAafXwhCFMnOmmj6zXxNFnlzixb/+S5
nXkwS0ymrlqMnT1j9QuXZpPy2EuXzIcVY0i6lxyKmG6+4oJWm4hViWZOnzSE2C0gidxnGg2VDSD7
VEjCM3yngVbCKvk9jlc5ZyrWYJcPhAzTjK3nwW1HVrCCAkcmzA+JtFCvBTTuSVp9cqRpFs++zZ7H
hEgvEqR5t37okdQ5p2UkRCKNlzdLsVHNhtxkCKUwrOcY7017lTQ+/JddVyWisjhHhGOu2RE7LUz+
NPOUyix23vpMEJqtWLOn4sBhg2scTzAkfem+mVSZWbTU0PYKQc9z7upZ74qusuuwMhv2i9XDujc1
u3SWEyei8pR1lzXQalVlcT151W4Fqdx2jm/BQF05ecevF0ncvycFppAsddndkq9AbAkFl7lWjohn
7E4jphJ1uOx5Rzh8yBy450hAkNo8TQ8dWQZpx8hJn/s0t7A3zZYaHiflwnjjIyO+XbQEZWpv+1Fu
2plWbfSQvfIgv4W0vIcE37X+TDJy46Abz3nQUxeryZk7nMeG9eB4nK6yLGQejTPLa5cQ6tuJq6bA
eZnrYbGiRblderhE1qZJLe84p4F6sTK7rl/mJNHFJ3e2iROls/ltLhJOJx3cN1nOcp+Pqnq00lFE
QVK/g9NA2bXtlgyUuSXnOCECY8O27ubVJZCV1A8j5A6SxXBJ09pK6Q1SfSL82NW8s5KREiLECN5Y
kQfLeV3V/ZCGwo+XhCXJZPm45iXgYVb6ASytkbyQSrsT3pyKR1RvyqNiXIi1nMlulxJimtCYhZtH
tuq896auXprE6q5kvIwor3QwL9QhdveMOvfcyC0R9V5dPmc6aa/JMcGDVftmzNmd7EOnbKgxyxru
mGCHVAUVYjQFSfox8xVuSl3Hv6lB7A2Iz5secDzqMC+Zfs4ZCMfKqgxYwEGf+3Rsr7G5dlX8AJrU
RICYeJnHQ9v26mAgIHpoUaDklf8UY5MzP2mvbA3yBKBhfAYaqoiqqNS3NyrtVtscxa41gS8AMNc6
8vuBdsFTTh6BnlYni9YjhYprA7xbhX0oajHJ0M/WA638fAUZWxSR4c8azUvdpvqgPV36J8m27KKk
H0EFBU7p68F21vtgGfyrPpekuWxRW8/aDsDP1kdQjubWML36PluL4MoXcbArLYeiBAfVPglQiIZm
u4gQHHi87pbJvPXtBES4N9zlrXSa/KP2q49O7qvyplS986iKtN4bOPSCyFk7eQgme/q91538AuKO
zgurHwS7JfbK9bNd0OnuoI1cnsxJTTu9DNW+CtoljXCgF+Fo9/ltgNlX37Je3ns+BPVhHdEK6TIz
90k2f5Qybw9FBoTvx/NvaPMiTOX+F8zV+il1db2zSiUOduHnoRjc7rE3WVZP1h7zAKrlaz6KZ2Q2
cWjNfX8bZCme4VW78OFjdUBI4BxjOfk3LT7DfaL6ZyVHA2jNozLa95Vqboc1JkQVFfXJnLZ7jN84
9arOuhIgXidXNv25kKNz09grPicXlnjCHvFh8RA9LEoFe0MiOciJWCE7pHhwwFx8qk5jLax7kgBg
gTPVhyQwvHMJpPeYNHZk13Z9EkbfHYMtQ9iQ8rslkePJLXhgfaaN1z5e1C6nYbxlmMLjmFVih/zE
fCq6PLhpdDl8RAlk3OiqLUHxA5/PzU7nfRmmUlKXCLFeDRi4j3k2NJ+xKA8omka4Efa3KJ5Fh73T
n23jzgRTjci8/q4InMPou2AzTVGdZ9P334yi+rwYqkBC4JdVNHXoYQyfbQMQOmNeXIfxaMZFGrlB
oSKCf7Jb3ZJEhGPqPNXue5smzl4MyGKs1iy3aGWddd7Zb3FnwtLETb98piLeU113VIKZWe90YRb7
QTnec6yIKET+rtpnDey4kQn/ZPaLfazSUu96oTUPrbTmm3Q0cAy39pjLkUASdKzd4JpP01yU1j5x
yw5g2cdbmj9lsbXgP8srpzz5az8l7wT/5JDmQu1QT7U7ON66jZI0XuETEjs+Dl5qEJi6zDsFxTi/
GEUvAtJeLDzafAsjYQu4mqdq73tdA4PHucjsYX5hoEJ5Xj3YCdnp4gCUvu7H1ORfcz87eKI0P87J
ErDF7apxjCvICAo/AmkFFCSlndygHbtLp6H/ZAAYX1ddcOsVdb+hPvGHahTmZzn3XheO9C7DVaGU
zj71XjuaZ+xzcrgylLUKDJJ2jtlV2qOa97llUDklNG7xfTzImWp2amhD3KwJXmOF4ukU5/mMM9eY
tSlBf61utfE35s3qRiiYDTNMetDzJEpcc7Rfg7Qi64ox1x5CoQAvrj/HbgVg3/H3RUPJtTMvWrSp
Ayfeu2CTexAsqq167ilEvMkhN2WqLfWVaa3okcWM7M+XZVRtlulUGtRn33X8/yBl/4GM3Fpnl8Ze
0EALhhH/qEweU5Sc7ZDlp7iRiKyqprGXT6uzjmjo9bqqg1NJqpGmdkt8iHOBf+LnF7ARq99raLcr
wBm5/d/GvNriB0H4nHp4IsWQnNxFBkkY132S7UZpxeIOODxNKDbj9pjZWZpcD2281vvW6+O7pB6s
58AcESU2BVXlz6/qH5YFOA5ylrId+dPmvvte2FvbY9ykuZOcGA1Akb6Q/fcLrk9JRRaXgM6Cymes
VoojY0p+JcS/+Ce+0xVvi8HXe9v/Ni76R9F/rf1irKeVNdElrRAIo27JOJDAOQ8k1S7goz0H9nPh
x8bZ2srv2imd/HpyVCvuUbRPxRqaxZCkp2HroFuV1Pnvm67raa5tAu3Pl+sfHiJKcstFdcNriXzr
x/WaZJIhiAjKUx1PECNSL4g3UOW2FE04rFVUt1W995ZevVVOoZ/UAFahUnr5rFm6p6pWv5Jmb5jP
X5fQowZyePef42O8vVzxd2YGwwVgH6kbTh08Hm294S1PA5DUSw/E04eBsbW/sxD9u2P59rmd6C9q
GOXyaKG4ySJG9mw9GCv786Wy/+nCPIdxVF6A3MD90TvjT8gqq06lp9ZLqFCTht5rRKk7d/5CVWT3
9Yc2LQPnrBvK1t0CBFtcIV2enkZnkozrmZDvmqamW3YudbE10MYaGU1U4qyU7xeZeRk3Ww2/YT21
NDnZRhWDlhR+t4y32xCW929NaVYxJWW8iIVr3S5PTNhIckSxaNa3Oo73VRbsrbUPwHNdH8H7L57T
Zov98TkxBt3B2cOsJk/+OKuGaR4q08wbOdqpSwwUzYruOhi3VqeGhXq+iIa1CCbjQy1WwJOlSrks
nY3rh0V6rFZiwzZG7mogFCod/pHF4s/FZ6DT/gIP2QKdNk7pHJQGVDvJTg1UFlNf/HZK9smEKn3V
Fd/uigLwxiv0xA6hIXi/PPv/inl+gUTzOsdtwsK/zRx/E/N8euM15nUyNPX3cp4/PvanI9ryeOEI
HovNd2a7vNjz3yi0JRyGz+IBwNYMNvynqXEbfCqwJ5t8iDFI2wiwP02N24tBXYtMv1mqtiFh/wkA
/Vf4mbFeSIksQrbJ3BycTT9u4bVZ1Wj0o8eMHpC6qM6W8RE4evAQMqueeXD/XphfJuzLl0mJ545x
Vhyav1lqEndxQIYHBwWaxmOwgah6U+B+k8ySTtrXhLlnb3JCdv9/+GoqKoaZeb73N7dLZhQW5hXL
eVw3cK2W3ZYO9QyG4G+AFbAO8QxROCBDH2/qj59//V+NK9ud82IgHKK4Din5mPb215ws7CypZV7a
j2WF1w6KfvqGbIDYZM32dUuFN+Ln33kZ9PH/0sgfX8pWIQlYlP6X+WLfpREEi/GYtFI8unixn2tq
hrOoPOoi5svJl3aAFXAymy8frbHrj+kwDu/eZtwqDSbyRsoDqAH4Q6LcGx2AzrquzpsXCAQm6NlN
63q6oMbMTCRck3IoKBbkqvYvwuxfo+y32/Aurh/hgnD8WFAE1Arj4qcCDQp2h2KEvcAYTrII+gU2
INPN9VLgEPn56jFI77vY/se3IsGDEdw8yfKHJ+YZQA+L21mPmIHIQ5dSyq/T3818UY96q3BdB5CY
WQekpgsc+vPv//vBJPUzhI8hCpJ986P9bJISrX+xWI+X7J9tB0Zv5l8i/q98v9aPFj92JxZNThZs
F8LCH52GsfaH2qQcfXQ2J6HRpmB83wihizNnKRznbWICAKfThMz5hppdbDF5gY7uP79x23SIlptz
9G+7VjBXQComKj2Og+KQOGDGzY0YKkDKS0L/+bf90yGhd9jOJf/1/+bptFrgMMOexOMFM6x1Spp2
kqW5vqDfVYdH+OK8hAlil1/QuGqS2Mz01oTRgq7MSNnw9US5FNqFKYKboQAltAaPtied4BDqC4vi
BjWQkUxRxB1+fhM/1NyXzeoj8nRgMl24xOAHX1yOoXcMtLQe4zinX7vA8Zd9A5LTvnb4SqIymIl7
mooIpTflFtJ4CkWE16dWb3waUhR8Seu8Um9Zsdm/B535K+v1P0RB7PlQrby11f/7tApjEePkxY71
6K4+YeeyzFaL1dHacHFVdr/a2VsG/csppkhlV5Nzzc1CzwSRv8bdasA0Yha6f7zY41zYqbdYLtsf
NmzLuBFGne0BYeNFAxHH4Zuispi1/JCNBeirXevh3W6m5eGCoyOrb19RJRE4NzfuZYl6sgbkT5bK
GwwZDRJFG68X8ybOwueGUAL+ygfJHfx4W9wJz9neul5MkT+6yld0VT6lZ/LYkA9Q5OkV0N038ntl
l3o4YS+a5ij3p3zY4V8pvSibKKEPMk2yHJEUoz+wTLUyErmY9ijj/QMNmzGcUq9HPVJbiM4w0bnx
Co2I4QMaeTY+tkaVDDvTb1DNzAlKXKbpMaFph3WYk5H387gnBXjIGPOyCZ2grR/Hekivg75CAlkF
zd2Ux77aBU1nMv9OlMZni2bx3gIH+2oWvbVDO4r5QtC7t1zflL5rF7Pd1aDTeseAwYFBSdKt7FDh
mX9ASwiRuqRYXUIHPxcjtcDew8n3jfYFJWo+7+zY9xG5qtQMVZ6AAXQCfDOs3KRbQwkzwPyRQQRf
IH2hiuqqH4rTuqyDCBVKj+4sgGKMcxxYzo1IRvCLdoqvmIwqP+AFsZAKOxNDUI2ZLjjMXWx2ESwF
OFqVJm374COj6iJGB6bxLshpfBLMdi9twR7x9UaFXpgwVaWwW5QGkGDWABhwIZB7Bg5mUR2A/VMC
wodNLT0gkCIf0z7qr128UWNBH5cOAqy89G+CgsabzGylVrAJeEbTb69AiUFtPRtM3ViYMXpIdFOl
RdhmS3B2kiy9mwo5fIWy8powETiwELN1O2lXyV0nnO7QSSacKhyhM4TcZ5qV7EpMwbLDQSm+6KFh
NBTzm45o1uODWO3mt0r27udmM84pj0lXbJTlX8kY50PIsLF6Z448HsTQQ33sktbdVZbPWLQqqSDH
wU+WBUzOMHQYNMO7A8GIPzBL2mfDDbLieqqDvnCuEA/K6tmfUFRLNkCJDXZX+Uy0w9+hQWo8HGmu
BNgr4GShL9qocDKD6aYgstqrUCVasv3MJDjP5nKLvMZnqXQVHAxzK35WgIamKFjpmtm012YSUAwR
wTECBzNMcl9uwFqVxOXHxeh5Yhf7WaU1ANiEVADrKoOyjplmVzL/xyKZOjXatwjBevsqO4Z5Rp61
8lCzHImraXbBbpbA1iGzd11eNjoRsjMneRz9YB2iVXvOW+zOc5hkuFP2w0YR59vYjAXj78sFBujX
1DnDvBJ4EKXeMLsMlqpLVR8qTmgQVXhM2lArl4uj42iuv/G5HrhBwbTK66JmhK8y3e2HNjZ1GCbi
M+EsjsPSkVWyg7fhb5J14Z6Q5oPoXqi31S+a4hDg4Xzr4JnKkEGx/ETHhL87FMOEGGazBBsCKm/k
ptRiTgZJPTOIqJcYSQ0X3MQuSdRH3QeSF/TvSm5LKTfCt+830vpytdU40t3bCideg1hBhKOLpkRd
GLwCpKm7v5BZSYIkZVyhvieHyvACQ07WKlEM5vrpwh3aJYZ2LAuk5wFTI1g11SOTh9w3q9LcJUeS
byrSqX/PGjZDvv3T1GkI+4Qu/WwWOKCDjcGTm3G5LTfyWybqFY8f1e/CKMunS6GwFlhGr5a89N7E
5n2+kPGd4mIWZgy/OzbzIGnkbYYeK8O8MzdJi9fE5h0TG4vmhm3EsxPb1daNIvH0m1plw8HMfPMy
N42S+4t7EHUw2RxPNnbzWGBZ9/qN6pwa1B1n1W/ilInPoGNoZnAEZXQgCJcCZ9xKlWLNh/dvzY+9
lT4ajqraMSbKKSPHKFQe+jianNvZ1cFNWrnOW+rboE2kHS6wFQvEYWDUWJTayoq/lEbKl9eXI2TF
LvKHaem2MojMM+y6+TFw5v693ObL0EEEFHf8q0wsEnDtuMQ2vBz2uUir7Hgxj190Bh5P+q7ubf/M
7TTX9mR4T5keNRA3gwqr3TRm3Qkgiukx2/a8OLPNBKdyWCAZ6fb55DMJMsj1eNvOiZGeKkYgUqV5
Nbt2TNfA3gf850bEG8T2bZ7BBXNbpsx/zotAlfAZyC++6SQYDeu+pdXMmi5txf1fgkBR2iDfGYqp
CA2NvPE20QkTMjhw3vb11YybGxCecmyw2td8m5FwmSZEua9OKrZ5qhkA0K4kkbMOMwIMWWOTN7Yp
vAsuj7fLZIDC3EzODFtA6JO4nHgoHa7kshMd5pb21xdVBaQ6AcPqSoKPk6ikf5BLLGZcutsDyhVq
6INo0B3AlMmXbFgXiQBkNfr96g0URSJg4kAo5qT6wFgK9+0yDUgYAT2AzGlDMPRbz7PNdIXQFhgn
UPrnEio3k+0rvlAOurLA/i93SCaiRu49IhBzNbLjpeFdZ4MRF5tEi9k74KmEbjOcaWmfR8Vf4vbl
sVxkPSujCcpvFeMlberVZEe1pYEcIki599VtAftEYISQiYxuHEc6mW3VunZa5C6frXLdddvlpB4z
jYpNBtGOWGwwJCfypiwYlWyu2o53vr3ahxH3XoCGNyEcZQWHC4qb6Jj2nWuHKVsemfem5kmz2LOx
/PjqpDNGm+1dOZbu09LNdRfVswPoaOAieHOWLbLw0/LlAg2W5YgwRDVGs+d9HHN5VU0eny7HVKgP
zMmb2SKbFC5aN29zll9i3yJyA+WsRZCnFEm2ltwZ6FfSamiuLwvwLRZtjfu0zdi5BNYu8ck4l72L
QYC0tjAs57T4mf7SkYYeL/vTEWN8zAECjlOtnOLWHwO2CBwFJgK3mK7SRHfBHxuimqvg99afiimq
umkbkFAjlNCt+4YEEOB52xXewoDqsBAxKpZNqmQpDCy5u6EN+NizJvLq2kJs69ZEIuYS46xWAhCi
c3OwTIz1dFVzxe7LGLUcdYgy+qOmEOp2KDasO4uBLye2nPXMQK4G7UOZcLJ8uMYnwRv07AMyJma8
5g26Jjuz7tGGrhgOtiEfpmGJMRo2LcwlAjrFgDW7wVFRRUO8ibAknjRmcPozx2ZLQP/L3nksS46c
SfdV/hcADTIAbCFSXq1KbGDVXdXQKgL66f+DLDbZbM6Qwz03Y5y2qro3M5EhPnc/TmAktdYZjQ0O
AWqiJCHUax4yWDPuv20xDrsXhdivRVx1xSC0ouEGZKz9D39ZOfg5Ka97XCePpxtTixYVtlyw8nEW
2l4nw8uX0zBOTfZoKKJdZwQH0Ff6TgJ1PLzZ7PwtT7tOkFViHxo5hKRaySSdaMOxIYvE63X9+clG
NHgdvaV+pFDp10xLNAxqhTo5Va8HTM/bK0yT4rfUUm3gmj2SteBKDakCIKu1sD0WeceOtOYzPDNG
nj4nlFV8gDLhfc47PtDWmbflqIFgP+Axx/WQ9i1WdrIY57zrinvLJn0Tsmvi0LbM5dQYeOXCquua
+6QlAusvFecFsVsxUZF4wqQyBy+GfjXol35f/C9FkjKI9MnwPtRQP7nBEIc/38AgDVO2MeyrZNZe
08Lk45F1x//tfYM36QaruSGBPGuWJwvxpMLPwxmn3o90N4pLCf/0eLMXIqPyndl9a5DeeWMsn6+q
n/V483TJr5fg7v8ozXYngiQzv+ly20ySjHV7Q2ctIVHsXtPS73Dy7Hu4oeHBI3bEE3S7GKYY/boL
NJpdSBpY01pBrPDKPE2ebsa1fHeLzZ2P73TBvmjg1/iO496LhFVSM8DjZB32AMlyIIzP01qnrFab
yM23m5B3Wzf9olyetl0PjNedxgMam0X9xhtBaEboSzrGVzN5pS83W29L5uib7PkKDbubL0+08qK1
zkGk+8q8bXjmQ+522cl0svyHPQldXfGr8Y0bNByQMOD9O+3nCQOiy6jhAKzLBsXHdTfdPXNhWyAA
cL8JvHGUx3ZQ46HaqVLcVZBk9BICgufhk+UVsyox5+EtceGYVEGSYPI63rxkYlrFW8bEOtr6XeBy
sBDIbbdD/TwyO3r9m0jNJWBKVuuHtKxdLxbrYB74ydlbJsflfcnEdpeRwn/vxrSMFN8QVmduO9uB
DXF0A1fUxNlWu9OednbYEnKcbrzYktZyMlNH+3XsLOc7XoTtR8WpEvD6ojhuzxUOQ0CVV6NTOtlD
1R4rhiufbX5dPJPQWbKg75uij/t2oWDCWvIHxBovSguRf6q7IX0VnPHBldTYH0rl7LxNZ33wrS55
hxRc/tr2K/+S0+Bl46QMWPdpazRurNh4ZyN0BwBFgfQn8ROh9l+F598pPAgLDFj+JmT8s8LzQw3/
7yOnIe0PPcs/sbe3v/l71MD9C3FtgfK9s+GQb/lHf48aUIfmmKSvxU+txfyD0kN4m+kUWFt3r+MV
u/z8e9TA3RubwPW58K5sgi/+f6L0CO8fh2FUaViCXg08E1DiWV3/rN6mqz1XTQGlBSTheCVSylEG
MpS6WphRIwLTHHwJW9Uvlkvysk4rkm1LHlW6MZ/AYkDtSJLRPcjBl6/MEjSc1RXHRgxlR+wd7Jjo
uNiOF6c/UJUwlOFSZs4ZOcWVh7EYE8xZmj2TePWcygns0hHR5K9lhG944fDLxR5nzgQ0IpVBWnvp
u9EovCtgRkgbigKbzPxB8i1BPE7U+r4NE6PamRhaPmnktuxifIbDY1yQ6vIsWBo1x2zo5Iw3Lelf
HFy6d/wVzEFSd6dj12rPedIVCthCMZ8khKr7bV6bYCEQ8GmTcrrCL1zfkm61DqtU2ZPpK5o0/G1/
5VVTKvA2ApMQ05eDcPfoUDav9WuaOc7BtJYuLCBdR7hZjSv703tbtk6QesN079krhrxqCLVeb6MU
5w4JpdweXkvgQE8J5PPnxLb0hWWGOzD+t5FXXHnaFvlj4gceJvnYZFkPxNpXEb9zST5wsEO7JckG
zsMNksX6NJZld2IsyTRgNY/GmD2m3jaxna66XUXulJmh7cw2udh0s+8GjVMNICgxQDTcBjBppLjx
uL7bCpwV86LNiLUJuK5drFbNtt04fB7OeLd55mko9C/kop1o5LXEZTJ8JM2qX/xZvq/laof+qjdf
5VysFyPr3KBevSwCBRSnxuBEVZGmLwoofEPUua3u8dL1D1WT1bzVVZ25QVe3Aj6xEk+lRZ5fy9zp
SyIT83kFNxw7qVju4Mb/GEwL/BLYLhEnfc6aORfqsrCvyELg1QN8dleJknmGIZJobLTk2bCGz2SK
m9ABlnXOQJKn13nQq+l54crSf5Npqgjv9SOh7wkhpu6ca5H21msp7CKCpjLeOUr1Ihymmrds7mp5
j53rK7vt+KB1JvyjWf8BZfOrO8+tCmun6c9TYQPiyS39EaOooaJart4XbLDjGwieNiympIoFMfYx
hIo/1ifdHp3ikIi2qSCmzPPXLN1aPTJWrmax0nq1MG+VRrDxKccOeM2Y6+ekP0/tVoWlnul33c5x
ChdjTZ6nznyaHePLpvwvuhwDyZQ5lq5edydf5ExrbDfr5XFSPDF6ChIBa/QbFqYfOteDNSjcqosl
KhInSs5Vj1lFaJ0sUh4WmTBPKWvOC/8CZltLZQ+qz6/4hObzYjBa5WG2Mza9VM3mPfykLT16CS77
cJTdlzrXuvFFDqvLr0RQXRuTp2lsWhKdJfAtzKuR2qkKo+4fV9vKsNRvU/9sEiMgdpgYNQHNcS2u
QNiKMs4VwJNg0VvnXjlWErtWm5258Rpx3w1zIFxNiwxsfZ9sWa9OMGzXRne1Uwq26lh6bO+JMLWD
k3C89fV1PjQ2fuF0qcrP4HxWmiL6+erlLlO9oQ52CZTDjrLLAFOn88xQusTlVU6BmLM69KbSDou+
7mE4WFtEJrw7TraC/mrU6f08OVjwxmLbUD905+wMnrxf9EHDPB5lY3Ud9TKN6krhoMrTloOyZtWH
oruKdflsgpiIWg7Q52VLttjhT10rR2/vjcrq88CxtUUGfdubjMZHlLZzybyPlUr2z5YvrTfCb3D4
BSeTzDGIvK7dth4TLWldPKBl+WXbbZj24s5XxzaKgAXia1V6Baf9kUIJhE952Km3kHamB6hy629M
UcgEMYA/ZE5qVxiCuvG4JDCXEmLaAh90GWSiMaLW1Amr13Q7tG0i7/Jq/MrGIg7zUE2nZuuJfu8e
oI0s5jwLppf58CvhGqsi9uKqO7tO/MOUGq8p0sjJ0mr9ymS0C2XjFcfK1WqKLRiUEdkJDDbYuHHb
laiYNp1M2ehnfXWNMCFndxazvcS7AHwVA0ZYvBneQXW6eTfCObsujZszqKteErGtOMNT98hhXXlB
IvPfRmZPu3/Ws6ndYe2d4bwxNjd7xj1GzZ0wJe+uL9aTNNpQaxcTkytf0fusSzkO6vjmS2zp+83X
jxwzNy6kapLDPPbXpa77WN8W9d1p5QLDpMPvWVXdHbMKTugkUM9y83/x/KE+p45kWpqO8VjOv9S1
DQaKiVk8jmw3hgTHJlV6GufKiuoEppeRvAyqsR6s2mw4n0/O80zA7CA19ZCuxcuoK+15zoqnhff1
kiyOybexekjdejssovTZGuFd6Xg9lTg4m5KRTeClCZxpHLiiL+s79rgVeBbv60s/5qm4MFhk4LZi
925jk51TBma+WAR1dGvHkpETWvVYoHPocZb4XIbrXPe1z7MylzXKXQbgUe4oM+Qu3Lh0h5RGVdmx
S9HUeuqN9LUsqbyKtmnjKKNgviBnMO4KW/wzgVkwaQPKJusfa2ssTkBxRf9otqaWRR2Rmk9WNy6f
6lZfLi70+uvYN+oIEGGG3QizWYTGyuBDF+XM0l81vAdTNpyoQtnQuVgxvVIT39bCK7hbjMVl0v3R
woXl1i/eNuaXWq9VRCN17HI1P+ACS7/35qgd1TA7T2r1+sPs9cbBkgTOwU2yvJbMvGRQrlgbMj1N
P+w16SK3AIxPRFlx6IB8etpbfqZI35wxmNvRmAN2t20GK9JZV9mNdRYPpuwMhYw2+mTNi0k/ONiL
GeaskFwB4Y0E3YGDXuA/NTi9PTXR25OtoPbp8DtrfS84+CX6WCIV2P6j4WhiCCGm9fmhdJg4t56P
3JhZo4hKekS+KFIQeP0KvXj2Mglkxi9mDpJizcOW/OwRcgQ3WFwWp83IlinA1TCRTF2li5tbrsOn
ivaHKFG+cVcXXu2A1FvWz5uV2wehnKMFWaAPckzqqEINkLGe2V2oWms6YdzEBq3lKo2tRasf7HW/
xHIC6nEdk7c927mtf6KcqwjTTk+yMB0tj9sxRAvoCeWgh7mEAMHivcUWb9KVCNMvtotdcHW5YgZ8
ogmQo1JfuWnKMovnAYd0IEfHDIdBoFLaIqsfm155JG7KbIwHJ7vvnLk7+HM93M0Y8c9kOCB64L5x
nlUlxzJWzKbBsggZ+3xo+AUVmYuqsdfvS+JlX33O3O/mKtxrQr8d0i0OQwIxHM2iJIVHe1/rDnmo
1f081Jb6tCZMiUTq2Ac4PmloQjE8SyRUGaqiEF8swjBzSIJXnnLMFuwlpn9fFev6w9RAHA19bnxj
Pc0v+awZjBBs8ZnSGwWtRsI/PGBwzLxo0GHkpUNNSKQZrJfRaKEHirkhS+WWMeKaf/SXeiTLMU3M
VKb5YQXa96JgTwZFMy9h4cDbaElFfFv7GcqJ2bY2/NAWm1lndDLuzWkI6xaCm5UMfaxB2zyYk+5+
x7i03GFJ2h68futeuxnPSMh6XvxGuFG9+Y1efU4NvUqhlxb+BdZhcskpdrzoXYLPief1SsuFeLa2
YQ5nHealyeA41jZcyIZrd/EK/Yazv04QxUnGsHUHsEFlVTeHWXTOkTx0c150zuIdka03LLYWKqGM
gQQUj3mKWl0U9fRQ4MK+skgAv6gzvizuBA2JANS9VcI+ybS+i8u6EPFqG3Ubwvzsg7ZWfNclvucu
54xS4b/nADVUv2alcPYeo2yO834Uv02ABb6LeslQWip/uZ9Mc7EOs7Tbny6S/97//9393yFj+K/u
///j1f/nX/r96u/sha38J5NbNrXnu2P796u/9RfhcizBCwE1zWES9zeTJ+32UMyZC+k6FG7cgXjQ
fr/6AyDAFEqqn+PHTwDB740/f/VZ/qsyV9f4s3Hb48dbdGPcfHSYIP8UVPAmgk58OYyTB5SYQB1w
4lDuIbutWfu7fLbihfzd2nAzh/dFKE8f6Yay96Ae2YXxwWoFnZp7jM9xEyPhzuB4TyBuOug+BP7a
hvgeSCfv3CfDW0L+izKDsf+mWx1fgAiAT/pOEKv5MHdTVFfvWs6EWPndSRomBrsAY6/YcgCQ7C7p
XYq1Okr3AiIO5LpFq/0oF3d5LylVW374Lm1BxSWHjPYAATGWAHS8dCmuHP477yimpEGVstOhCFJt
tB/GwTRodc1a7U2zHTJ3W9ZMceexV7i9pJKrzns7QjZYHgy5VBE3Pu0XUQ31dFXD5PG2tKZ5MpY5
vSs6bB8A5QCL6KbVQpmaZ+dg9DpIJlX+Ytdbc01n5pSOt9mRQ7b/syxUg0qb2JFGrwmqjjV/3LRo
jB5GerYVSeq2qzvYL0xQOS8j5evLpH0ZVEWYRC3Le6YD1IX2hNej597jfrAismC6YkHB3OSGMAUA
GeNXcqPUu6hC5mNPhRaBSE7ob7L37G9jZ+/IAcwLX+wUB5PY07fLbO3vcmnwXpClNt78klwJXIjZ
eEvJnBE67XZXwGBVaGySRfdBWRZDeKCzaCEWF6069pwJOd6jpLdG7OqZP9+Y/D91x9v/BDzL55p0
AlmkH2+ST1bzd7hOlcT69iQxp0MEGBxaoBcoPt0rvzAODJONclJx5zWi25Dca0sMAc2AjoYdlDic
9Pbk080sAGKRl1GPtJXMbjtux2XwkQf3vG23EIs82lyvKP9d1IaqulsI1ppJNI0jjP4Le+MFufub
Yvb7sgykkEOS5u263Wz0ePuwwiIE1lPSfanmnVKRJhPSkbNKq4g8PPt25LmtMB8SCIXJQQ2Jnp6H
btoFnBaF/Sb85iVUWq5VNzmw7VHRq6JAKW2B1youjTeQAzT+XXEQ+4vHA4LwQsqBd1DOC//lNhO/
JcuX5SZ9qmHXW0cNsb7jRSQMIZ68fBJ3t58o3N0si14Oqr4yeDb7yeT9LWYi/bMs0c3onyAeb8/m
RPOiNOxv+rqHpm/+PKFzP0cv4GqHwVFy5ioc+/mWey+tPmvPpJukihMxIk705k7HSK1qNwfsjmYi
WuKTPRSr9rHtv6VXbWN6AtqaNyE2aX5ZpxM8ZbRWGQ++ZKrGcUuhuCkBrwBk3tRvr8O8m0zaav9I
f9pOkPF19TAAvb4So8CwIFv+f3/d8x8/IQ3absGBIMcD4dfE811Gn2Aydo+JXXNJOuxRtd+2bQc3
FELbnynDxLbG3N+rQbdNqEOuUS9jmHXlQiCjHOZo8E0ItJuYX/RbLUOBKdfiSbNCnaO4x3Pa1AYM
NZ/LmsdhonOgpTmmhufsZyVJ3aRYiaRyH8SuexSwqT4QOMTe2uoaGE3WgTG/VN0X+CwqObgA518n
nuJjMXv1AQrhfhVK9yTpoH4twApSJMym81H51fLqCQ0ckil5sE05S14Mb8Ad5Q8ar64uKR3eWofg
IdonN0LHb9B6eMum7bRQfXSace7/2jOCtGJqvhGU0L1Q0EwsV+c03X2wzf7+rkuWwMx2WUHGvp34
gfX8OFN3HuOGM1NSx9ZMk0JiAFCWdndG/7COlNZmWSjZMZ53SfClwprSBFNZcUNzy8wES7i54I/l
+sN2a+uSyCE/FZNnfK8cd/vwUhzgB50l8I4gev7Dgpf4NjrOeiaadWt2oO8h196R/ORHZtoqavpy
aIOK2RSyMVlhuLfVnbE0M/9taQ66V69xk+rbD1yUJd+AuVJXjwaDPT/krlzqt8T6QomDug70EJCK
JYF4HjdZ3te0V0XYsSRzIlhrHNAZcN85af8A6K7+4Th+ZsebJydGUNjKLnACvIdq1l6IsJtLTKrK
AurrTcrAdLBPsbZ9oMXt8Qjcbjlst2HXPvaa9wFYuY/CmkmymjAca25zMqOBNIcUxPH9NkfD+mLd
dWWjm+9JZ7Ufc1bJ12q2nzJn6glickGYU2W8JHT1vDaccINqhDb02O+TPE7LXUwaW/+cmvNytRn4
bfvkb9xngMzyW3l05qb1+X7AGj1NcsEvZM0n7KNYiJgnUtHQQs/pModSBMaN8z54BCo+6M9UVbRM
UFw9ppLD2EFqcmFANJDQrma90aMsyeavSbfUVQilmzmnfpt5MtZm/qkZdgU+qG9Dj5HYGywg70tu
+jrk/H18Ou6D1FrXujM+Pp5qOCtfF7b361yN48Owz2Gl199T5roC1ZuXToRukwx3SmxFNNm++br6
FNtRHWA8l4YYfpvsRX5db5Pf5TYFzm8T4UFuJQ0HZQNEQn7mZpU8o00nEQxBqCD7WHkaqJ+oFEca
V8jLqCztUcpBxBArmEiTzP9RDTOuqy1HQXFW85k09/SFBpUkSjHMPqEgO4/LSOdCQKMpc29Mzd2D
C7jtHiiI2TAJ1LVnG/0gcu1xjnm73GCyxXLpVN18zUfmTwBF35Ox06lOkB/DPoYnC+1QUKJ/Mcz0
XDAMv9NWx/48zynze7fE+2okyohpxM2uKrXTR8trQaG68uSN80DajvaBTDdGVs22W+y7ORtsXiE3
XTPDuRalnTnS5rdqGDz2cTFKQz177a5Af0oK2w3SSiAUmK2ND2YoI7FUFWNXZAtldnacLcJnp/Dx
GKd2LwLuw2gd/k33MM3OeqZMRYAIkcNrC6OVjb6ZWl4P16tyW8ivI6S0snQC1N13sYssjdTocdiF
l7RZnQPzsfoVuRhdptglGhM0e8Q4r1Bxpy9aMA7CAXensuypXiRoh13s0XfZZ90FIMadLFAibe9Z
gSZgDbDzoqH2n61BRzxqRpzPg2l3V6veqNp1uPxRY4HkNN7Up2wXosZdkspzoUcyoWh52DP/Zbq+
Q1hCxHLq8SMbs88FlTQhPBOPA8Uype9T5/eBq5aBHVdZF7GrYwvT+MD2M+a3o+BzGGSBkFYDPKaO
iAQTN/Nda5tuslu3K3D2TYwDSg9Rx62rYzfb3kfn88KnbpGvSdG6BwUvt4jZDueTB9kr6ismtEWq
hYtqauKUosHKWWR2tK2pukKutS2s4EyKlv32ifOUiyh/Z7l3b9dTl/Xme7HfWb3b7fV2kc32Oy1E
Q+A20ueee7vx7nffar8Fb7cLcbXfjfP9llw0E+mo0Rvv584wo2RFJVvxbEflfsMm4Dg9bAwzrHf2
t/J+aCorw4TE8OGpGHLcOiXg6bFeUvFS+eBeEByBmk4DChajI/uX0jD19ODjPeILpHMWLIVRghlb
XtOpWu7Q9FSMNdtnYqG85FlxDLg3ca+w8q5W+tmtAUEDDSk4Y9n+l5RByMuWzHvtZpod+nJcEYQc
56FvUFHoLe+1aGyd8WK11XBdjH49egTsngxnUG/ZXF/6ub923rZEPcXTj7Vq1a+C1fI4Db28GJOT
4JH2PjiozQeXaevkSvu5mFaKhp0Jd+WhWBBpLyrbZuOQ+9vG7NWGBEXDZ9NSB2+K7WW09O6XpaxR
NVjyKjyCoIGINSBZNFay3ZUjJfG/rtOinjQ6dB81Rud5nHbUE/ziDd1bN65NiSqTj3ZiHmuNxe2M
7nDsM8t9aY3qUwcWJ7vSCeAmd1ajfxvmvdTd4SCXezwLlF/nzNC2Yi1jrywy98U3SYZ8yuGz+HIO
ZNkkT5SG9AcnR6ojB+t086dtB7vYlvRS9yk1u/6J3e88/ITA/OEm/z9EEv8xkuLcApae5WMxFEQp
bbEnLf6QkUv9eVzNdHfkSIkZx+Im6uSZ+bbhsv/uS+PfIQOcP4vwKPnkuhyT8lvd5qjApOCPPxBu
60r4W7WnppYYrTMOxYqF+VupDeTnAJD/mlX0JT6kkzdaZylBPKyhMrDU0vFagCC6paVF32B4xn2H
SUpjEHmRJg5O5tOkGoERs1ZsTcKxrRbquw4pxudCbw/bqyl2Jl+/AIjIkaK+DFSzf2udaR5eFbNa
ddgYrc8qbATZ9K8b94kSQNTCxS5NsLLmVrq7+lgx3mixIBRAicB3HpnmN6Tl5tXyU070Q8/qEd7S
nDqQq+Uu5W6k7WunzgXLQHjFYTqqg4+pieKiFFPzyh+UjzbgLnHEO06/kjI8wG/7XfhmCPrXH/o+
7fh7MHL/0MEt2kxqPIcgkvvn0GvJCTkRSm9BFOz8QFA13A1GA3/NvynP25+ef/pBAN84BuC+MP/8
dIHetTWEvfZ0swsznMC1OzQ9nw/fvR3DtXtKUygCYKXZZX8aev6PJZv7y9zzfNQIErjyoVXuz/4f
nu1Og5bO6LoFI9CZb2KevSgnNfRiNJU8tYvGTxWDyyXgp9PyX7/Hxj+GCn/+dCBsgDINF7TCn1/7
XDhIiYlsT+pWGwbDDQe5W/aY2QvFtdk2dmLbtJv0h3TPuOuyGbn4Nalb7YVcxtvtF/rvePPfjTfJ
//Jc/u/2ptd2BKUafSvb4ds/RNh//sW/jjh98Re+Mbfi1D3ALvaQ6F9HnMbe9w1BlTHBXxsr/jbi
pNWbIxvOJ2vvniDE+7cJp23+hdyiKQhj+4Ygnif+E3OTae1Jvj981WhPxHSl69RgGHA8yI7+48PO
2sJQKOm1K3mp6Zkvfo05WjrnutrK2O1gtgMUNF8okZmOXovgY0yrf6ZfO4u4Js9vMMFrekpNCuv6
wTtBJ6bBDohOE4JTK5i1NRl86/Ql7awTluGJEwBCo23DeRvLpxlXbwDFHExYSVEfNRnYCZXtM3zA
ioA5QOcYZlfmK99+vNuduZPiUxSreVIks31wUe5gR+soq++6NoJWs94LVA4LE33gJuPz6q/DS9EK
59jPjt0EVjHWL3mxjRfQlP11dblWQbKqy+NkbXlUVA2umFm45zqFk14U23CxJbI5fkwrLMp2IzjA
28mdlUspxwZKMaaFJMNeRUYfDYad9bQB/4n1zk7CzumdO116p6oyXzqd4g1r8I37uuTUnSx1VCxY
BfA2mXGZ7VVOvZccBp0OJx6YNvYaZM0+LSnPmHGXltx/+bDq60bK4uA6mnupkapouQP1P9pud1jY
kZvT0jAhCh21p2qr7bXHPRPNa/bhM7l7n2tHnBcbK1BjtLDcVQ/UcbXa5KGTq8mFs81y6Ye9houU
3FhCd1IjrbIc43xuPe1XzLC0jAXgS7TtMApVwF9qWrWFutOCj9MgDw640/FE91bjAWkH6RYj2FoL
/jQyvccastjJdB248HXTNEEOI+hxqZvhhauJPhCC0JCCmN4pawqGNHfuUMMo7TAWOrW0ctvDapPP
WawY7fJBW3Or0wCdLEu6MQ6W+M/uW8aNhFuCsvVILgf8Q8r1caEvzdZc3KQZhPzSkld5kVs3U8Pm
K2Yg8Nrk0HI9eE7wtR+bn/XulrtN03zwE9LH25FRpxxefG74q3if9VHprxrHEo/hDZACzDRmWo+L
edCJii8cywgHUvdyP+dgVvpDr5JmDNktjU+gCJdnBL2tpvSQjNsBJ0OBwKWlC744/NGhNiqKQ9Ew
tY+sdPIyMje3XoMBQeu+RBnx8A/1350t7THH9Gby0lQZAUFWkr4Dd9dlHwlnyfpBK1bTCOtu1R+3
aRYTaieEqnBkAkmXBEy1C3ns7IRLSovzDTpeOOMIepVJ5mJM1CRM8Xy/3Tg9ob8+s82oSuv0sc/W
/lHQ9RCDWe5CkRnNfOQX0O83XTlxjb6NMlJtp5yevyehZIOjvyf84faGzRh3JdIV4PkkK1oUyTnz
YAx6nUsw3FGYyhBNF4dmBIKdGBG4dOA/LGuyotawQoPMzJjR/vAyTm7z1HtdenR7O8g4+T/SQpi+
JVW3XJm6mIQptXT7r9/3/8oW30Fd//uG+HBji//zhmii7/EX/74hOuDE2WrAibg25+t/3BDZIn3d
/FuR/R/BLkSEdZu6Jt3B9vv3HZG9EtoT/H0YAbcep/9kR7Rdfv4fdkSQBi4bLmAZF93Dg6fwp5uG
7XudInFg3m26Y7OqYJNYh2Q3X+HAVPfaYAMPrl1awSbPKfqA/Xv7opmVYMKTGyc1ddpdgl6JK0Cr
CQ4ziHNJJN63aXPKpDVeKCVFNaCS+drip3zFPtPtGHDtOuQeHD+7Fq8TC8R7gVepAQ1OeMno+jao
VdGHQqmVydJmHEzQCg1VdglT7p4lg9+bKaGTsgdnRJdreSFvQPSqT55nDDwLBYEu72NgU5R06lVn
4Vj1ytCtxMWwkwjKtB9laf99dIw5GosO4yVthqEky3+f4OnExaFHWFAIyCBqUjuoxezzxgGu8HZ0
qF0kh2setcZpPvnrVMSqK/Now3ZULfJR4meN4W8N36Q5QLd2a2R5B3eFVQt+fo3xhnfKjobG808r
2t6Lm2YtMWdjO3UlpXs4nkBmdx3ulaF4lCt1Kb0qtxiRwghGTOD013UW64JjQewmRj2zFKPXVuoC
X/M+M3BEQxp88fV6tze7R78eT509l0FS4epCEsGjS9guMhMdslZhhE62fjjDtIbTsL+IrhyiYSTn
Vq0jtYW4e+LKG3+plR9Zy1JfOuZk107ma2gxrr6N5fOqw+/VNxHKpxbkGMyD3hEnP/Evw0oTlVea
JDO2RPtYLZCxQEKdWHEuCaxxWQ6mTb2MNtXr2YRL90b3znbmejdFrjtThLIY2KW5Akdq0e2o4RqD
eJoel5Eqvx7lPvaN4mu30PlN5uqMzlyHpmP1KKOMDywwlTiRKKTsAVFWLP5l0b+1Snx4y3ZXmDNj
yEnYB60BVGrQKHp0u/rb5hRfi36wjwUXFFjmcxPrfqFdetP/YcPhjtiZKX0kJlhhrxUzj4Qn02eq
k9oDWZKV/RGQHlmiEIUCDzpt1OxBzrk3C+Pram8G7hl1XbTyl23FYYh1g8kWUaqT04DB3rbGCzR8
OGFOSiRy084+ZRvePZu4YgiPuo8wsX3W1FAz9loSanPUhOFp7Y+GxyfYUo9+EAVunMQq3qUp0vtG
z+qD5f2S+kq/LCl6BbKa9kb7L9L4KJjguVWev9QTUkejhM7Omq1H2sfkm94sXmS4fvmyYWaMlNru
FXUeB49SnthMMOJsoCzxKOpu3Cy0YA2mptN3JTdMirQXgwSgURZ/T5QNVhFgxxNnAzBpmKcehktm
z4MzmVdgk2OkgVl/x4rKu0i7fWQCrA0FIxjklNvUu4VI4hT6Oy1pOuW9BtZP9L8DegGW1HEjMLeV
zWupWetTAh/zYgC4dXCaiQwivYY/CzPrHC1DLcIRKTG2VlUe+FXHO0rLLf6gdte0eXVsS/EAzvcX
JNIspH6tOiOqgwPxJi1yN97PblMOGa2qCFAafmMMQbfy3DqXbsIIVYjhVffyM5RDcfHoqgm4Z7yI
hMTPjGEizjghBNtcicimVhopzP91HCrCyoTKjPGpAooR6EVuHDki/qjtbT1UcrtCO8aHwZ9XbnOc
BT7Khpqhg5tqkpQlXUprAtiN3LUXGHb+rW9TgADe9qpaYnZkMVOEU1cLOPUMITyhlXRwS61a0/NI
pULer6Z7GGvzm99jv/TywsLkqJzXxMzSsHb9eFy1QOerdlzs/scE44BScEqBHFlYR70yjEviVUwc
K4Ah5Z6EX4eyA1tQe6cMMaatzK9CqLsitYuzcpYPb1YkrP4/e+fRXDey9vev4vIebwFoxIU3Jx9m
ieFK3KBEUYMMNIBupE/vX5O6fkccW6q79yzmlJgANDo84R9ykIPVIgIM8/LmIY7Hf1UJpucUVH8E
2TRtxyRX2ymtHlxHX4ae6m9k5KKI1dc4pMEFqEIaA3Z/V2VJg+IFEKik6/7qe23v8thD1nTV7dHz
dL6jr4KpLADiq6Wa+iOtHNi7IolPFejKQQCrW6L4YfGWE8VR53INCn0Y3aU7qAjU1hxxxcagsEcv
vxtKOucOh9BsJaDrp5j17KTVAdwfINLavzf+Bjt0DPLLpRvOaU+oOo7CItrTeFBlHC90cYKvVTl/
mRKN2ecSvrbaBRydVtlBu2o6zs2MbX2TIJeLnNAtwOc7O8XMsyMJ58ana0mYvVW+K7c11oOoDO0n
nEXnDkttNrTq7GTWv3QsCyLD+VXkkpISfa9zNK5w3fO83y9JEpzYf/OLbPSmY4q3LAkMTg26j+pN
BCf8mK/CP6ThJA4UuaEIIGh1TMPiX9OY++fVilBnGy6Hklq2tNK/hCXDC7iYoAJxEd94MnAOfgvx
zqGjfhGBmwaFykm+sqse6IW2uylaVtG8VCgdqkcvV0BkmLNWF5PcTSjkyO2suqidnhTKmyFLsSMR
g7PJ7Kuj28Tv4wlbhgztehZZW9T+IE4dnkgjLDgZuMmj0CiCIvOx0FMne/GHlt27BCTzlg81JjfC
lZuu3FckfEzW1L/nUMV7RtX8TLCa93zr/9ebGpWr5b3e9J2YTvXL5x9wj39RPnS93wbXj02ufrz+
j3v1Tf0Y/l5uevu9n7F1gFxiKASWPXDWYgd1wn/H1k7o/pfv0OV911F8K0P9DK1D57+E7xmM208t
xZ9YOicirnaxuIoRTATDgIznf4Cl+6CBagpfNInigHgaWp4A7PdroQkoU984U+n/iJxEIVxKMxPN
/q1tcD5Pvq9l+c1DBns4NN0yLESCQHIhvljoerykTe+h8cGWXYYogfmL3pWx1XQnNtJqoNNYU7QF
KDv78sUvFWZrOysIKjbrlDK28yOcIYN9xnI4rL5R3JbJd4EbFtafAXAWsalho3IrnsSY+5bCh5qa
XVr5fYmRC+ZU9ZUTLp3RWsWmYbl0MXQo/sK1D/m+P2i4fZDsI72hi0Ok5nH2Muo2M+LvlWeAM7nO
AD7/SKaWGOek0On2ThWiWX14wtxI5dN2zWWV/1XZCV4U70jW/2fh+4OkL1KsQB3hl0PBFLwpbubX
66+FiIhygvy1cEpjv6Ba4VPVimOwOMWhB8nXI0SSqRQhBcuzVqz5Jo9owQWGALxHXKAW3rBZobAi
UBSJ/Qhhpz+M0YcCuQdX1IngdFL7RI4SIeEP5fkQ16RubEb5HPqtX/hbaVQAO2jQOo5pzq+hxS2j
zUc4dzByEXwPiXBLnaWDnTQEx0mJAKrlJGbb3f0t4b17r5v+j0bXd23eqOF//U/PXPy/y6nm5qja
2j5wNxdSKm/y1xEs53JAMayVz7KnkNbtxVBG3rXrZGKhSqqXDnYeMLf1qc7mBWSKzvqpw3IO5YoA
KTxygVNfe8X61FMBCm4AO5iJP3tjXcXHUvt1u+zaQcQjm/cIefKz7ItyfVqh6JHK2BWNJXeLY4WV
AKdu4owvCsTbgQJRIlMoF1Ca42NYbYQfdpKTYYDapGd+CyH4nIXTvV0eWW5rmZCTguPJ+2RRcOeQ
qs2cV9Kvy28zlhUdgP2xd8Z7T7SrQk2lTGhQV3VPOdhKExrwNCSm9GsT0VV7Gu3Rsep9iA5+8dfY
NWhNbH4//L82Cd9GP6Qxhf6jByaU3uSvo0/Lr0nRqKqeVwJ4gEYz0Tcx10QCUp0F0gWDt//9Fc2u
9cv7RkrWdh34eA7L5x9XHKDd0ZEW01exgsPxt5P26r7ZuWD4mX4B5irBc1KIlUk4gfsY0ms0R6GA
/WFRuB+fnIoFLW7M0EgokFQRH54cW0/dWXFQP9XwJpVAjkb71o+2y7rFv8zwQnf2fRK2+d3IgQ/v
BdhRiwwypecRkzQySlrcyk27yyqJgvsZlSIgeMPkBONnFVk2jl4+GlaXTCIU/AvbS8ArQk9znOYC
8BLzsB0zuhnnpCgVU6QcEVy8BaAdIvkFmF/M4/H3A2/KRH8feTojke3CG3fNWYdS3AeJwjJIsgap
3fARwqPN5uz3vcvmPGLROW0glHtkh8CXmLZzGQs+UuA93BpShGZK45Ywuck9PXnzRbfL15reLqoY
zNCiWwfbAaIxAhg+rv5SsuoQszBnhbNENaszpNvxJ0X1j3uHLQQSiMwibs7I/X7YfecsJ9HrhfUa
AKJha8LP820PizwlYNkBjQqegRkn6vz7ofxw6oRcF3ew0HWBKPOOPl4XqEIbtpaIXtOF0zQA4SGr
4UsGcKEBAVfkOr9tkkwpcE0ZiO7gD4v2w4vk8nSS6fNSjfIjZsSHqZv6Y27ZcyZeCY/DTmBqYQf+
N0IEtmzQqGF1gwhdi5Vu2S36vhwQ1KPtk+UVg/L7gfi4iGz6ajTXfLNxMxriwwtQQY7qH8CK70DK
Gx8Vjk7WybK3Eoo8C2oT/Z8PjH8+fISwnhdgmIhmdfxxFmPEksAqsvtXL5iIXw6LE6xOefD7SbNX
5VHiBc+9ZtTxZ4YvETy39jL2oBXy1pbTHybCB7qDh8uigVm8hSA0wFlgv+6faYzbSiyV9cLZxTl7
mhUOJtmmnttsaHFzAuztbfOaBgjI+Rhjh26DtWum72sZFJC1LKdv7uM6M1tgBwTSpXSSN8PL71/T
xz3XcdC5RQvVCN06rJYPZywGOujEYGfyMvcKChL8xNJmsGxA+dCTZnIV6166ZWcWjZpa85HLVP+n
g0XLNPTQoAhMh9b7x1EfdS7omiFoX5rKtzikC+IydtZxwUfXvxSJT0Q7pLovv9WF37DJ9BDdHf8U
WYXF8d1lxJEmpl3AIXGHazVeenMpEef8/XB93ClRrWCQiEzCCBCUjwfBr291Fti5x80qXjBdBuq8
L+AgVPquW1F8a7ZTR52abZF8mu9RLTMhBpbNi3VPuTU5D8DLC2od62ovlzVCP+x72AsEBBjaR8H0
c1DH6UpxUcQminDpOJlDYSUG4RzIE9wA/7BM/6E9zD4RMbmI/jjpHKoyvz4QncV6bYvGfYxUJohB
lAQ/k2PJLLQJcd7iHZq0C3t4gtcid0pMaUKvHihq+Y3eJmE8zFbzpbYrh/JbhSkNHNEJiaNu0y1T
G9wY/50FFo8wR8FiEEGH0goBPEowymLAoLCRjNTv39UHawQkfgkdBU0RQgq6C+yKvz6agqkbVrpd
HkU6mohO9R1HMB4Ieftd2VFpStWq7dan0IWYXW5qq3U4uGZIdOmyX+vAUQD1hKWnR/bynuEAmy14
IWJciboAQsccxah/SL5FmR2nkdyV8IbBRKOoCvoM9gX/IsdyGIo69RgKpcLMUsbCsmCqZhj78a/3
8TEhYwk84v90jf4vQfSHbRi1F6gwnEf0gFDX/seB4EyrFyxBZz1Q3GiJot4PATeL5rHcklmih/qH
JeJ+OHrNJT3B8WcTvgPJ+Jh42ZRevEDO4QM6vswQtSjFhGKFMD5eIb3W3wPqb2esxSpUX7ADhCzF
wmabYpQm2E/qLgzAPiI5obyIoInAZfzcV9j+fcNXlAAJPyoC+p+vLe2mhqGcq6ghpiDaMK8jLWfz
IixqnHzEEDPHz3Zbt9yJb1wLn8pAmTz196PtxYI59bcYloc3wTLBlANy5Z9xB5vmYKEyuDxkGaZv
yUZpTFW3yWQnxU3gggZZ9l3WB/QlYteNi2zT913eXdiVFrDDMa8EPdKnteVdJ+iOwGaZ2jn9jlue
faKM50F3Dpu2evXgMmH70gZ1/23CKH669UYHT3pEfuleyG3HLovqFcSwaLzBLCWZDT7erp0rYfdO
vGuanopiMSsNKbudIbaiqQDE34PsP2NuXm6o4U0L9AHLL7ziAMBKe/fw0RYv3dqzgwvIUaIXCw2P
XlKqzioL2b+24VpNKxqHGVNRnudySTSlNFkEhzEOUwgftTWvD1PQuvmT9pAM3wl4Ys52IYprFzjE
ihZQnLtTiSlUlZ4gxKld19rTeplAtLWPzoTp7yG1qPjbe1m2tfe4+GNaWrA37Hl+mNUs1DV9i8b6
TGQd6le/D4L+EUZwCpVBtq2TDZ/iea3KI4VfdM3W1ovqdhPDTcGvPOxXbIJeHFjgzWvmSmp2oOzV
0v2ItZomG17uNDjFSSVN50c0o2y/Co4JjgrBDdq6Vgn4JZAu6sg/MtCtIFRQPRFR712vSHgzpdEf
GGT2SQS2Cux903gUos86TvKsumr8uewQYh5TNY1Xk4/5Yn6wWq/Ng8++6vv2HBRelkYH5gr6bOgv
rjbpT4Ui8gSQ3fKCTsFn6EG6nmFbWBkktLwmKkeCb/LYYEeZa5SRLR34w5nJMVkJnAXSO+RqJdkp
0psLNhTBbeWGqA/cqvcvWnmO0iyleWLffos+m9e9rBrA8HhRBL1MDTHRQvMHhWK/1PAHm8IBVeJ7
o8kfbN/KeZxU+BwqCAYvAZLJhZ/Ffnq7THKS4V2B5uFUwZUWlivPYJjjaLwNCuHn8aaLYxO5h8jX
ZeUTHrCJtQKwqgZGyqIh7NTX7Npd5l9aIulDGDYADJ3qDu+xIkr2U8FGkO7b3EFwZMuWZW4JKEhl
u4ZysuRIZEjUa3AvUjZ6Ol9cHJ+5Xl0gCfCo06jDkpRokZE1UqScIFtAg+aPcP+kdgCNcOd1d16G
SBEFFNAbIjgU2WRGTFSK0v2mHTKF/U4dmi3fG1Ua0UuaVMsEWBuSgCNqVjU/J98fFbLgyvB1MLoZ
U/g1CVergGTwN5zcvB4HHqXr/8sBQMQPNl5cUEuyNA4Z7smCo5J5P8A/xVRm+jwnIwWIgsw5uq5R
5kPRY8rrTj8h+qDzhvECPdseMw0Qfkb6KDS3nPOmkcIImFlcQfCt7iWxZjPBAnxLePOwLvgaKthm
aMbR4Uc5YunHcw9jA6w03P58nr4Xonuh4JbxNX+WbXBf+h7y91tvikmTNjIEb2vvf86eZB1i/iSC
fObhErW8DYZm1vTbn7WA2F998y8x+OW1sPPeuv851Nb7j/97kN9/jnjaRU7UlTU3gAhLNr6UeSDz
/pg3YuGhOxfz8grxcYG+9T1hatrG4NvfXlSLYBVTjfhU9+m5ceIl8TcOysxLcEvfu2WURreu+BEX
GUXuimQgwaATxQZTHEjhavHFKkzt7iV+H0Gw5h5PCEvBPFPm5tSy8Ppsgsk54VhqYlj7/dW+T48g
QVwajRL4FHz4YWUefsYOkHmaOr25TOZlAV9c2g6T9kfcXDytLnhSYYb3fSKtGjo0dQpXmL/iAHzm
94CVICu6waPV3Pr7gFo4MPCPFhltL9xbNuCn4ry6fjjLY2ryPns/5bplTSM0bvKDYeL95iNyni9O
kDZMn8Ens+fhEfRiug7Uss0fdEfzAUUPSg1CUni9Go9339x/o4M0mx51lVZpfmjo21r3WSecVJxQ
gkCV/lK8z5W8GGIVHn8OORClntuB3lfyRzgBWi5eyLzknB+dbg3sRyK3gka/7Cx8vrb2kCZcHLmQ
lrwK/UkqABVhNYkNrynT57BNzXLWnK98rUT3rIgOJcHivFyIeKiAMiuvNRYkVexVNRjMAdeCM/gr
aA6bDOA5HwSNfnVTd5r/L/VEqunb0BOx9qWWXyEQo2gkEuoUXN3J0nZ8QgIa9ZB9sqxm7k94F1Ek
ngV6tFjx9lmlI+QZOGLr/Ww1STyc8VPp1/mrHcwF+01atcjFn36WkwtVZX1x0BkcDPl98QZPiJMs
MobjiFo4awZEXsWADclUJusTTc12Uo8d7tNTcELN1zw6+mNAzXZCzmvJE5XpBBgtWG2HXU7BveF7
zizNrCGrM1P8vcqAOv7EbzvaNc+r8hzzh03PBDdpbE7BAPBGtVJ9ifGDbmJk2vMlqK+FdHp+Ilgc
U+sbfT0wr96L0avjV31yQModwbVzmnQrf2N9T1ATypfk1p2PChDCUU5JibCuqTE1W1VRwPUv8a80
60l5oBNzgJ+RYqsUQbJw5g0LO01xoCZmBg8GoympujoqqcWDXk35dbzseMqvE+FZYl1MydD3+Y0x
7iCVR3GHoQzLRATqk0eytyT7OSmsJTsEk0QLa0eJF87HJqRYHjx7KdRZHFY5q3n5q4UpbnIImtoc
G7WfmDHvIc4y+d5HslAt9RqR27kYL6bVr5PwU4nlrXWPfLsiSV9lFwfP7LfML2uSKyNQYM9ippFs
LDZ/ynCmmo9Brql50N9pJ/mM5UTWITEzV0F1EwSdXJKD57aDsv6aQE7OyZ4TTSCOOFRUifB3qJyw
fyJvn0r1YKeYWKRYLy0iwwoxJLbpXuMxHzsXn9mIEu6xRz8R+KblrkP5BKTExeNVczqgugOvA5+N
TRj6sXa06dwXsYsKGe664bgJkav25t3PJ3l/l1CBKaPATBOLeay37aaqRrP/xSiR80H0bxZvPiCb
X+Ngb2pcSeGar+HkBPVqu6SL+cFEUMWt91Q4TQUwr6B8tqeUaDG5WdXigI5hoZpVGdfmOz+nLDEl
OxHUZPOt96qR2U4tUEsznPtw47i9Hd1pIJ5Tu4FQSo0J488kds8TOr78Umqtpm0y0CfiwyMsU+du
tZnfnk2V7obs3tx5mQN4f/55IbrOHGn4svOy3zO2Bpx1CDGukdr7VL5vWOV7Q6aLHFOysarONGsG
ut6et8PNomsTAGuBtu517kueWU108caL3E1NGJeBT7Duw7Eyt6XfFpzVlpwjm8TXZpFL17QZMXWc
zZwME+j/KLplEGtqiJ0Vq/HwPiBUS8ymV0bA7NneIQoVl5mLsUD0hwbBh+Iq9VT2B2YwVlhh4Pyj
+JIp1Eqo6rj3cHoD7jpM05nVACqmuuksz6ygCi8RRmHMO3Pvf8jufs3tzOUDU15EkwTAJQv313oC
gr6tBaSEkv771ljQK+MuyANYSb+/1IdSJqvJDm3wmbjsYQJOcebXS02YIEfIPDf/niN2OWNz0snE
825DfHd40hjqCh8aXXYmiQen0Ycg9bY5/v5efi0h+OCfqQo5Pg9PO5x5/qGSm4zo6iuW3j1gT7ax
HMUQtuhhiCDpry2h85/G+Z8XxPuNwgHgVZcmzEfbM2RebQctouRzN8MBe05LTvxziEqHaf+8rezf
P6Dzkbdhmx4XhGbHjVDA8T42fOYKp9pGVSRZ7zvGZKwYICAEYkFHdfaGaETwEOHzT3oSS7GrdWP2
c9GzNeC+4nEe/eGOfp3pjDmpVBRzeIWxj/Xix+IxiExrChfRfa7eF9VEXMcan3WZsK/n0ZjzCjJP
L6zMWHA4EFpYmbmRQopOr9uxI7M/YFQEan4zs7UsW7b6jh9nfSCIny/CFd12eq/6IptuttnfP8TH
18iLQ5wHjCjyLo4TfexFcO52CsmD8SYbgMtx4r0FQhLpMagkVoQT+n9+Pd/mRZr/0ED+UHAPoY7w
gm198/PYm9MM1xC7ZWdFxHPI0/+otAZs2oGZQ2WRjZul+o/tQExoGUAVLjhuTBRMkGzeRlhWrAtk
LcyB8fsHNPvLf9eWqM/CL2KiGlAKzQ3+/WFTWNYZ5T2/PIVIcZcGtQUB8jlAFO6PS/Cfl+LVRdS5
I49MP/y41dWJW4PMDdLTeygy+lRHmEduV/Px+6f6gEHgr4PQwLfWZRTJA9hZf32sxlZZUiDl8N1G
LeDfywrjJBMq9phAkU5O0Qid0xA0XRB9eINyFFar7aAjIpo5fCwgkFj3f7ivd4jI3wacGiZDgFem
+9ZWA8H9653ZNn31MM9whFhdO0NrGXE5XrFGKFu3fw1rQztq2w4pNV+ERpKVLBa+Tqqc+pIoAmhQ
ukVwjorUletRE7Hv6sRP0/aEAB0dnZsEGo4zL1tcgAbCpw6F1nTfF67XdPu6wlRYoeliBwNuUb1P
CfBKzKjeodXwjscoA5IkcZug99JBZEmzMQbKo8cgR/bELoCQnEiAQvT3K6uQTJGfgVNo8WsZDNrJ
TFEyh4hDLHjbXt9ToPJtNFGOddkTSFlNeDIhlUWg3boR+Uvjaoab0C/Q4Y0YKhNkWu87s6S1wXuz
JaBkY7MBYXrdNEOPg8wukGFV6M2/SzEdxzkSVu8B1tsSAhkxMb5rF5ngIuwQ3jiT85SBi1JWyyXr
kmwHPUy6zXm6reZ6IM+jz1AV1aMgHI/FDQr8IPXPRWBbpkgxjD31X5hNJj+MJ2QVul0GmJhyMJWh
kO7HBjmHqDUsIeCsCC52AlSTexd3sQynfdoFnt89+Es8ru0DfRDTjiM2td3gpgX62wYPuaQKnoIk
92gGHrK+c+Dq1Q7B8F8LKfEQXfjBPLnPjj8vKrrxUB6Tn5oY1wQXrQFAyWTobGgz+qUK9zh337QQ
AfHjmt21X/AKoWIybgkZoVhgFbAk01UZD2pYNzSTppwsP456cC15ZiMvZaPz8RLYdbngz+aRCCDs
GcLz/tJQEYLVB73SQCZ+7pEd3aw0uIpqzpPi0GRVgK7Wz/iPgryJX5FbNIfh+9So3qLUJsTMnkgf
9rQGdtrbAZJDyLy2aLbPbonO4lRaY/zA4dJG97KJrepQ537qAz5Np3sfl5pih8NHcsy9UZxyDP7O
dT+PJyos7eewD9wtakDZTZirCmqCN/YPCZP65KXGF4nVl70UvUR10c7bHSZzdrNJsh41Ryqw28lt
/EuQoM8tiiqbZpLBVYAaGrIlWcbbta3+gCORty/aXN+uRaXsPTGF2keLjQVJOQT190zqe9dBV6P3
rPSyHgcFrJPSOG3k9DS2Gm5HPEWfQpl1dOVk/poPHVwGdHU3yHo2Oz+JO1DZbn1YkgYUTyN9pIhL
ZO+QLm/Cw8SfPEfkiS/4oegjXcvktYvL6ljOOATBnyj8Q4YJy7306BlsKkpHyFOJNn2c5jX6hh4k
iHOh64cpcvO97eJbAvs6A59qWeLKo3yIQP7Q/BiKMPlEUTMHbaBE/IrcM7zC0JHO59Etsvwgl8YC
PV+rz8PoUQhhK9gNeM9fiKFfIKohprJNQhh70Zd8dOPlDIJMfx8AzTv7VktF+pXX2bIZhR/9iJQf
1jsMX/qLOgZOtvMcVXyaR1GSv2E/BRvNwRswytpvdjHIqzn07MshQEmIvdM3GJh0nC5mwuxrOyzH
M1V56yIvRebuIna/V2eaEOVa1wgXPQXe8esku+lHZ1mz4Qqt34ahgIUZJyCE0aEYmLlZhWY1eIde
7+Q6lfNFoFN4FDZk8Bt46WzEpHrbcRKVuECHqJIX/dyhKC21e+lX9byhAv3kT8t3G0uNG89h+YwD
gjOUPG2jxl2PIeIzCJF6oWpuZOb1X/GAJ1a0gSelwwb5+7mEFYRisdxYWuBgi1zVRuAmc2wpYGxc
fC8/zU5TIlMEmH1bKpU+Gj7glx4eLBaQs4bD66CnsSm4PxAzkPtKFt6cQfmYo+kudoes2jbrWHwr
arluaD7VTxAMOgi+owNdBD1E6eIsqXs7uQAaDeM/Qq2+oA+BEAeFYC6aoLWvLYS4Up1eBZHVInfn
lPG33iLY2kXEjcXGL4buLpgC8PduFwTbGIbjSTltdkeXHWzelPWPbtugLK5n51jIEZswkTxOBJaP
a1ev0bGTHvLtXZ3+QPDLP2Yq1HpPeLrcqz72seHxOjrJMFrQdxnHcxCX8tgRHzubNBzix7hR8QvK
OuKh6JP2ZURw+YdmgiNJ0rrXHsCwo81JsevmTt0T91obNKPGK6sfyufVbpujqBxkLBrK3DfZYnuc
ZTM7EiwI/LqUXwYnxDKgGQ9NcSx93T+CzBDc/+heOHYjDmgcD1+pF3Z3cZP1J2ep4vu6hjWRQiXb
zyFbLul5nd80nq0ueu1Nd82Q9A99FHnfRTmyObjdMiIQXLN4qLXdOkIZGZtwOkO6EC31pKg5JgE+
GKTtID8px8RA4PvkCvng/tPqRtljREnna7dG6oEDPz2x2MJrzCAUCASg+VWc+DA4KrSgkLqodtG6
wDmxQZIc8FZt70paA3e460nExGRlH/qp6L5KpT10xPx1vepjT18CMwAib9XtQ4rxKkLmaT3vRVhG
J4de5HaUq3cbjamgY9Bbr1bigiC5QtZpzWMcO2Zi8F2oKbVHV6UvxlDtbTSSYPhVsUyuMFtL76j+
VJBfluapUv03fgfvCZU7T0NNBFPosLiZ4wLwlC+d/CJupfusrURPWxR9bJT4Q/2Yu+PYHTO3Ejg7
ZE546SUtwukQ0pr4os4iuaO/DDl2pA+/Qyu6DjfQz2OcTUXS3LQWOITLxUKUyNsF9qT6qy4eaUA5
c+9M58br6lsxe9ansIlzGLlznxlKjew/Fykutnta0Ut2Wedlm++svvHBMyWJYx3DEerS5yVqep0d
Tehh7+JuRjQQfyvZTml5UVIrgLLvhEQuW7/WyXhNFacYtkI76cMUru2ybe0quAJskzi7yTC1LxUF
AvWEJAyKbuwjvVR+QOCUNsBCT6MKwgvfne2meFjFksDwWOYO1egLl83OPkcenYpjVy04jGbj4Ot7
bFLKAgRlWqFL1KPAXJVby4vn+1yAetygrFV9ahGsW6EAke1u7bBzkVSLi7nZuj39hWvk2tZpB7wF
vjQVt4vCVcZONCwvlLXMQ3FbLVYQr4Lhb2yo+dSP6tKgbGER17cKl5RI7dDJDiqXwv/Qsh7gqHdb
7SxuvfccXWVXZUbXGE1yys/bVc0dcgP1QkMq1EV5anLPb/fp5E/XZU75dlfM2JeJFBWKXRDZWUip
DrW3c5miWr6R2g+XDcpyywNWu+rG8uM53NZF4qEF4xkpgIVa4pMjEYOFdFfsRC9RE8MXwMHkDIa0
dreEcJnVbsEMACWGl5QFnxfLQ2R52+loyZF7p+HCD7S2hXb2dzahLgr2GcTpDbJ8jhGsq0MnzPbS
nVvfv3asMdCwUtHYPBUd0qjpOD6va5Y+ppl8TmPpo3LYTfX9BOYEidekP9ocHjabRNDTlgvXy2px
q5sew5vDmCEzIDu5wlQBZIUUVO3X930D/QvxngVSWe6xv46q/q7SZD1gcUJ7MZ2Tazqfkb115mHq
diuHjXcXD5m4DwGA9rt8pAbFfDC+OuCZp1enleUnCcc22g9hmF7hW9Le625Q6V7P6ZicqWYjIIeC
QHyuWziEbtNVh7JLfLJj29nHKsPnNfGta7ecvUtX0kxt04GmekxatHPdZPzW6FAf19l1EYAPOYR3
djx2yKU5QXsD/nsCet7jzRAPkz1vO6zk0D8fRrmJnRqruRZAuz5jkZPO+4Xi+/2KUcJrQj++Oxb0
/XY9i3LarEsJzUu7HP55UFa7vCC+4BaSz5w6+UFjk7TVDcT/Ik+dZyqC8wEwUXzE7Lc+hDIs7qzC
7mGvBdkXu6kfqwIkb0ridgjdpPjaTi7Cj3AM26/CTpDjcwUkrqSfi2iL0YR3kUiXh05tKu/5PG5J
wsVtQVpyMU5O/r1E1+q5RGj9S+mI6Wqko7zzIS2f8StYnmgKuKXZ02aswQu7uw6SRBC3sjmaSeh9
93CAtQnba3Nqo2P80o6Rle+rIKdBS5G7Dc7wirE/HPp8hodbrS1FzHCCpouOFrF0AGXXv67k4L5k
WabKDZpd+CRi8Az5reTvGmkm5kSG3SLSSNoNd6TwY9UTa5XpRS1b9S9J1pZtSymE/czBOyFFZkXT
eLJUGexQfLJOeee7jwbPcHDWsdQbjJHlre/PxYuGsc3xQOZ5aDXA2U2b+OKKlmJ/KRfALhtcm93+
ah60fCldNcPYpPw5bnL0074rtbBWWJTkaVpSXX0d6aahzluM474pRnFB8TwFypXPK8F86I8/PCgA
yQHyl7r0FvK3jUU4onYVSi7+3upqEHvotvhPiCFXX0O0L7bIww54UuGddKOn0Lmn6xfFoJWI4ZAz
QvvyOBFUXbD7NUgldlkGRW6OCT1Bl1jtjcgmx9rqxCCp8XLwMbSRI/hgkDJMoq2X1VnhleMhHQNa
PHWJWApBGnQ60thxm2Ai5RJTiyZZvzSDbkoMJZwJG59xSEqjHxy02AL0jk6r5WjZbtF4t0jjJtGm
dFBk/lYB+7ea7WhFKDYfaOSVs31dZm2AwibZNhS8jV6zekBhmQPXX3YZfbUIUW6wmN6ya8YlqcvL
JUoo6WwHPceOvKtGqlYC36pUxxqWouzyL2laem26m1gqtHdgCYkGIby5awN1SInVmrPOtFX/NXTD
PPr7DFxWjUx1Rw/wPrFdekJHCYBLNbt+8Sy7uCu0LHkPngWMSxcwUehN4H2LvqPzo7ZiND57ORTN
sotlNvtf/N53s/v3IrIlTSNEVbEp2bpOMstLHB9M+x0cg+nPsA7X8DX1EhtlOfC6K+utc4Y4/6rl
lFnZpommZYXcWibIHnJEsB2rJxQYRRchobbY841dxDZOU9gL6a48rnTdeFsceYjovIgIqi4U5koh
ZncpNI+HxWgL+mPYAsbBhvJeKF/mwT6AaJCLC1vrbmnBR+WKGIfcIe0OEr1w9mNLtbsSdNS1C8iM
0F3G7JgLJumDirxjrhA3WSTV4ZEKb74F6qURYt2nzezl1V5OIIFiagfI616thH4R8ptVkNCdG3E/
0TB7uxh7E1iT3pF+ZP0kI109WqB+4BG3kOI2cF1ntIuwnXi1m5IoC+xq1pf7NhjibDf24Gfmzep2
NEXXQC9vGNmLGJHfOx92w4n6dH7V2onYlm6grwtnWeq9FDUgsjGmQS2t6r6I5ynENdpbkflpJGK4
yOaW+LUr7BLVHEmMH6DAlK9ytRNkB3r8IzYB56jeKbEuuNRb00yAYKHeGioyxKSQvn9ECw1Ce1JH
84u1JvMiN046dc5ntL5Lf4e2TPO9t2msIxOL8pLdrBaKRnaPqsuecKIfTjrDiPY1tSDrWlsiarfZ
rmWWHuCPjYl1qLUTARqCbt1sE9tDedZb7OHkYPz4tRqhwg/4w7ppu6WgmPtkqOEy3NRRAC8doQ6t
vgDJAM6x6SXovy1YE1SbG+244J0obt2kZN7/m73zWI4bW7Puq3T0HAoceET8PclEWvokRaMJghJF
eHfgDvD0vUBV3StRdaWu7sk/uBU1KKlEZSaABD6z99rFymqowy8Ui0CgSWbmbtzMyY8aKWJYkXob
aTSav7pAUmJMIKeI2FtYnloX71Adc2JcFWkrE83fvqnzJl33DMw+zwgpuDZC/6bXYMURo1RvHfzH
1xMnO7D80CNhFM3HVw1RFcNDAkXPNW7D7SeayzG+cdNCLlWXaSR7KhjnKC3XTj5zizSnnTlY6akC
836BfDN6iaTgyHukuCKjIzZ8lc1zQrpFoo8fPWX317ChYz4C9jq21m5RcTd1C8xmme2fBONDN/DT
ajwIhhZJAC8xeRjNJdjLzlprT1JWimxS2rdNGFXbzij1R0e2MLFd9JGxzGccVi2cStwL0yVeTyMJ
jL4dsGTkJQYnPxn84YBdHdVcW5KBBGJ9VLxdn1DNBedbr+vSneAMEbTgrnQTwyMBeiaJJVQ+IVOY
roaWtTKjFswWGNj2wuzr/jwyBDGwuh3V7haBRk0gqtuhhu5KPiUqBfeTJWMPdjwF+BWGaire1gPC
vqKmnpIVpF8fmUxGGErAAz1FEca45HoumACsZqeunU02IPwLTL1INnOj+JnIRuaHnKWog8GsX8c2
LsEptGo9dvb05HK3GM5UV8qarO/BO7W27HpezrbB8aE1OpLRVF2YeWiceTHOfuRL4QROV4T+mabF
xucpT7Kj0ur2Gg1hukabZjyjae9L9h+uP60TG6bV2iXgaQr6cQJZmkuvCzd9nHg5919p5mepMADl
ds5o32thXKtLJleZyTCgAtGUE0L8lPgoMUi4EvKyQvmib1wy4GkKfANXWhPqdrEpRBrfZaDhxzXP
Tao66nPSgcgcWI6bczWaI2Nok5zxSy8vzMcG9Ue0Gvr8yWyL6lF2VbWKk5LZI0pPBFzRwCWfyycM
60DTslZpa43K40L2iPNb5i6fyqjXDjLlS02yROZedX1XHTu7WdIH3OycuYC710Ldu2dinAAAKSPn
c23M5kZZensa4IMdsrbqDML2PGK/plIvkPTAkl25bevtoQWQtTP70MhXReKrXWkbQ37CxUuSBcOt
QHKpW+vGtEF2ALc7K6cqRrM4isc4JJfNDzvoNy2MgoiF0abw8vAVubMeWLbVffQo93dwasTnCmX8
o86P2CtNceCwbD3imfQuFOKDXQ0me6W8/hnhdHdd9zrYGK+rdMH3YL72Iw3igxRWseN5IKHreK1J
+gCiGX76fGwM+ZAy7CCWgEalwQVKeFYsqnsNgshtGuOKJy6Sw1iDe2FFhwI0M80vU8/0X26ymnmQ
/MwDCgB/wG4eF+ojHW1V1CdptZVlX3Vp3HCXbz1v0UzJBl824gU1Ed7IroFFaHVlESKALGYk7JnF
glnpqosPeh8X6XxAYD51H8NEjfYXu7SqbI8lv4BjHVpSJx/bG2wLjANfbFQ27NrQbaSEaEJSRhAo
ZspGTydfSmaO1NWhnxRTzBWx0vYWIt/ofYLw23FTaWo4bzn3MTvW7YA6D/1EoE0OEKCmsdB+IZOm
jEftNeHR5kuDvN6ykajGdfVVbzQgsAGLVgSEUIDI2YzZpCZRhoqpjsJF3M412LAGidJo1pubwfQ6
WpjEVI6U95U3hkMasCD26Psw3CYqvSSRoe3hWI+O54gNpB/Snz73cODFtOJvqcHujJVFSbaa65g7
wx7QsJ0Sb6hNyyexnEj3iVuNFInzDz1QMNhgSehl/D80+q6jzkiRpmE+S6eW7IW10n3yQre/Xs/9
uF1mawhZysFh5rN/RQW+oCC/t3cnMMxdO0rcl6yql4UGXJlF+FFkfs4J1yrWUr9ZVP64k19eERs3
y8rFYcfKd0EMfP+KDOe8Tscv8bX49ooAKhYBhmmXktV868ZWjwhugOuN5SNJWQp++8h/ix66+1pd
Phdf2/+3/NSXqsZ/E8XdG0vgn7+6qwr+/eUfuUi+yKqtXrv3f+qHv5eAnz/e3RJI/MMvNm8chpv+
q4S/0Pb5t/cQfa2WP/k//Z//8fU7msPzS5GUQdJ2MvnSfU9lWMwkxndXx/IKf/zkciz+6z/vv8qi
Kv/qZ/7MRhIf+PLjwzcRDzlcMoBi/wCHuuYHa1F/sONGYywwK34PDuU3DEQhLuYhQGZcgyxtuxiv
uvGBzTDBjYQnIY+xrb/Fc3i3bTcWPRFxQbxDXgSby7sryxNDjyfJw85GQPmqiGMPAnrzO0P38o34
bpuNNgf1gICH4Jk+3pz3Tq+wR6THDinc92lZCspnovk8FVafym5Q1wXqn0M+N5kMsJ//DgO8nK+f
Xtx2dJyZHLafBQWxk+fKzOCRoT0jSMWV7QjsU/C6tp6dKAKq5wjhHcrhMjEDyrPkq0KwW24c6ZhB
Lnl8T32KL23w8rXZaM2xz6r4qsXvglswh2HTTZIw2iiaL/rWDU8FKUPBdxfV9bdD9T2Q4C8/BFtc
H2okyD3EET/eAXRJVl7RzT57dWXwJK/mbaEV1iFxxwn1rE5vjnzV3GjFhEtAX3Sjfu8FuMMn3h+P
8WuHLLnriifWSh8Ih/H9eN4OXpYfFBSCrcf45w5sRUfGHYk7lJPlb9nff3EekOIgLWLt4DrGO5EM
SuC+n9zR38P6HAOpz1h8qEZ2S5zdr4/WItt4f7khjwGHQoir7b+/QdsDe8Va8EoDJLg90aKcPMdr
jrIzmxvK4N9ZM999id4ub6DazMq4xA1EGz+eHEO0PFm1nNeLEnnDHYWyuAel/utP9eNjh8+Cn1wX
FrJ41ICG+d5j7EtuFwSpeHtpjAkQ3/S1Nv0Ejbp39+sXemO4vDt+Nmo0bkzLfeGnm0IaQaAZuQb3
BiOvw+y2gDp9rhl6+zGYisV6ImKHTOOqy07TYHvnNeCKgNVseIr7cj4rqONv5MQ0b+UMdrtimaIP
q0GY8z5ij3UEQjXtEq7Nj0PklqD2Zt2CH5WOs2QVy4uo2jI2ghXzvjWc9mF05mT/6w/5zQX9w6f0
dHjJHE7QA46PvPXHsxYapEyD+1f7EWclFknaOiw+LRGgkrilrDVWjlm9qlxqpHUzYeTiTfdkNTD0
FnW3pUpkkJslI10XU9LGKfUHgU710vYn65M7FsWD3TgbtjrGrSCEidkh2zEMPSG8Lz1DrjHzTOqG
mICzqDSCMkqmXRZtBR6sT9zOsr3T2TbJ34a9xyZOUJfjx/uiDo2NCfAGsw1tTmUnKGINS+xas/Lu
ZGinh1RLi6AUDfhdpo1fYh4866LNyFqr5+GqZiLaYLFzrfPCa/LdEDr2ph6Y/TlW3a+d3qlAgwik
QpmsMgaP5TpvgDgjFteucJVPLxOFLQCtuNvAgTR3dmjRXaUOgepzVjuB5s7WjR2b+h3U6eIB/mP2
Wou4AiWm+9O0xuoAbn6sdHNVlbF6dL0yC9zCkHvb9/NDOqXqfEZdfuUQtxx0XoJS3yyS8aoHHv0Z
ZpX9jCZho7GnW8dh9lXLNO9CA3wbWFGCL8tFA1A4vGtHNBuQkwdU1Ozdwpq4GiY5Hc4Qqa00MHN6
nZ4vxzOo8hTmrs8ytq3IbhWF+WTHrFos8sUOUQY5CDXL9FHLs87g/+rzpWArmC+FMk4uni9rZtvm
jhGVR0iSZT6Td9JekzLalodO7+Ewo1K+yyxULvTKRCNlq74xzWfyz6ot8U/aYnWASsZMR36kayc7
Cw8pp0alq1ZV0X6c+m0cmzdGSMwo97bh0LEHXE0aOUbYGIwXU3LOJVOTm0nmF0lox1DthywYorwP
+pAg0rjo+rXU9WNtEAqmR5a1YtIV3ZZpdBFGzifqf30PHUInJ2lmcCadB0bKzwZ052CUtNha6vj3
HYnoZPZKce6qfjyWdobFbJjVutBJZ+7Thn32oJOZ42sxtygWp6Io2ZOkFZW5F8G+aVnlIcEMn7Q6
nngzKtxCOLPWMeGGaCX1ZuDiGiCr8hiCXhh5ThkgNSIKMHKMnWxb7cyeq+qcjZeOEN6enonb1UkE
a11gyhNoihVj5/pqZszHbaoV0MGxeB7iUuV7gaVh71Z8XRxtqnSY0divgGIbI9RyIA6AC1kn0DWk
TOMGKyKcRvQvaMynR3OQ45HN8nDIBh9mbFRb55L4pV3TZeTXhPpw6NkmXGkTuKk+Z63H9jt1W3Eo
E9+dm0A0DtMCPSowts7qozXo5dbUDXrCLKo3Vk5QUDoRN4S6JtkJEi7O8WS38P8IQLYrfollDuZg
4qjm6Nc6iUJVT7fheC3Dez3bhkSjvA4dkvRL7F95ENYUBTMYA3IL2drURkH+AeGMOzEzjjf0ntyr
YTQ2fGJ5dNlObkaEN+REwgeYO719mDFuXhl8US+nRG/Q94VgoZDXVcNX1Plj4Of6vJ/SVH6Jmett
nSpx72NG5nhJXXGn6dQXeVXHV1k2Up0MlHxVxbwB4mXKu3uz6PcCK6QiY/qUk4L0mKZmFmQ6C95E
oy7U7Hra5SyiDqPVkFsc+f09wrf80DDdeZm1WAdvyCI1lXzIpqb8cvIqPM6+xfuazJplxxweXXZN
u2kkYG7tmHYWpChFNmR58skh7F4tIFkC4k1j03SzsWFIEV3Nbh22K8bL/Izh5+1D5BBd2UuTd5L1
DIqHoeMjac7CAzVdcoe7LLU3cOztKwI+cmJF6Yrrjrg8xJD52nd7BDAYDNZ1SOwTdaQ8DnAeINnG
0ys18HCfMLvemJXRHNOJrprWzjJ2Qi+aXVhq9hlqNu008QJxwMSc8oJQNt72FNufRkCBaCicuDtB
SeK/sqg/Sd1oAom38VH37LOWgEsUAk21a1MDMSL1onlmK33XNdwUhOzNS/SO1hZRmToUjMbXQ57G
28oM401V9ncipK8cuw4PRjaS6J3o1zIskTQwfx52LJCmeMfhd7Mv0vKa+Fy2RTNwNdsw5FXZwzsv
0CNIEy7quR8WKJIIgGwBDXuGFV8iUFTF/A3r8bca1v9LL/pDi/uvOt//DxtWgiIdOsx/cBp+algv
v47/8YTq5fsu948f+mfH6tFiALSxAN+yz6cQ/bNj9T+4jm4g/XOdxQ/jYB75k+xtf1hUoPgHHFeY
GDYogv/sWPUPFlLmBYnB1cZk2v47BMKfymD85QzwiY4Hc4Mr5l0bIQanGXQ9qg6slrHVZWVkX5ly
rC/x/3u/abt+aiR4LbwQOsfCh6nwvpEYWp1lnCfKg8sU95KbqbhMe9O/nzgC500z+5vvTsVftHk/
9cngZ9CQwndZer2fwD1Sg7pYezqvV7DOxtMFuGiVqllcdsoyDzBbHHPD/kTAMUiM35T9Pw6Zll4J
NQGzCPol7j0/MUsaTafWwHd5mGXXvRR5gQwqZ3FwPolZnVQ4+/ehof/uI//FIbY5WliNmJHgB3/X
O3Vtx7PEc4uDLGjJM8rKFwT3ZMT6iVTXkT797Rd0BBcpL8fVS4v4njuYLqJmA1X4Piag58z1ai+Y
luCowjO1T9innadfn9O36JUf+gzX1k3HYyeDK8U3vKV7/C6HaGoBb0fhIjGuVEPl54StcTXPDR2R
N4J5Iyo6ESwHSmtxGolTM9jlfVkjAV/HTjaXiwbRPXWTYfQIaewe7WQdt6R5+upxMn7X/GEffN89
uzbYQ777FmeTL/u791sWQANTqsW97SJrutMKww7P2ignYDmqGi/AKiDGI/LLiVS1trPFHd/B6aSx
tdjjVYADn7Qg5AokGs8Ral5nxQiGawlsEeQ5NLSX6MWL+DjoBunJ5VuIl4GUBUmNTc5xb7TErGoy
Qco9GbO3rW0lLlltaHLTu3p1BiNUnUTnwJNOfGq8WQ6V/dljzTQBCJjVQNIaKPIzadpMPbhLOAGu
pczfp/qgPaRkAmLvkqyXDzJMgRCx9pg0QjwNTBTiK1epSqKVSJJUXXSWP1g3qpzGcxjjZGU5Ntuv
wbcsONjLjUBOBd9TNbRUK2Onrv2sQfCqwqZ+6lOjfpqlbh4cTNfNWg1D/eQV5nCtty10KL+h/lhK
TbabQtrPSBnVqZI56VhvGcsEN6uT1mjizu6Y5CRzYj+D0TTKQzn56slhg0O7ZglqxDa01am3JJ+0
ziyM7XnLC+J7CO8N9Bsy6L3Rfib1lMtsprBiZy3uep+TNnuNfz/i3Ht2NEedkoi0EvShtrmdqoRo
ZAITSalq6URO367VOI0IC47NZOwvkky1L0TY0uVbNh/WmADt7doRLiarKNYFR98Nk+KAlbehiHWg
1vWbDgn9Q4ww5t6jbhBBl/Wu2hSTxXUylI71zIiqfooj9r9RU/jn/iT9+5q2mwS/twBeXJgkPaMk
PZMshaiU6kpdM1liajA4S7Iz3+76SakUn3xUZYSAD8C7yEGOKST7OEXtjTCfzzqyZ1u95a+9HX9L
dTZaSI9sTtIWWftocbtuQGRdvv0Z1sXlupj0lPvGHO81PutN7HZDMEa+v+3fQt/i5evhwN2o9yjC
w/CMNbFer4d2pHpulOefTKxdEqwjQ37Wnbmnp5cdgtvaXnnUXeq2ZoqwVHOVCsl4SfVpFZoaP1Dm
idAPo+jcQcF10Mr42KJb1XaTDgAxaKB8hieWWeTXx2j86lUZw9A6NzD4PmGRH18GJKfDmhjUObke
J80YH9q3so3J1bBrDRiMq1nPqpWGsQclIXZbYEc2x7m9q5cyUCUTCy5GDlCp8jU8SnWAvEDJ6KXm
pU2ntyZgZx/6kyLOrFJ3DngKsqNDBkBgTy4tRM5r9hTisV0qU1o/7EqTElfaUreOcUM1CAXb/kQm
kk8zaLYj0F8/UWcDnqG95VX0TShXKqR51XzpyT56YfMkLh1WnMcyiZ3LWi/JhqD9ns5JsSk44UpD
lzCjm92V9dy9+Ak7uwAVZZQEXNz+0QqpTgMUWlioGByH9+ToovgRmvURYJ62Bvz6XAokwWnOGH7f
ABcY+INLZDwSHC6pKaMPiQW/WHFfVicec1zLRljGyZ6kQZ7S89J7tMy0bdH598UUox1yI6+wQXwM
6jQvYdIKSdZlbYn6CV4/iyyAYc+q8qL71Ha4YdK83aVIkB5SCT8M7zlBhLC9kl3C8I60HR/9n+8D
iOcxWt05rKQJ2i0DrNAWwySz8OyjjWHNf5jbWnwqpKbNBwIme+9gsio26dDrVtHTA8w6OoZpfp6j
wWZKUWbHf8qmGQDEB9gZd24cN/8b6TTEJveWkWLmou0cD7bZa0NgIoBZf6+hLo2SJGBD9VuM67B1
fxRTW5PRIPHMLfsPMXXpatZnFOf8+ZonlvwI2ccIP/vemJC4hWW52s4eiQcrI8p6C01Fpp0XedJz
6Iqwpte3o8fJ9ap9YpXelcvMKkj5Vu2wqchsPaFXeAJQRS1Sd8w4zTHRIOEPnFbAQHKT5OzBN0iW
I3kpvXY6TGbqXeJZ47GABJVNK53aC4EWZGrSozmrzJm5aJqeK6WNdC/AQb5cSn1UEsIWV+ISJjH3
0sYBicBwhr9nQN28c7rYP29HTs06B3CHTINtxLxyPeApSW3xGzHh14jRlvROJ69x3UVGxv0ewel+
igfug4Mdte0OB413jvierQWuM6K3eJgUZE156pqFNd8le2Qg6E48x4kISnZvIY3zlHLDf7sFunGP
EhAAwXLpj3oeX0PYRiWCSo185L7Xd+Bh5mElO619KU1k1DS4kie/MTf2M0k76rplcTkGBWGnMgCg
lMdBjnWHimGir9l9e1sCZmdOwmpKJRFqGo8vF6/SWZNLuR+mXl13A7VvgSpmI2YGyUemN2SEMJ8t
LHUBBcYgkF761dNoNIwfDHvgXSdFzWcdh5mXLEl3cU8WEqSWp4UDU6WAcRQ1GatyTx9gFkXKctjy
4K5YoxWdbkOtsp9Ix+LGOkktPR9rqbAY/qV83pqhb3NfdMVtXmnM2/pYe4X/52NaGH214j1T5SSa
698bauSyYBrAk7zxO3GHbITHUyRVmW0l+vCZd5IsRxQJA2Ysm1XGuq89mwem5FZ1Gy5nlKmJ9Tz3
BVdc3nIaYSPRNTB80Gm67bZeBLgeA6p7oU2MNzhOlJa37OO1/nYgltqp18kYR7F3YuDqOzyqagT0
qKSiZkoIVk60SCAXp1omlgb5Di4uyg1iPe1Ngm2FhNS8SAIID0x1HcTryCGpQVwGSccMXdEle6th
DegJAiv2okDBTjzm6VxfcPqbU+VxZ8mGWHtUmp8cNVTiOJ1iHj0QeveR4QhMBa62zXsmD7nXOEGp
owLTXR/FLBkR2IJvIo9buimjfiv0SKBSEUiFlGoOFRwlgMG5OJU4CqsVZYhcITdLoChRkRDDlr3C
K7JZf1Xh3p+rgmF+Q9A238BxzV3htZTNq5ZPV76yxgPXNYVB3+hXflfrVza7tmDQCXttp2Kvehvv
LBP3W4XycJvyEA3SJkaECzgBX451oYy+vOFs81xmGHnkyVfsrCLTUMiZ3dornE3k5xd9xkjL5FBd
6VMdfaw1p39igmdeVkNBuBwbLQpI1exyPwdaM6B/EicqP+RVKIZebSe0jyaqtyRBzuWnaKpLVFCh
t9fS+SsLCU6IhXACNq2NcQqegJ4DD5m0oV5rPIFJNumH5Q4SL+NTnlfcDbu0OusbQzvgyWjqizbL
uUiLmLtN4kiuyHkIOfehyuP2esogDa8Hyu7ftOJL1/FDF+UxiHAx9LsGy3JATz92UYRXpj5PvHpf
k6tH0T+gqlmx71CnX7drP3U/bCcXMq2waftxoi/96nfdGobDrk+rrt7n5bK+6l1mmU1LMjMzK1Gd
OYtC+vh2O/z16/7U+vO6WNpsZ4kWxpb+ruuiJc9NpuT1XqW589xpwCmLVhF4PMIWlpuqKKcTST/c
i5thqXJ//eo/Qj/o/fmH3FAL7oXDm3hvhJ/alOkJPoc95D8aENw+xh2c5OqMCTZ3+z8SamtZP5lL
5Q26nJv721v498TudwG1TNO4yP71xO5j9xx/P61jcLH8wB/TOqH7H3Rb5/zpDDZYC3Ph/BlMK5Zg
Wh2NB2QR34NP8c9pncG0ToCRWIZ7f4zpTPcDGAQdbAZAZgZAxt8a072NNb77wvLl8U3myLBUAOEi
f3n3Rap4ZMXV5E0XMIu1OVt7Yz1N28Kh8ysKhlmZUjzfhiiqz1rbal/QYic7xXrjempKuZfgR7Hp
0NulPVj4IhHqFE+Tfc1mv112h7lahF8rE2LAMO9Z+VnheNLcSZU8I/2Bgd5H2KMIO/bkPqWsHcYB
UayehxrsPIIYjqSEypawT8hQ3qtZu1PS78fFcIME1+1FEh5CV2kpTazXDLf1wEG+JTnBNTYLAhFV
e4oU8YxjaZlXXhYSNMXLIrutdYcWDQj/KiLdqjshaiyAbufJZVgUMb5StJjrsXTCuxLB7d1MOgdr
XVEF+dxrn2EfJHdeakmwfHgxbrBsMfyTzWG2k2gbV2H/DLT/a2MI4jyTTDKT0AlI8athykE7qhk0
7RGkQWIT6TVnOPk346gPzZnhzkUJeLX01GUcZYN2INNrnIKMuNLplrDsftYDHX9etA2JUDHcnZGo
uGcLqVdds+fJGgpKadx0TaZOTg768KImjbDkJAAaNIrh3yP8/5HmDNKIAdv3X98Qrr+WZcsW6LlM
4MZ8+zsPL//1n3/84J9jfOsDnb0nmNS7jHT5r3/cGDydECGyTRbG0ZskjaHrn2N84wO/hVFRZynA
F9jmSfHn/YHhP3cYxvsewFIHWdrfGeN/e2J/d4OwPNcC/uey4rNcIOzv56KIodu5qHViAd0yQ6Ut
kNfjUhnNSwNmsL+BT42ZuCgSWWzHzmn8FWNbeWAWIPTt3GAgXscYodiut11uw0WwSWfkadUH0v+C
fji8Gh0H1vkk0B4nDL/AALH4gLXdtozcyCaacYHiajXplTfEvdW4TGIef4BQ4nmnIQy7l+0kjxNl
3KWgWKD3meePoaGZTLywpG2kj4ZgE+NCv0UWS2iz3viMgITS3WdSeFAhZMxJiQXk9ghYs/YzCi4i
Dfu43CfunHzVhIi+jDAzL1AJu484+tM+8Cmgz+MiD1OmDS2DIgLmkZT2dmRswIDZ1wxo87PB9NOr
pIq7i2FsiRYN0xnjRwjtoeoGtUF9i1/ejdJhbXNQ1kqNPVNVdod5UdCG4IjWV0Numx89yWEWGvSg
Vb8U7aUT9Ru0tNbeMBa0KDiSlZVY4jhiyb4GpOugmZ+LGwRcFTdnT17FIdIoVH1ZeURtU9NezuE6
G2N3a1B0ABfxiovSFRGcVdcZAU9n9ZyuSxvBjOt2531lPbawa25F25beziOoOw8A0EdUmRARd7iI
zHuVZ8aWmau3K+qIePFhDsMLlNNJMJl6tkakOV/Y9tCeXIeWYuO81cFLRdwutbFFkewO1xjTmYyw
Td5ZlNFW3y9WxKW2FlrbP2ENiT7KwlRXQ7vgZyjIgT0DTH+r0ZdqHeJPfmTOzRqzTssbe6nqM8t4
YJYIHnup+Kel9i+XLmBa+gFHs4v9SIugV6JbZ1mansKlf+iXTiJceorIqXYZgU2bwiIRMO71Kgjf
+hB/aUlSXPXbfmlT/HH8gvtB21ZvnUy8NDVc5Ezgl0anXVqeOfdNRFP2GGSA2cnNtG8qrjYs3/4Z
aggUykv7xFjzcQaJspqXtipeGix7abWwaEBx62m/BA+/Y760ZBZW20O9tGl2XtcXtI/+0fXaJkiX
dk4KDKT5W4s3NFw3b32fWlrAGqwIgeI4BtK3DhEHnL3xlrZxWhpIZHK483aOVUy0lh5agGTb+mKk
6bTFbNGCpt8a0vFbezqBmQGLwlADgkvrMIxb2U0Wi3thcS1sdDtNzlDCuzedF4fxg7JmmjtAgrm5
Lf1lPI0BdeL1B/iZ3mQ8+MyM4fUx9h3WEtCMxPhdafaj8okEO4wVOZ3IyWdG/SrVZwvvV6XJ4XZI
Emu8ReLeMweIIo3JZ8ZIMH3CIinnMsBLWhKqHtsL9qfGhR4MLezWgMssip5IJ4sQCsUi4fxoVUGb
RhguAFncHVHMwkEtPfcIYCkgtNHzNnS2XRYhX/Ssp75CufTFzXyROcwSZ58tUL74PtBbsOZYlSFS
LDxZCaCkyIfdjalEZwJ8V2Y9/DW9MVnqG500Qr5YQn1bW/67dP9N6W4I9sK/elJfIA1/Ln98SH/7
mX9U75ToBttBn52vLpCH/+MhzSPxA2U7BTna8GUf/N1DmpIfYBnP6G9b+GUv/eeu3fpAkgqQSshh
7DbZ//ydh7S1qNO/b7vpR2krTP41UU7h+XrXltZQFo0wnOIrtwYxvc61QgPgEBuAURsnmxBTZWa5
7SGCpMkqMeuLyGC+mOMceAHKOldMuwueCIAR2BjEc1NgqYZj+WWWBkV9mXjWiiDr6Zz8Dpk/JLPV
nFekmr2k9JlM5fuMsPmlYZmCQhsGMjs1p/rokmRhHFrAGcNRmYkcLySLkw1+cUWuhpFPwJOd7KIW
rBJED2IGo+25ztwrwd7oRWuRljO0lkl+GnpDbgwjzg8WA4UJirwnvtID9LhgWH5ufRyHBpkRJYI6
i5zdi3xAJtrnvbvXZC8PQ1Wk9UompboZGm1npD1qQsN/GEsFpETLu2KNsHR5V9OcPiibiHCzN+sA
y855jKNH7hcajgC3kRGnGPQoEXH9uaZEOiNKA25Llct2PWthRv4vZ56jrM+9uE4wcR4JmGuvceak
ztlIH/KFIzKdgaxMYb/gy5sPHXYlzTpzJckKi410RVK2A0pberhrNoYyxosqtfLEyvduPhHRUm6d
2SsGsR5BVnXmPqUFqMjQbbN66N2zuVekN8xrZHWCdOwRbkAaY3BnYmkMB1EAKhjOoM+nJN+ulHB8
L2NrAJ6/DjAjW0+DaYhTC+bpOm/w2L/4pVunr34q2tcJ2/VS+pWtXYhb5vNi63SJyyQcS6P7WI/A
C5jf+YQTRBmbirLHMOmSVBevJ+awB6jxpQkeJbuhn5MbPSkkZK5svFoq6ZXOOpfLUmVVMNVUQ/iw
xZGMZ0gekT5vZ/gEu0XUL5JanTqnx9yJNdkgZhe1KgLYLjp6XudikDc52msDJ+peZ+jebcgRgUSg
dLmd/bl9row6/2Jg0jK3PkAvm9EtMVedR3wwg8h0WeXxpDu2Zoe81IzyY1oQUr63yv5TnFpDtwDy
7WuNI2gTJ1tHnyIJqipKrWJbKFvbDaZVBi4vd5E7Zo2WT6ibsurELh4zL72yROiuisaj1ssQGZ8Z
ImpGgCvtQBYQrvcBU/0l2TCpsVJdbkFcSucjZn6dPZlOL9jHz7xHuNR6IbYQ0S+duO2zoLecc5z7
pImpLPwUy9jfVsWMR57R8yZrqPt64dYf2S5e2qVr3yxX9hUOMT1wdRMjRSMu5hQQSpzUDDrNmoEr
GW1ovc1af63ERIKynUWP+L9Igm6s8bwasnzfMppeTYkT7dJ0WDIzWqaMTd2+kNHR7mpH+reRpWF8
Qy5/zmbpHlTiVWkytHe10DnHVWaf10mj7dO0HRFjV5SeKcLac5jtxlNhT0oxDJ8rhDa5bp4cgxBy
Ubbmq+Z6cYGmr4+32Zx2B/Krv9C/+GuZhK1H2sFESZwNjnVbm6OK14Y7VF8sb4ruSCyJAKVk0v7c
FRWLR78lb2iutUNO5PDaxGHOAmjID4SjVcdMYdr00hTKykAciAl7fk+8BnP0uhw8lCIq3bKjElzo
fZecCT/u71BrZuuc43PHEPiGy7o6ecZ0TiCKhgmZxGfNjYl48czGPeIUJ8UCVrz3opwyvvZzL9kP
YVW+IOHzoUiQTbCqCyRdEEvIHCdp6RA66Qm5HlHz5pI/wtV9K7SqLlYCNcbeh+WAEnD+yOZaBJOy
Ya64bpOwIh24s/e6+anKieYuoCsEahRWGiDvtJ9stjWBKer5VCk/WVuuHB8yeM6QStLqgvhlHMyD
q75oqhw2wAO61ygb2bbZzbxhTdDuFJySR6Oci6tZJP7VoLz5eirtaivyqLs2pKzPQqr9W9brzJpa
JPwEDsHH3LTga5+9upeBpfrqlEJw6Ah9is11nPbaClBc9AqOQ9+XQ+k+mUY3a/SFRLMRopyv424a
2NBEoJxK1KsHb0Q77nqDc2E0yD75RppbKxLGx+i/2Tuv3cqRqws/EQ2GKobbk4Nybt0Q6ukWcyzm
p/8/asbG6EiWML7+YcBoe6ZFMRV37b3Wt2A2HlFZhIfCq8urygD40lR6x5X1wvF3NNbNLWExeN4r
UuVXSh/TahEaKlv6Q2UvDKMz0V2NY7uECPGbTS+VPJtgdKD4oIe4RH9tVfXZlBf9depo63ZMvHM6
wTJa0LgK/b1la8l5qBsIjc0qfk5VZ97FKi3PndIdb/XeUMOCYbt3A26p2XVuM+wRGUQCwokgiTyM
9Mu6K5PHzCuqxwCO1FXepv5DmfjRsR2qYRH27nRv1GJch3oRb8e6G8kMaKqFzvAtXAnOtiDQmv3e
Pk8nsDg00e4xl6BhiITKV1okc/QzolhXRE1eVYpQHkJE/eKQ95pollnSj0eJazdh8M4m3C2ExXVs
+icxOPO8PLS3GF27OSfbnw5GZNh/mPx85Ap+Hl0FDRAaO2bOPU5S7XQx8aF3iZRMFypQ0caOiDV3
orK8850OiYXGRBbWmA+faOX2wxl0vHqjStH+FUr1/8XxN8Ux1cJshPrvbSzU3wCQ3hXHf/2dv4pj
2lT8CKo7nWhFc25J/6c4dp1/wXOwkdQZGJXeJKX/7mBZBsUxlR0prvSyTceiZP2rODbFv+iQU3XQ
K8eARuvrnxTHpxMbetq0doXBoIw/4u58PykK+kGf3LJoaZO0QbNME49JO+om70wgDWPNlnV+ltjk
3Ky88Nt52IkMFl8q3GIacSbiVBqGpzncgIQmuLBDs+1bs4OZQrPCiMx0NULd3f3ttnyiSv30UN4s
7aVjx6WbL8TfRmLUA51hZLLZCgM5S2oaZLeosFxbLqvNPz8Ul9Kz5i6j/QGHTjWTQFwRDWTdgWmA
hW8CMWoCd8X5LvjxZOT1dgHREOvM+HgoiCJ8f1ZDRz5aKrmAXuSjyR/Na/pM9uvQ2asg9+OlU1h8
q33m2yU4lW/mbfO26W+9z78Ojo55forZ9p0MRxp0P75VNg1uccHqHw/hOod+888cgxxFmjyXDn5L
WsofMOgqcC3VVX67rQl1IR6B4pq90FA53TouM/QQX9+8k9Hp2+HQSM+dY2Dn9qlwVPI5skKjabek
XoB9Terf7FJfmZVSPKTZ0QaEs/j6iB8vI4MFeogMMA1hMOt6fw+p7+PeteDYxmyGl4TTpNwsr/iz
vfFf89Tnm/H+ZnEUZligAnRPAJV/fxTR+mBSq6TdWlFHDLKmnRECdzkaJqxgHSnX1+f02VX8+9FO
Hg0E4oBiyWjculhyUQLCUuloZ5UxvqLCw3pUJ8nPrw95ksQp3+4cGnfiA3FC8kCeLGVjCPQZOFOz
xdaJWKEQ6UMAeHYPzctFthywA6jon47uskoZ1dmN7h4AnO3aoC62HWMvIHxmj8HRKf8YBkvbjyih
F6bfVLcUNQta5Wy6k2r6ZmEyPrn/FmNN3bDlTIw/feJchSesaHiNkKOKZCG0PnEWwyC7NTTiOZkF
6m9JwNDK4uqtzXQQzzoQoitYSeWF0zCHC3AVXcJcCL55F+Snvxrr8/yG4yIw53/+t0Uz9nDETjC3
tmA/kASGchXVcIIq127W5MepezYhAC57m153kU75AUp7faZ8YBKrbGhQFCLdQAoCvg1Cy4La2V/5
uUsIrhmMR1yh9YVpT9qeER9h7yCEVmA+SF9skMu2KNUesKv7S8+KyJATmrMhqzMClly7a2Tohyap
yVPX0nbZ+NIjwJJ0cZHct72rLhIxWnQ/JiRIWNFWvdZcFjjYdhUTCyDTcGIG9B5nOuCxR62uum2c
J9qcy/OajNZNAwME3lGQ7HCLNZf85Hzz9dP68QXBekJhwFuPTuKDYwDOm2wlbqRtpMILjU0a2XL6
nv7pXTv55bptIYL/D0cEtEDjh/kF6837e+nVA+PkKWm2te+DfhLrlKmNl2MAtHJkhZ799PXxPn5w
XcnMzmFGN3sGzJNlTQVeR9Bw22zxgpULs5vHBDCs1q5Zf5dU+/ExxSLPGFDHAa3DyTt5TINWdnHf
FXwFYc4cC60y9kXfOt9cwE+PgriEMsWik3hq8iBQRcsaQpywK9Y60kzsoTsC4dyrr6/bSZ7DvI5x
Nsh3MFs44LPkyY1CqjYZdumxXUSrsyoMFW/sIQtWtiKAU/iKfEgEiYjHrOBQu4+1GWwLkXxnLTdo
2p58MGabE3IMRhqWgWv//fNSVQVE4s4BiT+kzhq1aLrx+7jZiL6J3KUlJrE3cristV78ToveuUma
uN8GUu/OyWe2DkRefBdKP0+QP/5OcD7cmcFBzXryWaFRogG5stQWfFS+12u59vQW0XfeVBe+wvkd
Om35I5W8yqQ5jZftzOIhSZ2QFzcvVk6e/iaOrLtI3GE1Tf1zG+MJrKKmvB2JckQhG8mdZJ98yEcA
yzqNz6/v7ecnwNCakTEx3bDN3l9UUOReNro9FzUcb4LaKTdtL4L7kFVsWVZOvPIx2iwzx274YtXZ
gTzuFzdy7lRte/u29LH1kvg8b16962JyijtXTL8n6ZOp7NLP6stgpAsb48UGkbapI2BrX5/BadbP
29PJhuU/Z3DydPYNLMSgGNV2ZLZ5wE+VHxqJAh1196qJahZ5ZjWLONb3VgHFg81o9s17aH36FCAF
oq/vMr04fd3dkbVklK2aibTN7FN25U/KqiuHHTqUbP1XkXbDIxK88A81x+p1wTJmHEYfKIR6GKiN
qatiBcvQYdZk9Bkyz7ZchhxwO0jgd6iRjd9jbhgslc6tYyVrSSjzyta8R5wC9c7opH6mSSPd4eF+
cTr91h45EPTkdln2nvouCOhj6QbBEGgG8BkmGeyW3j80Epcj0EwWhCpOH3MfEyzeY21CMl9M0vqm
Tvxk2UZtJdl5CocffEq5USRT5DWLDl7Y/NWLXDLMjS5GN/hPfYLzk8SRGBp5QtgzQOj9aUEXbOmK
S56kOrjDIB1ga5pQRWKjAV0+JjCWdVtzD75NYMHXT/EnX18bi+IbGYS9+WkSUBNENLBiXW1bZ/zh
N+7V4FRz3PFr6jQ/2fLaq6+P91Z7vq++OVeJN8gw2XDbp2s61FQ1RBGPLNvw/Ka1qHtG31qNedgt
SUP/rfsQqaJ0WAVjSXEjXOSnKqhXOtXK17/Kpw8TDk2+LLCS9NPPctQ2nYRorrYYLZqVXjr2QjBv
JlaxCJYy/I5i88lHk+GbxW1mZg9w+uQm26S0BKhFuMljPWyD0vCXEwmt3+wRP72+UFAETxKX98OE
L1awPpijqy17ZBJkuwGOag5yzfZdbd8rEOVBB9uUvON03fuwc+gGpOuh044TM6Zv1siPm3IoN+wK
2ZQLx5Wn7yucCzmR2cUv0xGOEgZOsFH1BHh/DJZBBrm4VFm+xXdl0mRv9W9eYOOzN5hqiItN3e5i
Wnv/XjVB55sWDqwtxIjwZ+nUTBegojaXWI1khry9IH4CDLqODWWcvRqYkZEe6XFJ8ExWOWGy7Mln
Pu9CCx2F2TStsSR7Rv36+kH85NdEp0sIIa8+dc6pWjfU3GiUuV1t7cGvN62YurVg9remlo++uSSf
HIroL+GAN6IN5572fphNqbKqnWrbTH72KqzRuZ7ykNmaZuv/w2nNjlwUo3NL7cOqVs4urdJFnCNN
MEqoWu1NMTr+Ma4buoj/aTRe/bl6/B2n9ckixpFoi1AiQvM73Teakx/ERcuRIksPVn6Tl7dZQPwR
X7dpQWwAQ2nsrd8sH59eSvbXwsaiz4j+5H1m0EiMSCir7Wga3TKTA/adODMhYZnqm0O96QZOyz0q
DR20G/JUixXr/ZPsgr9ug8ngEREwVTb2OJKYE4Win1akuebp0q6VubKpyXHzWV2vbdg5tsMaUZCV
XaOT4+WKLHqMe58B6oNZdhhn8IS55NmkyGlw61XhS9ED1E+IzlSbIEyx7SpSwuFVc0rWchZiuSuv
k72xwTpn0d3XQm/LKMRhqINsKF4EiHju7BbM1CoVg0TgZWSDvbaAaJtPHkD67LdNKBlz8JIdTHgc
QoJdZuppHd6rlMHhPoVUTKBLZGTEkOqlccimYdC2DC07dSGzvHXPBdxr/9pWRppv+N9av8l6klmY
/QkvIWQ0AfRy7jpQS1Yt4HzCi2WV3nYEUviHOteKHc44iEVjgGcYF2n0gDHeggrdiiKGGNUHyBta
MpBnq8wYrFEz5PVZ3LGdRJvrMUXaKtWj/INqOQ4AdJl0H9Eg+jp9h6w0V2Um5+IqQsP54hDbMi4c
jInLySXo+LaUOIW2UE/i8apncnFL/kTdrHFzes6NXmQu+QdjF7R7ithhU7lM1zYC4iuIDYgc0xIf
qoeAjk/UOvXn9h/ZZAiHKyXdexim6XJIs8KCYh92xiIuS7nL3PaaPu+m7WT5SFpA+pRqrn7TEBG+
8LN4wPoap2ur8i6h3CB1U5shdPIbspoWnQiDNY71aGuKBJWTl2SboO0OVjf2S7NUL3FCJLFsUSG1
8WBtwLL/EpbWrzugR/wOtbO1Va+vPRHZW4EdZ0HFPBFt4wVHJcrhp9Pg4BTtGGNq6V6mygaNZQ1k
rQzjAk/ZwzzJxMhcXUkvq9fIGaKrhIjKZatHxtHN0vDc6rkf7BYgluOOHiZLbqVmMEdF8hWOA5pv
TyTLIU5aigrlLFO+EiulnOkalOq+akSziCaQtdGUXIK0Xw69qJnjDkTH6QlZPA1stJhEgmXiJETx
WSF2x8i9QiB5k2nhsDZ6N9xMUz0BQWralW+ilpsoXW/IQimfc1fpZ3nogCTAFszotKlfba3KseZ0
5cqlYQ0tr5D7OvUwAJLbvSeBHiUMJsY1TYqDaQwbHHbGJpHjU6a31RMe8B0K9duoHZ/k4OfrXvdo
1LX+U0aOQs0bmLl7pB35ptMIEpukdpcgejko3yI1Lyjctc7IlPtQTQsRI2lDFlLeRLXWXVVBDbi5
HfguWuqM7ANnkQ4k740a8V8VHmjXaqId6cjZLs/c7lUoEM9EryGTWyVd1EzjsoVrNBE/JEy9Dvx1
EXmECxWk0C9MHp7HzNStYeVU7CP4mLJIxEHb/0AkkFxUPU9ZTMbZwk2Mvd4GuMuKpgAcPrlH/lCs
B16ItS9NOaozrJJBr36QsOAocg9MRp7JalJm/UNDqKHHGMgWmsnvvHU0s/hjcCCZ7awkNdtV5tYk
CIwFsq4zTbNBIyaOy/wwhXunHWjP6oombRXt6portWiSPF3NEpq7kK7+lZnG5p2f5Um0RzdSr6UX
VRcQ4dxNgQ0WKHFFMy6MlP7T1n3qSfq7JVJkPT2WfGT/aJQb2Ot0BNse9zKyzoZB2beiS/xXj+Z+
u6QKwLJW+p2+mkYXklznZq91WdsojjJlPJNQWYMYL+Wll+PQh2eNAzpU47ahYrlzRxH/6BQ/Z9TS
YQ1RoDpMBfvpaABGYcIqf6QLxxgkVsCcmq7lSQgtr3oKA7f6oypFskkGrXpyKkB9RGM16d4aZmoX
5PlHWVQQu52i71docTPETZPi5UhNTS4TXSSrN6hSTMG1byu4TA4tZByCjVdvEvZNGZ4IaAiLBnj/
Q+X3wbR2ZWS4iI16P8KiTlYA1DHP2pdkB87PoNYfQEuFt3oWooF26tZEVNqU2kPugZ5cOmXihcfA
hCQY20n30GEz7s8D3w8uIxfRdqGX03nRkB0lQuwppVVGRBpG9m3XmHJaUIlUB7sMw8u4V+UzrTuM
FYAnLoOaV5XgxAwZUTskm74YwFKD9A0u07TsnGUpwULxElW8VNxdmvDVIck80pTDsPxZd0FNWEFt
3KmI6x3FyUiiAnhEN+SiaszbAZ6b1XUp6/InLvq8JgJlKjuAAjBJubLRTg4ZP1bDGct4vjqUBo7j
qVPlz2Ys6ycAg6CuEGn8URgBCSNTC4h+UZH+cyB2Zty2XqN+eb2Sl2KqNOgWhRdcDtGcitfbBNr/
QsguXBj5Zm8hLgeE4+Ow57NcrhB6IaUiOBKrSx5iOnfbFnBWVejGXWmM8pL4W/++tEN0RLItnu0A
SmQDdJFoH0IQAMG6FJFyhm8FDXzOkaC4VaC13bHOOHl4yMO9S4AoyHM/2lklf7vUteCy9Sobna0r
qcBzjEiXwqrSPVqw2ffq0cRZRUnvH0De8S+8kcfIfkybVTyVRbuYeM9pY+XqETvR+AofWv1yAiGX
6BzTvVE381PehmXLzMWUt6QMdg+iaFryHQt+yXSmxrpNXb5YcWjfat4E2rHM+/BytDHYLJTI66e0
moYr11btg14OyU00327oV+6ZnBmZlUABZCQaMAXHwcZIkRFeCsVVwww7XunQHF71CfmQNghJ+lTt
+jdmFos9yon8zLZ6fmIxJTeU7MO9pzORmfpOaAdoAyoEAQtUzClp8y39NsT1Sr9FkQRpaz0CDK1w
clbyKYNvoNn+jQjZci1ANVbjPus6CG8hBvWrCQomS68teNJYs8LLNIkLg2zRqbjSyP4hTWVMude6
ckMC84BP5kuSQV8LV2PPhCkWoUvW450tYuPhDemJSwFpZRe3oCJMpEusFtNrYcZlvbTNfEyWdSzb
36bbTpJ75vDslyWXxeZLrrY6+sh6AVvWuJsQmN54jc5q5tjd76F0q+vGh+mGRbW8aLoR+EfsV9dG
4waXRFbDfp1JuG9MGtYxjPujy/tNglnzWEVRrl/XmqtY44skk/tiLLh4cBzO2RP7mxLHO4sYPCz6
po3VMhC23OcJVwBmrjLYdgTb7oQNiLfis3lm1SJpFzivoitbqHJT5kLd12VHAtYUvgLG4P9SZVmu
/K60fkovANheAnUoxYjn2AKNKDvL3hogUBdMNMUKYTnvYWNl441BTCl8JHYNxEwAdoGYhxy3uCVC
47yDs8IsUke12JCe1bdeTCq9ewA336EwLGsOm9iXep8ZF6GTsW5Y4FwHPdLOB5vsI7iJ/q0Nn2fv
DVGL3zPKJvSnDBsrQ+p7UjwP3TgSVsW7ea4HfX2Ww209BGFOSKxpUQLCGEG1Frx4Mqz2iZMPN0nR
Wb8IHjlUkW6wpLn8l6WqdW4bJTohcQTRIh6pt2fd2VD89Pp5zlQ0xI9q5r7yC4dpWUhB2sXF+OgO
fXCj52G/cfDIwiitVl6vAeqJqmJHnscL/b/sB0FnpLY4BRfJBH/BQs8OZ+mMo0A1lCRqn2hYB4lL
0S+TTJQb1bbymPktMSOpmV3zB4emvK/dtZVms9R5wU1LejfWG9+5anUPvRr7GLJTfPHiRZ79YGM9
2kWR84BRINvSLg2pAynlSE4YSVXEV38euTRuCsPc+9Zk/MRW3W9gEsHeM41p5Uatteo7XkZVwmvt
E1qFwTjaR4oL8RgLuc3lUGx4nViAC/SViwAj1NZLPe+1S1rzEVCuceFl3oRqIRN3hA/F4Ic8sZGs
XZyaSh8M6TjXY8ddwh4zVBuHunBBPm6wDsgt/z0xajKXZdBEF1XMYxDlaQD9ZcgJMC0xcqDPJiRw
KInTYICw8CaSI1psPEtTBCR/jkNyCPp81yREIS+k0M7aabCuYt99aSIt2/AqkggwxRRqEm6B77QX
mZD+fZoUlBmi2wDb0eNF6TbRjavX04oIMfeoxmiOsQnXoQSWSk6evMxKWYCU6T18XAjM9uNYdOe2
1PjsZJDgeOHs/FAGAxGAsRXi9cfSzHtX52xLSaGeuQpF350TTxE/ZSDutljkcj45M2SzmkpaGm2k
QXAiGusMYSNEWL4MxJa1dZwcvD7Sb6QjDnXsDDsfnW7nquQ85S4fVd4TPyMK7PIMeIj9Vc0Zfd9x
Yat4Z0A1ePKYmbLPeamBKS6zUE7LqiR/LnZycOtd1xhPA/yjfWE6P43J/u3XRfVMxZqi4suKfayU
dg9ZQ9tYXRusG6fNrkebiiUlSoSht9fMmAgCTCiHhl2HEROMglX0YtU5unJ2ToJYm0XDLi41tNNg
F0enuKR9gwfGdGPIV22asggVhoyfswxfk1m52TWWGRxhEYlf2zjsm1+pMvWfORyYXwSfEPJlosS/
rFABHGQdF7ejMN3+qabi4b5FbHIyqF98JTQbtnsJYmTygJLztaR3NgG5amn6848Kf2Z55Ak70yQL
xSGYmVJZUjS/VKtoIqixzV4TyE8hCUON/6yr2PhJ6jxf+kKgI1fV4D+bCbFsS+FHmAHLyVe/IIdq
GdiRznOgfMr8Nq0wxi5UiOV14wRNV2yE19PRaIeQxyM0WwqcIk+L29BuExKOyeN7lobk73glBOiV
E3ukNIlc5zHKLcC4WHv4LdexRC61ylFpOWxiBg4aQ41Qx2iSDftGPe+McNmXPdZdild+8kTyWbEX
Pe3HVSi8UduSskEJ0DAhxTI1QLyKQx2Nt40RrV2mvs1d0iY+dajXW/+5qztSOIIWovvCD2T2arYt
R20rC5ZWLyzv+c+LKTstIAiI8WS0nJSOMs2B4lcgZcVvZnkygGRP0OuSXhCX3jJEfivRj+XbNIpp
96AsQFhKOluyKw26QJdmJQcDMfIkj0hZi1vZo6jgFjJvXfZ+xfkljqQfUkOmjY8KFUO3zXAkh+ce
rNTXzqY3ugBlXYbntmaQmDN25jZv8/wxMzznOnG8igBc2Id3fViqcTfQhvcvRctJ78xO53ekKue3
jnKfm2fj8taY/xWSAOI3qT+9/xD8G8Eu4EO0hn9/yk31K2L3ArW0pyIeVad+R7GK063X1hUDDA/p
PcG9EVmMKfY46l1u57TL6f8d+oh09AXPIRWdDEUZ73W7polCnCzEswUE2ppXXbDh5iPM92sJSIM0
sJystWxpTsOUXoYdGXXVXEKmTm4S8YQ28N4goHldpYV+YCZd7/qsta6zwB3O0DJFD6Rw9ve9Kbo/
2+r/r0H9RoNqGsbcZv1Pa/gDDZUskjAKXvJ3Nuo//9K/RajmvwS4e4f9HK4qqgg6qX/xFTz9X0J3
6S+SQcOI6h0N1f0XcWugF2x0APS05xb9XyJUYeDLpkz4G171LUOF/JK/OtdEn/xXbZpx0spGUME8
mewOJjfkwnzglVQDDPAqVcQwldhHKoAKGXm0teyirR/qtAcWdLKz4ixODK2/f9vYD3zVS4LmSHp9
caIuN1HywxCALCdjexrZKohUxGyVK6gnkMVmaFWuqML/dqU/acLP/e6/DfZwk/ELu1xaHbnGrMs9
aVErmAh+PdVHkDYAHUPSNP58UflsXTBGYZ759QGxfXw4JAkKgC0pnWnEfxh/a1GKAQM929G2vbOi
cbSYCCOMeNtYEHLI+15pkA5q9hYeqg18T63oHLHz7JaUTtQNRgETImJFmTpn/pDafjttzQZmhZsD
p5lhycMV6VLGHSrZZtoKPwehogwALgEZVNDjEh/iU1WTSr6UA/mZG2onrrVmQ4MjAsVdURXKFwYS
VCVxRXgqHWe/C9a148N3+pPO0tvYkoEO1eQWZw017MZX2ng+zkhYvNw8BMTKy5caav6W9Ep2PMxV
DBhluKWX7E1oUveR1wfrN4imDsGsXlVhYN4ZhgZmKnpDvqg6rn7g8gXDaFNoLwYzcsnifuM8dtSp
S7sw2RYOYUZx8Qalw8dKlkFdSYINFhUOqzsTt6s6mgXj8gt0atiNbWe0yyfTwht8aGrF8xeomRZp
OrK7mercvNOs1BwQC1A4PVvmHD0aqYFrPTYFH07sezPOjFUYszsfEnNBwcE/LVt0KWszBh27HCZ8
FwuIeXF45XcG/DFyRjMcCiQWRmwDcgkyPvAf2tGGsPYnG7I36mxVRfY1339+tM5uOFhHo+Au2KJp
MD4R6F7uxMSXFGdCMrfeyKzG8qiltKQH2VTTLVYibiueDNM48s1MwwPB6OadM0Ls86oo4f7BWTt6
yGsAgKWN5oBO6vrzMOina3rs4QDrl5fXQg7hrqoqMpAK1rTmUGbMOODaduDiF52ZroU/24RlZRDK
2X8WLj3Rb3kJ4kaeQ6K3H7TOMS76rkyvLCsJXkxy8XY0+gShwGbuvOTwQB5LS8eEZGAxOZK9Olx1
fQcBNIx7rjgwggTQ2mBTwsvC8R5osqvm2owmmKOS3To9eMLnoiUOZLu+1JsBhCiefnIZ+DJW1pyh
AzNoslYxT6T5Rz+Htc9+UdG/jmDv4QqhdiHRZOghc2Z0QuCmw1slolm+KDOnXAwLz7jDsMTtSRMN
z4zm99zbpJ+gyKLnKX9wZXi5HDj50zYh9NzfwG8u1dMbHtVlia/X2uRwgSOzNO1tAsLsKKG+lrCr
VL0L2GiCTPCJySGEpZqDKHFpWlD3A7aULUexiUtjX8zb5q3Zvc5FlUd8KtvDujjmYWLWd+RJatqD
1kL8P2vMWquvxsHjN0lH+pP3U9aP3n0k9Cy5wfJV7wilBPTid5a1nzrmuMRDz+zjGs37vKHvKTc9
L+BClDpAKB8T2bDB/8/bg+SJ8vjtQaYHy40rZgAvQLD5pcD3yU8ZiL0kuEMU5l3U0uheuoYb2k9D
6rbmZex7LBRuYCTFHw5NvYsQL2AAjC7jmKTrMehx/KCOnwFDMuJiahM0vwjybZLHmhWCshYitKwv
AVPltktIt+Z7aycNoPSa4OaJmOBxOqjK4Z43hChdxMhth0e39avkt6QgIvhWjIASyEToTPMSMC4v
7sJs48De+7npZoz4C1vX96FpEQsjDZrySC0C/ZnIP7WIosC9yC3de5JdywZ7Mm6dLhjmwImivaeL
o62TBl8SD8YccR+Eeyv1yLT1ffZ0Gc33hWHRolzRDpE7jUA6TIeC/IroMQCOqejLSDuH3FHOM4a0
LPZzcfqgZImLL9Oftbybc1/mzemYMxMK+8HdGYkZ/EyV7/weAstf5EadXzapfdb2dTWuyZAZru3C
CZ6l1eVrMnIEGfbKunErP39GcJBtzBzKzhJQDwmwjVOTc0hfjMY1gVzkVKTnURmk92as2JZQEm8m
rcHU1Q3DMie6dd1lfXkJfDc7k6Jr123vpNcs6+Vz7LXhbSfSq97Rh3hL8Ss21YinC21WviVcJroN
lJ3e95lQwaYm++rM4wO2SpFsH1LNIx7KEogdGLqAD3Eclr3OKu746JRPuczKkM6qyvF06sUj/Of5
0pIcuUBvTg/SprF/UdqDtQgiYogD31GvUc1YAkMviBH4rJs+Nc0LEJWOWBFUSE9pGCkHVqo2u2PF
FnjrptUIOyG1ir1DO3sTSOM69otyq0MoWtWc41Oc1DTNBrMjYnz0jW49ZrQaGNj5t0yT7a2mEDRL
hroEmWhQpWmy2BeMG6ojC/aImTcf971meHtiR/o1ojTkbxhClxXTxl2YK/uui7rplw7P8+ihBj7W
OKHTb8ROH4o5gUKT/7DlAZiPT+l9SUTCpOXGc0DS0JT1jqlzikLc4iMktNqFpdEVRzwO9Tcy+hOh
EYWY40jC5BDQYxYBUf7+qMKfiD7pQXuwL6GrKiIWhrIxqTG+rr9OBBBvxwHfZ1Mum+yI9fn3+Jsk
vgsLu1VeQBQGJFbWVL1mzc7pCjCYZMH45wdzkP5xOcHLe6c6NYN3WCM8xjuQmeWtiyIUe0VHYqlF
0MS+PtTHQtYlsI7rBrV5JqqdFLJV4DmlNuj2wbIJCMjhJ24lkb1LusR0h5ziOxTiJ8cz2Icg/CFM
T0j3RF5sEP1FrwKAyBs++M9PUB6ykWUcyOB1pejcfHc55yfvfbHOybl4zSDMcfNOi/UxCwSTuYYG
GITqDmKlTvHDgsoXOB9MvoE0c/geaVnHn3Ut5vPx9UX++JC6iP+4zkieGDrqJydd5KLSYQCBZW0j
9s29Zu0HA0Tc/3AUKFeoq0BdfZBwkjfc5/jM7QN2UuC5EUPmN87uPz8KG0oannPu2Afrmd1YtFM0
zsWrsJPbkZMuTeYY3ywmnzwmkskmOid2O2w3T65YUmXAZKNCHkwf2x7uEx6KbuwhVI9+Q6JESez8
N1u6j+sXazqrCaeFd4/Dvn/D86jzxz61xUErfPvJaN3gMOkdpUibAvTK3ZFOlw316zt1+8eVZdbC
IrXnbHGDnZ4qw4eIlqQ0D8nMCvQL1snGxnI5xfBxv753n5wiDweuHmpwhy3/yWLppD3JhWVmHoYa
RgAZw8VxUgC+U8EDA23eXQ3zU/P1QT87P/SImNwQbjMgPjlop0e5FXq2cUjtqkZNwfwq1V1Ygm8Y
8q+P9aYefP+qo41DEyJQ/aHB/PCmhW7tMmnRGScqQpuQZMmemZae3pTdRBA2CQr5wh8pk8EXs6ug
1lIXXdWR5CU0JdhcFMCnA7pvRqiAVru068Mr8BNl+s1l+fiEM9y0SENlRWL2d+qxyiPZR6MG8NZE
SWQtI8CIP+JB43vZxeh3YWhT1n9zdT6uQygTeav4POOk+OCpDOAcmD7fuIPGpLNGZWKxf2iGofnl
1gafzJl5z/Mew6av2rT60XUS4YpFv/amUiZ87SpoySSgSmIwORr0oL/+BT+7JqyUPCuIevUPImW9
QqrRubz1b0kb+CLjZyPQrINKrTxa9BXK7a8P+OHZtGf7szBo5fCIotR5/85XkZqL/nE6dIKpmEJM
Ey/eCJ582b+1mH52sJnKq9OgYak5fTbdyfSwR3rjYWB2dYXxzDtjAs0uR+olu6Svz+zDrebM4Kpi
LMUcx3J28tZBfTNKZHrjAZUFG8sganiyeBHZJX59oFP/JWp+lsu5eJCc3BwB9P4aplYYDTZUbiqI
Goiyzh6uXTKVbpJ70OOTOpbxDDEXgXDPQgihAzsSx8JIlc6fQQA9N2GU0CfQIDMxMzEmkkcccOm6
ZtPKouuFyCmdux89NtZp22MhvGpypq3fGUw+3h9pUN7RMPUkWRanpVCUj27pZEodTAa+qz5vCTDo
QxLC9X+a48M1Y0DHhYOMRUvPOl3zm0A3G8Tq9aFGRL93zZjzrwpU0JoJoVjkmBS/KSlPaiDBZ81x
TV59SAQS3/jJXQI+YhlVLcXBrgbx27bN7lAL33t4a4jYjqKrU02pvC+QA37zkpmnjwhqeOwPsKE5
Mm51vgHvHxGR+g30uSg+GAadpAnNuWujkx/tCfnMsh9896dtJAlDv0IZ6oIJFh8KmOjRzmxG5Kum
GY83+hslfkrmfg2q7nlj0db8eXJ4juqMgeW25edfOQ0iPn5Sj6nLAxYOiDLBZ30tmUA/1PPjlWp8
DLaIio3yQIhvqRamTQiO7AdaY8pP6PslNI585vNEvK7coDeTc6nPNH8d9vp1T7fhorYbDbJLZF8V
o6FNW6QpzDO7JkeEjaZMP6MtredL5cjWW4SiLs+aBJbo0klLMgKLsZrYQE/RoXcjY4mmRgL7aI2w
+j/2zmS7buTatl8ED9RFFzgVD2uRoih2MEiJRB2oIlB9/Z2g0s8SqUc583Zvw2l7ZKZwUAV27L3W
XMzpFRMaSe+biMP6cR0/kz9aQgREC9oYpfF97PyCpriW874wmFyboTNq5KthRmgA57NdatzPtCj3
QQcT/PAjw0e0C393QZD4o/hEiEfnJSjXuoaRLrk1Akj/C93ybAT9idwKJ203Ba8UrOlTMy1VCrC9
LuuzIsG0e91bPW1dEzMPiG+jaopP9aLzveiUNNodjnd0FBiBztDK1eh9GqP/PvU6ZzFaubM8QxhV
9nnXGmsraiy5zWg6+Bc5dcKCRn7uTbOiMshBze2zgauJzKVB5bzLCmBpO7eZOTx9EDpXkvgjd+9X
MxFjgwWqOFIuNNSnZbTESTvlSruZ8Nkwuy7WEIVAZ/oFwqa0SLMS4+DITwaQ/35T8LikV+xX6y4y
Zm+EKw9i/2QYut7DRy4HLVqQ+qMKNFnCnSXhCSKEho2E6Y2Zd2YPsTGepJPG9F5OK7PxRyiSj0Zp
2U8le9jQRHvREY2rT93tj7gIP3N4wJinu+aFlqGU+VEH0LPn6VsSrOOH1CVv9mjgbJpPYxohPlq4
uZ5emJ/HV6+5SD9acHjv+TFWOhm3NtO7xyxO03jbqx5J64/XyiU6mCeUd2b0rNx/FK95FqMzG7fG
ZBD+QreX3rwpbZbxznV4ivB9szNLS4fravZrz9zKe/U0Z2gSdq/U6x+jGTCzj7FjrYVEYlOw+7Vn
P1ZGvnZiO9rzaNLY/kyGTgf+9fPnuYomY0rvyjtzPOYRYaFncKNqv9D70ypIeE2rRmPSUM42F9aO
B9va5YGZZNe9aPkhhk7vZNeUZv9J4BiYHlDBWBp8Sc8pULrVwaTOnalEqJ/n2J1VF2fzM4oLHtnc
b037ejYIKdikM7Wxxfs3ehXfY8YAiDBS2hU8KzbTnII3WFreFwrzAmwp89O6scIyGxqIgnEMkjRi
CXfyI8A7uvVzSVNyRwdt8WlJ5HZ8hFM10WqjQy7XAJ1F4Vz+vznpf4ecZnrJB+WDOelj3z9+S1X/
zLDjl2Hpj3/zr2GpG/yLLojL99jBQYX9hE/kv6MjrX+hhSBvD4s2bxvCg5+Z02QfICLlX9OJIlhZ
Nv8Zlpp0byi5fbg9bH/cv0PseVOd8EcbEDwIkTDYmvLr3hR0gUUiOelhKNOz8iWtk2CvEYQTgg8Y
/1Aq/O5Ia4eLGoi+xzvfKVl+wl4mgyOZCzQ0vXlo1i/QGKfqxyP7/x0A/+5IHCOw4GCAu/LXv/9T
Uy2RWrx0DXJ1/PUKwad+2ZMTErrtcvfTDf/NuPY3B2K/gzPP4XA6x/r1QINXGkHdLc2BlKqXoixe
Yi17yfnvf3IY6mBqOgIa394joBELIGI0fuDcYICv2uLXvl2BMPHvXzqeVVqDXuBQ0r210SXMVLB5
cUZDXHVnk64KlPx8bDvxJyvnm03Z+uDx4Vn3qTQp3nssvQGFGsLk5pCOYxGCiP40J9Oax3PXDH8k
Q70tU18PRqlIiCe74ndsIc1wat7Nmo/V2l3yegZHrNPopbTsUfcxcOIgskKDJtA/uZ6MxixUyzYb
tDevl9vVyqQ3QERLm9U3aGys0Am04k7L+V8fPyXrw/ZTj+LHBYUjwaqwNnm9N5vOReWKTyfZDpqi
IVKphsRyU49vPj7K7x5596ejvEEOEJliD5oqOUowOadmN90xYhFHgdPhn1y6n4705tKNaN/qQXCk
tFTImKb88dWH8V+8Xvr7k6JXjZNztQauUbPrs/rTglGTv+xXAB0PzWDW6OkHrQhB3yPQA8e9DUh7
2BhBZ+xaOpcHHXnkhrlLsCXsTxyHlvYUMnh6iP6UUNuApf7mpRnVZx4z5PZ0qKFe8fKqsMZ+OJw3
ONqA7i5reQdZkOqTfwQ6eLXVixEhKV+MgwcGk9z6wPxSeEiQnThH51YN4BhAnh7ide5XzyLYk17o
bwpvcpNVFojqrRCTvxnaxD6RMhVb7FFiK01P3Egtt496sIzfsMoHe3QO/HbX4Ci5XZ8CuRnIDvD8
tN7Cs9Gf8gJ4ZtbzezDHUW4RP4BDSTY7rBDNJZaReiMd2yEWm/EheyFVor5rLRngv+iaXavH0zZv
EZlrHdmU0E4YSFcsXFXuyciTwoyQvVL/oAHZkuGjIuGtYrq0AUU5kJp8tNFs7sn3q08NXdYbn87t
3g9QBXulbjKQBM0yJUb+kPh1eYekOdu3vdV8bd3K/BJz7k3ojeQHNpXN7t6NyWMizb4JZGRZM+/6
5NpUjprdlXf96DunvtZX11Tl8iHm0pymedtcuip/0Q3uqcpd80vlZy9TP8Y3kP5rYKXrrye19HQu
TbofXUlmPe82td0VqN/pE7IF+4QVXTLKRnQyJAheKQMQbWKhEscsIRmRrWaSXSRWE1zmLoAEmBDG
hVFjT0Ry4Qi45KPvh6+PfdknNo1j7BKpyyUrMi4CVoY8WmB/RBVR77d0gjilxMuKh2BB7l0RF7OJ
MeETgoa8EzXr0rnlPhOm3pwbamiCDbuZ4T6NG4b3GHCpsAV6mCV0deyaGvlqX3xNOLdEryGq9NL6
yDnOW/AozDN0vz3YuRHc1cCzbi1R8/w4ne5kUWc7A7yjNEWV+Kre7Caq2oAYQqxL8YTiczIbJLZs
orWIMPjgrm87XjtbX7RosPnELXPg76UFXzkk/KJJ7yTWhGGvfJE/BqOp7QLBe+R6uHfCLBhwk65p
rGMXDPfYCIu904Cn3Y1aZ2a7vLGcZbvkBOCGXZ+MKkSywBYuWKG5C++WrcV0KcrR6T8PHl1rwMLO
6WviXzXV/NhO0SqE/5DNyGWIO0R2Yh8d4mIe2oRcmSlOBEZD+PZFl7+YcFPOYsO16BQv1OpJNYMJ
WCdQaeWmF0kRTFuVlAGwEe6QwrbCX3CXrQ3mDVGN8U0+dNCF02ZKn0UTOAdRuHjt3NRdzmxD3SME
HfZsl9FmB2AUt8voiyPSlZc+zlokRlKn14Wcs0uepeq8TdpPN6I1D7IenlQ6Z8dKuOZWxY3LGNn3
rlPFS4mtYdrqRjmcD7CytknBe277kg5J4xVffBi1p3ow7aqFqUyyTACLK3DDzPkzTKOWLHmoWRWR
eZXkDQuVB5cWReWu1XjrCyyxm2FoIH9g2N0uHatbNcphb6zf3cbmvPHxPKIt9S991KaP5dT717AO
jIs6GRG92LF1nBRPVMGC+qBIOov0Em/IIDh9p194jSof660UavzWax0K64SEvwh4l39tuNi7bL18
dBwWyq5j/XBTDcN+NuGf7GBHxV5Lj4DwTf86BlJ8ZuAUQUe8Vloq6MiU0yuyF2ZQ2ZWpwLbQ2990
NZ2kbM3BoA83fksdgeOuJJU66HWeYOSsXVZeWg3my3S0UDX3VXPZt2tdXZv1aWkAEtqMbQokqDKg
ZXlcHYiLpEC6ykDcxapLh/CrLCCv6yOr1bA+IwhxjYuCntdF7kzJbphxi3sjlUSoadK5yHHO9LiY
oqHuzMhZ3SwtAjFSQdwakSNXaPGIRCVTBewh6o5IcYfxAeg0RRO+BrdDg9DCd4WAw4OevlesPRqx
13jaeOmLoeKaB7Xa0WZZzW10ISzCz58CQ8nTQUN2XNSK1KceSrWrg0BDnbRns62dY9i5tDJruGcG
CiRwIp+FZJYvmW6NX/yCpqhPsvIe3bRzWIJs2Yq0rS4brYuvyuKr1yJDy6z0pU7iJLJl9pn3+a4b
9ORg+rUGEKNqI6lbzSXZhyYux5lIRtd+0hx8babHR68I+BpqWVretair8a+z4uiVb9xiwmnqaOGW
Eny6ejxfDUoL92DH3msknHTyIr7bIsLYheia1G+724sUjJ+RoqyQYOUxlZYli1nOJg/pIYl8VUSq
S3EimCug92hQhoiiq8j2HFo0O2VjZVVoJa3UQyce2wrYtPm5r8zqOLYWCVweNq6o9lV7tMpeEQFU
Qe/fxO1Ue+7pPJpTtfDxIcj03K28EeMcg75xg8I81fY2apL0iLJ7Fa4ygR78I6qXmtGUqxAFRNTi
8DzDJei8l37OcVoQAl49I+tZ070T72Ty6adFCLK6nurG0bdtP7GuzyCD5iySaLCuhEuIVpfbKqCp
6RM1Ipu0IzfIUhhUWXv6B7oshYzqqbwZc4vw3ob8USqEOUYvQ6TYcBRlXmyyRn+yfXVoYH1DDrGq
0IaFsDNd3i8WjuHacXLt3LCElm+kR3tfs80Z4I0yCTrL+3kFNcmD2Sq5ndr4sUidYuvRUQVYgbqg
9lrjvpLmdKH4RhtosQj+pDuntCgoreWC1zX5lpSeARTe6DFze1OAmEbTTrLJ0X0MERXrGy42Fv2E
6oTdko2byw5AmxA1z1hTrRpAf3aGP7S138JnbDTSUEUo4RkXgA0lreKXYrRflgShhl4eWj6gdAQx
6Ejael7od9QJktLyAuEcjgeT/tC+CNDZ8cI7pzjiMCkZwZ82at7bfcX6e+gQrBrhdbP7ZpPrJUxG
GNGUh64y7pQ+n3YFa+roZY+iVJ9iJK67j7cY73aG0FV0toYQqlbNzztmlD04VTI25WFoKcJErIjf
ESh8hEjrUw1b4MnHx3uLuFmvuMFgZmUgE+/1bmwi1mxZ2y1KFpR2BHDLiAZvJOLWTd5Vj1JjTl8A
972EuDlevX52RrR17j41acelRgnpEWzuY70Afpx6vusf/z7r3faE38f8iBEHvi86SW+2J82U1Zpv
q+KQkhJ4VNhsXmqr5Z0a5YiPhUw9im38SrxIaW7Ii8Gl1jTIGr5sCMwAHV49UsqIo4+JaTOb7Dz7
bJ1DlqCFTm0ax2eC3L+zwiXpXg5r3K5UsXNIcPLvrYmN69YmfOKGXEP7EVwiksyAv+x9zfCu0ZXx
AY7nCdIE5P2H16+iEIhWonEpzD+htox1F/vLLne9FlSUYCtAXb/TiQA7iPGN9ytKE32Us8aZywnL
NUbse2ic2kGjbAzxDJs7pwtIb+rk8ePb8W6fzZgbUpzDD2ECCr7x1/dTzu7oNplBR5v99t7RkvoU
ye6floF3HYt1mI4ozAWrBY/n7T1XGfJ6V9SEptsUz8SPaZFoXAkqP2Cf4RY1UxRi3C/SgqL34xM0
319jShSQlPg4mJgz4/v1DGejsIeuHNOD3SMKP5R2HZxpcYyPSlEa9xBu5stAc4I7Yc93RTBjaW6c
cUsuAG4kyUQBaXzSYQZqS+Vb+Ngbykm7IMASjOcZQq0evxzZLicaWqm/KLP/5+v5g6+Hwe8K1fyo
X52J55/71H/9G//uU7v/wpeDY2dl8/qEHPLc/7tPDT4ejdk6xEZgh5rvP21q71+I7eg5AcOi8QR7
5D9taosMVkSUOg0OJCl4Wv5XbWoPzR7xTmS28vbRL3zzSMIXtBjALoc6Jj1i68znJLv8dDX+m2Yu
zzuULR76tSfDzP7XQ8SjKrXEDBZan1ZYLNS+MwZdl0v6/675PzjKutb/1Goixw8Wc8pRPPHQaw/1
9Cz/BHhc/4hflsg3J/Lm9fWy2mY3ziHUcu3p13PGCP7p47NA7vHuK70yZdG1mfg4bdyyby5Xz7Sb
SFU6jY4mum8Up/pI9vloUoRxaIcv4idLB6ihlyo+Wr2udlNvTVs3nwwyK4ZxnzVdd2fifzCibOnz
TSe9a9OpBvTnA4E0QedmuzqmbLPkNOyMIcaHrZsqDb1K5bcz5hZ8DR7GShegiF83D5XPB9v3+y0U
rOGgMGc7QZtiFQ0MkgjJgDknsI8crFbVoZtRNrkdIUmpXnqnur+4X7XKw9mYOnN6ruN1Py2Tco4W
Xeu3qeYMpzKBPBgWZARtFlWoM7ySy+dM8n9T0Fw4l9tvrll5xzirwBJr7bABkUSaudmf2YUpP09i
tq/HWBl7rBDltra6/MSu9ILQOsPe9QWzV3z8xrmvF9UWvshEm2QaPlneGole+PLMW9g/Qx83ZzSL
vXEOLp/3IQ/AANYqvY7zYfwWyGq+HijGe2CF7F68Ied42fK8huvep2S+5BsSH5fPfMQcbPaL8dx1
zJUjp7fli9baRPeQti3vArxN6W5ypX09DDp/0HqBHds4r2cH42YlqyZyZ8fdVE0sz0o3tlD820kF
XogAq4jfV1A0Sy9SZa6xN7WfJbFb4ThL9T1fps/2Yj4HInC+TiYfDVtp2T3Tdyylc8sl6dLW2IvR
fiYJuEPnAGrpkCN2DVGCcxOceJGUovx5FZyXKJ+84lgFTn+X4RzGFNx6pyC70vOmGmP8WZ2xZ1Kd
XqOpz08SYYHvgAe0G01f39cmLoKQFm4SBfEc08NFYBEtJTJNZ7bNA3UeBzAXN2rbnGSJyi8OuZMP
N0W9qBvZkIqwdAFBMgXj9usyAXFAnnJxZG4EMU+r1XZAGHrpwz5N6Y8a8abqAJyZrJ0XElhMfpKb
bsWouaV9Q60FGIFpsvEJwn5yPSeZfoN3BzAbfmnn0kSusU+h5u0Nu4ufYpiNgMpNLb4wx6AmXzT1
PEV+j1BhHsf2JXAnczMns4sBjKYV6Jv2rNU8A3DGAqEkaNyrWLNAwzWpdeUZVXI22s5dXLXLNfsM
WgSTM+iYfloX+kQnUZIo4tejgnCdJzmhLAHlVmOV1pS2r+fUf7Hzwn/REmYBPR2G0w659lNKIbVN
VGsb4VqBb7VeBgyVgvV6xHrhbjBhfy/bnivZD1PJhr7RD6SpzWDXAvOsTBL7VicXm2Qd3xg4mGPs
QdN1CMrt8d434+FB0OW81qtWPwzkfbjg0KYsyvBx0hpCs/rNwEt/bCtVXShrGh87yxLnQiXB5WQs
1m0ZyLkI+97X2EkazumrFMwaimWXNJ1PN7cTj3PqjNdkESHwzFN5MfWte2ZM3nzeMxM4LRpL7I3W
GaJmlu5NM9PzgeUFH37UfMJmdZMDoCtg8SpJALjucPyLkG4uaH5BnbvJUBLthphoVpQ/aHTSsk5v
2m7IvzuL2x8MgK/bQqt6EMKGs5kw0+4aBEZ7WY9JtembrMdvl9pbBQKKsDl3YSdQtwRp0wRICEsg
dI+XJnU3eeDFEeOA5civTW5No16OczG3pAyZc1Q6NBGjHDk72IoqD058KoZdnefuxrOT4MTpg3on
3aneNgB59sin6WUI1+KZ8K182VElyK0+k0isdToAqrT1512cxkQJs4vDBaWXQTTE4I7CqV5oURC8
fcXWrn0aWylZxobiuqxtf5+SvEa7IW0fsiyAjDh43kFiZXz2dLHszISGvSkMsR9R39DEgIf02Be1
8SQ9QWegJL7kpQ9UeTezG7sMUIYcX/9xU7jODUiF7mSeEsxUi+ONl+OST5e9P8vtgP5p3vIML1xd
6W9s2rcdngwOmS1NYaPTxoauZpMkG6uU+hMhp/0Xb5L9Bgou/yhDRG2bZe58LghhRdSSmJ9W1d3X
3E7ruyGrqhW8I/aOs8TbbDH0EM51hQJRDyJ9UkT41erRDyx54gNDIIpJ5c7Gjwv9kI9FweLZDRdg
frh8InU0wmaD7NwtpuHc0GQShLNRT1gYg9mk72SgXjOtAdOZT7A7hlsanl7tAtijR7gcsNPyg/XJ
XQ4BMVA3Bhqqe9kPy3Vm99y6hnFH5DS+2Ht4a3H3NorDvjKkpsXvQ6NTQ0SXRbttMnccgaNw631w
Lmc1KkziIK30e2BAnCrK3L2pUPycxgYNwcTt+w0ZyqTCt7Hm76lGuxMcyMXdCD1mL0Tr3gStq21p
tQWRL6XY0zRnqLB+7IgJ7EMN3MjV6BL4BRItiOqgt9DU4De2utl+NCqYvKLhAXdjuzgCM8ffq9uS
LGFdPOd8w0/MXu9vYf8sdzxIyRX94ORS5iq4EXk1rD1AgJxdIwhdttx7SUFKcG5mxmflKJI5ArYb
7M0YLAqGxOV60fTheRCx9rmiixstUubGxtfcv+5TIaf4ZUYXtZ1sa9zpNqZjlFHabYJ59Arj6XzM
mQdtNWfKvgpF5zuoh2mnkbb5xVKz/WXoVuiN08wXfKncXdqm2mbOMm2jNXaKHTGuzxe0xp/qtBJb
E1PvVius6eL1qksH0VDd+/6lWeg77Fw1H74+P8WaaaALTesIW+i4+gT13eTU+qnXMjIUAfF+1Syt
bdNWRjR1us1L7CEwVuZcXsa+kZwY8LRIIFqf5cU3lutAs33qCt8+XfxsuvB6gYex9Eg4sWkohI4j
iku9zasTKBXufRDHw17Guu2Ea+bhhjxhbv/SLudFXy/nRtsHUTJiI430uUhZAg3jU6plT10xTxcs
CvOJ2cTi0uuWZYOZAzjT3DfznT7VjhOKZcy3i5r7nWcghS4DyJiK0cGlxURzhzC0ONqqck7zERyZ
Qf98y7xyumzRqpLMmgq599paY0C4VGjzTANpV+gbabDl2zScMFdBvBLbfXMOu14YjC1FfauIM93R
EC2pgYTXnxq2KS9JoyJKWQG1gQMLr5lp5LGN3XGHOEabQxIitdte15EEgkakYgYtGJYDy4aeoE8I
pdPk4dJnTr7xB1o2bTOIvaQRdqcrHqcKqMvRCjLjSU/s+dyu2p7x1Kg/MTozFYowGgSa3UN863kx
QTWbWKPwVHewhY7uSGSdL+fuhOhnYumseWgYzQYubWMmhax0eDCXa6SWvPO4z+sZgI073QLsSyT4
g3Q4U8yTIwYm9lVuEQUEO76ND72R23va+ssJYaDufmRku54RVL/JjBY4WBfGkpl9pLLqxpwK9J1+
zgiroXUtHZSloeXM5gOkPx8Pt2hvrMGaS6ZM2mkSD1coGjwINy30mFx79lvp7WC03FuqNAiunuMz
TqPY4GBm5cQ52e18vxuJSkzMPQ7XIYSYJ09tdOswZFrd21Ih4hleHGItIcyZ+IKionerb57QvvWL
czmZvbUzJ4j+1G3tiZ96ZkhA/e2IQCbqfC2hI9nuuRBDZKx4mgTJDAmn/r2GyDiSuVXXxO1AEPXH
JFmBTQDSfamdCKchLsVrOF/ROPADFd4JVmxxPjXxeSMIBioGhopuVpJ0VEM42i9Lnj4kanAOxWSU
GMfVNOCzWOqbxnbNJSwTTA5hZaYMrt3mSoiiuWe8KkK+6tXXXmvUN7CL7o0HDXHalH5TnKgBfwK9
v2Jvl6k6aGnhQOJNWvvK9rvlCssxpN0kK7DQKm+OpokxjLu47hZ8ZhzFXZruIa7mu6Et2JLrZXZM
cmNWoSHbp6BbKqI5NeuAQ9cJoK/ViTU2Ox8YZAEc6ony3vhK/qZ/bgSKkSX96/p6aHOSJM1ajVcx
KtQTOYNGJpSh30kwr0wJ0YyFRaClzB867uJmip0nEDjtmtW4zAS9yvxaOAzdFEDlry7UsoLE3dS8
mP1Afi3K1DsWdia+xOCF4rXNa93p6xcSFUQT6qmfHiYh1Gma+fZ5WvXyi5AMK2GJjBAOk+EUAEfx
TUKaAwhocHNr0sSvBq+pvle9x+DPNTB79IRD8Io03hHrM3E4MiWNVWODHc6DsNnr9kSqArq1P1vC
YzwaOwCrsmFIL2ptfi4Gz783EX1vkWr4UZKUy87pyzzKhwoP8MqRiDBZpSpUDJA37tyxkuVlfsih
UYcNyiBuL1/b48yuYlOn1hKOgBOSvlnwQFa3Wpndoxhlfscqz7BAh9QUzGyKjeYLoXbWpnDLkTxl
22vVxqEy3teBS5hAAS5FLqV50nUxpdSWuXacWJFdNL7SDlY/atWB7ZKrPc+yVGCDOufEUK5/J0H1
huw7/T27mBVBl8E5szSJjt0rrygV88fJsOrPeVu0941qJm/faKiGmYeCh9hDE42dsCgoaWxNimvb
MiA29nU2PRQdbgNQZGN+HEz1nIw+A3XaO2cT6SynFpXtN9HobgSEt98gcrxY6qGsw55R6l4WHkQQ
btVZMTRE4AZtIy+gdSUXOcVQSP5z3m9932nPu8SNI8Af5ife/+9SEJOh+KYFofIIirViuRyDuldX
BYFcjIrK9G7qeosPl2cQnFvF1z18iydLax7svB8f4HPdLMrEbO65xKFqYjT2ebuwsjeaFfGqlTfM
YkYZpWnbfXJ0aGdAPfodChl9BxkDQQRP/AGNpr1PU9c7Mwt3ZnHplHeSVgF70xy/vTM7uHJYCZlr
a8nOTybvlq0O35MkqB7iytM3ZHx9sSd7PAUQbu75Uwj/nlp5Y2f2d6/0u8uhlvNTssTDbigwE3Dd
5vw8QD+0h2rBFQNkjm8rn8DeB1wUK/a+eENq32aMn3e5ynhhuyANR0FNNadugNHcQdORmlfsQe5W
5MDl1CzusYW5FcpRutsGsf5jHaDiLrvRP2itlV9A818gDGrsYsyO6nbqnZbwhVGgy+4TKlztuqoq
eSL9GVYh9M4rrwVf7yLYuTCgTb0YiRBRnY/NtlMZCTMiVZfwA9MzYn2cGyBWgUiieYk19TUX2hqP
3e8JHMq3A7TbzSIn/TqOlXtAhqKiWhb1HmxgeSNZcUGTgdgMgkHfd6W6xcOG14ABztFKYMjKsXtI
CfM+5EnKF4tC8MhCqh0qi7xuSjkP1UaVXPRJW1D/1uJFyXzIUOo0T1abN19RF6iWLUCbFk814Bb9
1IC8SZ5unG/olsD8TnrzVpnaNEcaBtDgIitx/Ue1aKEYWF1NonQrpoWtWdoFF2LuyltRYQMh5DnY
w1dONg0trFvX7J+x6hEpv1CqdK3VHXVEYsBnqqMDATKiqGKT1BLztxhFfgLFwNiynTho2GeOvP/O
vVe5d1VCbWzHdXKgKizho/rfejNTm1qfY0Q+fF/ncTyoyX302IJM+XKGWOiaGsqlc0abSFO+8Y3x
6nhq16TQuC0IbL0QOBpi4zAEWvySoou7wi5jXvdT8ILdSLtLePU+o+fr0o1DqDFgoG6KNz2S5xDd
Ur1HtKK2ZtaCjiPHIvQFHYCPG6Hvu6C46/B0oZjFvPxOOehOpSkGzcd9bdO/GzSacVlT80yS2JDC
PP74aO86u6ChdFzS2M6hbiEZ/7V57E1kc+KswoVdJ+AwSH0LswrhYZk0f8Iu/O5QzLeIXHMgUbH0
/XoovXcb2o8GJ5b6yS1YUj4Z+WCc6xIlzsdn9W7AzFkBWcBFb0N48FY62c8tcRCAJD9bHEp0Qp0V
pSwObpdTcvLwhm0yVft64OH6+KC/Oz9E6IDCfDJNiJT79aBOFhsmCrf+ABfACeF28pXuaNmxJ7X/
cH5vAlwQlqJyxgjqIQHGyfg2L6Rg8V8a5CyHak5BoJSxlrO4+flJYdLRLGl/XDWzQQexXNJz6H7T
H46/PhW/zAPW4xMRRjKgv85o3jw1c2I3kBCS/uBXGg14wQlivPn88fV8N6/kIMgVdB8D6iuP4Nfr
SbacnGVgdgcpad16Y0oVkXhWfFGa8AOX2ZzCAWHVtkYKs/v40L97ftbgY5OhMhPLt9FysOgmIzEt
JN1jMW+R+2GlyddGMEQGEsWthApsTmW8/fiwv3v1GXlTm3NnmUgz+vr5sbX6AHBNxmE9grSORjV8
dgNafonLUxt4PL8fH+53D6zFGrMC4nBqvPW745vTDc2fOVwvndvWbPds/qdti23rD6vM+xn7ei+Z
PTPPd37jKA6W5a97iZESSd3rsznH6vuEpzvU+tI4p6Ws711/0R/TeG0mkVb+Dx5arMZQBWyLWOd3
L41nSXyFenew4JBfQ+6im5+wxP79i8otXMdXGHEY5/96D+0ptpVdsfS8rgJDvirMgnkKDRvW7ceH
+t1bCBqRHsjqBgjWIerPj0sB2Q4V2ciCOrblBiDAg+vXD/+7Y7w5HeydpsuHmkw5U54vbre3gdZ+
fIjfPhyvTnqwIzaIgzc2gyDI/bEzZXdoqF3PESaZR7MWDMqGMbtPNVaYVgw6EQCMWRowhid+bP1p
RXv/6lnE9TFC4f0juPHt7NFG32uhymkPibHGIdQSAb5RtGcwjSFtN4HYfHzS7+8dx/PwXFFHwZh5
++61bKv8ubHaQyUmChR3vvZSw/tDKfH+BSea3ceHRWsXg9erLuynyXCQQEcE4tceMuResK9rUG/N
cOYhJP/Do/ibI3ES5KkSu+S813cEfUZey+zXaEt8Una0/tSavdumy+8+vmy/uU2IxkzEVc5aHdnr
wv3TGblNVSA49OrDkunbrnzUfIBVhYiyNv6DJsd8/41d9Wn/OdSbcoUelRtXCMIPagho3As7CavR
k1gjA7Bf7SCWz7NDPQbPNIbsaNPd17s2/uqyZd3KxZTbnOnv3uxpo1WdRQO8spfi6Ph5c5TWpJ0k
Y7qcx0SXfLJbgaUzYVrEvkpuS1Pm8ugN5XQx1ooO9qxAKtFmQ57lZssfTvRV/ffrx5wvOHM9nRdg
jah78/oBpdbI/FNc0z6VX4JK6BfG4H+C3JU9VovyjoCrmZ+W8dcOROQO3SY9k8k9cd1qmzlMZo22
KSJTfYZyLCKsZUj+q0/N6J8TlriEVU1iT19gWm0zywvjLrfMMBnrIewG0zvCCVPRRBj2gdn2uJHS
NyOOk29o4XlnhY2WIS8CYkVZrzekkkSLlwCSp1wJuFqmtrLSe/3Ji0fxh4/Wb541fCho4zCdkKnr
vXnWyIhuqT5mrkuu9WeDQQgKd306JDkkbtKZrfHw8cP9vuCBgEFOGqRbZC/B2zQx8mzhVDZVfQh8
aZ/Qb622pP9IoigauY/9RJ6ltF5v7Yygpo+P/JvXl2oO/ZuJFuf9nqNL5kFLlSsOtLnm+8EdjYeW
ec8txN38+eND/eYkEXiwGtHr4D9vS0fmouw3ZyUO1dAxFRlWaiuToH4DYr47AZZNdm/PgH0OR5Om
/ccH/815UlchscNPy0V+lan9tHxAk1W0nYQ49KsQEdDebTIlSD1ycLx/90j2ukitTli2V++CgOkB
9QQ+5qsA1CcBhUAg058Ub5Fl/e3HlHIDwRTCKHYfuvvm9W36mgy6QZH1aqhxg9QcvWJ+OY6OC37A
/f73TwuCCvUNWa/IOcxf198kKwnbKFtOy6ksskNmEp/H/2HvPJYjR9Js/SrXZo8yaLGYTSA0g1ol
cwNjJZmAQwMO4cDTz4fsun0rSV7SatbdNpvusapgIADHL875zsROB/BN9lW+3vsH0NbJsebFRZIy
H/nmwxq0IYBiC76ZZt8llvbYzP5Lqqy7eHS/qEGWZ/n3M5CPoi1FBWpy5r+D0ICGmUoNIYZVk7rG
rDSonHzl5QPUjnI4Mqb8qhr9+BMBeCFjWx66t68Xu/bwGvCJjTHgJ6ifgXPcWS2Woh6AHvEw5hdI
rff3PqZiXcdUTNXBJy5X+2/3viPpO7rIyzBz9sdpCVSxs0vh6l98zPvCZvkYWkOoTVQfbwcKZA2R
I8u/ej9opnaneURc1aSfbD6/D9+fInwKkm6Dk1kHUvTmplfQZ8o0NbJ9azHRYtIT5mn/0yvd67Tp
WKj7c2gRGvH5h76jw0Ap+nVwLBxHoIBvH7WomLuAti/bB87EFDzHkIaENpvPVcCWfiZXbiUnmJ4r
jbzzBMJoQI6B1L1dp5r4kLNH3o6URSTbNTdBnxHOVdcUB0tZ0FTo7ZHFufeBObq4Z6TzxV//4Q9D
oCl3HNB0uGO///5IEpKczUa+ZzpdbtIpSI+aYs75+TX68C5DV8lIKTBRDb55Zgu74TUSV/m+7Dyc
M9Ww1zMCl7x/LJlefooAOBGvINelh/392zgeoK26KTmIcAIiZImSg3J1tf3823x0AoHrZAyHyZth
x7trppsYcLUM8ZBMV4PHa0o52EOkzP8EfvbPq2h6RmSivDLgzOtvO1TCWaB2JDyiUxa9LNeuhZVd
tNHj59/qo4fH52kH0bDIzt/exkpmJQFTPDy5cPyrbMKxYkTOC8uWatvGjv9jzEliYFr4FcTsozMP
RSwWVV6+75seRqc62PYh28exiblOe16wtHX6UKfzLcf17vOv+dENT9tDsrNN2/9uSJbzHT2XRKZ9
HdfZrsCCfj3Cr1p//ilvQX7M4ujBuZg4tQwLmfObczXoSbhzGLnv/X7UH0SiV1sNxfEqSq2BjD/p
jfcpMFFSGLvhspnK7MLJPWuX+Gg656kmSTxO67XRRP0mH330GD2pnV9UI2/zC/71R3rGArDgV6f+
+f1xaSOpO7iLeNsomzVB1zwbXVCFqMrkQXj+Y6+YTnjk7p3y0hIP2ThIMjqr79BlcLPV3bGGWnxg
ihSs3EkDl53wPT6/kB88a+y0KUGB8zJcfPtCzD3+BqEot8dyfqlno9vqNWLKKEe/Mj1//lkf3IjY
c3iwAaUwIH5bxpjGBFXE7yjtI+NFZ+CwLhz9mQjecu8FZbphVN59UWF88NAZBhs7KhreWO/G+rgf
JtXGFV8vdb6RlqGFJqod9hjtvLLMqblv2rFZo8YY9v/8uxqEbSwTKQrEtyclyQTIDX1Z7enVLhp3
JOCtza+ZxscrWKUPk+98RbH96Jfk0jIGMGG8cpT9frPxrIydtEkM06AIhpMxoEoore56bALyJl0a
6c+/4QfvHL4gNZTFi+09YaSIWjsRFZdWgSbf5HaLeRFG3dpCEfu/+Sh4KZYPP5A5/5sXQu2BbS5K
WjQjqMorhwDCVeth7he9YXxxfH10j0Lr4faEWrjMg3+/igOSuHJmMrCXRX/XJ9Wr4zR3ueT3E3Fz
TQLOP6djcIBhujAxhrE+efsAGopdmynncj+bMxo/b7xp+3ZdMwf4ogv74GBmpK47FjQdUJbB8nv+
rRKt5xEFWEQLmMfOI4TJnT83d1/cEhb/jjcF/W+f8fZU1tKMtBE+A0G/sbKFqI/Skc6N2bvRKspH
0PaxDnB1bOu1xPd1X42th1iIXW3vtwTMGz1qSPzgYWUrFHBQcTejPxFDZ3Xtcbbt5NoMYpDw0xA9
RbVe7gqJOIvudiJdMI4OieOzpNCxsDtGi1Y3ZX1/MwcFYqvSkNm2KmS704cmCmigVHyZ5jrVYSUW
b69oLxPlJTujlWRvO0g0ByspzgetHfZ+FtyJKpMhVzjbFsyK2lWCUHCPOBES3zjXGyAODmLhbGHt
W0tYRNpvP7+8H92bvMU9g/vEYk/x5t4klaLBtMa9iUz4uVHds48zkOy1LRiBDUb36n/x2FFzU+wx
vmch9ObznGQqGyueyL9rkmXmdIEr9zB25RfF6/uRn82slMUWtQljurdoHVtlidWqoNwjIr+ua9Gi
GfR/NOBBq/gcQUrYO+b3uC2/aJmsjz+XKS1XlOb6bUEW1EVT1KPDTKSa5m+J0nEJtbZ2jdFFzzdo
ZuhxGgLlN102NOu8RCSo9SUHeWMOxEaihkxH7WDpvbY1OrzlEcJQbrh6x76TDXaQ/ukYA426QgqY
eXO8Djq8pmLw5nVsRLdmZkv4wU6zyrrUzlbdXMeblL+HSIn6Fc+HcZX6+bwjNqTZ4ujify9mJ0xk
l248zTMfGgtcwed32Edn+sK79QLWcPwgyyX72xkhdEmsfDaUe717nliHrqZR32VGN3xxZ310Fv3t
c94WRkM9FECzSVb0nVwPS+YNRAcmm8+/zEcvRFyXC+ycfRv83t+/jE5katXYbbln6eSHE2GzNOOP
VQZtIZHTF6azDz+MeSU9C07nd2Wv23IYlTnPipYQSwXXdjeQwYkCFC11J764fB8dBC5jf94WWPbe
Fb/5NFluiopqj9v32pSeG5Jb/Fjl7Wsn0Cwk7hdX8r2xekGW0SXRwCIheMdHm2Wdc32p01KVJ7i8
TOPoz+14MJnFrytLw2FaNx1BmoF1I4ib208xpoa4EuW5H/vZNiDP8N7DEoQ9IyJY74vr8dFty+9s
MUZifsv6+vdfGkCs1LKEMmds6lcriB8Sc7jNLXQkn99RH34O2WYYXRBtvCsO5KARLoYeb08nWjPN
6Z7LSQPW2rdfvEg/KlsZTiHaIJUg4P9+/0KEs+LgQHu57/CMJBKJ61het4CvU9+4zKvmrsiDLwYV
H93Af/vItwVrOts5Gj292Guj2sV99RrYOeJ299hWwxc9h/XR/UtHypKM8pFe+E1f1I2+Xc/KKzhm
zOk7iKefI9DTcMgNn6TOJXe71kRYcCJviMDFa6AZizKzRfQXDPLRZqjyGDW+3PcmjgVcbfiMkq69
JZgKwFSZk8sUSX+rvNF/8B1OzZVbSgRTmlTrOVtGm5X5U4c/tFkCLFStf0+rHkqNU286Sj7hD0CX
Jktsepgdt3jEHV72pvPF3fTRVQgWpy4jDu7btwtYAtQlMYk1lV89k8wyG6tOtx+d2jljZvrYiekr
/sBHP/HizEIo4zFsfXvZ69SIwQrzmIgm0NDF9fC9ZrrftRVHAGnlokn//IH5pZ14UxCimCEq0ORx
oc1880vHGjGZLrlLe7eYgzAZe/fWTowhJGfUOUuqPH+ozYL0Fxvl5C+7gJ90+UPRzx04EvBZ2jii
XP/8j/rgulNsLBZoeJ60E28apcCdfIAiVr5feDKbpJ3cha0776e0ko8pBOg9usg/P/9Mw+CJfXsh
luqG5oee6V3vGytnrqOBJ1rOEVJWYtC2CFLJEYsWDDNUyhV3CspJJ98EcZuEEzsZnBe2sf78D3nP
oPDtxReOHAOqPYs28/ejRUca4RZkYONbTi1WI4uvQVj5fI22uiRVuTO9Q5eiRsZiJVdxzhDZ0Ar2
qIRsDFejNerEC0X6twRyBBTgWf9GWVzuyC7+5ZjKtoj6nB2S/NcJMTZH9rCx3TTZoBW2161WdrCK
G29DttFCziZAL7NuM6tUlzy2mNAmHoTHxO+DY657T3o/ZV805h+c4bwyfTzo3rKhfzs4YtyW5hLE
yt7LM3WbIEsjj1WJR2EArfn8Wn/0UQiv0RrgRue18aYAYenUNMXyWgoqK1nXjb+4+VRN4nKSx4+f
f9av3+3tDbZMfwnMZMr4LhOo1Nwcko2gORicyF91LIwxe822sYvqaliXIE7PjEqPrjpljhemqcXX
ZkemsG3l9a4u9fZfpeR/8A1f4RsgG3Di/Bsl8C6W9VCNzM3+hS4+vPz3fzF4Xv6Bv+gN5K5yW3o8
mzY5Jf8mNwTuHy6qe96ZS34WxTlne1nhOfjv/7J/wYc5VNj9MCv/dZv9X8Kw/gcMUeAqDLVRbSz/
1Jv41c/iWJnf/n6ILVAd3EsuAk8GFhxiS/v/t/ZgKrpuKD3hH/WmUGdaKuv1mJnZjaKDfynKAaBV
1Nno9XBZoGWHi31hWUX7hO9UEkToSe3KiD2dEVg9DQQRdtFDNpuRfdYIpX4knUjjQ9VYpCVHeDq0
kGDreNsbhO9FKvceJqcbr3lp4a9qJ1IbjwkN0sswTM5pgFD5kKgqbQngbv1i1bEkAWFXKUxBFsj1
wBaHwRnyTZpYDehAHOv0/IXlvlCo5K+l7h1iNBkXaaAG3r2NfZMhJZ/XPcC7n501F5exNpxneU8+
zFSK9GkmS/3ZjuLhUcUN3PNJJj81y6pjAradBkSh8q5qdwiKtZoseZU6sTqfvdYY0Tbb00+v0LTr
qkxH8qYG5OPs7aIDiBiPLA50z6SZVJZ9MhMGKkwrZwN7OG/CZ3pEBjhuJDfOECVPBi8SFVp+4e8I
EkDnERRufkvAXHLZO/0Bcho6bjHm8Y7SyD8iwBp2esXuZj0XBW7OJAYuN5dJ7q2mKUHaWeFtnplQ
lkYMZasKXiZDV1AA/BZfTJIP/ZlLUlZoRllz7KMsXQTk7ozXpyLDu1HBWTsjK3bSyS1XelD7F1Ce
ArGNWOLcDF6B0GtKqn2m6fLPRCNwMQwEnWBoM+2+bfKxOxqer4WVqbg4QY4NTwPwdWl4iCOJ955T
VqdTRby64w3faNPJocfE4Z8ZSYWVYcm0XJLDveDIxj7q1nGBhTCnyLrELdCGQolm4j1bNzjsFAR3
XWAn79LCSlZuouIrv6t/EjEz9RSmcyPWbBSqn8TK5/bKIopzBIwwdz/K1nK1fRT5+UPE9PwwWGWz
mbEnWsAD3eGZVAL/ionvsK7q0tninmLGlVqNtcU3a8VY+ozxcu5knD6ASIjUgPfUF1W+MWatw7VI
LMANC8vkqjADQnRe+HXN0Q7xJQuurbLLBGGMPqORERe6C9DpIsa8viatCd49lpan0RldDIGGeR/7
fEYkGzC3860tFeG4JSkcYWcYNPlRadRb0qywfvOEQmtFGDR1Nq/wIit4vDG/Tbga6zgbyUs3sEUH
drWRel2ETWdE2zTJppXmdeZGqIBSIrYAlGbGmdkFxnmlI95XlX0DCgbThe6c5tqOwklv9Q2F/bR3
VcN175Wqi9VgT9G69FvuQLts9AuYf5O7lrK3QgvSylakc3c0ixbpExO9g0Xs6KkHjAh7sch2jdP3
3Yp82ubMlU1/NNO+uJkMOOVgGl1n56Zld6MF8npOeDCzKv0Ja/Le0DgGcj8j26iy1yns2lVFhPqd
Buj5Ih9hbsiywSmtHOO2tTNOLb8oISVIO1jp0E9ghUHFSsfYDwfT7lBFZ1eWXT4EoGiBa/Jga5W1
T7v4xnXLZFPQ2IRRg1YrFfoAOlXm/r6dXTJ9M3e52tV4xxYjWevDFBy8yp43EBCAc5lI1dxFqsPx
lMH0xZBFwBWBrVC1FMgwSYJBkEH4U6k6TYUzP1q5bePlwHCaZMgqFQumo9d33h1ilv6sHt0cYXMs
OVO8irNjJZxI+6HPqqqX3cR8CcuBK1fG6dUMgew1i2t/XzF83fdsNU6jATF6E8tYbSNz7kOsVDjf
ycMNMRk2F8USEei1hX+WteYzIwUAf4RjbhV7fLC6DQZuOUAGId5jAXkk2SaaLZJ03TjnaptWyoPq
a0HwQ5DlzDW3BiZtxCKoEPxAeRJOIi9hJY8vg45zfigzIiA6U9/o+C7pI7x+20q/+NZga7pKurie
wpif/1vqO1vT6bULJ1PlpTH0ghSGWL9DcZ+DULS7J8+I7VuvUeV1Q2D0ZjIafZvXdn8+zJ1/SHUb
jiDhvNkGcQScBLQr/a2wrerokwT2bEluaQq+8aTMhqmHUcu9gnBxKaWThVgPe56qcbqNjYJE2UIz
xAXms+6kB9Fwkk4e7fXEScMhldkacAJHZh5fGoFM9wIW/ZWW9Z6/ygbfC2PO/LWVdqa5irpkhstT
J9siS4sLkBnRfYJvOlkVtSO/T8IU2WrWBnEyh0zupRlhLp0N9WfR9Vk4W/V8hzPXDIGfeBAtcwSr
K6+R9008mqc5icbTjGIwXuWuvmznmuTGgal5a8aDuZ0r9qcTuIcpdKcueaybWl5ZM/b9RFa4vDiY
mj1vdPWcZE1+ZyW2J1e9a6jNSFZ1iIaFkA/uyiNhGdcdNu90kRobXfdNb9wgY/SIHi7Tv01azNyp
wqwqHjGARCxgOrI2eRNlOuiouUoGk+Cqvtj0htusJ4iZxabW1fzid4O7wZ1fhm0rOIJZgoMdadsx
WsXJ1O9GvbgblWp2wBBiYL4iwhos83XPIO/aAhyxhoBz7GOtXjdu+5fq4D/18Rf18QLCZArw/6+P
b3HbJv8nfG6rXJS/Vcp//aN/Vcqe/we7f91DiALlyzX/X7HsW3+wbV8SOX7VvMv/569a2XL+QGa2
yJcsi3ra8ej9/6qVLfMPls+056gGl4kx3do/qJWdX1uLv/djGANQZJHgRfGNO+ntdAfQBKa3VCzr
Uc8YN0GSWWNYlqAxkrKpt25pEsDLGetfB8KCxGiSrHgxgmRZD3nigzi2epjJkbAeXZlMV5VrlreD
dKPv9PTqqp6xYe+9cXb2dbvEdC+0xTOhARr1MqrecFzeKutOU6nkxofJdvJzLbnIjAokfg4g9NjP
Td5smkDEbFMnqAZhRigSA7IhLX+y/YQeCSvC3mbkHl4mRqqusiSyQ61Sg7aBq2Ud22gqixVtR5mu
NQyhyWFQ1PkD7+5zE+pvTcow5PyeAMPjyCv3ECjBSE/lzfCkF/xR66aIulc+ZXku7TIwyPgAWICF
voFE7bk5zP4lYF5FpduGmdtV2UZoo7MXdN3exiKx/qfgB4dS5qgrt3SWqKtZRC8zhxVvemOUj/UM
Jwl0u2JuyKH4WI56dsP7Ul1FSiSXYx+Vd7X0q8tOtsN0phoVO3CHTKywUeKhLcuLHJaTbjSVviJP
3b9WGX9X44I6WaVGRPWkWyKicIFeBY56rskk5N0T5RULOTW3urGOWNeXazyR1dbzC7lyZgi9NSjp
zGiCK0cmIjmlUPv2kuu3HQh6A8Qlmt2cJOMp6QNzq5IBSq1wyurWMBr/WrO5W0D7F2GAlGBfALhh
5tkadwvJ4UBwpHXEIY6cufeqy6xtBu32VwSC66XGERrkGDZ51ttrkqUcidKz6PjOhrUlRxGGz1w0
T21fmY+1PtlkiM1EI4RO7JB6qRX+hra0c1c+dOFrVccJrYMd3JqtiK+VNVNjBqplsOAM1neT8HlJ
7rrmmOsu0cZnf8584AxGcKprDEHbftLjo63SUpCF0HTzoYfKM+1E1Gsn2CzDGI4m5npLV36ZYF1e
kCYAggntBCzb39AsO9kpoR68qqGYAkttXfe+NCZ8/1LTxzikFtJoHdK0YnfmGu1s7WLIYEEEfgYz
MfUrFwLbkCMq/6kZ0McvYSYNUZeuFfH7aNRxdmD1zbhhxONvY+aDZr+PqlajdaAu0w9500zi0axl
wMuM/6C74Pb5RsK8djuNrQzNLDr3imI4E0MnH2FiX0T0Aae8x4L7I3W0lDeYyQ7X1o5xoXvl2jNz
/R7rgABXNIFkZyYG3GTKtrrLf+0sPT80czw+iM6kSQmS6lymCXL/urtJeyNZoxc2XaB6SBJXGffQ
g+sy9dvzeGt3Jentu6ptQViTlQZ0TadWWYvUbNYQiOKt1kE7euHNZ+b7ibStnsLW7NcTlrEzzdfT
Q9XrznoKStLc/FOXyuiAnVSGgV+p47L03nhK5Bu7A2zcVGqHo0yD/MJJk0dt2ETEnPnAz6hNjCWa
w7uQOOk7POBrLx53fpc6D0aLDj3t+35FK1Zdjr5+g/3TXA0txmxNBsk6thvyfvOo5qhw421UylCm
Tnmml7V8pUO40BkrPDVtNu7Znua3tGX+ZUp6IFIBtk92Locro2f8CiEmX40imXa2O18IMFe73NYX
177Mt/BTAU4TuUpUAJQc0eLFXmf+/FQBbAuZbF/OdXtONlEU1mYyhJlVtTvy7rHNu5p+DmFhvHQp
84GHVH8GnLa7Uhj+RoCn2zLbSUNwZ5KFh9mwkMAllA+DdkwLYRBFMUFE8OLvFZQVtsWJYIM8kSMR
gDzMQek9jmkz7vUi7u4pmBFtuaO2i1v1s1+SIQDKT5uuBbo/GGb03cocAkVUREy4m9oEKGmsZA69
W40orwubUS+o4G0QtEsEG0u7Xd1n9tGPoAkqDcZ+X8PvEPQH67SQYkdcSMFd4c7eBYEIJcajbBbp
xm9EdxOASXkI2JpD62Nzzrs3uWDy0PxJHkVFLapE9q328mJr9OiTImH6W/gcwa6aByI+xkh/BMyD
kWfokYAgSbsofZNkjga7XWEVS5xAX55LV2mAvuIHj8mLHhoBxXUsZ/eiNSPst73qMuPoABM+BRno
ORD3sAbyTvRemJkWKJYGPw8jAEAcTmdXtG+GBQIfGggRhgsHoV6isavI33nEJhy1Ns7XbR33pDL0
2kNX6/KRO65s1qIf6zPdam/cKK2u1dzpFxa+qPViJCH4g9vABhUFfiaEXmLvTbONVoO0tUMbeemr
Je3itaepJb3DKsD9d9FISoXtTsdyoaiG6dQ4a9cRxn2V9MNNApLmRfl9vKmDxj81kfldC/qfgk7t
G5sHHJ1TSWiE7dyXENjPeabwB1nZsBoMzrl5aqL7uLV3ykq/g5H/AUTa2c0VnescMcq3xPRtovVE
fVCZa89rn5sCA9Jg6YcsURmMMrN+jSNvWGWpVuGrsNL9QABKFZrzZG9mNzKucum2ELbH7Lo03Isy
7spTMbf9ZmnQphVtg+jIQ2hhOEjAhRfxhJe3LuRLnyZ30OIppagvBCDR1YiKc+8Z6bx2Ip0oxmA5
XDOH9oXxnR92ditXirfcJiHS/NnMsjvNdKu1BYHte2J6Yl8J33ttjfamH4yfgBCRdkDECzTvqcwN
fd04ndipTPeOwRTNp1rv7ZVnNU9VPLMTC/rjWGYRZ2dd02I2GZuKgV5eTcXBGuqDMy0BzK5xL8Yp
O+Xc86tSuEuiH8gxM+2SsNbTXTuwJK46dWvPoG+MmclhPjghWS/zS0f9yWCyr24jX7GAkTPXOiqs
aY2GYNg4xHMyZpTFFgNWsWo1/0cUm9+MJo6e9MaxLvExseT0nevGgJ1vOj/IHTAOYu7lpk5EfVaX
xIT3jfnqFSOMH+NFEpuSMM3MMY6Vctz79HwraQMwEg2CiMF3wQBVo3cD0iomy3FMtzrV46VZetFV
G1XHlh8dhcEOqe1FMkk7xIPGLUr4x3qCCrVujdS4sOr0XmW1exOx39ktqMt+5ZllddMnfRWm8Pk9
ejJSCiqyPJR/0hrJmAeAW5eK3VJsNkZ5SXIC7t0xOEO/8dMR8b4xCV1MNP0yGuXlnItVnnQyJHJz
ldbF9zaHhTFLdTdCb6mN7rLTStBjnKf8i0EhklQTThP9bjT0EEIW6I/j5zBbHIvBB6AP2zmV4GZP
btGUYeK2K3PyWH1pJNFeAWLL/rVo/0/j90XjZ9gooT9r/A4vz0n1+2bk1z/xV7+H2JQODVkmi0vG
t+wv/70dYZX7x6IfQ5uCtP7vWOvgD/yV5B5AbQB+wRbk3/2ebfwBlj1wF0A6kzIP4vU/6Pf+5YH9
W79H44jJhz8LjCAd7jvBb2ZETU9GqXsBLgSXaVSq5qz0psncaL4xOWRtKBMbLTlDesCMfha1E/wJ
TeM1oTK9tb3MckKjsu6wXSiywjRxxjxfdXBGfXbzDJYZ1OG5ROCgWfPEPDM3YyJqY1zo93oJgnFF
kEtuFWdAFuVuGAgRuPDMJCDhocn9rZBJeSiiySLNrCffZFoG/OyX10h8nW0iEKdu0qC/zkjWalep
PoJJtOr6JHuz203u0BzNoB1fZiP/bhed/2KTkPNEQ+Pt9FrU39si00PbKfCnWvIZIjKBTspPQPZ5
ZpucUcWqvV5X9pYfSrsoUy1SvGOGbUL1CYWMfLR4aJHC9+AXFk4WGBtTjOkl8RjmI7nFJ7uH4mMI
dhGSE+hmkhwqcHUIcu70x9wRwb1y1HSpSmXtajN4VMp3NwPw0cgaims71Qi56lvzoi0KoJa+tbBs
hDgVQzXiuUjEeaDlz0HHKJlrXW+c2s3OmC0HHIra8KfMvOgwkV27ZTOSvxa5wD6JFufVMpa0GF+2
2EdN8dr3ZrsJRqG+oakcyRFiowXwz49DXqb+d9PsGR96KdRUv3osRPHYaHw08wBCoZNxeIo6zdkA
tSWoIRNe6NReURINRIIwbejgGCtLBMWtNyvbXUV6Uh+WO/K+YS6w9Y2Injnq82zvmSREE5Lmdfz1
g7cutWGwUL1a7rSuc/ZIxA4Y8Y2dGdnVNMmZczVhu4PsmVbK1BDp6srhU6xqs6Qh7uw0pyAvNEvc
jtSzJ6eop1NClvI509MUpFU0Xo1t025LKdWPbhGKEbxrdWGfafXPABNPT7vGJrrw0vFEES/2yinl
qYsA3xHgNsYviUn4BlRvZ58YXQkHsq89OEm0NivRefrFWE46CvpgzldtaZKb3bBaW8W+7B8sNfUj
ZL/J3GZW1kC40z2xNgmW2w6J6YTgdgnhrVimnNFDq3TVMdQlCagBbxWM6iQa/iiPfv4o50lSInkM
NQZm+z+rfq6Ah+XBnig299Q62os7OzrxyQkJHaCsSFJutdGky6f9tmqr3nqpHjyKAeUxcK0z4Jbi
qvDhb6O51v8cXCPfmsJwf2T0QcdZFUMSukMCYLHVqPyMbvyGUs5i2ht5axyF0bbviOkLy2yczio6
qS70fd7FpKOP9bqItGQz9eZ8xT6g2sxEg4euq9CJKss8SDNrb3LdQYuRj/2DkwDmo1RM6KyijPdw
EIszrbYogcF9EoADwXrlMnnWV2YeyJBIIiKkmYgwUBnSneqiaSNGf74fmJCshrEhMMUBOpcEgB3b
zo7OE79sr1xGsEbkt3ci09wb+uZ9W1ozUxYdPKnyjk7PYw3821QHERWUIaNbXaUFSixjNIBv+7U/
3ZI8VZ+zJTDvTLMhiYTZy1pzqcf6Ec2hP0GtPhBM4t2qtDFD0FGhhYbrvICmqZfVeE132J6mtE5D
Dk/9QvZLM+GUuAYLQf63zrIMiqF+mBvjxcCxe1Ej+D+YxmAeCtm7K2EAawMJBheOH3lHV5GsI1Fj
q6ynaDWZVnc7B8n0CsawDhkvTUiHCvvam5pC8CtSWtCtJqEhnGzn9YruOuIg1825OxNJr+4BulHp
1PDKXH9wz0l+1vDscRAFcTKuoyzwn6xKR0RZj3moKSz3rU1mwjqVjvvES3Dew1/SXo200dgKJxZi
Ibv/mUZadWEzx7iBaW2ENbr0rmr053gu4k1j5LBKqoF90iA1dnpRkzxhOOhObZHfLGbmYxK4Jdu2
tj4z87i7muFubUfQlFe6IYJLmSwmWeJk5o0dAyQhXVbQXZBRCfB+WPdeYr8iFR82o6d+9JRXYcaZ
ma+ibEzC1nW0U6KBngJmNj7WCg6wTRjdjeuPNBxW5T71fsKzwW52PVOdHQyRKVRZvcaBFZPX5Aj7
e5YPKLS9RlwYIA92s14Zz2MR22vVzfdRz5FujpO5dwZ4FStdi5xbIQxFCujsH0Dl38y6caB60FnA
E2S7yfSJH7gEuLb2xHA91ln8qCkgomwPJduHkvzHXBIdASt1fNBjtzkGVuMdY1T3PidoFOw5N7VQ
dvpJkpd+M8/9FVuEJS1Fz896Lhgw/r6/SycywXC+r3gkxI4pZ3ly5zg5BL52k03EjKmxrfyVZS3Q
mjL290K5NLR+l28kew0GNNEpzTDTVa7sD5Ge+rBxdXafNeYwHqhk2xc07XHXA1tluLpRflScYuDA
vIqi8TkRer3TBt09mwfp/TC8PP+zJVjvwpHttbQK53b27XsmffIC5ENzYj/jHdpOm1FxeTA32LWT
a5b0R8ctntN5mcCljO6aTFS7YRFo9TMiPwYlsTyCV+43tojtGxmX1RWDQ3on3lzDKk2vjbg2n7Sx
JBOCtzKoQSMaHg0YyPt8HpxTUYv0aAo45VbasCDSLzPXflDaaIO+LvKNKIFueTDQ7wI/rnd95zeX
td9BNpa1tdWb6NXPYo5AMH07X2ICHhni7GWVz6fEBpBYO1n8bQCasvIkc/J6ztEBuM7802E/BXW5
ZFCXerdZxJ/QGSSf8fchMEit84FTlb7K+B7RvIPWsJPLtK7gSGvTOeKxE9lJ9n0OCPjYkPewsXGM
QJ5O2FurLPre9pPa2Uq035VWIu8I+gAQOh4Cb8Qikrvy+0imGhP8wtjGjBuzJX0Bocmz1jvTup0s
feX5KXhKVqmwFPIz1Z0BALchaVbFcGHnVUzspF6FCSTO+1Rzy1uKqoypjs+r3jEibyXGjF1ZVXUG
WsO4vsiRHxYALna+0tv/Ye9Mmtu21q39V27d8UVqA9jABgbfBOxJkaIaS7ImKFm20fc9fv33wHFO
Oc45cWV+BnFSkWRKFLn326z1rPPA2nqdj5YGrl1mWxEaAbSanGOHTTrpUXFkceLH9rWyyvEQylTf
MoYgCC+OrdUgh9dG56wFZ2eVu2HQ59tyUFgerFo/klSab0nbGt86B8GE11QzRUrS2LBA0wCiqD1V
cm3BkH/P6bZf7alfAUxt3rLA9dd8I1+B/VfbGFY3vslcA/jeCGeVxYm2D6Ds2CtVJUy0dJnk53I0
kpVJAthm6DPowpoMPvstyQmSnShXmk2SEQ7z8T5J4lvq3lUbLe4fw563ApHcZh58/QgfPsB9RLXJ
FkbsfVMTX5n8Wl6Le9/rWqJYga+zZ4hgO1N61JsmTe4sgnxJ4xLTePJxfa6qnIQKwa/6tdAbAg5H
39+ovCtRVBIxfqwbcj0CdBzrakgZPVQIXF6IOKldBmMKGOAs7gjwYy48TEF80YdWfx+Zm93OI4Im
0RvpykR+wOBzhl394Ix+F/trYgLD4j3qsh4MMVoFoJBqDBNmeb7lRMmpHR23eBymnmetaD8z25s8
N6dS9uLaJkCBRa+u0ObilVxbwOQVnX2QrzXSJZE3BNP4pbTL8PPA6gs0f2O98DXFqxYM/nahTx+Y
azI903tnXIvGiY5d71TnquSzi8YuPpq88+Ck11seUTsnrlutu2AydpGyysILyjH/XPsC5Ug0Ogfb
0GfewQwQL6qzH9mElF5VW/ZniWza92Y1lyffcoeNRQjifZ1VJgOZrD5qWZndiSEM17ZZAFQtwqHb
y7R1ltOA/NKK4RboaSILhobANSQLMApTuUGyZjA+buSxFjUlALCFDVOCcW3ZU2Z6SuPxRFIWH8ao
l8+EoqC9IHwtU8imNcOrRMpOm2funphQaxWl7YQMx79lv8fTSlrC+DAObrDuifryV203i/NUAvmM
Wyj6YIpGkuBBuHWol0riU7mFmcmMVXdAX0WN3JDydhyzOH4MnLT92FJ60jM1/WXK5+ABzUezdZYn
28/CeKfhMyJRzcjCC/GLOBeLHMi03ZXiMMVN9cDKSrTw1vnUDpb3IWnq/J7YAeJWK716qsNaf9FL
p3rJi4AMESVupMEoBySHgBBslGXn5S4E564HNO9m5UMfjk2+9v0yV+duDOUduZ9vaq4ZaZXsgyCP
h2JeOYPg2o/ILxl4Qnz7ljVa+hwLRkZOPPgIXVyd+UwHxZZWqP0ACheRB0sdhusyODVZUKLnC/It
ICDehGOds7e0W2vyaD2odchdMdZ+aA2fZqo+Kn6NIQ6o2elaKScJwSOn0X0duFRi5HfC+Iw7Y0NW
iL4xQEYcBojShxBg7I0V9tEBuqu6pOxmyPKxeTEJ7VPqFPOHkIw+7ARoBpGwTBwawkqm54SjAvFV
P4jVHKv5VpuKeQ0+2d+1Rp/e50udZM68ruqZeSvKEgC2RhKtiAwlnDtyi30e+zrIJZ3JGE8jhaxu
1TfWQk2PcvYtnGDs1ZiDI3NrojirXgpcFNktINfG3KS4Rc1zpXMLsH1tQocho90sRku2Gp+XsfBw
heId7+2QaWIE6HR6bvOxHB9nYme5X4mdJZPu2onGVIQKg0RWuM1x5Q0nnpKavRdA8dBemY1eEJf9
f5nsm1AyH7zMwbjzNYVHNs3GX7kHFiX+jzMV1vEYVjE6UZUx3UG++ie9aVmNA/ns+nAJtMZi0YXe
SgcVrcbsoLEi94NXIzN3fWwcWXFsyQDfWqHOng74ejezfGg3/Kg74ObrBIL9D7Op6+/fxf/Akb1i
Umqb//e/P4m7YWPyvWHp16WtyJs3fhJ3Z3pf5cJHSl2W9UWV1Ir+PvqVU+bfPYiOW1cx+QZP8fMT
YMXtSNPbD0h7hLf8Y2vpNlfF70L1/44kfzWStPWFNvOftSint7x5a/40k/z9S/5Qa8vfIOIpRaf7
DW21GCa/Z+3pAkEJA0mk11AW8c0x+/xDsY3+hYtrEW+bNlNIZlwcD9jNF0jHP5lC8tr76R0D7hPW
BCNI7JvgMX7221R+66RxMNqnzCgdfQUUQAcurw8ItVZdo5UA45Ux+wxMksws/AvAR+SgNTTm2l3P
bCX0B+xlQsuOTWPz/t9o81hLf+/4qKtWndlzpqoqnctLEjJuVdus7jM5XFpBltRIb6xQqspGo0La
tsTP2De9rJr3JBjuWhkRWQSsV60kwPNtShM7bZsKfDUbpAfNmcmcmVu2F6uKHklU3jJdmncGWxVx
kxOXAJOuESQLqLqJmn1aka18ZZKYPAAAdD826WzSaiIA1Vd13cflyc7r0N8Uk/uioQYqeIjJnjcj
qCBWnIo4IE5wclbYCDq3SZXbHyulBo6ZYnjlkkf9SOzZtugm7nMuxdZjT08fj5dDw19RaOUumbP0
ENPtvtrgzF+MxjQKTy/Y6pOK9Z6O08URaICYJmXTgT/8c9/Z5m1kRWIPWVTfkC3hrkbi9fgc063u
ujgPB5jzk1i3A+syD0G4i7+8K5DnSd8Gz6Zb/T7X5uza6V3zNIaZfzDqaSBZQk13bmNMR0SaVe2x
YB/BoCMe3IdpHH3m9WDdxQmTwE1fGNotDY+zGy27pkMa9RuE+/ljOCvk4E5XXJF7qlXP3Y0222mN
s7R641kr0mZBDhvmbSGDbu2WSLczaMmHPtLnU8pd3LMTJRZBN3KicBZl3sCkd2sOZP6kCGSo4f1q
ftWwBm0d0nN2XNrzQYbG/C4yjEchncTDDGn80mlVcVNoQUdm3qwx2O2gmus0Hr1sDRsZ9Pd/t2Qz
9OEZgQl1ySoSmUIuWvWuzOtjDA1uyI94AYcUXVTrV7G7NWrtnkufaoSeBrDDvBGhr4v3b8fEf0/U
X5yogKMXx9l/PlEvX/q3z39S9X3/kn9teeRvguUnSAzHXhjQnHB/nKiLYfGPI5TDVShTKYyFi5Nv
OXj/OFItPoTDTeBzxI9tgQ76B4sdUOk/Hak2xAUeBlsxgaXGX+7gsJVjj03TPCu/wYNCsN5hMnWt
RsWVCjqkrKqwkBZHGx2CjoGi6jdixvc94HvcdYBIb1hhd8YLkR/JpVAp65Bq7E25MqhvrHWHG+TJ
7GX/0iaEy7cBjDPsMca4cnsH7W0JlXRNCZr3u26Y9PvObIqPee/3t3Ptstp0iJ4g+3yu1UwQVz1s
owwMnKrjjPzBhJwJhpbtznb5Fr0yjMeELJJCItibzPEqp0nBPhoJttmjK5wB+iex+MSRtqSvTUny
uVJadRsFhAh4w5CNt+RUNaw0MIwKEiOzBbGBpkMdiqmW8xYY4ljumgn90tpsrNI4dk5AAR5aZD0F
oPwJrcymUTs6fIMFGT4oz7yiyjLzznDA7bsyDu5nTqlbzCBeGau0XQ9hxv7Eb4p+Fw+12jPKy8m2
k8WMtQVd+LUmVIYuVdZjW57NxPjQluiKZrxJvijaak/SXtTtMt8ITLVzSLCCplpHYhakF2Q1komE
9LqLScYnhAeyj7WD/L3MLb/VvIg4HHJ4NhEytnR8xgovG/O+T8hKqqF0IEGCQd+T1FX10l3SsqLa
9coiqAmDZJwdeN2CmglWlhbG/q2vTxoBgUwFBqaDrWnwZHa9am8aofUImyocHcVeNIPun9icpT6M
26ZfXjgKsMkYW/MWTeeQcH/bQ9of27ajsbvoUxa3Zu3VTdMj3/OSgf5Wfwn8kFjMjwiyprz+3KLW
zsgPTOY59e/+e+DlbdROvzjwoOkYf3vgPX7J8y9N8+XLj1Xk96/6fuY5+m9g0P7q+RO/0fSYnD3k
XFDNOZSqf+iYsQM6+lJakgIAvGRpDP44/uRvrKDpSJbEB4hnYC/+wfEn1U/Hn6TtJqfZhatq2sLF
Pv7nHkxNRCGGUEkOGhYCvdz16BrjfsHNsPhqM2pbTwfTNtxg5Z9WWVNNaxY55k6hFdpXmYw83/Kb
bIMYW780lbQfkd0kZGIJgrYC6qbVUJubLLDHlwwx/qLgt8w3N8j1g1GKdNW5FmJV2m6iJ9XnLi9b
DFdNsLOQPa3JVqxgX0B9nOe2I9FFMCsF7VR4szs2dIM489LcSVK4LMWLxIL7ltdNdujGgJlfZG+7
RrFpa3tCn+IIw0XtO/t8itJHI8R4soi1sESYSIteQr2rdkavzcemB0G5Dqi+P/kO9DaP6FriCbI6
CM5FPTG5iFvnhmQUcc/CyljnqbrrO909C0xgTMOD4DUNGwjKaLP2s+r6dQJIG3KdqHe18vP9EMlV
UpvTXVEWTOJzI98Se4SECy3Tba7cY5AnzEzH5Koh0vMUowRPnwaH+JCmICOvsh5qYeaboZJiRSaf
vHHjsTl0zYxtTZsRAJOgd8QXV24So5pXoYbOqolFca7sUIWbytGYewxD96hHCITAjakbMtGsHaGH
2daoUCqIuZnvyt5ozirSEEp1xqM9ZuP7hIZ80wxsuGGeYrhKUBkNk51ubaL1iDocp3sZxepTx81V
5tMrlW+z00u0ZF1PvBvYVv+pxwy3jWMfa2ZkJ9MZRXB8DqwM3bpTLrHGY5ttWAhQazKi3aM5q7eV
jRJ2ErqxQQcC6JrlCaL22v3k1PnwNUCqvJ1FPjoIUIlX5H0j7+Q0sMtmTfgh7HRmUCO8Ow1Srcl2
xRJnrUj6k6Mx1inY8+EDc8NyQ3JB49mGz94TIfORLL38lvDK4pwO+odwpL8iZU9WQAmL5G4sKi46
Uopvca65J1lFaPS4PcizxmyeKexUgJ+xKyXI/91OJlhyunE4Ik7cxrnBfpvey9yGsnRWBtKvRU9r
kM7VOShHGdyRpCQ7VuHETmYo3+beWMdVoNZo6yLEJrQImmYBTQW6EnY5CVi28VakjJpvKgaO4anU
02cbY8x9VljMcBxdOzRU776xS1tkjMrrIfS477OcqmgT+NN8O6Oiv6IIcbJ3l2XMfCMJKM7JN/rA
YsBcLuIQtV+aqEfpN/HGrTsCxtLcPaITMZCv+E2KAiG0y/ty1LJ4WEVTH+xLxC/1ByMdZMK4layg
lmEdt6A65sxEGw1KYMwyiIOS5z3ry3nr2zGGgE0R+OIjnj5StkSpBZdqUpl6ZqBkVEzlyR67y/El
+p9jbE8rK5qhKAoyqHWpyY1Aescr10o8x81ohzHlEnQ99im2B9HCblKaP2l7hwiEAh8tqx6vcDrS
63qqqsBb9G3yTGav+5RNpfWWUKLyShHIag6gSAQhhdVAJG6rJIRPs01IGh17HBtThb6714jr87BQ
4mzOrYSHnNOA6SDEE2jEwVxkaOTTIPbEUEbkREsesU181qmGyyZunaErMb0+cvPiVpH8iPl26qrQ
bE9JOlhiDcRUI7RlVAHNTW7fjiywtpbEHSFE2sdebfEco4b3p0fwH8aptrWmxhhZV8wvM3fYxVQs
59yVhDBE0BzkaPlrCxsszt+OIooZbbjLVe/sCrac19xIbwgkw+9Z61ZxM4ZWePLLkt55aCVJyeSu
8KbqI3y3Xd6BOYltY6kAdyTOx8t7Neb8CuxoA6kRmhnyDfGggKFubMB4+socLI3BV55fFCrCe6dX
9qW18ZBYsW8gKzXdE0RN00urWl8nowx2bY34FfhBlwoPQNz0Xk3VJ+6o+oJlyN4Oymfq2kfC8QxR
CbAxmFlH9qofLLK47qTUfC6HPD2kgWpui9bRtqk2iWPPwO99NmzrysJv3Sg7OHB0+vuMv+olUXq0
btBSfOz1aiy81jfKfWxV40mxrKCBNhzm62OyLocpRqNqIlGuQOtIfJQoFqU3tmKO0YSGlJQx/QGw
YH++2ugyNiE6pCbNyw8ze5sDaqwOSF0+76jKwYfFOnaOudH6FW1ueAsFljK7Hg3nFEHr3YCMsNaY
hHJv4PEfRlcSk6SjFQrQNVzLCbh/P2PDlATQ72x+gC30VjII9UGGHI2zfMHWWHMXWuCye4dAEl2R
No8roNha7QwGWPf1PcZbk/U5j2e4BSMdtl7bOEI+W+dteknEUD2xoqrOiNXrK8w598ZRer5CFBvf
oC8GC2+G/SUprHll4XtdNsLA8GV0M8kwfPYxHVx8X3f5SxqbSiBDCNQ5hVgVmYnCgzFIS/MPV9eK
1biDbla/ES2+Ql6arE2E2Xd1Y42ZJzPHRgvQuHeJHc4nPU6KTwPJbV45ZmKTTIU4hCJ49uscpFaO
tjxFie2xJzM3+LlqxyO6h9hFX2wGYrnPI5GLJ1NronS5/WkDNdaG4NNl7I16+0Ez2FGvuybAAyNJ
93IXRF/Tk/q9qiyhCFJFy0KaqdEiD1vyAQhKs3Vo77zvndmEWdbVfbsuWEi/GSMK1VGiHfYUDBdu
tzphMpT3OELUA4I7ggpSL8iiIHxs7KmM/lvf/47g+EV9r6N4ouT9zwONA7bYnHyxH8v771/0R3mv
fpMwOwDqW5yBCFT5+76PNFz9N1yCNgE47oKJgdz9rxJfGnzIZgoC8l8tyncYIX+U+AyNgRY6DEjo
DUCiG/+kxAeh+ucJB+NpYB4u6wxXLpAIl0f6EesR2REKP70Jj2OlK8gTZWF9QzicSrp/pDCjLnGH
xe5DmVQVMT0+De9K9A45s0GDxmhf65nvr5witY+MIaW/ASVGunIrxHhH95vJnR6rSbtL3Lh+rnJE
F6ueSKGYaWBqYxg0mh4xRUYqVOojaPG6jKrV401vU7lSCXjNUIPI0ueWQOO4cDcITsx602NKDLke
Cp9ptV9i1HI0Mmvx/7x/E3i3jhtsgplSmIlKimQcq5xhrXW0iMaNa1BmNPAyzoMUysv67r5JDW2r
Gp2NLbt+YbL71aOHMo6nuzEU7YVUxuw+iznl8DgVWriKHcyCXm6JAEFQXN6nVtnv+OsrRHPFtA8G
2z0aZR3Bp2DWGjF69MKC4tbK8dMZTUhf0sLU1Nfcr9VWtsp4Thfrc2TW6YNujDa2Ufka9FN5CxDB
XeezaV47I64PfTHJdagb19CeG3zKttpoU4QIp9TSq6m09GLmw70lkD1YBNORKAvZ9N3mTtpJTP8r
RI7JSc+ydE1RWt33NXs/IhCi4IwyQV5g1Zt8b93c3YhhU4H3uPhlnX2Ne/I/+4Qc8cYiMSSoVXMP
0fPdYiyE7g+fpK2FlYdjFWmyNT+7UtNB9Wb5CrLVsR8obBRVy0NcM0IxR3c8maUarlEjqrsyCT/F
hhm+WYVNokYwnlAvTmurqxEmAolh2Vtqdz1El4e0TjJEkWlzwd8S4jKlpPbd5K5O4/aijQmDYN6x
H5IRv5hsjPEyRU22LkfL2OgW3ymJuwGcBT94nB3FBCp1KqNbxXmBGAsURr1B2KefzLASx0l0n1M+
/zboZHqn+jwN19Pou/cqsso7h+EzKkk/RqEdzPNFaqhe45KlIwbTYjfDC70XBq9oZXctEa9SYu0y
PG5juUXd0ZwLHJMfkYpa0Qb2R3iUcaivS5kscXcMBddVkgw7Lk58eRXsFdNtjiK0z33fVMqbbXgU
gA5iolRGVvN5Ch+EqVu/HsWUeZ2vtSt7bp80loZhM9870SQIgD/J3kW8UOUv09DF19Csb7U2fdJp
l/CoynvW0+kmd8r3hiXJIYuLp8lcvCtG85qpOt0mkYHpP4uMEyVlioeZ39T0WQtw4xV6Sy3biWdJ
ROAKN5G/L4deOw9AMwHklsEajsJHDsPm1iizcUvZWaxSghsPU9XIJ2lrw2qMifnFyypopQzeVtpR
sdVfvGIfmT1Um05l9S5VlYE24ji30U2btbRGLWHaeGJzH5WJtF1Pq2W2Ru6bwRsoo20yQOyQbMvv
iTFL71iGBIc+5mmeEO4cGIGMd9kIbTVnobAu2enuZtKWzrLuj0xAhkM9ST9Zo1Ed7gbZPnWM8fZa
NVkXdM1hzhusaOQgHlC2yxRfs450iipxMLObobAuWe18KqrC2tj27D7GCAe20mCAGDqRf6V4jW7B
Wrzl2HEOVoVZaY70N7vsrdYLa9G+NjU/ssjCEhtaapxoqVBpkQWDtjFICRuWKRKAML1OHLsQxjjv
0qIuipWiw547l9rN53zuoaTcRNM4vZKMF5GrFYnqoarHh1zYhII6eXZbZCF0k95FunANLF8n0BbZ
DIJ6iR4gtXrhNXNcHMqECSY6gjZdEDfufRurr2WBxDcwRn07hE6K7gyIUeWxCHS80obd7a9klDF3
WRWdhR68jGywuXM4b6kos+0UVkT4eTmK17F7CtOp0eWenO32SDBW2HG3aNV7AiRl8qiuOhAyIbqt
W0qyovPiYnT2CW3xTIVU23cjFzYlkc9bJBl46SFm7K2XRo/qYzhnEynFs2l9ann1RyumOgFSXc1X
0hvsUt1XKe7INRuh+lgYwjlWk69taQjzYO9XFN+RGdyGaUe8M4AcOp5eU7sQVtSATXoIP5aObDbw
YLK9Tin25iAMcb3MqeMYcEcrbwKzBu6k2OvZ3oz5/NCXiKGwu/W9R6GqMVQppq95IlFvmNIYzm3f
NNdpNCqxVjYwe/gdOZCp2OpI45Pj3D2LhURV1SL6yJ0cUOZn3blZiFU+JftXQac6Y+jyzXsmeP2z
RjrpBZfxQS3cKybvNmbfBYYVfQNjdQsjK1hoWVbRH7KFnwWOCpTW9A2r5fo8i2g5Q+epW7hbqBfT
z1pMRUoosmEwHCmj4c5nzPfEPeJuym8EL1wwQJ2UKtn/JnoYHOqF95UgfJEcRgGO0STvr6NCFwN3
M9SuUWwDEsATDTvsG0UsLWHB9N/gYoabzQeXSOXPsq2S+3LIHzprdjAw8LI84mnI1jqkAhothv+3
8zecWDM0Dp1ig+Z8MxHNey7TcPhosRb/4jth9QpUrd9GTJ/wpLpID72xmrQjlrb+mlucN57Z1Nq7
FFNzO9V54HumttBH1VQS46kN5StQ8px6nc36AQuaOazjKIY15aosfq6cSErPKUzc2RKDhqeNZnWx
2zI98J6LUGEZAkzNJMfK4zt3N6aqxUffbX25ySPBUETvidzuUhnd+y7pDHgd1CpH1R57tEh4qU1A
aB6waUwIiaFuJpImjkwh7LVdSlZU/QIPWtoLmup5NQK53lQCS6wdE5dnhfT5nt6Ud+yT23VjWcAH
tL7LmCsWbJ5UXB4aBUbZy9K8/pjUcYueNOgafdWNTfFConuZb1rSNumiSED/YlNAnX0mF2vmpp9k
ELofVJhnbwXDya0JQyxl70IH5019UmirwQWtHuPdEURiCHV22Ty/9lZNYg5rsGBlBBbB4ZM5mZ/U
wO6s9XXzycVdHsFjMke0kzXumLwwin2AlbJhFdYlzj42w+neSfyqX41GqL/1bg/nJrfKVwRc7Z3l
trgl4tEQHzsYN/4GLH3Ha0k0HenSSv/sVlgPNkQRBszwith/idw2/wCdkgx3Mw/HU9d0E9IjTQvX
M6ID9uBmcoiD5CrmLnqpcoW9FQJYmPWrnojBgdkY2PrWvZOtKy6dksE6cNlWo7QsjVs7pTZ0gOPt
8CZbpWfVvfzkKoYNiHzL4CmXk8K5kQ3oj3Ww+NNKbyKxc9OA5PHWmDcDqo4DaMt+N0urXc+lmW47
IbobHZOI3dXZlzA2FgZaZ6svNtkUIcPtPFwndlt/CDCufUIh4cOeECaTKYkEd1XWwI+AwiWHgDKr
QUtgiRIMaBBLL0hk/LkULop89Em5V2phytFiDucCZ8FzCq/vEQ1luBORpdEf+N1NjewfoW5iL2So
zF0FKDzCbAggSQPm3eZ11e2dyAUClRtB8tIwH4Cx7w8IxUMCUXEKAzUgJneeT4mml8cBMc0NP2F6
YxA08O7PUbvNorbdZ2XVbwPXzA9VGphrI5mfywnXE9oTvX4L0PBfzarCPyGi/0Ivv4Mqf9Elc3gs
KU3/uUu+D4vPX/7n0KRv+ecfO+XvX/i9U1b6b7ohDN1mf/V7Z/uvTpkPOdDHSYldOmjFyu0HJQC5
v0uyMPIpemE+9L1PxuKpS0vAADF1/vc/WIOZ33A9P0gRifJZmLHIEkhtdgXd0J975KoOeA+5CDU1
1eRsk8LigU6tZTDO/JjhkPUyZH1/TrUyAl1RvmD40g5iUBejwJK3ypiwrctGZndun+XXtBNPqAIC
eAtpFW8LCYR57jTzUOv4uuWkqW3MS9ZzGnUpl6qeuuoa4xN5c83szOL3bGrDzm9Lf93WlrvqhgxJ
dt852M6ir53ookvG87iqVJl7ePQr/DDO7NEAwTAU86lwxdXWIe3g6XwrxmFkKVzDlmOdX7fR1yaN
k3VG9MPCx74oE4pHROIo7Mmv3NTnQe8xeFshAR8ddWzChma+yng6iYDPqmNcSWH0BtwDqXw1v1tt
ckx7/Z1cqJdqarZF6pOrmoUmDG+5JyXH9jh38UQ0/uwRB3jhAn1hAvmmxKyD0B/uRZ2cl2egzToy
YZP0a1zmGG+CNt6aKeAAM2Mh3gVoY/uhf8Tbde/ko71CIEepkbrvA56q3UJgCILpxK6qOMxMdVba
0PDEiMW4Gh2NsDNA8Y2PNhfHUMqX0EyOwZi+1VX8hkWX4bNZ255NeSf5gQYZfSUp/SpTfleT2W4r
t6TclQkpJR2u8jZkOGcwwjcKnigjhPzgW2jIXMBCmyhxMUcCazq1ZTRtAm15LsPsja4CbTQdCWOB
Aq4aj1VKPkGr5uvQiGtr0Awuc0sHvyGOnlOpuEEJL/tqpnyapUfnJBlPrBqsvVO4thdH/ISw959m
vyWwvrXp9wnNWycND9RHDoRAV844G+MjGRhPtWQPGVrjY4bkeCQ+k2iGul3jXXrL+8HdYNt7RwR9
6o0gWsVhHSF6UC/RKD45lXmL71VfAW3DDNDuZ/r2PTqXRyxAe3JgWl6o5j7I+B1pgvjgpO1br+vm
k11MIS0av08XjNbRVbwSGNjiokLb65WNeMoD/d01h5b1CFVIG5DRrvrHqu4e5Zh+zQQJ7cKmVOmy
8dH09dBLorbcpsYyJ2IcsdKxGK2+Pe96bl9cV74UVY5tVVqX0pJq2y5fx89J50SNNJj2S6TqhU/J
y1HTx0tpaOUr7joX63SIIQdR/R1W2mKdjgFAy0rCgnHbfl+pqSdR0OoPDYy/w9hr2m0STummmsvs
NtfKCWsNko0sZB1laKn53urN69TX9o3uJCVV5VhEuGFqjDDx2sXSAMtrHt58VVAc4J1KbRYzVf6U
5P5TNmp2t55lQ3eXGdFqDP2LzJNX1sZY78aUBskmy9uM1mU71ZtKjgwWalhqMTDFmku3aBmrqOoC
FeyaF/hHsZc+FRoS/KazrE3fWW9jPtXveW6w49MWgjddoqOwdJeza3PVZt3amAr/qrf0qQG5gN4c
G++FDkayqWB/h2zV7dHQt6Yq+L1NvAXguvuolHSkN2TF3zJ463a0NpgqE/WiNPvSGdVw8Pv6qzbU
5HMnv0hd/kkeyynuGugiUOygfEVwsHz8B4AxbQVzzCEp9rKH3gXVqV3B37hEVkVqsm7/AjTPzfOj
fP3bo7lcaEu6syRDZ5m7/vBorhy63J5UvgcdXKxzPTka6YKaNTnQf7hM/40Y/Seh/PJIoJmpiAxQ
B3+NEhiUguqChWlvtMmb63MaLscxi6EJyb7XFAf+S2z//jF/gkH//pjLVoLBtrv8+88/XWDmbug0
yBWm1go3VtM/0objVzXlftAs5kL8vCBLT2xefkXwN/8iSll+XnIoBaoZ0n5/zjrDojXM8eQsKV21
uY6LzGHYAsCV4+IUF3GyF+74PjRjz9yn749xj/WnZmXt1eH0HpJFFeTzifxebl2TFbmbabg+643h
DKfB5vh2bKNcJZLXahGfWTVvM6u/H7PgSVghuJ5RXjoHw/pYEE5hWUX5McC8gFKW4+Hvn+R/8xJC
c80sR0d58NfIBiPF718YMt+HRrOVhbhijrvC1Kl+8QJa1Og/v1Z5IDToynIkL6WfZD7uoDsjH+S1
ygjw0BCgNekRa/KUQzhnCbkGIHNuoZfepf10Va3I7sKAO1TOwdeq51xeSpUYTBYOjfGEXwNDIwIS
zbUvJm7I0OG4t8ooQ32I370ajfElsCC9ZYFRbsZoik6dqJv7PBmfxpprH5+4PLaRw/gO7N8J3N1X
1mC2x9SX3yL4hN2oxV/9Yn5ygm47tw2Xd2nuwwmCQJhHqyBj9muW4wmURsrWGpP8hEcMNZy+xXj7
WmPbWSmdGuvvf2H/5oSBOoknQBcO4ZQ/x6jMSiNzSDMJ9RgwplJOjJxsCCFtTxvM/d8/1mIx+XNN
6prsiCS/LXhQwLv//A6sjSlSqSRzyEr6e9lER0Lff3Fgfnsn/fQYCssDFhT+dI2fQ5SisEraVAgI
rG5fbptoNFaoNt+Xkx5Q08Sq3T8mhty7mnEZfDfE5ZgetdF/buL4k2PTGhpZX4MAjM19H3OJhy6n
UzllZ10Pvs72YLLNxYSXmmDEY8scvA5t0U0aQe9wyg9Oy/+2/z97Z7IcN5Jt2y9CmaMH3jAQPRkk
xVbUBEZSIvre4QD86++CqnmZyryZVvNboyyTFIgGcPdzzt5rw/o6OUsGzMfl3GKaNNm7EIim1eMI
QjdvHZCdrg777NOtuQW7rLiouQAYlSxR4OUcUOGuz67ZQuCEpaaEvG9qK905tv6bGB3nT55Yfgvy
FwAQCGwf1u9/lNpqJUqiqj6aCKw2Kq3wvEHb3VjwhC5myjeQcdwC8xTcVK7XImyl063N6lbm3Mtx
Ue8w8I77KV4HaJ7ZbMdUfJ1ykO2BQOJbKO8mHkl8GmP3JsUgsaVVYkQtsMmtny/Pwpo+9IBZyM8e
ZpvTIQV1FvXGfChS8bxwENu0cdoe7HI6hO10n7iYDvOe+9NpWfgGj+ib0EAfXMUlLCtXP4dtry5/
feP+yUPCnrH+72f04c8si99sjOgQEPZOEMinoN5yxJk3/sTbcQT+xzb5m18ETtAfn5OAXZhlzQTH
8odnsnNoHiGVIi7LGuqd6Q2EBMX5OWanCtFKRRoQHnw0CiRc2dg8ck6ASXnB4q83YxN7GCjDNsoq
1e1CD3FtRoDIpl4CsDDmtQFZEKftEKUhp/25buyt3Q4fVa7v53K5gqPBZsxtltjFWzytp9QJ26cW
l26EVz03VsRxdadkHuwZrN78LC+1M9ugOfmLYV+cPZCMDJUmtW/jESAQHpnTHMx3P4sgOEPNdpJF
c67H6THDFLjFBT9GuqPUc/X02MtEbAB0IjdUj8wa7zojO9s2pzXTH7dZXaDX5D/wzXabGHRCFLej
2ptOP+zWx2iYXbTH06OXrAWEWxg8Ty2olo7Tkojzy9wVwdZv+dsgTL52ucsjhtHiGjb5Ry9RbwO5
jPIyu9A3B1ZKSnnklM7XPFU4ZR0chY17VJhbDZWfNVJ6KPI8wFKWZ4piRNvsLFmiuDF5OrxJXkrT
/ZYOuDoK071RA6gNq1+YAE4HUKvZYer65or8o5tSOl9Bkv7dfuz9yePNWYcmKGN77qhVG/DbM125
wCbAkkCOj7981IO6HwT7HuM4yjse6/X89bPUbmDgMzbgpPfzma9TuUdvCKcm5591lb0tJIm39D63
wTp83ZaS0FbsDDX01HE5Mo43KNAKZkGJk+2I3E4+OqMML22P9lQn7ItSp+F1zVoead++sQzWmFwu
z8rmuCV6u408kY3RnMhVN8nJmjGdxX6YYneK8oRjNiCoR6lYQXtL3vcBJWk4ljiUxnvHHbMD0/x5
l/WFjUddX1XpBI2YqKbKNOC4N8uHN4DK61t571MdHIvMu1FsIhSZ46MNBXw9zUv/3/vr/xlr/qbD
RrJPwJntf++wXTdjNlCHv/22vfavf/VvIUrwD3pk6LlJiuGncNGN/EeIgutmdZkiQfEIFmWi858G
m23/Q1isn7TdsL+ElBf/abBZvOA/dzqLoYkgZfG/arL9cp5h4WaixSkUBjewuD+cZ7Kln8YmM/uT
W8c+oWC5Yd6LtNOXAO3gvunyYD1D+uJ9MPz40U9DaBBVHQPozFCA9JaK/NI3rxtUuQcwr8RTKZPg
qiAojMcAzuTWT1sG7Q36zsjECnNr1sb4g83PRLOYlM+ORTpBWwWcHrHVXRrh4P+vLV9t+44sDDMR
/XSQlaGPWFa8B7SM898k4/2yMfINOI7H8sHXsCqGfvX7UtL0IIjb9jT3QL6JeSH7bhlDcrbk+rl4
37+5Rf6kbvxlNft5PQyj+K3wEqxH1t+vZpZhijkpivY0Gb29mZPyPSG4IspivoO/vtKqIfrNOXK9
km9bpLeAk6Mm/jV2S48AJobUK08TYtythaZmA9rbOEBiyx7gWTgrtDa+/+uL/snHQ+3ok9bIzYQh
bP3z35wzcmENU1UPJazblF3FWKUkg2B5346zC9Lsv78aRHpMGWaAKfzXEioJgymrqxx4kZjc4lL3
ld5j3zan27EMH//6WuYvmq31+wSzwUV8G9kW7e/ff7QZDkwKcy87delckpKSoq3edl3F0QZC9SYF
uHc7or++nhBzHtFLyXaXDd7wX39mZGNUH3RqsEGzqPz+bbBN+Us12vmpGwuEyfOwDFsviePH0EMQ
8DcX++M9RDPfpArmDMdE9tf8wr4LS1v2Xs6IVesvTdAPAO55ghkUFilgmIwN2K+h5P7Ndf94G9Fo
8EwzJPWTKD7xS51VJPmUJV6bn+qpU8jV+DUneyR5ss5ALv31D/vLtdDm8vqcixHjsQpSQPz+C3XA
25sqDbNThuJ/282LT7Uk+uUqWSb76a+v9ct6+/NaLidiRhqUKqtR8vePRyU9oze4h/RCtYrO1K/O
ZWYrc/vX1/m1U7R+JpfWQuixyHC7Wr+/zuiVQ+81cwa7ylX5FqgDH4q6lQATTisPaZZVcjP3EkSW
BnwS7+Bap39Tcvxy76yflS4VC91qRvKAR/3+PShY3tkK/aW5CGoctE6HS0QbySW2l+rcJIG7xfC+
/M16/vMr/M2yt17WYgkCv4HGE7nILz+nSjwkObEPWQTZ0UsPoubMsXK5aTF6Hzik1YhRjGZGtLHM
iR/F07io0+TV83fUGV3/0RIgdi7iOj4mqyk/RsBwjnVu/FPd+zH/v+QHZu1ySZr6tzCLP3ufLj/M
6hoLIU382qosXDue6F0YR0Zf3ju4XKeHkFiG/ESlN3k4zvOWjLDc8BEaUi5dhLJgk9h1HJ/GonGu
mKfHpzkL7JvQ8AZ/D9awyRl/h746/PXd9Me7NiC0k5M3rreAhvUvv6QIa9kM5QSiJRRQ2Qum/kUE
eVLu/vo6f3wSEd3yk/k+uBgekF9W2Myw+FLQdpPn12hCOjR09BqB+hUmePfhr6/163LOfUL17gcW
u6OLFPjXttESDO5ADALLedMX2ySI1ZZcnzEqeVSIWWqTiBjw5Qp7rf9qVHVymBtX/s0XuzYUeQp+
f7sGWBN9wcSUHxrL4e+fkrJvDYsnIz7649QvJ7+0WExlONvtKRlb/QWOgnh305ieBpgpIAM4ihP+
Gx3WxmNodDVQq51DQhzuJHFiI4OAvIX6T1EALRCg8gXnG7l9oHrudWnHn2oey+dgKfWF2D6KhbDr
vQcfm8TZgm59pXrBgjtQMt+7Y+E9eGkrjtIMzOsURcS4hT1rgGWcSC9NYnvclHWqbiskc29lvIh3
3MXxBeoFluoQ1f5nFRhue66rjiiqmmC/o0ZmNuxzfCX0kRj6cEYgP0Ng3rGctxSx0weEGPtp+lkv
z7GiTzygU/sslXSmbQVoM90NQZ5eEpsn23FZWsxeZe9jyuKNUdr9TBrkZIAnOTaC+xc4mYk6pmOJ
itM5oDzmMFT78/A98KER1Xnnvwbd1Af3pIVxv/H0J8W+aNbZIppEA8HpwNqJSsV/1YCIsGuHycVf
/+3gNrwN0lIQ92RrpenDV3gkeXS5sM+Uz123TLc/v96YOnpn1an40tpdWsBo88v0FOPAsc8WKsNL
gTAF7p9O83bn/1ytGExe4alhhQrM2fgGzJ87shGziUOiJDCXsBi+uwXKGFxuIVImc5nzMvaC1pSV
iPpu1SWt8Vy8zkTayQX1U7JFw5q99wKX2Sbu+yWB1BOWpDO4bAp5YttPuK96awPZvTpXtpW9l0ll
7U3i2t4w1hDcwENTrikClf7iTsZMMlTRz3dCdfNttoCF2PqOmX0rPcnSBLkYiatAKmmv92G1qsYD
hkEgp9JAZls9mxxgzKrR+1qV3Et+JfUlmRboyzGl17KRg9JfKtdgYLyqCGnMDci2cj7AsMHMpuNo
4AbbiSFt39IpEUfmIdy9buHgUY/TuTlCQZ9vPLcxGDKvrXKROMslMcr8XATk/mqjAGvlzLeEUnR7
RJUmEnIQtN0QM2I0mv5LAh7lJPA0Xk2I2GlJldnWswZxMe1an0fM40dSRePHRPq7xhmLt86ri8vC
1SLUO/5tpf1DQUQNfLp4RpuT269BwGPXOhW5kAvuxWK0t8KYdWT5lhWZIFT24YxsGwEYMga+Ves5
zBREgHo552a4T1NyDUmmbIBj2sz8jLHFmj6FG4DH+bksgj6CQFciQluRzgMjFek6r+jG7QtmlVs8
+2gWlD1v1RI4ERuOvXe77MmLPZR6Q2tdkYgcibFwo1bW0wHPC359zZA31cKDQEKaB87MeyKS3tFR
vbWjMexyg/4KTFR6z5giT8ybv3YekyoYK20ZLXPArja21rfKds6a6RZtv+wm9bJpCzvwUan4qqn9
5KuES7NLnWU+p2XFAuysZ6TKWm68zLbXeIXui0krkNYVkEutvevC75ag3ZCwwRAbtGhnJcMPIh7b
42I2aF7rWMUIjhM7P5tMXM1NbCT+9eiWvKGmpNm0UYuln1zt2Pt5KiFp0p4Jr6RpdrcclJx0O3ms
F4UvyqcebdwTwsHpYWlczg/NsKIGWqWXSwG5eVWu+XungNRNoEh/mmnmnNIurLgop+hLn4j7wJ2m
e39aFoKUxnG37j/EEjYtUGKsetXdAESBkTd0zBOOSY4CVoGKt184ixTBzF5YewNNJj9jKaoJ5HFi
dgQ/Cf1jm1P6wIFBRMIxbx9q4QCvUA7ikNaqbgchn/1SQwqeIGY5nUbBnpTo2LfSQ1e2x+5JICIu
tH2dF+6dQGe49/wxeZF5Ml3Z47yVWTydc6jCcsPMLvxm42+ON26NwhNnSW+c6rBPz6TxIXO2JqSa
WlXcmDlnB0qE0vhSLr2/q5Yexh34c1FJ9To6dfApnRmjtVeb1qNVuf7LPOlQH4SbGZix6FPjSeE8
Btv92God3sxG5+E6GBizNk0bGbLzwVJO4TGcTYtOuzn2P1orCHbtlC/nTgIRqRxxCeF0IPMJzWvH
RYYItRRPpV+GX8q4I54gtmOb4j9PHdoUvfloZBB7TVmGZ37U8GF2EfSyCZOOCtnb+Zi1GL740qBr
0NXDNmjg4AUetwAu2XazxIl7mBiC7b1AgudFjPpULENzl0j0P1Vs5qeYluaFbzBDSKOiTsXmQbku
N3ZYXzzaB1FchdZd0pUEbXW+fR0mCWS9VrsPsduZ2yqYmkMp6AaWegjexlVZyULTRWqYMjsKiKuB
fQuC8pAqrKKbejLBYA4xqkYx2zejIHxLaACZ5A83HjNcI693S2E0zibLVXkoi9p/dQuPJk7TJVek
KgYNtEGnPC1GuPyQlOPXSG5HCFMGLEu7DdUQGUXNnu6EUx/VjXJvqNjhNQErogAwm3NpLiTMK4Ah
U16Vd63nytuAqefR7oY0jLIwOFY0lE8MKOjDQrS+ahCoX/IRaJKTqOq9qDsfhjBJLC8Oeb97hBXF
Z+hWOKNav21OOD/oJQFOf/aH9lvFS+/6rnHKKHQ19E6kTupNtE4+sQgM5AW0gHTZXIke6tIa3l+u
xyv8uVkkmnzHL57tisr6mIwQmjRcQTJ2Q3vY1QiaLj6hQO+YKdUZPoixDUL2QMzA+rC4pKo6QSHv
TKGG97wvWLO7kl2DRQAXs4zo2HaF+yTFWPvDh+dQK26EU8/pZ2osHXzUocQn6siaMkkan+AB6svM
NPMmm9zxCcuHenf6LHhNxpBGfV0D0cd7ooNVwUpCs09kWc0ozPCc5WxZGEx3ladeFkn6paC3TcCu
Ks1N3uW4CaYCq69HFDIBYD4pNB1dDaQhq/l6tnlXcj46dS4uzpSVxMxO7BkNyAkAD+PoYacqCMnZ
wMSejyZzlrPZV+24lY7VsJwtUDIJrLGAw7sWucghdk/koJySCsZcrD6gER6zMhT7sIAa2LIpHGzR
ynOrs/GjpTaiwkhLSPoV30IfZN9ia72V6SiJS+q3FpR+q5+PnrDj58W17DfDao1Pyxun6zhYkke3
xttrNrzs7Mzhk1lnJP6Nbv8tRuDFcVJgCR2yJw7G8U7GniCItbv37OckWcXPmuU1LmNuqgoFQi02
AnS0z4Rzk/u1jgDC7YFkQZesMeYQVUvYE4cTAhbI4DLrnhRVauxNDRdjncC8F6WV1pFBnYzlC5He
4q2EWsPaj970A29EeKCWd6Kut8J9QfB4BGvmbA0VARWZMjeVO+6DBCw9RntjC32CDTqfCa1yK4Ci
JhnVvHDajMHBWmAPAPwpD47M5ofOg4puQQS65LX6NFpQCx3QnY2nlHXOaOzuBrpZ56xfymMoaA9Y
syKvue2JksFT/15IImup8dl1OAidnbFxduifun01yeFayBkrscmgEwL0xubAFVFUe4DU5tvJEybG
kdk7uj1gYFGpgNKkBdEZIM7jKHg3mwxNZZnDJZPDD0naza41Gn0wvazZVF34rV+Mat8vrYdmj96B
TsQpnwbsjcZb5jn7Jk6RoY3hTV0N58roXqdK345FfCas9Knt4wtLLg0jIlavvF5/Amp4ZkJ6TzjO
oeU0je2M+AmRwXFDYb/xJdkgrhgije50Gxqm+0RaJr60xnqfQ5ODlZGwyKfWqQRqvEXcts/H9mpO
febnifdRqRD7REVXe+MiyNkl0zi+aFt/zKBNvXy09kxgswnd2pK8CDBpoFT7oDg7fauI81vITc7s
g6l3qsu+zlAfjtAMr93uSQRqfOyCLtylQ/bg20lKCGVYRH2nxq+G1Qe7GXbrUVHDXI9jj/QbRj+P
Oe554nb8r97g1Ies6jy48enUn7LOoz3KeJtywg/T+dAQL7xDmF04DMU9fY1zx+j3aTXfuxgNv0NH
wphhoIldzE0RDoGAyWJN9pUkV3HAD5Gq+a60SOsiRLwr8jdi2b2JxoUZy1NCDlW4ZyDb9sg+cU4g
GcD4userTs5EwXno6Nujb9zIUSLMH4wmR9IZ0jT14DFd48Jnkj4SLBckRfw5xB4PIFdlxODCtu45
ilBIkYzVUBYl3PbjtmF5oc+0zjSILY9fx4QCIUbOucew4F7lmZ5vOva456CLl4uBDjWyMuivcuk8
cZMbbqZ2MlwoO0afZWkachtd1VqdEIWifuTamm5zb0EHbxZ6byZMi9Niil+TyqDJnZDIc28Ortx5
+Ala+l1KvJMz4LkXmaq15A0lMtPUbQdcuYqjQ2l44tCadn/ibM9LI0UwdmlDgb51F5A5vulTX6HI
+eaVlbXNeo5/KFfbO7fXUWGq+oQ3KY80W/7JKgY20sGOz3bq0hSAz3gBKE+PYJ3U/Lyeah1jtzRe
f4o9m5kNhP+D8J3q68+/QiyFdS88yv7Gz8MDQ1l9xIjQvg0VzuJo7i26BIE93U6aY49BscmsR9ce
wmy+TBwOLqEqstv/bBSTe8IYZW7w4xf0jcsqaxFJZATbGSFvkfEmg3YtawgI7vDSZJIPkOW8IuuI
/jLQeLlzs9L8Wo2CX70uBO95mvsTKA2CUWfOuxrK8VEXo77M7bJIYkj4XA7G6MfWpezrVNo2kbvk
3YGjGrX9OJZ+v1XFqtbLNF0RmpcsBrA1iHbBitk4yoW/EYuq4v4X2rgGrNC+0fzLDqLI6SgG+irs
+wHwcBlKWjLQPzFPgA/ZS3xvznXZEUjnknBx1eSaCZl2aV7Fujj/vO+MrNZ7lfML2Br7JyZh/SWV
g0eZNBvr+0vb+NMAjUZThDLrSzmu30k5MmUz+b/8VjPKAMXXRpMyWuMcLlZt1odmbcUNY60vPgZI
8rqQJJBuqBHccgdIR/DaoVpfsMy9h8QKDVzOKPGASdLP99tgO9e++FoJ/klRO/3Jr9c/bSTflkk+
LtYX218uihfaLTDwXObThoDP5KJaKSRK72zgvk8NjtcmGHueyLXgh9Idf2r8Alcq524icpcJI+GO
b7QSa1wiAHeeJCLz69Cc4rNK4+YtTkmJXeKUR8dIeYQde2Q2Ocn4HLdm81b4gzyFHdCHzQITSpBh
W8bmPcUBn7C2PNpfcZIUnIDjqT6EdWZdU7f0LzJcv94KYvh5bPia1NBY91OBHvfnA2sNRfq90lX7
hnGMS8/joM7wxOMThC1uyDEwhjeNMyoRdORkx78Le+juLL7vIzLMKDXJoGhl+1GLIIxChnmHQSHT
EpJfR8qYh33mCYzHJaRjUYdouJTcJY23XGxa4Je2UvFrP7lwT7WnzasyscBO2V58dkubdy6pfNxt
zXJ4ELZL84OxaLDFdhxGU0trzm1dWgrwchEiB5KacApH7hJfi/dE5O0bo0gDb2ra8kw3PWSZhup0
j2khfkUyWx8SPFePmoLg049bPnAo13uwFwibIcXH5yyxCDwO7EVjxsAQAD2asi/wUvUDwRlwKgqM
+esARv7brAKmUAMH8p5WapvsUo4V7IwY1a7NQdU36LHGxwzcxvdWOfFn1szhWbn4TwksYmdysqnb
L64PSD6suQNU2MWvuee69WbocZhu/YYG97Zss2b5Z/v5/4QOfyN0IMZt1dT970KHxx/z2/BbkcO/
/sW/RA6hDTeDNlForowM2pPMD/4NEBVg82zLopePljH42d7+/0A9pjT8keUxC3d+J3Jw/xEQEecE
zjrpXHEb/43IwXTsX5rsaNCY76MQtRD2Muyx1nHZb6bSxCoaxBCAmpk6q39RhkOGQLl8BLNV3mjT
6HapQYE8I+akOxNchqFVXz2Vdw9tYzx0oh/OIx09rJ8rVqgZDYLJeDgPqsnTOzhfxtvog8wIvUaQ
eRbEOC5cl07UXe27iw3dKCtgcRnEYPogNfrAusECIpqnoewsxplGoRsi1Aogmpeg7QVJHgKk5Dxz
3FKyAssRF7mz1xyAyQJtp77vnsqgluQhEJxVmuc0nD0CESwMrDs/FfTX09Kx2rN0INsQm1kXTOrh
ky1LuMuQyZlnv1msZ2dJBqoFjX/AjciTmoMDQqzFPY1Z4woQc4hd80eYXMaokK4Vqtumjdu85XUc
fE+8HPCZtsjP7nZ92ggiLhAkZ+KBIj5vyZ4G2nkoUNtdMVzC2zh6IYyqnGyraJKkPe6VyKEa6gYJ
Bh2U/FglqLrnOpPQIWpbHnNaC7tJBO7rolzcvOvJFz3OQ1KSR8EanV86ci6PuTU95+vZOZcTZscq
TI7FlKSgWRlpvmRzBoNr4QzuB/Olcfor0inGlyEBkAFy9c7+eWKv18M7k8MPOcfTph+nV52TE2x1
IcYO+5TMxfOsJGXhWggwKH9PsqbfkQcyPsBuxgvL2OMANO8ZGXKzIaZzOgx+6mO0rw9MAO+Vzp69
0vqkopBXei1LwiK5gaPmR9UoX5u1gFFNfSxk1hKNZG9nXVmbYS192laY+x43UppUnJit4rllO99y
0G/oT6gfXlZ7l8rT8d0U0soZBAhqpkHI9+x4WyxjcXCUQ6ayhomX294W1/scJSZ+MAef5zXm6P4S
yMnakWgmTn6TZft61u5mNDDp03AN3rPRUgcChbJ3fNvzee5pX7ada9wn7bLCYZIfdM+aW9eQD0x7
YRus1adoK3bkrM2OdeFR9GaC5LYG+QnslnEvYbufWBfSfb9WvEnlEm7K8eGgKIcbt6hO5J3TcVrr
ZaSVWR2RHP/erNW0cuGHJwkVNuk9A8ccu9oMaxHuruW4K/DSm4wQN4E1P5pr4U4mxrNBJa/Xkr4a
GOu40nihT0OqXDHn57TDzcdxK/u01+7AqH0iVpGkFpMD2kN1BLsQmV6QW1iAA/EkT/zYB93Wpv7H
j+ZhcVABk9NNg9gr2fY5DeFowSx0tAox3i9EVPgPpVO0d8zIKb0hBmc3LW6Z/UpB38UwNkm7Lsf8
cfBAaklh6uSQ5Y2FvBSibYTTjatxYxV6Q5eFpC/aNCJW6g5bjRkpxW2RhGtTJ5jn5XuH/1zsEp/2
zyizGnsKlnsOHNxac2Qsnpijjndb0L6e5KfZ0bBl443bvTePY/pJXAnedBq8HVMh0bXTDdKQ4XWA
OwJaPHWgR2B6F1dY2CssikEbpZ1hHYSF36grUDguuXfw04ZVYkZM2wiipV0bJrLdalJZ2o4mKZGC
B3DGGdWb/grpKHz2s3a+KXPjjUfqxdIZ48CyaHZVJ8/S6JwbZEXFti+t/Ko2su/xEPTbzGqz56rP
ywYAgptd0KSujZJR21uk3Whuq/ip+zlMDSH4X7dkNp3NUOKMstW1Ynp2j/PUeCicwX+j75xtkyLs
VhQfvYAxSXmMp5mAzpgklz3Z4OLixUtDo0gSDi6lvCmHtMGyldX7xhALFFGeWuwr3pdKK3sfdy4g
/65MD36p7soUQWm2DMfJJOlpE6MjZS/RAZ1ir/4y2ctrPSLKdVQVfiCY/uJDHZs2Q2Grox3Ir96S
o4AWHL4tW53Iggq2xWjaNjjDVmLIcADXGdK4WkY33dMtMLe10OGuRf/B6CMgrN0xWQ+ChR5iUNxq
Q6jLkuEMr5fRR488E6c45DxavsX8w7GSAxbFGSKaFUSw8CCHmP1hMRI8Bba8wIGAo2bTsUDcwJ0o
5/okCwh33tS7m8Sc7sdAW9T2TcFADIQony3Elzgf6G8CBgECRAD7DDXWC6sP8lyAd68Mn9E0DPy6
RUfkOX7VDQao4THM8nBrByimuxXyMsjuFBphsulJuZw7/6nKfEKksL3sxdBmdJ9CTQYV1rqUjup+
xJ94NoruO3HpF1KJ6e/OZbnR0xpOznT0FhOGuLZmfthaLPl+yiQRhfiKjobrM09r4cWoGmsL3Qc6
jwGfeSxykJBVwXrXed804HxonMQKpIX8ZjVFccVxOd6YC5ig2J4WbBe5ec09MByGzEmjqSg+EeeE
+7nV35KWVy0IU4ItsrjxBUR1bBGSw9LPjPm9ak2CCUrgfeROxVGqzAH0TUCCa8mB2hPJa2O6n7TD
f9DqK/ely4FBzc5L1cM9qIqhey4p59H3OP2mHWf52Y8OqvYBo7HDIrrxhym9a9wy/xJaDbmmgaWv
FTURsMbi21jFAl4TTxerlHoJloYNQ9oPWUZkoUpmHAzEvW5GLyvfrRq1PFO65jQ6lbfPlb9E9KXr
PQry6toyrYnuinYiZS/vQ0rAm8IqSInCe5iYVDKE6IJnRIL6roC0zhdKsUM70x/nmi+s5e0rWeSv
PPaFvMipDh473+Xf2mJ56OG5eASsRii1ky8jKpU7wAX5q0+h63reFDVlckNHejjadEFtTJtM2N0h
5otmKO48hW4B/8j1EFbIYOfo2LNoC/sJv7Salq3uSKzPCD41o6SxwLbMTAoWfmcKGrO5VfDRjkLP
/tGf3eDbVAzALcT8kbexvNXCNvKdUqk65q20b10a8VDKckaHDo1utXHpX4aWChk/uS53hKjuuyB0
7zEOkmfGqkmfACGKFbnOUH5S/TAq4EFN+E19IZrN4vfeAWyWyyNTY9k6koWux2hECrpl5PmA0XmM
8I1dQ8TJvw6Q797rpDuXUxprHHwpEbmJ/R2ejPtQe5n1YSaMcSMNyon+QzbOp3aCT7rJijSHUu8u
84cog5K+wDg86KnvTjGL50WlRkmp7d3BxrqKSRL3t4rtgJmAgWVpozzlf48T5hIpQorbULrZi9v2
zsUcM3fbV1O5czOk821DOiCqX7/aNcRT3sPr6jNSxMVwMxcWPWMRw8hDUzkm0D8ocrf0SJfbmkyL
Q2L2OZStSe5XJuyu5X1RYXvGIYdXWh3WxusLq1nxwhY3fi2nWTwAjI6PIkcmJtyJE2/ceWcaZECY
M4x0CCtw/D8n9KOWK6Kb1hzotD/juOKBSMVU7FpGF2egt9T+1WwSjuHU7dZTidgxGuy/SD3LFxHo
8buLi+QYDE1IRyiXt8BZ+qfGdvuC568hZ8DuvG1RuWStcbrC+tPLqskpH4bpMUFrHkbUSSNBMWFr
Yxgq20XtGNHJ4goMeQWUGbHY00Sqr/c1KYxMb4mCY2cNRifkQWTWv1l6b052DnN2UKxFCtFr8iDr
+uNDqYmioSlcG5eynrPXuHLrPTjuytlWekbCO9Zimwc5qD3HKUhgQRVUvYh4jr8o/upxJtv3DKLh
Yao4Gw91N74zeoL1lvp4vdGuXPU1R9KyVp3cyEpVjxgzaIEK3zqQpFVc581ArQ9LbEvWVRm1hi6H
jdu37n4y6+lL6bh9v3U14JocY8ZO5eZ4XdV63DhWXsMCmpM7q7VjqDN+3je3ZKeQ7gAXSHQekz3f
szgsVC15uUNA78+y2uE7x80sGJMNwoHJeWhk4pGMyAGvCYi4OeZhWoUbBseKbJXZMSJvyOEpd3he
gYwWrKP4bWeOTp59lKnnvlhBhidbT0nrH/uCZ/EdTX+8FTBqk+tMKXhc3MJ9js81IRXIGhUmV9RT
rD6yb64VfcnjOITm/dxJagGzMw6abOytInz2TEe/PUG7yrejtLPrNqdXHVuj/1mhx/kQEKuYIWS9
JCu4ah8HkkSzV0TMY1QxhEUtQV8xGLR2t94QBD+aoE2O3oiaZmNKQlS7rPefdT6JXeaxOu/oFhf7
wRr0m+BgfTXBWAZAV9JwhH/U8LJnjVj/S0v2+Nd0dqp7cifdswY+FVmV0zIeN1GjmGll75ICt1YD
JCsSXTEc5kKt+UA5WblOBzeb9/g0cIrcyZkOsa7NfJew13E475bdbPVyR5/2ZLQ1MB8Kd4LysnDf
F8J6c53ZOVZF3xJoycpUNsTC+sTqHbLExjLQuP/D3pltN45cWfSLUAtAYHxskiApipoopZTSC5ZS
ysQ8RGAIAF/fG3K5XWV32+13r3rJVVWpkUTcOPecfYKzyAAIbQpWHT/K0BgPpe3ciSllj1GrO2hc
wBF7Ey6Rbc9HKnolo9SQnMn346+Aya8jXjdy34aTG8mZlQjFPyCNrTwDmUDXX0RWN+U2YhRvHTP9
BjGqOhpZLHaG5iSpMZIGRC8hXxqmwWYwF4JFFcXAdegbd71YZpBH6XGYivJmKmhJdpNaUAOojS+g
XPqzbT3nJo4zNq6tBIDWGLx3Ox78A4Wfc5mWLKjKKlIF+AOyPjMCshne0htURHmdeccCmFFEGQgP
TDqGT5lp3QdBNW66rqMLCB7ge+fXObV+Myml1pLBbWFItWU7W0RWCRAuL0Px+oWWFrqrK6iDafWK
NeRVCnxwyMYHx8WFRq/w+AlxsYMgZC6kQgDyWVw8cdC5+I6mGkzeXIATzP0EKtZSvrM+T6OR39bG
rqfvbcAlIgl28yI/2cR97/Jxfb0NZhMNPabPzSREROWMvSGQHaOfdyC/cQJuqsT0tszMbHyMesrL
SAGSHBJQXucG+wWvls4/WGbhb20FzBhcU3GP/mCau8GZhiAaW3ME4MS8nZvw2+Uq/0xB16IryzIi
i7EcqZA0f2r05H3e5+Oxcvphpw1pPwDiQhFo1UefTv3JhyTGXrjwT9Bxdmk6t1dB69H6RfD0ZPvV
CIw/TfZJJn9wX2MUg5Y475wlr67oJR2phSEk/zIiD2/Qe26EqOJnRqmnzJBy66vev049QRPDtDA4
NvgF9SK7DQ3NalePw1toSbgws9ikuf1c09a9zUfH2beeCrbaFcFLir9uI6SqdyFLRNbAsfu0NAWk
2aWwr+s5PWdG/dq3fndkZ/dIIekvwZN0r2emozpp68e0sV+hY5dXYqydz84t1c5MiP+3RvU80Yn2
q23J5uyTOvD6DaoHw/fUsuVavOoSzD1suSbJrV3fBvHbiKVs3EzjCFkjnPVFWmvNZhnEiOUIEHqP
HXfOGP4rizvO5B7wxYUXzKCgLloBoZRvL/Zhham0xxrEe8AzC3Wya0bJJUtoQktizE98OzcFmci7
0XMYrC1MLXjSiszaeDbNrdEYkKCIBjNtb6EiBVf8gf9EH80vO7EvTt7w8Aiy9BS2ZnGaXQ5XS+iP
uGjpoiiMIoloinY2vp9XO7ecTkvmF7zVrWfok/QCrDDOwV61wLVrfA4Hf+Nb3ri+J5jyMstd870O
5gdwhRtvUqM+5s1w9Ef5lgTLCR4A9k72ZFdFYtzEIebWpXRlhEn1hIG+32tR+JFfeOWpdZH/ZMjC
umbU3zKZ2tvYkWeVjA9h3n2asCZ3Qzy7pBvrB+m09A1Xs39VO9BufaNPafOeERAhgd1p23nJsOVC
ejPo8FEecayS7WBqot9nTWUdcbkYO+UO3VVNuBXlom8gZ7ufLQH0h8EwkeFinW3TZn4rEgvlrJ/F
no4ByEy9+BG7o/WoAzx73jRjD8qHRv90O3985NkHcNRz1dY35XBSEjHKtPBtxIZzA/7QQGfJMjtS
ZlEcaUu/cfqy28aLcCChZGw5Ih9Agr/JTVy1kvPRCtnFFdnMytJqmteVvFDtCmNZPgo7pQHDwuX0
3niVusPSZxxzDjxQg8A8jkGRq7NfcEUCZ5ITrMmSk6LPOBLVPP9gzuKtlbTVe5ZbwV2jRXxDKnj4
MDLvV6KsmfLO1OhOEhn6YZmcmPYDXwPhZdNB0YU73Nt26iy3K0eBkl2/ag6ooBWVJD0Ac9Y73p4W
O8vfeUVGgbqd1YDjFqClWUtc1DFj4xYMpDtuXQ6DI+1HT3PifmNCcB9lnDT7RM79kffBHHmqs7hc
Bc868HjCp7X9mGBs33apuAusLn6vJsg/eRUHW8u36fAouaQb19pmqDlDvO82sh/Ta2aIftrTO9+A
l8q84eTUPH82Xk977CFhEbuKRFiVcE5LZprKszY1lxvGO9207tb3GvWsWkdeSxkEI+YUPzQBDaDx
zeRNtnQsW68kVEJxq6HWPY18AG8XyGF5GcAfbHgbx4hGCNS4oeq5uxFDO5x9Xj30lLe6J3ZcZ+el
xaK948AKN70aEiYmQIwbfICkW1S/TkI8ZV6rwvPfHJXi1iyGvD+2dDZvpIF1D1GEpqkNfuARlIiY
Ht2h7RGfMJCCJZpNlqC2ET7D4U0+3TTJkx0kygQzJBbOy1xgB9oK3mjRQmpo7Tjn4g36sNwyglbt
Du/rL814HbEieMBMnG+WzjNPLQBAdneDPlBMLB+mZLRf8pwJfEfUreK+7lr3nWxglpZyDC4dDCsm
Xooa7svFGF8MEGDs9yW6TAXO/gaXTP9StIZ5a1Z6PtjsA0Mur5146MDXXEJKNSpaIuLwGnCi/WMu
s+LUd8H4aNtrJH0CUZgRt+exis0owAIUdFQ5Z24H4dnXsLB2lKDl3UYo0va3KPw950lIgTKwG3um
t93TLr/pCnRjD6gQf3x3TxkbQH5vbu1IIEM9mYufnHJKR7bAnOdfZVtZr7HVMagtHrx+lA4FWSHE
OprkmXwZMGzvtcGpmzQOhxkvqR2XnSwyky4/tIamdBdp9FrFE0WI2sSnQevAubVqwj20QpjnBsDA
tz6v+4mnbFbtUgPvtketJo+THuJrIdtbwBZYDlMriXCZU6Pemc5WtAWvEkMRew/gsHxHvTU4xHT7
ZDLfnVUj9X7omf6RM31UGiO9EKIct0GYgIBml7FN2q66wZD5YYwWVwcw7UcvBQ9pzIt1E468NTDF
wSOT4qpJreAeatp0pWd3BDrgA6Dw4nLn9Nw6BibGLXqzOmGPHG4M5Rdn8PQ/sAdY0UjWYp8H83sy
Vxi8HIqNY2C8eM/iCq1Mzc9GJmJK16w0wlMtIoMXOmbQttuOarYpoG7QbJqinm2ENmC1YrJ28HB8
vOINs6y5qNcM0Ake2HQ5zmqCCeJb3XAf+A06sBWWOPPctWh5clNqgFIOm9wtGkrSlrE400680y7r
GzRWi0mjSfdWAewhbJZbutD492b80IlpvtN9jQ48Fs9hZ38XCQ9rGkqiDHzDDqXkPayVtwkTFh5a
p8QXDFru6Gpu9rZVAD3CQ+8k+WUJAHA3jusSpzcXKsaXO5Fm1JPk8qUlD3PvJQM1TPaRwao/jIsz
vhlYrLa2ML4L0zL35sKEvJoIDu3IQT0Fw3sV5vJBDxSENja7abMJONqttlaAfY07WsDmbWza6ZWs
TfsM2+rTYTN+09g1jXA8/zcZazCEHtBnPcZNaiKm89i2E3A8+fK1i/3P2vpfrK0t21xzof/32vrw
s1FJ9ud0/l/+zl/T+eZvrJi51fkQMNk2C8JXvy+uA/c3mokc2/ShbXm+tUaL/7q4Zlf+O+5S0Bfn
+ghiLo9SC/Plv7OnBlfz91kwAJH8A2CIULrtfpEw/rCmRoatg7gJSlT/5FXT0UIAhjWIhzeH+f4R
KeBYm4P8HlQWIHmwf4NPLcBEJeHsB9HCDeVKaHpvuzIkbYULCWhzUR7UbLJVNGS9JSGmfs0wR4gJ
+niEAmp+jaRs30BvmBfDnu3Dsj52QdUs2zZgFxhzx4rgPF5QYIJ7BozdajC5rjXX/n6ErCy0lFFn
2PaOnk6F44Xs2VjdzZ3t4oihej0vedF3PnkhMjW7xtc+Q5genmwKmQB0T/EVQiwRDsN60ItwD12f
vHgO20Nb6/LgV2V605uZdZ3Tt7UFi5Tdg5NRkWt48j4QfuRk5fMwodeKCR699Nxj5Y/vDQVjhE9G
vVNOO/3I6jC5ZqO3bAQD4ooA9Q5IbGakHOUfNAPGVnPpiEohPvt8EnsH0+EuK1j+ced4t8cZhbkH
axYWFRw+CW16qSnu7Ws64lkV6NSvL5Xs9n0575fGuItnbqY06k7HVoSAkPzGuoTwBL/3o9u+kMnd
U/r0sFh9dSmIXp+zMlBo6oFPJRk72RtFWYdGNQLoJ2tZfB+WJnsoROpciY6OASHqNUOUjOpRCiN+
xPjgXjvFzKFkVK46Jr0nz0CHsltFkdb3OLS7T0T18HmqREF0pRlQo1hYnlPyblGnC+dKDmXwABSI
hU0paL8q7dE99iJoX33q47h9+ZgmSaC4126Jh8+0Swv84cKRQc6rKfZ4o5ifmX93bSYsfniEEXEA
DwBmOnjVJ4XozgTUmPVJGstAZTDUZ9RlfOUoUk2FP71vmuuZpu29rf38zbdHw9tNcUJ7nJ3Fzzni
K5ZyeOJTlTWPVtFYt2BPIJXpPDwn05S/tS3ly5vQ8rNkn5FZ2q/VIVFvCkxl7pjdDj3BD9Z7zhTR
Z83vT1fqKHpNuQ++T4B1MnDepSlKsE2EGdXgiytDiGG1q/f8VFXD/7P6XfkBQgFl6ONMM03raWzc
+jT1fEh2aGtKsqaDFWRn+exyByuObjfyzcs5mS9+udrxKqJ8l4KKvuuucbm6i5nfQxuUfECrn1IZ
lSojkjFymk991b4yZGSHDAnf30yoGDv24eiWfoqNkLEnu4WJ2X3S7EwZyiDan+5EIiEeGq7B61eW
x3kb7NkM8uFLLDkPyYICmLkKhB627eDBmXgNOkZf/SrpIzjVbj08dbnD+sSbcfpn6zfecxG6sGPs
v/kov7/KMs7tK3fkIbILWO2zxunWvlgnf/t6peVuz2ejpIzlrzVjvc0meKaBEzZ3ug1T4mRJPrC1
l1BAQm2/wCPNWLBWjv+g3MS5wsg7XaDFNTulmFXsZPCdI2krnnrkhk4GtDk2cbEmA4P+/Nn7KVUU
ZuNxyfHma4iX9iWmYOyipVFFKa9InC6hG7+FNsqhdito5iTy+EBjwGf057rYl0lqPDaLhOjt5c2j
TGQIk6cPo6/fFuI3BXYJYvK2Ix/eMxuNwbbJ+cnNvuOeLblm7aggTkeADHx45uYEPsrEq56YyCYL
gtdAMVPZEh4Qu7FbaOC3o5zvSdA9jTJpkAmatzqjtayCJMpsb/fDnamT+3Q0QQr16bHK1S9Xh9fE
drgjwUeFlXKZOrEXY3oA3PacqM7bueYUnD2PD9jGblTANbLbuQHOWzeXnnOMWKBohoOVWd7FaXPE
2Ny69Uae4WQPqPj0W8HdsF7TjuyMp3CnJ2iEcXMStb/CRw04LpOd74MmgU3KPTM9eE2RbwJMptHc
FuwWW6mO48i1s6cvNN0ZyvqktYSAu/2TNUtzDSKtvSZxQ6DGRvARtvuhrP5Y05gOhQNY7TiIOxuX
wCu2+++dEXzMQ8PlqO6qPTx7yLRzPUakDudd3i0l+7jV4tx6XvM4YFDbjtR2fWJa2dr0nSF4pd2+
7fGm4NkHeFscRE4dH/ZmfsGZR8e5xDGT67k4Uwf2zZuRHf0QK/A0V+tiVBw1D+GdGQyQE+si3pjh
cKJ+pt0biAzSRBECQ2ae58L0T4oX/iHHabFzcXWaViW3BlCpwZp/ibm9tFng/8xsPzs6WppvvmfQ
41MUT5Bp8c7Phoh4r3cUEsmAdAMXGpA0/YmeY0duxmXheSDGEolyERaNH9xZlmZnh/GjrLrPdAba
btZs+qdU6TYSFNr30MHsdU29UBRJOLM+N5aHfUEXD7ysCDh4sYVAOjuRtuFWY0ha2VJ1Qa1aZ6Ab
W3b7s3PtIsKShMzLiC/a9n0oG7TToAt3uTV+N8lWEZvitA9t6R7g5H6YjvlKJOpgzjJGQ2tJlVC+
unGFLraM6saNctxv8UwXtMfbEGxynXwPcs7huhO7Hm7OGX4/6hNskU/Hd8eL72YWMTq5zhAUzm47
x5tPOIO1yz4Z9R41Nf+W+zC5HKDfP7vYzwmVqPIUKgSimvTbjo5G8KSeo/fQmE9USQrszBi2/Thv
HoRDvClJJZOVMNyNblVw246tfsMaUL5p2xK3Xo8ByWXC2iCRLRQ8sBvfVH02+FsSZHIbF1VA4+WU
J+dx6gvr1NmxNW0oAvJu7VCuGR5JCqoPkufem4w7Dy/gFo18wniCO3EbK9wyY5EjdLgK25FVx1w+
pdvaG2fRHIPT0NySaPLJvVdxhMmkiuJOxs+hzHr8zEuWR1i2atC/YU2mAsTGFZNCgRzeyCibynhb
apcIT6qmX3Vl23dWlfTftMo01Q++fPEkul7Js3CXLCGis69x+TsYK+AgXhUVUxjEdeNkYi7ftpYt
j02MTa5lBbXN4zneo2DhaJKlPMxO+cPvSnaGCkc6SULzRsUkm0vRqIO00xGAekGlWatupibfO4Zx
SOzE25bB8por1bSstMdyO0GX2y40mNCV0pV7kpz9FlyDc1gaTP9ZivGG5Da5rpgQc9mN98u6FCvG
puPkAhM4a1k+yrzTx0AUxqvow1u6XLqf2mczJ72534etl+yHkiYlQ0iMJSpbzXWQTE3B8mIMzAsn
aHMHMQAfTDjMOOzQO0Q7HSY9cSMVy+PsCf+WrjFqNoOAbpDaOniaWH5pUZg6NslP1KGDoD9jgwm1
ZAWSD9FkTsSusHRsqVeM8aXG5yyRFwADLvmuIL+aF2/CLhmkYb/LjbSwIk8sl7Dg6Wpd+4PhkVPJ
27S01oylzhP42MR+eAt3GjtJpyl5gSppJBwJicT9WYQmWgGKTjlPZJMlQR9yeSQg86QqXILfOQJG
0NrsngdscSWBgWFodpWHd3UDY2Kl+BaBHp2Nh9vPPq6r4KlyHgwaKfZY2odt4gz6MfaXJbLmpbtN
ckQcljrOTe8u3+UikMla75KFEDLzpe8vaVjbaHdufgcz3/3Beopov10vP6zO6m905Rv7zBp/Qie0
I43WAJNshM8d+M7Jmbj94J/o7kNd2mfNyu6yuukjOyZMD8v/DTYVKOFqyN91D5GUOK8DVTcmdoJg
i8pEmqWQHVaWEVtcjCLIUdmWh6l3sgMe/qfQQDqCI3C9CAZtchOfvq2pu5MVjabU1pZsYPHhdLu4
z8ITQR2vjnJrHfqTWfU/TEf3n37h5met6445HtFWsJm7UnT6meOAFiqZZcDCs8rHmhhTcrxQ+3t2
MpATWPCXl5J0zU2XVh9cQBNMEbYkTq37xb2eawrVsjr9kFXFqW/I6tMfvfWZFff9fiDouFeWqV4Z
X7wIlW+69HjutsxAF5Hl7p3I0edQSUtxMp1Q7vx54Z021PqZ8ORwLVtRn5cSFuwWUbm8W3O35BIC
kf6oZcdOJ86zaV9ZKUeBGSqf9EqGf3ejyzD4DBKTB8eYuNYlI3r10iu/fV1EVf9Y8AhjsgUBylqd
Sm38t6aun0DLNGD0lwDvSN/sOx6MUWAtV9kMPaDVXLIIshS3WYIp1+oXVCry0GRxV6isynPNdodP
ficThpK8CfD91vTGPAnbVAnBTrjzi2hW/0CPLRMzMPLUTnQoqkp246+0qyoSaH12VFK3x8mof1Jh
l2G9jSljFt25UNTytAl4EGAr432S9u1F5OGyKzQOyYUsz8ZNmiBSMdz3PAziE1/YNy5+BBXCtNkb
eRWQGFzNc/9Rfeo+6+d/pfqYpvhnos9/le8/3qs/iz5ff+Wvmo8DQBFenONZQGvW+pK/aT7Bb8Tz
bIHaY3s4hf6k+fxmmj6mv8AEkUrkH9jV3zQg20bH5FLDourfJTL+I2rJI07LV2HavETF3xPtcqu1
nY63CHRnkMCk8YncDKHTPf3hZ/K/0Kf+kbQEFyykeJTPxvz699Shxeqwyy7oSd3iWE9FwzVTQAW4
q/RIOeM//1x/R1h01tsenMkVNAnKDZTMn8MX/C7wFI8iPoLkCO+I6I03nkvvBBGI6b718Bf8i08o
rH/89nxY9ZZrouoRTTOtP39KVhBQEnwVHwFcMkLFsunPDQuiZtMYVK8j1+vw2YTYYO9NmPTUjvKE
n7nEaAz70gXm646jQ7CXOMKhzTN1DJuJW/scKjx0U6bOkkbjA5u38KBXCC73NZBD63VyViuwvYDk
XBqq/2ZhED+Fo+KmECNxxHOf0T+du/VOJPDIZmlWV1nSzZHsu+rBNpzlZ0hW8DktHDgGbXJjDnMW
ab/kcdmWpB2JY94gHnrBNs3F8GB3Q/WLmHFztwidf7MBzLC+isu9C9SA8Dh0CRJv+mg2nBlygdsd
jFgHFWiiyEonKgZ70V37Vt/cqjaAf10W4t0sE+MIhEzitDP0Uc6ln2wI0cdEPAy7+eiCqjqDZZ4e
EPRBAJhSszVRgYML12ZxUBgQx3dcQXwgvezsEt29hq7tzh0QqTbf+1+Pf/11FJhfx4K5nhDDelbk
66mBzGZfwq+jZO2p+czxZ5Dt+DpsVqMp/sT1DFKMZ5jK15OpSMvABX3glHfm19HlOUlz9tfzbF5P
tmA944o4Uzt7PfeAPXAEOutpiFh1oQ2b6XvK50u6npndenpWfjPum8nssVSvh+vE1vhTrSduytE7
rxmXRADMSkJuhRtrcVOENH44aR2XN3I9wR1hGw+izpYzrA0O+A6j4JVHvT3HfpaTPzBIFznrVBAT
kDqO66Qg5qw4m3kyfCad1/8ovkaK5Wu8MNZJgx9Bt0tj70P25VZb9KvXawxy8stPVC7WR4wslJAS
HSqSb2HHRkOuc42xTjiLUU3bbmIr3diOucUuhoLU9tf513A0rXOSZwb5O7fKmP/ZfxPrNJWucxU1
LfISr7OWx9BF2JDxC1Cmw0ubdw+Eh/FGsDpnBBp/Tuvk5iqjvynWaW5ls1N+y4TXTkVxRxctMsM6
/8EGBNDVBxcpwywaGBJhO4BVXlI7stcJkn0YLWuhpx/BXDBfWkyaMyNnzejpfw2h2V8m0v5rPMXD
yqgaf42t3l9mWNhADLTLOtsWX2MuDjxG3vlr/A2+RmEIFOtcnH4NyfHXwFz8ZXpmM7rO0gv1Arth
Hrv8yVF5sHZ+U4IcjPrJn3v8YPA4E6LaqcIHEhcZ7hpJ1oUEZV0fMBN5/vcJF0Gw9+fCdq8gt3Tm
Dk7YHGCP7iifQezpvX1S6CW5jODzg71oszG59SQ+7k1TqVrfJwwQAdU8sIjS6zCm24QRhZvvq92m
K2HVrGM657SaQvs5H+gC2cspdP1Pn85ONFjCNMapmNtkUI9FFUNjO1hhV7yCZiseacfKDgpdff1k
PmhwE03RJ/VFwa+wcWvrAUqZO43EOpmeND2jBvqv2wtx0nZMqnOa3KNdGas0SWRsxjwaWk92ivUH
4sP6r/3Yix8hHOoPz8Zox2qipo21EKxASy5xG/S8GR8eLRhthzz8JRRSPLUAtZFk33DeaxQjx8Hn
4o8+9ICVJ/8lkLotDO26MzHvGXNKQ1Mch2+T4k+yN+pHbF/Iri7MYbbxo64eJuG0Px3Kas58IYjE
9Cg01y3a67IbPPiukZp1cxWYZXhXupn3XlaSr0/QpbWPO796YAnMErsIKr42g+JNgn6raGoHqnwW
Zg8Ioci9ZUe/XvOYIDFC0mOMIH7VoPXyvi13/5kC/z9ToE2G85+OgXdF+Z42f54Df/9Lvw+CofOb
g9XUd21hhVT5hIxi/5NaBcBtMua5/tqNx2bwb8s/f/0vTGgry/sPi0DxG+MGW0BQ0l89R8G/swl0
3XVA+QMV0oK7tHK/Q4uvwBJfk+gfA6tqLAKMAZY8OYitRM3KPfgIwktVHzxQH5o2AHUSA52nSxcU
XuUNxre0d/PPEtdzQzrSABbF26cii34wBkOop2GW5TUQmSy/ZyZRb9TW+a8u99YTFojymvCkDfak
UDtpZll1sqe42HsEUHf9mNfnvJVG81oDVLgZZ7iUh2q2DqDyxi2rBLvdV6NW4euY0ax8DEwgKKqX
s/d91Cwr7lH/fXLbWXrO7aZ3IuGRqtmGCRvGdyzQ6fcBoFd1pEC5SPZtNxTeuafJsqeCu6xQOAez
yFiGVuTNhL4lTcVwuw9kubS3oA/4dtOpU/7avUzb6xGgglATmr004bfWruMGdHYTjqWIvqDKOr4l
6RIPK9+HnycbqLkaNOIdBQR6N4w8YGCAUZj1wf6x00tU0IWpEVDqzl0UeccmplwQiciAWjbUND/X
QHmq7dSHDhuJNFikY+3cHIDDtiARUINgo0ksxTwbYHxb8s8lnufOLbZ9lczubkyaDEOhjWBzsIsp
Vrd+1a9FhrW6Z3/BSRyCO0B4oQQYM9FViiX6kKAJPhborBk9uVgextUvbyHu7b2wnd/9Ni8iTWUy
FtwZM8/qsx9Xx73CFgIuwqmumqYfDnQAY82XXy79sRyuAkwR/pAW+2r18QsvTe5cm5v6mJbTjomK
5FDvik3OaoGbQxg/qFUGimsDbwTclYDDcmzvgEx840qBJIVz/l6no/9QUhT8mlYBCmtoxSfVptMD
r4dmT3929lzi6wUh08wv9LAZ9paELrAEnw2stjKf/rgifk7bSRyn1DPuqLoh1kA7cLgffSXOHC4M
ODA6lh0zfzE/tzIgKbIGI6Rn1Y/dPKEfVnHK/sHNpZhYayh/2lK/t1zVyiaeGjJ8R8Qd+iuNbeOg
6UdH4mvEdbgATcD24eon2HEQKclnx/jxC1X+srTjsf/2F4yYwIDrqLDpAp/Jot+rbPGvlHafcunv
unxAe0Jd9s/YBClVZr4vV/7mMN4NSWITSgNU6TjhsOlz9P8NuWT1kJZe/ay6qT7gem1/aDt9sda4
SV8GwYnfNKzGVjhbgI3BzTKX00PsdempdiZFbkQs3wfqqKt9SIjxI2+UeW0stc8GEhP3SQNm2Tt5
+3NlKxy5RZF/n0iXFkjmkFyC4bvp5eXLjJ78InSfuVtXBsWLNGo2QWQcj57Rq4O5Rm3CNXSTEVPW
Te5tqzWMkytBLCes3ZOeOlbftAPliKsEwu5w0bOEc1eXIH6D7L6Oc/LERjupbQO1g1cxI0PqBlO5
waXV7Rzq3qNGD+1WxwRH+LngMgb4s00Mc9u6nT41sIl3AvzXs+Mb4q431LdsUY95a/ifk9swDyJP
sjtztUDDstslf/JV7lxX5hyDr3LI0SG/ErlOrrhk+zerv5C3xhpwWqNOrjKbD4+LMUrU0twLZLQf
8isUZRnkQMJKt9e4Ap1vSUoloUfelErzSpIbW4DEOrY1vPaugdm+TNblABTTAtczJcjqRAIVKz42
pZ8lou2WoPEZFVtHrqenHagg8R2/anYUMMOCDfP2TE4RUItTeBqAdW8bvOOc1Ly1oKHsVUPnMJvo
oHko8o4xqYXbFZXDZFHYktXUyMQZtwS6f/PpaKf9dGm0wx6TUjfxiAE9+FHoCh19IOsNPKVkURtD
17o4Rhycm7F23weXlpfQi7FjwZLjOTdw3bhP2FBgeA7SDrcGlEUfIeBpJn99C5QSrTwZ6OW2BL7x
TZelV5TGjfSvzlZwNiy7uWUHX/ASdRtSz9OH5My7WNqbrxIj7rZ8UIAredxduTD/Dr10pjO1PPRK
Bm3w4YAx+dUYzifcTBvozNj19EKymYEtF0mVs92ujOJGT2lwE4qiOKeshvNNvnykpo30bxLkcqbp
W2Oqx0kuJiBARVt0DOaEvuYU5RmvNjyc8EFCv40Mz07F1qHUnGbB9LYsxgSLSBbvVK2sFzDnziFP
XCx50v/AGcKdBtId0eiyeUp8iydIqqhPzguCGyp2yxu3ofXR7erxpqnN5Gjo1T/qVV5/cCyreeCV
WxHiDfV9NjfqU06dYbLDtRBjSyd4TrzYOfEVzjtbt9zm3Bb6X1m41X0VM/uXaxTTWkOZJjiA3dyZ
2dlQiQ9ks24O/TANO4c86KutVLorA5LbI4nPvrN+5LItUHrXIKiukmEDhCu9dwJJfKVruNFXqU0e
fep+WRQqRmw0h8fc9KiudDSrjiQo9k4A70lQ2Pm4LjduPdPHqhsKyVeRkb9JcmFF+bJGXh1w01tD
pcYVd3S1hmPdWsMmdso3ORHoTcgqf1ZrtnZeU7Y89t7SoPypiqy7Ergh2UkVxU66/Cle07qzS24X
mde8gjDm7MbMsvd2n1mYhI38I8yRB/oyNQ491wFWhHFJmgMlwO7yjNVwLq8GBpJogMB+hDPQ7f2J
ycvQDUEE1lXX2VcouZxayXYSMzydsQCn1vSyoJ74o3exv/O1P6F6U9M+p95Rj0LisbhZHJTlek1C
m21o7wntfkizfRgGnMd1VueEhJYDj2iDynXjOxWA8yZNvWw1sDBhlCbMS7O59Vv14JvdIezkaltB
dKkKvTPT+hIYlOPmzZLsayScNROApT7DyOukKQSqcs1/015cGcYl5PZ/KL0hPDozZmZ0+Qeonfez
ytJ9D/4Je45Rb71ypjOZGHmR4R7r+rbZ9Qv5ARSVgKXLYB3qUSw8hH1xh9RAViQ0/CeC49lxyWOA
h671U8Yewf+v4HqFgm5nrctBVqScB6hWbFPDD8wFMsLLuZJ0jaM3jfWDhxmDwxgf6+gO1tYM2+Fq
qlR4zOuEPtZsCU5VPz+UmfvmxP63/9yl/l93KctZu4f+bx/lTVbXPzEE/0lU51q0/q2/qurhb/jj
OUNdJxR/VtVD/zdbrAwf2lipg+Pa9D+XKSf8jczy6qDkEsb47WOy/F1Vd8RvdHJwK7PQp0mGUT/+
b5SJA/xZVeY/3KjWFnPCYmwHuThaXOr+rsNAwM6qeqc2r+v/Zu9MdvNI0iz7KvkCHnBzM5+ARi/+
eeYgUiK1cVCU5PPs5tPT93FFqEsRVRmdCdSmgVokEoLE4D+afcO955pGGdVE0yvH2IxcYIe4E2O1
TZVk+T3Jvmp2AMYE7rOqk9/GMXOBjc8x2yiND2GcAiRMq5ol2qdxzpQCKolebjNwfIaeFT7nI3IA
wkvsT7ixumttht09fGIj2MVlYrPPjwwXyDl/ue6d0a8oXaP0wAq9OLvJOB/y0X7IGlwzSNYDAr7b
GsKucqzu0ie+Kp5lGmj30s7LpaUZ0vLtUrnUX5N5ojuxWtaZcIhWPlzNeWqHzYzWgRPZlOvIlfp1
SOyBXkr3uXFNZWzDyUEfUe1S3tsPYZDlKMLQCeFwpmZ4FtFEHFo0gDxtsB07R+XY7VcXHfwHB4nk
sXUxElkjfWftT1sSEBE2mTUz6B410T6x4ic8gOm9kyCxOPBP5HVysWRvulHGhw7KD2ppNgZbjtS3
EWr7Cqd6Pix6UQNjqC+3NV0ysiEPTdWMQsHezspoH6Hr29eewLut6LQrOLr9mmRvOpKPM1fGh2oh
sjfdZHnHJuhI307ays6WGIllhEQFT2PaRFtDWpBWYVrxGlT9qmbcf3L8kma4cnktyQ1EhQrGnOZv
moYzjMqQKyusiNyMnfmxLkIVm/sgRESYCsw2HdOjFcCVwwSbvmBVPQH2VgFx894UBAcFyvylmkk/
YSRpzE9+RpboqgsRIxwUyPTsI8nsungOPShbJgYABSJ2O3SZ37Z7QFF44Y9RuKAbiDxCDfMGQ7dh
huXCfrHtDJlaqxCXVeo221SSoxkUWweI2jHu50ePoTHUP3DIaVoOySL+4w4mVWsdOT5uGY0nhKBD
QzJZtCE2ZHPQr3ErVThg3acUY3VuW0RSNFd78pip4gXCebugxDE82lCGxjw4uWmxK3BUP2M1YdYm
3FXDr9mFuOFXeT+9EtME0dKNg13QTx/MLGmPdRNF29mpk0vNCPFY2SrdkWZoYbYvOny8mPVaI0pW
OfkG8GczjCFeGZ+NbJqPZs1X03Iy69mfrM+MkiHoCuqcZHEIYqJgfl+4XXeyJXFJbUx1UaIHotYI
zzV0c6r0HAVwNe1LlHStqjRMX7xMGGI3VI/FOqwN31hVIqHjiKJvaBVf3BFdsR/g4XJq+m5fNSky
LeUNG+rd8FLY0B1a7Gf7Opk/dLAEkLbiPewtOwDon4h7Hn1yTmzGqyva2OrI4kx/q/D1w5aVvDh8
2Q5IA0DOVwgWQvgSZV0Tg2Qj9M0esSZeZhHs/UabiCXmp5iSsWRFcnLD4REy77FApkVuKRH3Ca9+
6ERrr1fPbV3vvWm8JpZB2wIcc9dUGRmYwQwXPFAf0ZbEqwGQ7kbk2bdMmaBV8TJvkizSH3CJXr1a
iLXfAWatO5tDMPauqsoZSeQjpBjPF6zhLfVgauxOS2g8JjpKyHVUtaLg/XD2VktgJ4NjfWBW+j67
1Lu1ZfonsEPuibk/UeyBTHABdclBs9HZ8K0QD+ixHvqkxb7Ck5rL4jbCkH1DGiHXqaYvZqTSGjCy
LPUYWyAcygpZH29Ys6vGyn916+jFNNoe0ev4PeowMoaYtNaM3bOVIzygUUbgw3aL5bblWH/o5LAw
Wx3/mCbuY+A0D6B1sTtyr4BvMJCut5i3PnGuYD/s3QAam+ySW4Kvn4Fz2u1N3qgdYit9s0M7epQY
3K/NaD6yR+sgjOevbUjGQ+Lru2nMd0WNu21cYn7QNT7CAeV0QSUUaDPZJRKMpQ2R/Q140A3lN7dD
HZBvLKBtJt1TBldrZyGC/YDv/Fr98HCLLnl2jeTZZsq3yoz+jRnNixNaR0sDVKmEZk6X0bdG1rBr
h+ZIR7QnzxayYwJkyRJhvR888ufhUG7By7YHs7OeqsBlfNKn1PV5lPVnux7MWyTko/arCxSkj05q
zSsrm0ElU7py0m4dw/+MprddS7ridDlLK8O791oJBCcZH/G9g3SoeuI3OUa9z2kQipeM2eqmke7S
3COjtdwemGm/7ev05HpWt7P72jqTREaB21cx4zofyng6Zd4+G/V8jMru0FXJqY+DdE98Mg5WnxY5
7g24vymm+cB3cSwqP1+VSqt3Rgv43zuiYm60F+ohylFyzG5TXzO9JA8MPTTqxI5YWjlqTYd+GeOa
O2HInoXqDyhwMHMhxkQL4m+tpvvQT+2tjt38vR+Lg+9NL4mbovXi+cAsLtO1st343E/yCCVd7FQU
kFETIkC9jbbK0EUGsLH1HImzHdvhjjEQSjMdyteg1ChOgA0X2NK6otp6KSdTn8vinoz7Fo5XEznr
bun546E4EE2RbIQQ1Q6Lub5YYRGsY8uqDjijYpBEjIkNMHksQ0jLcXxWK/ZtAMjxETphcWeGVT9u
1JQBDoSBnujHIjG8I7sivMm9fFajWX0x8KEAJsgLne5sd5BYAzMWkSuwS1N/4J61tj3+t9zo70Xk
xusOLdRjaxf3KLzBTqTGQz5F+i4d408L0XOnR6c81bPzCZFU9jRiTyQksdsKnh6M2Kz+zPGK10tM
wRvowgYtWNAc5WiwbSxRPTuZA+/Eo3HNmU2t47Z/XdISIDp5xjXsB4B5fgdwr2+97462w41e9JR2
JLM3oB/TB3eAG5dq71WmJOnmXu5+dF18LgZM+LXlRslTEYKRG1lE71Em46iX5P9C6OJLxBuWrOQo
0x3gWA5kn4cXNswS8+Rr1aRfJtPAgekX/SfZgrnyNaMDbNNEs3Blu0kl8rUXN7S+M0ScJXQuOwPs
wEyNxJ0aoQivqLQOXcrEGSIV3an2y0egTggVQeLoB6Nm3D67Tv3JmP1D2U3jE1lraif8GHC2j+39
UnTdVyYr75zO2Y7ltr/RTaCfcTGfQdf5+8pvpo09GPE2qBwuiNiH3w5nbB3ZlsmSq0ysWyFlzM7Y
ri+JaHEQdO10yRWZGwMgLyI+63diguh6xywW91WF2ZsDsh23Uktmwk43RODoUeDuVK5SLq8W7ECN
POUcOhhIyRqIP5oDY8M13iePTZ6a5IccudqXIrOdLwqpG9T6LvQhQ0MHF6zpZs1rbi0ughn3DAVw
f3L1bDC7wR8orTtklIrpKDN0TfaVn21yKo91BN0XqiEJHPkQnRs9uDsQiuEHBuxdI64UWuu86D82
/nx0rOErOdTOvhX1Fx+VHDrfCidUEDrHAJL4ah5tf8VFueedO9nJIn2Oe/D2JUq4UenPfac6xOcV
GTQVdBA7K4NVQxAnMRnlIYIWBPytgmzgCexeHXPDqEn6U2EO24AleIK44zlWTrPPKsc7x1FenlGs
5+uUNJJpjtDA180jVhS1N8UXnTGy72i9t9i6n2GSQ9AkkQQPvdw4UVVt8BCvvD5h8O5MxdatswPU
FdAezdgi2rfEmrafuG3VwyMfa44U1tgKsi/72x7Adxp9HvzuQjyevwNqZKxyv3oey6LcurToWGfy
8+Cw+MUZn29oVxI+IobKVqFbcS9mJRNV9egPudo7oXzPCv1cVpN9ZzjAlLFWUDLbE/E7GA6aqttU
amLlWtkNntcRKeNsWB+zoWHqmeX5MyabfE2wBciSyYBWIsBJYIZYJ5Ft4AJIyvICe/o5r6txx1wB
HnoZxF/TRmzEiAltjvmkAz9ekUu1EBi84NkV2aWOtLo1WN7Xui6+UwDjI47arUjmch0ZjJFH1d+N
URvt5kznz41KFt+8Dne1KvytUhQ81rJ1mIwkI8yLA2YacIr5pl3fAAJ9Mdsm3Pjp6OyjIR0f6gmJ
hN86AimCS+UjKoRRVXIrxknfLBMRPkbj9dxCiYqUOd3I8TgZAjbE7JSSHXjfY09whwv+t68lPUcm
jFdgim9hBXwRm+6FVnfixUh3QzYfAy+Fs4rCOou+G1jsV+zPzQt2g+pQp819HcsztDyOyAjLge5j
c1dVtLi91Uhky/3eKm2xkkly9tBaUSuYJzP1nm03kisZz2+jq98DHYK5T/n8lPJBd1e3DJ7Lfu4W
BVX42SDibq1Jj8ERxNxIuheM6y8ec6XG90sgseBerNCrbmDZwOEWJik9qnpIBio0o01QzOsZpCfW
bPOWBtBTw9m41w7ueIKvxplrAfX5yuI2qFemUUW7yfPaY8Mn+PPURN/k4jAjbZG5mrTAPeD0g74W
2flrVsIa3MaxyG9cWyjHx1JmFHll426sqIHN2FlEK4AKIG/DSfdJjJATdlBjRpinu+rVYkG1HgfQ
NY1d1c+D9rLjQnw7UlmnR9+Nir3yC8gRxKGcB1M7uwZn1dTAwqwRwyEdSu6L2BDf7bjV5zmKnRNJ
KM0By3F60mUw7WxclU/oI5aUWeuNPj65gminyQ/NO4jA/RqWeXhhuSQhKFr2VZgOcXTAg/eSMLQN
SQclazJl7Dofx2eDxT6QKFN6okk24QjvLK9ZusS4LjfMN8CzSvMOJbe3Jn1VboEZBNgUOufgZkAw
cu2vcst9c8OMV4zC9lrorDg0yXQk7gAa1dDfyHNbgvgicFap/xl3XIxPxJWAXaIerL1dUAo1M4sk
/vPsh9aa707oAPax6Px3C9mL6QDedPx8O7Rh2ZHa8ejmzEmzLO93HFf2lhN94q23i22W4rWJqjsa
Ku9RJ4ba0w4zdZFj8tqnvk81rcz0ynXNTTTQMdym1j8XLZSmCqjyxgpcWLcpyhEUiqsST8PZZWC+
QgwSH9pULeAqpGdp15rnLoVH2pbyez3r6+Sz1Fj6C3ClNwyQwXacw/w+aXgbEXusFgkbQKUM3+hg
QJgh32CT1h6gDZXcx9bCeCzza+i4H0vPb/fU2DXjZD7+7TjuCmGyXGfmkXU2/QygwJ1OcdwanraI
UOi+zWX14JTddYIvuWrIHJpDuWXSQK9lSfb+BqDZAa6aFZAk5sh2bUYjpzJU50NUZs12TqF7yRET
DN/UtSbpZmXqjjPSFs2GIvBL7yZfYtc+eqq+H7tyPBLHZ21oI88c0R+roC/Yf4xb2i0+yWJyMQMT
7cO3wQSorVEZjgOjFIh+EHnksanE45QYRxbgWJCwO9a1KKDuRnPxqVagi1bDMHg7LKVPnJ2PFj5J
nhGIfLZddF/esA4bWsKOLcg8s3BiKrARQTycIrDjK1sVX5CR+w9JyB6einZfD3jOnFHOz55Q9+6M
h2KshIXw29x1re2C02jYV1IsGxsHvwvif0jXrIi/eaK+tbN1Tj3nTbJBqLK3TsB27rzvTQ/kxfRA
rCygEzj+/qaG+SOSKoET2X+vOiRgGWCwqEaMVatlq1cZa7bCeGpm6AfunPgQRArmAZFgxs2p9Tkp
k3vIJGm/bnXjjOuKzPi7XPfWidWIQxRBCMB76GnMMQo2/CNuctBRAAlh6W4L9sMACToQSDWoaJwh
jckeMhlzirE00zsmOeGJK8uGyyCAMmBRqPWFlJ1mr1or84GwEvcQZ3Vw73GqQW1rRWOTrhLVEWtH
qvLuyVBO3u5yrzWmXWOk8HukiBi3OfQJE8eHpeNdwna8ZhHAa2SzESRCx5jMi3Y99aVNRzftLgGK
M6YWv0t9/7vZB5AAbm94vv7X8h9+p7jgnIu6//3nP7a//5n43s1b9/anP2x/zNEf9LdmevzW6owf
/T3od/mX/+pf/uPbvzKNXwbefzeM33AUN/F794/y+z+Al+r8y58JB7///B9jedf5zTep6YF7oGXm
u4Bi6Q+Nk+v+hvgJJj4+JvTZatHB/wQceL8tkcSE4i7KI6RO/NVPsbv3G9gCiTLJc2zoQPzVz5fi
D9U5r+LvL81/oUJfFga/DuWJPTZtExUWWfGkVcvlmf8qc5pEkTJhHs0DnPh1Hn5Hd3zHgP2Ip3ZT
0M3CsDoh4dv6gX6B5LVKZPu7gO6fPgT/P6nTeQjScRiz8ZwtX/wlfxfztVN5FBaHEkzCTXsfYpqn
1axbMitqBEGJYWYrlQXXipgd3N2qwCf5qnprPUeboiLOmpwYwps8LlhwS6641ZETrJQNMp+DwaDh
YO/3zniUf4SGgV6GIyJpLea70WpSChXy9NzOJRlNSIQJWLHZzpXdwj1CB1WbfTGtZqzxmv6/lUSF
ppodbPFx8kjo4NNwABq2yuWyUKWhoqfBNDA/qI4nQDeF69i42jZjE4nQe9umuLz1Q4B0agtYfQXd
qHtw/FchjW0bum9zyyPIE0GWAetuhzu89on0iba6zDY9x0qj08fRCBC2sPFN6XQJ9Pusfcvcx5m+
B70HFQivDwr6LuGYh6K6h/3H1duhm6XweM9HeqYUdA0V+PBeqHATOrq9FC0+zsyEA+tAZyMRNk7l
XZgTdfw/S75/5VhBlvj358pdFJe/Rnz88QM/93vmb7ZYvq4AUWxBVjWCxZ+kFAw1mGVQKnp/PUiU
+M1HX0lgpUB2CNiEpdx/HCS4QUzB+u+n1+YvB8ffHiR/NXyQoY5px7ZdQU6g9UOw+etBEgwGEvDC
to89E6pgYyVz+hhlJNfYSyYOAqH2k8/GblehzNqJYSSIOKN891tzfLYLr3pV6IA+mbJoP4WjaW1/
OaH/i3NuOUN+2T0qHp1l8vR5gLCXnR/H4K9cF+01gRh8dUx6Vb7ZpOLd12zul20BppI6zqY9uEFK
AHLp1O835D894ORfN5/LXtamzEGwarqeoxbIzZ9em8hihqBjcM1h8IKgmkZh0LF/Tf2mhMxZ2e7F
Mr2Cvd/kuOdR+az9kib+PM7F/NXVjAA21TzJU5gxVUPGnDFf5RjYNnXpPLiRRyIzM3xMDGAYLqKS
SLvNivEVo5cVlQjobNW3+V1kTXy9XQEL1vTqGl25cN2N1gQ7gyuOjJoTyoFgnjjWa+hBXi9bdGJz
65Vnt1XzFpCJfoyo3HflpApaiQ4uPNw7anysDFGylrEyPxlNYzAidZ80Qj6Q5XMNysR1qoLuHgyy
wfST0KgSsj7hgsE6NWbkjHOHVml2h55dZ8DGBGgeUyJrnF6KxMvtlQGh92IPSbBxmqn75NFHYNA3
M1ShJiaafsUb4CwO42nHqMvZI8OPwdBbKLVMx6offSz1D2ZLn7lJ8BnQdhKkzGrKbFj6jP520LKJ
d70cORVjvkqPY+ABtAzqGoHhrKLuSegyog5xB33k2s6oIoGuP44x0iuyuQaSeKEYmJgy00VeH3Qp
KF7bqQj2U+G8tPeNSdccxtbAXAOhYdIAwdpU9EsHm02twSQLBPpg2y8ucSzbyHaK+7Roxl0b1laz
IliAOIhlR70KiSDfkdzS7JpusO+nzAJZDN34ax1ZmOvNeOd3fb/hm+ozRHPzx9maeqIKSp2c5oTA
Yc/u3LfI7aoD27cZnm7VHaa44cin1yYV0U2syYEhpAgX70nX3XvQ0PC0eOPJ90TwEXwaO6QhYlOT
uXb0TQ1mfycYRNqruHDzb5arlnHCXBN1accsS332Gkyz+9mWK8dlhbCoZj5EoZHIG10V4+AVK2lc
JkzmYxxRtUt8Ld6HoA5R6gUFTpeqS4HUosfz2PEmeyY0w9c07Yl27tMo7zEPF1VvXtuaWLC3Piag
5sDQV1l3Lfb300woxTEzZdK/AKML/Qt6xfKNVWunWWNo1I8u4OfuvQh0AgLd5+5fg3MnM6KjOTa2
ZeBNqK5FMbFcdzvQcL0xxx8moCvTYWIvovE9FCjXyqLJSSDRUVgt+xeIvOwKCM7yJxucZDik+Mfq
MOIq6IpLEw2EzQC7Kd/aEs6NIAOUj/polscpbdNHlPPLYRjx/BGCFnfAOtybpUsycQzL57c1y3Ob
osD+0ASzGLY1gCek2L1qP3WxkyjY1D2Pfgzd+VCXKBvicqhegUCVr0NvEWLm2z2LTvLApLdtTU1w
jTZH/cWkhzYZRDe2efODQWoGLlX51kC1siHPZvPux1Hu88zZrifa2naJxzmaAmhabPgzemJC08o1
gbWIH/ZjQBdMfLNSYnqztW7M6oQO0eT/0pCikM/RJELMlqWA/vsCpiSL25Vh2MWbnrqcjw6rsHPZ
AHGoW8Ej7jH1G7tBd+gcFEL7fe1Z2d1URD20wTJmdghQZXzQpKbdqZKsxRWBcNldY2ds24vQKe0N
yoD+OALLR6AKcS6/5CjasFDzCPjs5pU6FkJ4Pev1hr59lnagNwUa989GXzDH4sVJ/XVGUi356B64
kpWOJq9ZRbU7kAphlGSrY2rZeGBsVgGQkGNojdY2HdryC+b6ZzkODslqfmLvRecPD9rJZLYx2J/0
ey/yMCUJD+sgIzWftTUQ/Z1Ag3+N5JKmbhhTcYmYyD5ZKbsbIETafrf7AnllT2e4K8Hjo/M3ZgAI
9nhRWVKeSfSLaAfnZYpbMyMba6+yt97YiLM0MjL9LGt2V3yAjKeUewZnNYC9DWN3ZJqizl1rje5k
obiXjH5RoCL13xeDnDj9eidpFsIresrQVjtsC+GqzWX7P5S9f6kftdB/07b9nTqsRafbxoDf/1Q/
/v5zP+tH7zdhqkUyJu2fIrA/6kdf/OYo2r8fzenPDpT67mehaP4mmGULSijlL9aaf8tZg+jsL7UY
qD5qRUGtSsenTHtpSX+pxZAo1eiJ2/SYI5m8uiEhrobVcoQS/0ikYkeiaFfbggWb6BiMih8Q+B6u
46Vkv/mMcQSgWQnAGSVX6nDE+gKJLtZSa0T2r1JoCgbEgyptCMFBW6rncxC7k2ZWs9BQQRhcfZd2
k0fJ0G2iFkxvlK79NzfxOOrqmAK1iSTHY6Kk81gbzNaaJBj33jCM97PL460k3BOX8MRT+aOAdEgl
AT2kOOmJvazepE/MKG18uilw/hwnPdHQOZFix3PIfncBimDWxslj6i/YWZie+7UPZejsBt9l20JE
Txhvcx2ODaPPyLBfI9Of8Bz6rIGiM/kcKW5EhO7VcF9bGEZWbugNBJrBQ/V2Zcpx+jiAad8RuJlz
mMRhbjLda9FSEA5hSvso1PIvQxH52CMJTiAEdnFNhsZioHR+mCnhw2KsFIM3S0jFYJmgqa1yJzBd
B8cK8TgEct4RNVNuS3POUC25U43QOqy9lxl1s8GUbhi3cJvcvcaS1/EnMgn65h0PSH9zWWO069QM
5SFzpGAvZJWbIQj6lyZ7WEqsfd7k5lW0Xrb3fPqG3kvWfeYw/2RKXau6IvA9tfjAEKK96kjMWxsT
hpjemcZnhqvpixlNZHxkVJLS1ijc49T+tgDrH722W8jdY71BN+vvuGDjY8cs5jWxWecPUQTcw22K
I07Z7oSl6GAJkdHNJOkDVCHgPq4RuiQN1HsDtTwD6eI4+tOTy/CtWRm+335BXR485mnkwoqSMSxx
J9+aA9hG18yYAVQKYc4cZ2xoiIioDRHtw7H0350wRRfTBE1yD3mvfgt7xsEMpZmL+JPHwJJCzIBv
4fBTk1mYD02LdmqoiS2RVvaUGJX16jghQdAAad9j+r6PDlr9jRqk2jFi5hZi3YpwasyPjRy+BST6
vM0oWrZ+VSLx7qOwe+OuRSCO456sELVKq+Hcq8i+y1LwP7JHscxoPiDqJlTpsfSFQ2qSK17x6no3
kGUDa4SB6yRJM0jnpK1qpNxPrS7DO4nP4JDKXJ4HRk437B1oLcPKfqiqSNx0XyUvdRElr7yjcGBG
Lc+MIbKDLorqls4qe6+AKgYLo8k9xY2c7/Ev9yzaanQxcSX6VVCBW56SLicqykDKZcgxvnpTIx/8
GUMNI26+9tnYBEjKQGueCpahd5pF+aVvZPxppBelk5gG84pZKr525NE/6RSmDplL1QkkY7E1xth/
RWWTfGx6pzvD6iXKl+YrOZmzO1s7kUf5vW36wbGaUXp3M4F0JlSSXVP39ne7b+o9477p05iQp4ZA
5gjmi6w9sqcysyw2gY7w+P6QVRbh0fIrAuZNOLc+1uNU6a8Y6S1C84rsYIJbJMmPDZ4QUP9gFbo7
K8JsMI9O/QXqnD4DBYh3IIRjaC9qeEhKVqEQhCYGbVo+BNMwvWjQLu92IPoHXpDgbiwrItPdiVA7
NVC8tF23KfMxOQyZAvusEoctvC7T5ypusj1vO98Wg7RYeG7VV2mghJu9nI32GJhyOzpAeKH1dPe0
nIWFYoauIrGo1T3Wu99nK0LaB/tM81FmucYS/Al/en+Ngvy+Qr9ys0orfLE8vv+z7de7UU7Q0Mwp
Nq/4zM2rT+zxzUDR+TCNPSGemMP8S1kKspCy8S4D1oNPnC/qiXgRtZkRHuVr4vtYpKQiPFUla67Q
A7TPi1FcNS4835UcNahwzoZjJyerVuKDMyG6XJudEaxbaFXvUTKMtGmGB7Jbt0lyaKe2/oKCFbFn
Qpb8mGLcqUvrc8Ia95gR2LCvVRw/kY/UPoZEM90A8yOw0PWMg2dK6+e20D4SJHJNe5YVb2Q7IR0W
hLhlcYnKhG+PeylwH31d+OUThqHaPhSFPZyMMO/3ATEut75rsFFkVrHz4rr+SBPZ3o/kK24m1c97
GY/RAzdb9er4uvzidYX7HcYB00Cna0FU+eFXNuLJVuG1IRmv2g2lB7NhbOFgCWhfRrk49n2jZXsk
0mRYmW3Wv1U5uol1bw0yWzuzkZwwhdYfA11025Lo4aNn5zEIfidJvxdK1DsAJPUnLywcZ6vKMP8i
w9DbF/UYXLUIvHPv4QnJmBgcI99DKpVa2WqyuN/oi7vs1inTv2MS0F7hMZBOQ5zTqS4BHAQdhNJE
pWioMpeRRF/oT55Ca2dV6I2QlBJhumrloB+qsPUus+FP30ypM01EZ7w0ZrzG52zojKeIlvu1jkuO
HhIr1GKJSIrl0AZEvwQzbzvMXXfoa+UtRtfLsQSuNPXoXGhebW/vkv++fCaGWK7J967JEorKNR2G
95aacArNWL4p3ZZXIyzsDx4CqZUwR3kZcK1yDE7W/bQIysOguC5v4KnOpABvq9c9oSUbWNjWVdOI
00eUctUQj3hfhpZ8dr2uBw5hIC2qccoYBLAQhODILdkDwL3w6myMUlbQzExiDcF6kpzSQG8UXYXj
fuj9DwKnLELIFhJL1IgnO0gixf6yUvdpUAdkxfSj/5CFBZReJpjrwZQXL2gG3nZgcKjrke0oh9FA
Z3lbQXLKt0jHVgcNAHlS0NUksxkJ4QdZSyZdMLX3pIxV97AQ6kMSWdZhlCykZxvJ3zDM/rwPRON+
ohawnkbpJ1CFbel+93JDv+alZ+/IAXmx68zdGon/IK2mZcJfmgsZfPDag8WRh72zS6LTUDUGrA+L
mGz40U3ApV3P73HVQIJs42A4WRref8n1NiFr4KNJaG+epPZ9QG26I048P2tYHoSxeDSGG1nP1B8o
5PVNhrpmEdt8LMwmv+sxElQEYphqz31X7HqlU7bGrOoMJkkHq8y8O1e4I7eCG79SoDkokBJEVvUU
HIgUClA2pz60S9EAJ7EzzEt8srN7QhzQrjMzS7DSmiXlK1k1WwJQhkcH2xgkCDkcHXMq7tiKL6MY
6TR8OHwXqc0coYhJrT0wzPmKIYNieqRSxa1umcOHHrrMs5mW2bOyqAEVInbCX5l13ZGA7J/n1KFa
Ce3gaLoV3gbyyyX6e4LoUCL1wTHWPeqBMZTJKemQ/SPxFLGmxPTLA7vIsP0m88Rt2cWk3SSQr8va
uwQ92SNj5zXkqaModoxWXhHtTDe/Rhjkp3G47sJ6PEUFfu+Qwv9lRnWVKOcpdGJM4RZo2RgRTCbV
KU9d8Tl2lcXePcvWGJ18SrLceSHZGECmsfDQhkhuaqiu20rOb000sUo3Hjwc4WhsgG9ns4iQVqEY
LLti2JvSUOvUhsFGi3COM5FvsyR85m2ROz0hamdz+oPJHayMLL7rVSyvra1excKbHXtYZmGaZps0
9dCm5BkvTD6gTctZVzMbJqPKhZeLklqiCfV2UVhMJ4Rwd9GkrI+yIWl17Y1lvjYd+IyCpd96NsYZ
vyrwl7mc2AmD2Sc9eVjBl5Svk2GNCGEQyue+t/fx3t2NTpSyuCnSa8HH781o3a21ODByrPiHigCK
E4Iq8xrlWYzdnSSG2Wu45tooPsaV6+2mtgM3zmRoPSkN1ppYtlthZNzsaTLd2SZPLvGybTx3OX1C
1XSIU5jA/tK1/gtDejBVFkYAdgfSdTz6wz83hlHAOpt5anxM8pa2zhhd5HKzxykNENH5oMyifq+o
pQqubDP9f6wh/7q/WH65Y1oL8YttpPixpfylK2W+hjKPLLWjGMvmfU6a4kLCYHTnpX76+PfPE3bF
n5YR/CrWuvxv6X491/7L84xx5zhjlPOrKqsGMY0MPsOkHZbf/v73/OflLr9IuSQcCNYHwnH+sndI
mU7ijnDDo67QMUWgj4+OZgqVEfF9Xzdp6l/IvkSpPan8rXLBf3KqMJ00gmhprtF6Fv/mHsZnZe1L
xV4BrRwmmr/0/trsvIhsm/BYj8V8NfMGLGeC9JX9rk8Sokk24/uoe95nwWjzx8vx361UuMbvTdmW
37s/axN+7Mb+Q7jw/5GeAbacQ87BP58f3b59ad7a9M/mwt9/6I/hkW//JoViRrSg5EybuIX/u3xk
qPSbabsgWTy8gotL8KeIAQOhabIM8xxowK5nCz7nf4yUlPnviBbwrfz5G2RSwZlsQ5f9pXQYGy/f
sF++rJkk8GpionmR+ez30XVOG5QScJFVnTAa7d1YTbRVcY+eiLQ2r15hpB2ebK9xju3cBR+y3Avg
VPLwr41InDvqCOcyJkzA0Lga/4e981iSW0mz9KuM9R7XoMWiFxM6IiO1YGZuYEkFDbhDuQNPPx+C
dWdIVt9bU/tadJt1V5EMgXD/xTnfEWu7gyG+srFR7+o5G15dKJU3bRjIfMPgfGDDEmY3tg4xwWCv
QkQ8zqSeWmm3xrnhwP2tPPAZptyZY1jdFYVZ3/VKDQ+ktDI9zaakeMGppk4Mr0Oi+lq/fqVbi19I
RTPslQyb6KFMw+qhtXs6+GI+dqGlEZYGyZ0vvfnBtMr2gSs43lEj+bdz3BN2rZz+hFF/Rg7pFOvR
t/TWTV2O6YypwtOA8eMjCCp5yLoGJJ87+yxBpeju/MBPP8mqGCYI0kDVYFbbuygNrMfAk+mDp31C
dE3oKCvDrDX5Zso+h7J75jLpyXezbOwl7ujQJpHJA050KNampT8XWjNsxqaOi8UYs7PEaU20gfC6
96yeoUlIvsNncE3VDVTbdEci2nxqKw6zVTo5yQaIHEHwdYG6PCdU4I6FRX4wyuQW4SIEu1wXGBI9
ZGB+FB1M1agzq5LhXBtWhjumQpPRE8f0OPVgnwtN1EVPRXwborg+TJy71wHikrPb1dOBs9P5YNjX
kC5h9Y8+ywSNdtIoQKOzeKLaxsbISmC4ni1p7qQVQJSIy/re6E3nsZ/c/g1zbfl94o59sokkJ0NM
17dV5xk3Thbs4BL0r3xW7Gk596I7Cb7vlYXjuKM8IhWOqowxWTHvlekZeCJb/VWqrrulRm/Oue71
OnKWINOcB2dhCkfRF/x0AzkfrYVKhQ1qTemCBH3r+nV6X3cLcMOPZL+d4mpeVSYcPTKlZpTm7sdo
j+FVTXe6xxcsbtwWDgIxs8j2bKKLQT7onbaMSG9HI8rPYnbdQwkn6GCOfvkNF3h+Zwrqrawg4we8
rmB358XGF2THYbWKk47sK6l8PE7cfMMVgZjB0yTwwWcQW1YELOYIekrvFcWv+YnVij77UWFuU7cb
rjMYdYwIhRzvW7jJb7IUZJgYpdBXwsuSp4g+73bZjbQkqe7HMajvMrPrH5gpsFrxnJ5uYZyR5lkW
mYQeJrB5BWpjiV/tgf902F8Uchw/PqKljhmvWO0Rh3xXrjDXURrGWsKYpleoXjhGxB0Z4vOBwGZz
OxKCuM0MAWAjBfSzZ1jFJl1m4ZbaUt5WSZXctqlrw8b1nfeSaGIg6IjnP3VxCrmROKPp0fcLJ1mL
ujS2c26lB8+Pq9MwA2JaVQTSxuvRkN64q5n23eYx4CwcJ3VR3Ri0Jy+BVdMLB34Ti7UrZcxJktHA
QTn7WlomeJTBr/S1Mwfs8plzZsWGCF3jJRm7LoIJ6LFFKg1y05zMImd+zmtp7zTqQlxgodD3xJVa
n8gHqYH8Ia4WcleyJDP1NZE7oWbs6yQVlcOuHUVSRSwyJz8kiNEcOvMxRpc6+c9JUIn+oXfSYcQw
CbWtJprWxmULbR2PIjD70S7UY5vrBHhIUsTQMVOiOJT3XI25ksGWhZRR7Ixh6POvUyCEVTD4tdqW
i4vL7T91AL+jb//9Xx9fq6z+U6P48z5oWbv8XRmw/iiz701b/6pm/PGn/lEHkAv8B/oebl/fRkoT
ej/VATY0N9OjDnDBtiJnRJ/0j12Sa/9hInT02XIuS6QLS+3P3ZL9BxU/CkeqQawSfJ3/TmFg8W/8
XFmbHshZ22LlFDhQgpE0/loX9ICmhRwGfcNmMtqOivydVePgA8S1o0a6Tm865WAuSLw3i/6NDf/4
XLidZiIQ1fLHvvIvdT8WROLfXw1jKRurOPDQBWj866vBMiCKiJ/DDbeNdcOeCwzQEDTIW2gZm4gm
1R3eglFQ/rZV2Mu1zFtWpziCAxdAblB/jfrevOXvSDG7lqX1PHtGaO0n34u/WZNh6d1P3/f/0IDZ
v3Umy+eHpNBHwU+hbob2b2pQN0NM5EdTf+NoLyGGBLzC8+hGobPrWfMQ8zBhvmY3gsRlZorNYr4w
nX01ttTu7dj0X8HAdRasd+Ftuj5rRq7gFOxR0HrktiZNnt4VQ3SquijtNtSU0UuXyqsCapreZp3h
X2cYqqr937+rf/4aAtcxgfmhgOMiv7zpn4pFtoGJMkTZ3dRA2F9g5FBgMBzh0RD1oO+Y50aPIrbK
17//Z5dn7SfJmUkxRpMTcPHzLPK/lpf10z/L4Zm4okvqmzqcrRurSIcb9APrLIzTl7//l34Tt13+
JZAyZoDG2KLS/u05E4ydZkz8zU2Idv1joWOV+7gPCRYsACWYxErNa8ecwmadO2Rn/KuHZnkofn2j
PCg2AmIHLvei/vv1jQaBkzHRAK0cyML7qPKBmOhyeQ3eXHVb4kthelBXpkDdJNsLWTTBN4x+3VFF
k3vWPo6aNeRkHLp5UFfPTitsmLfhNH0TsOxIcp+rYO1Fjdse6NznfwjY//pn+s9fFIHiHBtoJ22X
3ypn2s9flIklFd1ibFxbmKI/SHNnKG4ZRV+77IKmOjkx9iwgi2C21rNMd37j6mxtW2PwvYeP26yn
lG2g2+TjN7ZS7HE9kjx+9K5/+SIhIv7+KZN+wkNELcvZyq9zoav89DgRKZ2Zbdo71zmbzzgKN32U
zqQlMCTd9RB3IUVI854dC9lCaYr3p7XqPSxosS9dYa8LlC8PovQqAodLlXxS2K6OTH1oXTwpnv2u
INFKYlUemjzPgL/RlhMz0NU3ShjdLXlhhMonVoQ5bEbptKbkqqhg+vLBzpO7ZKodvSqHQN5Ajnjq
YdHiexwZIljZZHM2uMM8r0wV5ucSutxbTF7PKfVD0FCJHiNmyikbUR667MhmBTqHYtvJ5hlzCBmU
X0Qn+8cBJy9Tz6oPAMHK4ejGtv0kU0sV+zig5l/NaRF/jhyzHZGhSeN9qIJqI0RH1mZTg3mQUfkV
gyiWDuFUxSOZ5pqEAekmJxauKLr5HPYWAvVbqSo6J9XKnWVpa9yWSOmSNX7tULLwSGMoH067GUR0
m8ZGYrKAw/rOVWOTPo9JbRX2QflKnHt6ZbeReKQu9fZDlBv2rvOr+SMkmHfLqhExLJBRCJtamx80
nOp7lwhBzoPdm3hWExvCme6p1hysOdspGRkdtgxlGC471aHmv8qc320bPuhqBLnBNspYBzHy84BZ
L2rBnrQZBwhvtW/9YoulbDLvFX0+xQPJFqucJwmgaa8wP2knoBAv5rmM70Fx9lW1mhDF1u3XlFmQ
Pb91inHcEpbccpQ3X+ypynsHWWI/DMK8AbxQFawAiD/bj9HQx8eKFBc6gyUwzoQLeMwnKBtYOy+S
C2lGmq+rWjwG8SL3hHmu5NYv2M+uWU5Y8W2KGCFgWzwFKt1MulzMr13vLBOquLEguw3chTsfLkl8
O/LT8ZO1ZNPNA+egid/VZdYygEXDGGELGzMffV6EqhrLr4nJteliloHIMFWMPxNLOfAJqoKdVyfV
vA5njxOztpn1r6u0hcrH5D3p7rrMqIgBSbLwuzEwYzA3ZmP3+8wNWX3DsUiInnBY8dGT1rqT83To
TE438l+TNFhygsaZgWrb1dluKv1qOphdV4m1ZzP2XAcs7AiKZDhorPla7U+GqMjawDoCiI7/MQ2o
niY0kwEBwqccrmx1dFAqltBRe/9hHqBB73Kjsa2rVKUdM/AgtdN+H1OyQ+DsM+eUJ7Nd7AbBK9g2
PRqvLUOFOVoT+iTUdRWiJNwCAyPPObYsosAdkDabJGbdsQnqka8zCzrqk3rOnfkblHp86iEvoNrA
00nl0TIz95CQxu6v7aKQDtBT8HzzEBf0cKoV0R0J5bmLShgyy6oS+WxcwcnHKy/ihB0HShSxtaZ0
bsijtFSyLSIXT+zy31stdnr4+zJx8OipzJhXvc6M9xZXJo7JjN+RfWORBwlDBdiK4TxNC9PxxheI
ZhB5yP7aG2quJOwRBX8gqhw+rTijl3ubLRQiJzlVJVpb5c3ZFduH/snNbe/D0wuOMLR4eEl1weG5
7fyZTL1qsEifLx1ZQElU8TazMvlWKkVlkSf5+NjBkPwsEBEdxkARghIWSLyg1Mb8PfjQc/yF7Wjd
zBqA6H3Xe9aThbMOmxl7kXDd4+aj/barnFAUbdvqWAfInW4zI4jYOUHdXdd5LrEsAv9g08v8AQKO
VHw3qap5YQ0dmXXFDRa9OJC0gSFwSqJ0tiLdHPsuiu3FJVkUD3ZYo4nXbq6G6173S/GJMuPOg2ur
wX5W/NNNM8/Q7e2qn/dmESxvfnnpivOJ14Xh7QbVE+9ikARirVJAG/M6KliCrUWZFNl93QaorNqB
qiDhP+NMtfs6vaXfnkjndQRUyGOqWj1cVwasmlVmDpIJhMnkj/DFRVnL/w1bg3fEAaKZz1An93X1
EgM0W1SkKILD1Ct4LqbE/1A1IwYGavn04PTa7K4Sytz8qhF1kT+G3Bb7DnPzjYwS+eaaNnqG1E0z
+9TAZR4QSTakSE9tIFm1BJOzZ0BPWpoZyOlLAd7xTg+d2RwYXI3FJ+VXSXeA91h9n+ZoOUMyWWL4
9JG+bTN7WgLv/Cr6ZJgxiaVKJHIVEDi3nVqVPmRN311FVZF7G89u7YRjz3O5jlI7eoGdOSZb1vn8
TGYjdqKjWzeW/FZxILM4sniktmo5sbe5Z/CJ6nEet1wySl5Z7WD7yEWwV3PTOqNJ6S3z9zYaoydj
okw/4cQkCbBn7AVTDX/aeMyUzV+lWVfPa1clfnLEQZBidS0inyTVceyhDQXlYz52kqFOd3ArTTDp
rED5o9+CR7EXZdE01zWCDwChptts2RxU41UyKQH9yOuq9IlKpPsKK5ZjhKMTIBDufoUCWY0hMqx4
ko9lIq3s1WpQm42rmQpsegb/ZkT8ZV3cbtPAKJKTEQv1OU0YKK6hwvkFGi3TuofOGc/7dpBdxo5q
4CFlA507dzgwZ++m8kUJfxp9uH/tWuj9cG/lqtuqlJinrQprVsYtkxPOjq4rt5Z2dLsZS5DyyFkI
9ATzioR6M5H43ZFU1QH7UN5kPeVpy7PGTRe98KxX3R3MXYsDFukBvLEq9dVKD2+kUXnMdP0SCZln
1wTXKi/p3Wt0ZeH4IMkWbLnceaK3pLbybdI4TPqcOX1BegaYZufO1mYJ8wKBGO9LawxvRWsItang
ohG3UFfY/ckC5fW3EfjuDjMr8CZtmsdJuvzuJzjrbFiYRF1fGo//TFL+xSSFxR1NxF8vVP43Hqam
/vh5+PLjj/w5RjGjP0yGJQ5BmsteZXFl/Qm+Z8KyWIVYqVj2wmxk9fGnJHcB3y8bw3AZlPCf8Br+
HKNYf2AuRVAa0H5BbPy3FLq2vXQ8P3d0UUh/YUUhfR0TH4qnX3uNCqhbpzF+n61MQCOhokW6CDA7
9OAacpaOoV2tAe32MwBzu4IQ/6lnnWttCy6E7snGcQ6nnWMQH1fZ5q2AdheMDDDxdvqE//lAPnJM
2NwRSrv42B3AZ2siRqYDiC9lgAH2bLsaj+1QVt1IMFuPrkhc1+WEaIvAuJCDg8n5Ga2KPhEoNJrH
PPOn68mNMUY6UpxI6341umbcq2YMkrVJhCo5d+LMapmsoFwPC7CvsJ/AvELpz1IiOxaYNDdg2I7R
VjmSH2oJJaLhl+vrh7kYvQ9T2GRh1H03XmdmyplEgaXIMWPij67AScxyX+sRAdHYliiZoyY7ckfI
hZ8Own/dTSZhMAaBpStfTP0etzrJvEZplGvgV8VBoKrZ5XMbYMExav7i2kV2vK7GeLyFXle/9Wqy
HpSPVnnf9Hm/SbuOpQxrBZtUmWSaV11RtZvck+Nr37rTSzw3gQ/7XgoCB5tQFyDPAQ1xFJiD/RqX
uTwrD71cZ/vt1rVglKAdlRbmifasUNKRWe4GaksRy7CEBZp39OMueEGVo8/2pW/ILj1EeuknxqW1
MJyly5D0G/al83CWJoRRMv3ImOOSzy5dinfpWLDK0b3QCpJTTg+DRYXmRl/6HHtpedTS/FSXPmi6
9ERQ/OmPrKVVCsBpf8yoxHcs4BBsL8FC5K6600e1zCApsyuarkaLR6tu0yuYceVrszRnsTlaai2M
pD+ULKLNjd1i968mGrqltWOMEgDyItWRh+bS/SUJMohpTDQ3UBvd6qVNlEvDOCytY3rpIpulocTB
gZHJSweCgCjEj/2SztwvTShG7vidXwOdaZ1b0ee4QjGzovsei33SS/spRvdwVFBAATAALFtFddw9
hu74hem4sRmXZji+9MX8ArIj+jqnWk+XzjlZmujKL91TsTTWqA7s/dgt/mevmy1SEJYmvLv04x2d
OaSz9kaG5vy57Kt4Q0E9vcBBrw7xpas3yJLMQcXR7I9L2z81ur6RHiF/2MeWuYAN3Q1qNsMCAhqa
Zz9BNqmMqD7WUZZ86gldYu/Tx2ASl6FDB+RiPyIZ6bHIrNsgdomucQuTAA3wr9NldtHA2FScLLEV
XwkBuGhA/nvLxRrRLZvlN27U6SijDildKvG36Cla7HVfcroNGg+l1l5I35GXUbRuXPtDq+mTV7be
usZapDfRaJNIsJEO88ySZkKmYvDvFPUC9euq8PwBZut/bsX/L4MzQ26GnH99LV5/oMf6qL/+fC/a
P/7QPy7GwONehKzq+1x0TE0XJMKftAT4xsCaHNwjmGh/sapEfyCJCkOWlz7LBBQ8/+9eDP4gA8vB
sOlxUi09w7+zXliuvZ+uxcV8zQ7D5Jo1OUKwzPx6LdbmkLdVWsyHILGg9sajWxN6n0zPlaVJYUk8
b/3Tx3P346/+X0Bs75qMS+O//+u3cfzyDwbc9VhkeOUhmSq//oMMSdPemP3poHXe3lPzjmufXNt/
MR//7bZf/hWWCbZDHeKzXP996N97nTlKL9UHNuXZXtla3iP2G9co7MTWNBQq6q5VG6QVxkOnAv38
92+S8uSfPlcL5RVbBJYkvJrod1EQCrtsnAI4qyV7YzBk6bwrA2xAI2PSswYDdWJP3HZ7IkExfAJz
w+XYCjhiuDEd7xFZKALHi0cTWj4NRmKBPgtnVewmu+C/WzYT4x6nNJZOVuSYJzyWltDoGTJ/l/1U
ECgaoibQ4QwYzluST3x5qnxPvsaZnPYxqGZSExKLyWQjKQ1W+Grngym19cSBK25aVVhPth71Xe+A
u1N+Jz5I6ENeSAkykXHKOxrrcnwpB2xzXY5bKCa/Yt3iZ7XWavE2pbHZvKdwa9+sxOQPKowG506i
1kLYxbp3JJNmg0J8MYcGdAuEsaH5Wsch9dveTkbephnAtACcaD8xFQk3gW7SW0/Oi28qYvdeJmiq
RZC19005QqtgNNGvuZPRR/vpfE3MbnaIzUptHO7SUzHY8r6r+sU8G2hEf1Z5lD0qF8vpx5fcrMYX
xjj+I9+OTeQ1lV5tI6AcfC2/TI3i94Dqfw0QcyIWKW7eBnPmm5GiNg++ivgNKQReDiOKs28Z2QEO
6/RdDWJ6NhnqPE9m233ymxDhKGuUo0x664k1Rvcp71V91k0TnStAkf2ii8Y36laK0Ex/mNGpYv3F
YBOTzVeP9raRdvEg/DQiyztZ7AeI++iEIgSbJGaSbmHPhD9oCkqEk/KLpox6BudPEmU2lMcm5Mtl
Fa02GmNwuumcukUT7ncwsTp0KWQBYzdDY743rLh4SBTtnx+m8sYF4rAuo2T8Vph4Q0FAkuhTmiaH
htW8Z1qOL+BTMaLJkb9qcZOJiqWapXnHEduqm7hYfuwIAm6ZMI9rl3ts67t5tGLsX63HouBRvJjW
rCKb9lNmuzDD+CbiMQLGiIZgwwjeZUYFUuw7Za34CDDvMjuL83zTAz2oN00axw++Gcsv5C7N1zWm
nGdbEUVXN/wYylayiy/qnmLGt54yFxVummD9tQw+W/ZaJozM5aNeHtGSsvfbhH55NxcTBYec+SZc
v5n2rsXzT50r3soEOWdJ5p0yuuGUZkink/C7SRAz83qj8tHjxuTbp533btqTfLXjeHhJbJ5NGCkw
xmwT/q1LNgW5A+O33gUkBh6Wh1KDttMpX5QfGP0ulq64FZXj3sIc9W6HKbae6qwTbwB4m3ejJyLx
YuFr7bh5dypvusoJm3/E+B+SkZOHjENr1XxAACebOsNywsgbH9/lzTE/Ko8dxoAHPYkaohWcl2sQ
ed0n0RnFw9T0VrgaQbivLWbYJ13m1dpXJpz1xibTitSkbO+RXfpFlMQ88tQWgOon3L5kTqDFzM2J
CaNvO2xRfGh89ifEp/ju3kbyQ/svWTu4b5lVV0VyIP2hdg8kKhv11jFNxncT8jECfxJncB/AIEwr
6erpGWkpce0+TOgVTmCSxeBJ7XgOPRxz9IUEP+ieo2mob4YGDXrPE4Ymrbjrzc64B/32YHjDjVuJ
ahemgXc/t4sYN9DOTeslj7EX31QAUDeozJNDQmzksbKLZ4TRGOTLeNgOLrprkHVbdxy+FqldHY06
+TINbnpMZ59JsjWIc0NwGSuWkRYmTvqvVtbJbZJ1V7qX8Q6Ps3XScxFtLKZyjHygx2JvI8F1dqdr
IxIjyZZzfIJKfDIKkkEAadXzSkSxPLq2WW6gbYMkN5kvVxmh9Cvoy98TMffQeDwcDUPnTuvIrR+m
Osi2lMnRVY53/7rzc7XzU36wMofpRRQ25NEoTI7zxBfJ7o+Mk9oYD0SUTmumVCHTUmKzxKKBGmsr
36dmgIrQqMwr5WXRgUiSRwaT0c5Hj3eGvOaUW5vP/ksnlPLXnowYaVcz3+EqYXZ3sAWyMd9S73UT
t+cBUBj7CHM4JiqyNtQFaB292CfTJe6+OOQzEUeWcOdxgYe7MeWaS23db/Palw+O51u4PYpuR2eV
gp4uQA5GoX4PvRFLnFNo4BQJ0v6yKN4ISWgCeMk+PJRshHcXwGaicwZygd2Vsbpw5D3VGa6BxZdx
FJyv5mbiEEHOVyD3WdEiN9du2YkrNcczoekm8Gstuo2TpvyqOraIhVzViIuWGCPvJPxWP8/KyfHY
EpUbdjVms40zGs3Jav35g8hd78i6aX4SuWgSur/ooPGDHashnu5gFM2bEUfwqUCft/btkjWiX4Ab
V0mx7VhZ3wedC8kknixE+q2qQEGFO2mM1daIyhnghrO43J38NfAhLoNth4AYT+NqiABXyxT3+5AQ
J2yRd9VlpjpmmaPJEgOwkRhJ9FKGibUvM55432nSJb4NVpaK3euGhTVEBGU8VL3GGck66AQgYARl
5RECsJV+W31zExx58RycI90zt3WVahMYgcTkVW5aXAtauKNIKzrSLPXbKxIBnLchDybS6jwFrcAm
H+8qRU0arnMrN7+JqqrKjRswicV1aI7HWQKLEKAN9oNVem8E0mUZeRRZfnb7pPtSObm/WGyxiS0p
vkyj33DlzQeVFtA+MSR27Hs1i7Eg9cbPTW7hoi3VUhcIea91X6J3G4HQhiSYXhm6LJkwEC8R8PhV
6bF1xvYcya6BKosupFypxssOmjVIt86zxrudbPK1ZgKJP9siNLp1KyY4zgZT60uJlENg3yB7mQ/4
cutzZGNPCGvRf8WqqAQiNLspdmaxGMEFp/D3umTqIiYjfhBFsPwGCsqEIF5wRIk3UBClGamkqfBu
5ywzHoxGwB8aMydd0I60tKwKPFxbLLM2GJrEZy0GIF2px5dkER+8mgaqwh/Fl8xwK4Ly676KHNv4
xvZS3p9VLRhHPU32ljLUf9QF412CSiQ6envEmY7hqTyy5K/PjJbmg2uSDlI1isO4ZW/ETswmtT71
Oi73qGqMh5qlxEtmOwkgLiqNGqDMTUJUA68ikq8YLilL8e0shzIQn+9QOMCNRQHlSQTf8Y5jsP7q
CL8ZN0biQzeiTDzheb1MrXk5RNdN+9QyhpcUlk6B1d7AXHFR5SfkaV+ZY877H0a1SRLu8oZi6w1J
S8Ukayl/I795C3pdHu2Ot+AkrvWE+3P6Hk4i2+sZGHINzBoJgCK2Dyohw+pGOOWxsCN5//dNxO/K
L9oGy7f8wKZfgoLFCfRrq9TaUdEkidETDmbLUxxxGFIOBzWaKtnel0tFM+ND2ox8Me/d1F7odnzY
Q+/9q4bmAqz7tU/88UoQw4PjJeH919cyNE7DdlP2Bzej8scdOXi3gd/b26RX8FpcCsKUcJhtD8nn
Lkiaapt3nnOY++Yd9x8PZu3IU+eM01WthHwdBte9HTNbPysq7t2/+OAW3cjvLxZqsO34qPlQl/z2
YsMAVNNoON2BXEqTRXftP064hxl+5RhByBXZcBXxgFkjTzwQ1nBjck+dilo3H7mgbg4Iz/qxV/hL
tcul5fz1RRFJBERseVGB+0+NbzJInhFC2Q9V5UhnTUxRvOnCQZ5nRfRmC19nw9E8b9nLcvHEAxVU
LmheA6D+EP3G4iFXrjw5pT8fBnA3X7HyBPch081t1Mv5EBttQwTdkgz49x+n9z88iAGjeIYXNNWO
j4ju1y/fg/cgSkIMD5qAovUUZII0vCqaYGYBAxZZTU5JiqNxBMp0IE0V/Ydlf4S5+MRKlb2hR7lk
eGQDDKJqrsfWdt/QGtfX2ewUV6ZZOe9Y+1N9LRJRj1dEt4TH2LeKjYl9dwc8aWK6neQH8ie8W9BY
Ytvqinq1rKIzBeS8q7FRX7HyVJtWDmrTLCeM7Q7Gw5i0/iOM++l7BYzRI33EJZDBIXWOosWn7lVN
eRwGDjAmf9TsNMv0JUmxpDa4yxPSJhUn8aVWx9wj7wkOWM6UaCnbCwr6qPIIfDcz/9F1CrEl3hZb
P0apc44ZejdajBxAyI0voKUhNsJyK99bB+PXqS/nYDzLWCV8SBnLOkN3+B28pEgJYBJOXBqHRQ/v
tGgpeqODKewOtf3SxC6zbOmI4hiAQEyOBSXNJp6X/0dMQR9vzA7p/5oUdkg/K4K/7avIdElXKh2N
zFpR08OZZuVAFCPvOKmjZqs5hFOcypTygbZIkCdhbU07bR7ovjliQ+BLpMejgagtb40DADQJsPb5
+pKJHaau+Dzl5Da0WZ8tMnJ+TwSPM3/taSjS2h9e+qx8D1r6x1lb4o2MdCfbtFMGimj57KJChdlp
Zim/5tIxHtrchhzFxXFf4BHYE/DGoQfhC9S3FzYfGtf4hztZ1IYYxNEgkION5ids7+hEw/MkEQIN
iqbfLyHv1RW9jNaWczRBDr/3S29Xp9Gyn+hHBcut1OMKacWws0AtHzHf0rXUAVQvdB/3ldMOL6YF
DsquwWt5XZvtTZcOS1gXrFY9cwP0qHc+2TkDJYm8/6YP0JxCiOY06eOa4MKwpzOKye0KSFWc+Y3A
pQKARUwYkjdzll+aWvOpVNjnSXLpQN+7aPRT7kQpcMZQEnHl6Gi5QtOK49KbMMCUBDa8qikIz5Zi
zNKJNDonlmhP2RTUZz/hg2u5QPc1OkciEEggCFG9rti3ZHss9RTDIe1mVTAfCjLa5JA4ru8hv9J5
m4WzeCv86m7UgfhMQBXttuklt1btsmBXJIOgKWMabSyF8/KqNSACgGZZw4PRlMt34KjyaC0/Vb2c
72ZBqqBgWPLu4UbY6bZia5GbClwp4c7P08KfybRJA59qV96bKEnUGjIAj+1yFwuyMkgbTezpqsCa
BcO0Vcx1HHKDGKzy7oAtX80JyzKW+OH58hjaGD4yHm9pHjTY4Gs3YeLhdJO8v0x8aofHp1IBjm9w
MSAd6IJLmCmH0qWgKhF+n4fY99aX8YCRGHwMrqSzZeDIR78M8uYsnHaFYCAEXOV7G87T9czPrV40
GxQjSjMLCxOmVyYEiAfys2C1UgBH9CmUZEODe1ri7Dikdc9XnCiY5HrmHZlIOhnizPwEm0gxgkNM
xvivML21GIxmG0FR3NcM7tS2rvjFJLrybu3C9x4peEhY6vwRVFqO/YozrJCvs+MyKPN6Jb8g47G3
ndlPzxiKmNvYbXk0luGKww5lya2x49NlUmOE3OchpUa7xirG31TZDHskqw9YQ/zzl/nN5ZLUBbPb
ukndo2Ea30yYOZTLgcHXV1YUS7Izi92PRzNjdClcRkPoPuLF7IUZtQEYIj03PIdEzbw2FmW61SXM
1IZlnKgqJ8WXTKe1Tsyewx2k0temjJp3nVDstKaMzirgnG1UykeYerL9YtaEjKiiGKwti0NGOT7l
eZ/zm16eZ4kFZ5nJNB2pbSUTySgLqHmLlj/OJTpdZfg8n0hD89bUJcstQIP2vlDLOCeG7usg4+Yj
teLkNiCtfIern+encGkAOIlWpc/biZfp16W8DRGz7pKiLh4qNTJFcrkmfTbkT5e7wQJZcBpCnKkB
Rz5zJ4aoo+G5t0FieFwVKgrPMqIMkRMrXdVO4zqqoI76DZWwSztMwlpuPQkw7OST8EUisS2PU2nW
59kZWCPb/HCq5TtIKQ/fOpKZBKkXDcU5kq6t7Sbjy6QokwVmtLPZlPYTeHcOW86x16YDXpr6ZXxi
fkEO0DISHHuGlqEN/TSpUwjGmvKz4zQRa9ockJmsYncXIN/Q0+xUixkL+R5TUGAB9Xoyx+YdqiMD
asXM2MliWoWewtnxWUrbDJcXVgcPz+WY1QuJjcnRdNU2bvKJrn4i2cSuln6CVO+TbokJbhnaPAtS
dQ4GfLtpPXYjHyYslT1ueJI2Imhtpj8KejyHZw3J0oNWzMswwuFTrl1PwlMoGSIuR6Vj8qG0pAre
ElRb8FVmOAMSvPYOTCXaLkYm/CZbptPwMqfrAJrJkyOD4VtQQ9EigQK3MwWes84wdG1E2YjPXdVS
ckiyUo95zY8sE1l6awf1+zh6fGrzIiElb4efygjsgAkI/u96VPKVqgTO4QCymkvZbFB4krSV3SjD
5JCFQT++NA28VVCF02Yc+MKBNs/Xhc1I/fJ/Xn6YiFm5YgxrAE2luFMxm4H/m3t9p204DlWaZ/sG
HsMWwKk8JTAvETF5PNmuCGaPAJxsvhb+TEemAmJUuuL74M6Nv007GtjLoDjo4EHadKaqZXw7aUlL
JvDb7Rkk8I7VMShzdRhC9408wXQzL5uYnoHKdiDkQwBfGMJTH5OOeSlX/yPg+RcCnsBfNC1/vank
Fmzaj6+/4Jh//Jn/q+DB0+QSqhotsAAKfnZafyp4/g97Z7JlNZJF2V+pH1AsSSbJpGG91tuHdxAO
Ey3HAfV9Z6avr204EQFOJWTMc5AZi86fnhrTtXvP2ceIe5ikBRiUTRSGiVT9ywjlYIRysUlj0zC8
9+8VPAHEd4chGHw9GmeOHf2bSaX32pPBti2EeYwZhI8DAPBqF2JXaWvHFgJbhvFdHh3QRIR6ekTa
4tX9BdMbIHw89WGYQlQfRp7gK4GEcdknFdonOWKe1F6bXCCfDgtxXVuYXAIN8RfFBFnyYdlnw3Eq
8lHFRxIR/Sy78pMFHOhm5Xfj6SxGNxd5b22fh5TeUjJhH0yvnJmG+wo0KpTWJg0tRIZzENbVhcDC
g5iQSiijcw0Ezn7v1gSH0swb6Qrd5x1iBpg2HlGdt2GqpjR6QwoHEpEIHd2mCmm1bpH4ihoXAnlF
eoPth8yuxG+Qhf/vqfmvQJTcz8aJ/58fm/P6U/b0Svf28m++PTah94ekWczVtJk30x/5+6kJwz/Y
MNN+EP+I2/55aqSP09+W9FO84Cta/C/dm/wDtQDT+EBABPz6rP0LhrnnvbKKeTRCHI7CcNJdXN7u
q8dmcgGirKmyzmOx4pXtyvIJ9Cpm+Smz3XZDJeGy/xn0SgyIqduKxHWuAmSg1yuB8GqL77jYx3Y2
Q+12Kmz5qiZ/J9fNJkGZCSFxsqqdauLxUNVr/aHyY3ZaeJPe9NkSjJt87gUW8zJct7jiExTFESzr
LAjv0bCUd4ik5zf2/FQ1PaDZIS3eUT307xu2tWT1zmW9Avxp1dOAtkehtLJQhFkiceOdiow/R4zA
Nvdt0BUfSdRiAix6UyVot4/p0yMsKvA/D5u4jKbrRBMGepjsePV2fu+G3p4eGglHPbwBgFdhLo4d
NRvhmRhErrBYzuFe0O2QhEeBcwTrjUukHeiwNuzaThPaty1ZdOixo2F5Dqu5fu+NGQPjOUwoJZei
u9Vtnjy5uE2IT3CZ1GDbx3bdboPJtbcqCxdCdVVz4wuNd3IJFWGQml0J6ZNZcQpFpW69Eugfyjoa
m825BNXNJJKsBphg/YasFLQNmbxxuoFJVy4qhr1kAApVhTes5e15jKTuHkXRgD9mGDAAacG2vGXv
UzMHvfBHNMC5XqdLQDxZfL4OTncxr7juN4yXomST+Z28Cu3KhU9j6fKdqNrpfkKAu8knZ1k3UzE7
j9gj4sfRQpDXLj7xMQAor5YVJsSIU37TrJrIPBWv+KKc6c/SULKwvlXI8eK+u0zDcP7COHLNN4ke
LWrK0jNVf13u2y6qcxI7IgKIjKr7urRUb0IkoAF1Oi/3CS5X/5hkVUMWPOrnD3leAk9aaB9TX3Qi
ualD5MtoMHR2l7aF+NNNqgxwos+nYa/s72ky5IepS71Lx80pW1OI6GcgtJNho5t2545zd4ZAcb5L
wAxtA0SW7xn39RfCrqLPS7/I/hDYVQLZWNDC2EOtjO6AV6zLdhiTxnrMExHcELUKeH4OYws2G/qx
Z69tBMP71MXBZK8Vs6gRQFbl1A9cx+Lt4gzpjVT5cD1gHbmQvYt602mWDkFFjRwxYIMJuihvHkLR
kavVjw1AtI4/d5rEu8YgNFH106890cdooE4vFU/5o2KGh66gfKFTF4qOX3vBrMDmP03tJPjmVDTr
PLgbmgh59lVt24q0ZPzuI1DLBYZSPK9U0XqZhb5I/ZTw7SW4ccKcitCTGDIFjSzwPNE9Y2I57wc1
le/jONIbp4zncicnLwKP2rrNllBg/36a/Im6PnPGLcly3TatM/tEALC6GmlIHVHn+BtG0yZcWifE
tczFHuYftyLPy108YKjAJjOXbxU87+oqmEY7v0GHv5bRzmvXyb731mGp2P0ynfBJou2ss2Xq33ll
utxCIGAEzkZiwXI0X8xQ/K4ZnvTHajSMOVXiAJgqfduhlzin1dNtkOQk5wzGy1tSJfu7csnV1ivy
7ICbodzLlguJHXNTxYyZQFic6NRspmokqGXMSFm/aJeMnySs7jjJuNtHGVzTOPU3fm5d5Lm7mTpC
C52QECoRUEWobvDepUz7zuOhb7YOp+Ugo3B4k9ne+2hqkx20tIgZ7Wxdk2Aan5G4jAtgsv+sYWxA
rSAxqdCf+mEmwpxzGI/2ZY6FQG8d4BQHe0jfKsEMHZD2u1BqeV6F7bPPFdtDO7+zdR/t4rF8l4j+
TbDk+c3Y1Y9eDMuCLozMNLEAdnPPpInccCVH7I50p+yFsD7SVeeC7Qt8DcASxVYHNf04jBYEEqfB
dZc5w0UvhkuiJYmkjUKiAMXs7ZwBcuTGQza2k1GRXkBEhVUP3H19bxzY15FavEMAWRg0sHcZcLWv
7KSHdG5N9Z3N7uMIWsI64hvmbtLNetIkssfcP0BUqeba207r6E6sPUaCJBvL28JSy5sg6j/JJrUv
oLU5l2sVdXtrWMJq2/oKLTcCb0Q4Ibffg7QJW/Qdv9l1ykdwkQ0VITOJPkF4BLlMr/ftSvgNgAtv
ONHpv/V7gIlCFADv5nk4VT15cD3C8vu5jONb340J6ZlAIftQaulMzZdRTDIQe8j0qVTxUzrY3a3b
yuXGVZG6zIjpuQtwjN1PC1i1UcDoJb+OkAxuHeKE/vSxnW98i/9LyRfAb8eRuoV8XtQ83IVWJLcA
jPVB4Os5kOdTfiGCvj6ty36Y1glioyeg9KIdOLHGWFf5mEl8zWnV3QG3K3edrItLIcmJ9GO3PUZq
SJ+9suTZipph2MpiuuMmLE8RAosb4CnwlmsAoiQxk6nm2DfSo4U90ls4r1YhbspQRDtr0kTsLc4H
ELLBvsMdc19FpGL6o3T/hGMAYHNxC+LjKAvo9WJ1oe8o6wPKIOI52cQcaXcyo52D6MIfFn1Wh5k6
D0ZekapYg3OrZL72Mgz53+7yN7tLV7Aj/FWdfPq8/J/rzyp7/mGD+e2f/b3DNPgso2jFshwA1WDD
+sMOU6CRRQYboW3lj773iFBCR6ELfkCi6fxHC2s8IuCYQwEjwHYp5v/NDtN/pU2l5ubjIYB4PmCv
yP+6A/3Oj07Hr1yXpM6venfK9JPXmGZv7cnR29uAfetoI3jn5/osE81QWecNwAW/3+Jsr8+aJbOP
WB1ZcTGXQh6ykfUrgDXrpeJJ+Nz1pdwBDgr6tTurxyQoBgKiy0V79yAL15Cbdp6I1B4+lbRdmfRq
5Fr+Hvtyzr7QzqxR3s7NNLNjbF/2j+j22EwGC/zz9+XLLnP1LBfXPAGX7D/J6OItYnal7rctakIf
jx1r8GJbSdF7NrhYbFT8SCBfDC6QVnG7DF+dL2HOmmD/mXVfTTFkkYRYZAa7qu1LzKEFoYt295xa
Q3+QXatvGG7VLDJ6yR1ArdpaPyCMlNn//Fn/1UYVhxT9mP+8T919Lp+Wp/7z90L0l3/zvQ49ghoS
epJZPhvCvx8+JOoy5Jn7yrh5aeH89exFf3Cp2YRGghaJTZzCP89e+AfZJuQxBIHvhl8l6v9in+pE
Pw/tEW2R3EV6F/teO3jFaSnyOc2dNerONKT+R/YtdbsLWijHGwURaqtkX42HttM3ZeNSX8Oy27K9
juDv2u0hnwGxEe+xOqibJzz9dY1lGx/l8lmNgbUL+eFbrMp0dpORXYFl8a5DdgmqbicwixxQpaDF
FnbCbDmiK8RJZMJU+f79izoXSeGpzJmibEJUv2cS+6a3jfOqvyAhqdgRqgsAW5bQ7NO+22Aj7y/Z
zOWboOK1aik/PxIbg5Va9EF7jp45Pm+sfryro8S76IfsQy476zErK+sh6epg48FUg6/gJvjsWzjp
4dC+WRVChUoNt2wvP0GV4kvGfFMndW89F5FRRNW0074g0DCpx6OdFF9aEPCwraMRw7i9jnu/ZaDu
dvCwu5VPT2f3NhDKxgQ/Xo+owDesQLeZEz7E83TtxGgpU1Xf0+1yrtRCYG1ZEJHlhoRduWF1hQL9
ygvbx7gaobs6o7qgTvoQgSIL6AWDtRW3hS4+AADLwTc09yq31vdFWds71MEpnOl2YjfOYCPL6i23
4IMS8Z7IVNbFODCHgCbd50dHnRJHuUr7jSgsIofnorlPaCO8a5BdvsPaWh+BxbXbDl8/AkMwxGiT
KYPs6suwtjfQnZhFe9aF2WM8NZ7TP7R41zZpht16i7IBu6zb3gDsOYvDFee1P3Zv9Jz2j14RPgRD
1hwbxdCLAjW5CuJCIraNnLOoCyClleFbUg+JGcPv9zbxYtqLVTPILeb26tYlYfLZsjuyiAHziVuG
ROJUZQA+doubAvFu0m7dl+RGCcBHe6i5PV7rRtzR7cAqFMb1TgimrbGRO+Zm0J+WmITnSnXRsf8q
Akhax9kkGd0YgGhMd8M5aNjpqOnSKIemw9Jb/lss2tmlVwU2+U3jvBv0mG0rGhIZVipMzgeHJLme
roFG2akJIDhvciYX5Dsy+CXqabWOIcSb+IuO5HJduoTmMlj1in0pM4EnsoQAR7rj/dfl63+V1u8q
LSwrv1zp3/Sfk6b+fp0HCmb+yV9VlhP84aF6AqqMdxavBh2/v6osgGZ+IEImzMz6qcR4B/zVkQz+
cAPXqKW+eoq+mpG+dSRN4CKJVZReuBfhiv+7Pj5dxx/lWbBW0edKFJ80TP0QyNOPcqKCDUexTFF2
kzOjy6OtgBnfIbUpgjdR3HrerRd0OGMaZpn9gfaBYZwshndSxHOzqFPH+AJuYNGBPyQAZRR3aYjh
VP3ph7NV2ExkexCAsE/OiLKyl5ux7OxPld0upNWhgM9COEJpaDNVo1+S8hC6BZvQJvKSPcyP/MJM
zr4IppwN7Zou/Gi5BXHsQZhcyMKjD9Ak4Ejh4dz5cDKOydqsOzoAQM0K6GDbWgTTtCHfrio2UOF7
ZmnCs95K2/oYgrTeVT5a5RoM7ClIiVMguz6/UsyQz+XsTx8WkzzmQaMMNn0dpHc9WjY8Go3SN/O0
xhETNjoae9HyjXkVIfrGrVC2u4g41csuZg47f8WOL8HHjMrw7TAHaX5iGGzthqyVb7Le9hZaLirN
tmVg/EISstImjmj9bJAGZPpe+uNY77gS+jHWTQ0gNcLSS+80uWeiEUdsqTVjCM3hn2d0MC7XRalH
AiEc/xh4yj5PmMHvkXNjNkBxVzkHOQYEerNYtH/qnmC6JOlyICNyri4s0BXNxvJ5F2yreA1hUy9y
2ojS45YgsYUuolTpsOIAJvUORY/U78dJd8EN34QeqkteHo7IMlU7KBuwTOw+AD2Zp19kX3r7NMmK
syHzWAjpxO38Lpt4V6fytls9hVg/LZKdq8fmFnVAf6Eb0Od21Tm3lh8hr5ir4CL2mLpsIAQFn5YW
obrioTlJ11lpnesG6xxtSxIED11ttVcekyR9bdcTSvkLt/CWsGV3UGOr2XMiQOqT6geDE1lG2pyD
dnG8jS0AoPKeDbMA9FA1eLRFC4QoGxJ8QsJ4W4cW0K5aOXu305BwrVZnlvdVWyN3k5aK2ndlP0u2
/s2Aaj3l9btB4EWLQCglhx2mC3IlciT3uJKA9nzCCc/0OS9lITdlqCvraoZDCgQCXPtpsEJ6VTVx
TEFcL08onkFLFcMy7TGHVPocZ2CKAgxzF6FAGD7SM/qwbnPGxoq+80iOBdav1WhWiRGQVFVZdpMp
7azbtKME2zRwSHmy41DGcFI06fV93kx4l+N2nq9WsMQd9gZPbGnJAIpv8VQT7Flb/UqPg2LpJqjt
DFF1NVXymrpwORFHYh/7Qk44eUQC7dfxeEXmEhFaacmMMBWcYYc5jqnNfMcO+l1Vhsujmw3NcSQu
iRe2PdytQKnWWxI1n601qnmmrKBRSM5y7Z/GRgzESNILGQ/JpJtHhVbQ2zB7TB9W1ALN0Yvbvj7y
m7kh2VJ8nLES6XsP6UBz7voBeBfSG93gWNophBkJCfUcqmP/ZbG8t/6E1khkWJvv58Kd27OlSJ3m
vI+12oWtRZTdAOV+xXh9i4KE5zH2ohx5bcJq5jP9p8nX5cdVifAiR7dT7EKwVupKOQsRp2Ko1x2f
BHUUhfoeB3hsbTOuVXPAMZLv3NUTtxZ01vkgJto8QZS7l01QR3sR5mBKLHzUKMdTTIFQc7OdLUqX
61x4Sf6x72T+lNujBd6unN8PBA315Kl6Hs+ap5Bn51iuKyewxvM+SbwthOscdh403v6Sv4Bv2rEI
Xtz4LuSAZBOEa5VeeIPls8vUqC9be5PrkkBRNYHTwjRlJ6SP9onY1HM7n1ldL5p9PFYLrOoGiSn+
hLqdqN/AGD84OhHv5mX90+MWHhkcKTAIEVq4syBk3IoqyNklY6zpSaXduYyITd2jjsD2ZSGC2DZq
UXcY1r0TMrtpBoiCS/N6oQq6Xsc1yI9h14jHblSPiQL2tmHaDNjKyeCfbOfZHkFazQAZrnEZgUTS
znBHMFyOOI73V3KLtTamc0m7QQPUqsQLX8v7Stui67uEJy8snMP/6qn/xsINzJ0C4z9vnP9v+ZoT
//Iv/qqm3Ii4aUOOZxRIxRT+XU1RX7EDtpE1uL4LXfS7YkrSl0Lpje/bC1+SCf/eNvv8EVlZ/Ckt
ra8j43/TsjI9gO+k7uZwHNfBfMa2hu/JXv3HWop3KDbgyfY+p+Tx5F/KCjuNvVsW1+rG3TiSevsu
L2l3HwYt8BENWIT9ZxWXbc2wCCGBe2gtD7li0YVWAweEHjSqI3xTqXrb27xI8aJ56IAC0kZxVFnI
gsELEn5dTnoFh5bj43pD266Fl57YrbXgjJ2giJT5lIyIpDVjjg4BBQiYo0Da1/kbHIZ+1G9LFJJh
fKjnfGhJaxiYbVm/8Zo7P0pGKG/tSBh2Lv+j6MQP8OPZaYYAjOGw+p/bgVQgNBWJTNGY9R5t+euI
CScfqRzifL9gXcr0g0dJzaG56dTzfYj6S35npHhlA+CQME84GABoM1KI07v88ZDIIVZsEPvkk4MJ
DDuUlyXFxYpPF4ZLapELU2wQsqSOiUhs4egXucL5g1iWFO+nRiFg7TZyooa8KO15sNP9GifrtEPF
zKXYj+Oaru/SPogttQ/WogtO61o4/DU0MIPfMdYdJhm9iEf+o7fhx74pEAJOMhsKdhQ+ISM8Cz9+
pzgtANexsf9sL5YO7v06s5q7qoyb9ea7J/PmxS3xPTzgR1u/+SBSxz2P2QWgHdpEr3YOuqy6CMR/
/AkhBuy0fVvGhUchb5MEoYTMvTdk0fpsT3Xgl9a4bZ1EznekP9b5l18fCaqO7587cyQ+OiSbTTXe
JuCFP35lh1ID4GMefJqHsA9OfktE3wjy2BJSXCQQ9Yjr+vUn/nSSGWhg+v8qpJKchVff3XISSyJ0
Fs/l1PWN3nUalKwZK6+k3v3ms8xN+I9XxZxnFi6PHh03PJOY15EmbkZ8T5v57iflJFTPn6E5sk04
jxEg5xdJ05lTXGr2OdH+335J7iFAUbATQrqKr+kQFBJDT8zi8KzsaAop+qQBisWulXF2f/1Rzs+X
MGKmAdgbzC+Lt/3qhObAgIoFIuEn3KqptM9iXcgvpTuyRrErSuKkfaOiNbZpdGXsxey9PwPKeJcP
sqUlR1BErNgtEPId3eY59G5vmxIJWF4VuE4IJJwWz6v6s18f9E8XxjcsLNDiXB3cYa8XNCa3oatc
u36uNRoyMtMswoy+zICz/cemqYJG7ADxNGP8u5P1890HqIQ0oRCxn+c6r5etGL24Yi9rfQRR6rjg
EKWfTcz9wjYFdexQFg7lGY9JIZ90WhL8uev6HlIsoWt42R+yal1AI6ahWsePCUKE6CCIDdGXfqU9
2pq/OUvh62vLAUof0IhpcyBkfH1t0e217BH65iP7KgpwxD16XG+GQKHT36zaTvR8jIZ2CE4WZAie
pgFnEC+DOtCaxTKiwNXP3IBVzpjU5szw+vOKddnMDlDkLy8LMGU/qwsj8yR4HFBVMI2ZK1lwp87l
OHB16n4MeA3jNZi5Iik5ESzRTHtSPtAFABveQtgd1ftV89yTP8sgmXPh4hFlkYctEXT5wfU6n+e7
S5dM3bTgEqrPwTI5mYP0KR7WGx7/yH+sUZis75B35xyjQ6BUTXVdT85jMTQtkX8gLMr13ToKOT/M
fRfMd7hRGXaxy8xZQaArs99hXpwqJCwbdPdZoSFrtxYPekwwIV8G0hQ28oPGz1Mjy1hyl78ZUPLy
V5hrDVVwxPCejrfjIg2QTHf0e8ft0LMr0mxXIj7aypaIv07Km/k0K9FtcBIEpXXvO0b0M13aucuu
S68OETY5g6ovU6KKp4tJTWx0GWbFZuWjEeroyxAkFC9LOx7NO7MLY5enrQ27cXCBJtVtUZx9+wL0
MVO+KiV+FOQ7GxEpJ9S3a26/QSVmESsr2jPVnqZ+wH+I7EA9vR3aIu//+hld21m0XbLYz6A/uiF1
/Eakq885mNjB89GqTVkcNfu64MQM0ZxVD9sLZ840N/gLy0L46kVd9hPOEEwn5hOFJanaMCeCI9u0
WnZ8PRZ6c7s00chbS8B55qbJ4yCv7nCKNFIeciHM7dL6ucszNdeE82L0xczBNaObzw8UoXRieYD5
SqTyhQXbWz93EC45h42aySrZ+iyMTnwflox38t0qp7BcMN3VM60uumamdsvprPNnOqBa5EvkURuo
604AFU72DC/MdZewszi6fsXbDkUYvAVH0ovO41cJ4iQxX0TD7PFTGnorPApTTo+RdMNklLy7ercZ
OSTNt+c3lyk3x+JhJfSCLQFMPII67AruFLEyTT5DVis4vLzKCNaEPEEiTHYaECz7j9nk8QsiZaBN
pGys2MkTojdXnMFJLcCbN2sozT1XUgJC1hoVxI1DQoAut6gpreeHNqz5/84JSx5gmRMyd6J0XKky
6J7znEMaXc3iYXCwT3knevNIe5H5ofTUHK4ECoyJ/4ytI+YHmRXod5FhyXbQZ7Oyh7y6nksmamJP
dxMC83alFjN3tcgAtO/IVVgd/0yFpYFa5PZDlEJZmHeMzKRZmdIyxUkV2NbBLyKGQoeRaYtn77i3
obgks92uN77Wits/HEhu8PZRtUBXpVBYmuAU+PT6kVjaphu6DeJcZG8ahxkIdiYDPWG1AlhkOwfS
0ofZOs8G2+iWVd+hLiOIZxis5RLwkOQYYwukzHPnYfjyn+rBIVWPMVxO2tt9VHWxV58II4tUuA0A
mi3lnoWY5WY/iiRH5ZW0UxMZdk0Q4qyI3WBM8XKB2CcHKCxYZoPnFUScl5rFVvOdI2KR1iwlskil
aXJVNOnkyNOIIc7cPFlulhSJE6VrD4WOzX1pT2rgHorBMhfJZUOHlj/r3Hnq2Y37gqVy6GrO0q4y
xJx6o2yMEt1pAP/KkkuQzMRVqjG58S5gyrXws6LONqsg5uGIO9fO2nicD/bYLvxNtjAdfzb2sVmX
CpuW5G2E6YgbKfWmhOUJ9xearssxtVgd4BpJngWgwQM31EwfQzfnXP1O+5chwF/vLCyRCSaXqbIm
PtpzAFa2B5ZLXkc4YVDh7KrYb3nyQth3nIRxnDpuR0Vbo4GXDlaP9UGHqeW9USi5WoScZP56Zy2U
Yb5S2PRNv1npbPD5trUU+rkKCbC//rYPYdU3J2dhIthEx6JnVY32CTHBwkIKt649anlcvjvsq3VM
t3qKu/sYcBSi14aXv97PGl9WS57VYnGW6JJKHux8Wimnz8IMDAUe2pfbusoW82fao8nGEDFTpnAO
GtPX3NKM5KXlWNyVYi8AFfYL4rMSLxgsyQRFxNYLCYrEE5M6WBndjGV3h4CyH62NXB0dfIA4Wfb3
dqXKhwg0TM491HdZdwGwE0cWDIGpfabB1VmXGH0t75p5Knpg2khZ9yFjzYXBKOum/OTl5drfVQ1N
4qcFmdPyhszTklRrqxyby1b4SwtJFJePzxSSfu1Av3mhB3jquzRWoDErrDtXouS1uo/DkZ5mxzUi
v7VRwHhz3sJzj3gvISralPRrv5CeSOO5dKNNi/B2fB+5zuSBYySYKwFT6hUKiE/p6rgBDMP3R+2s
Qc2cj1SyPI1yLZd13UVZudrMUBiYN5eKh4MkqLG4XmzbaQ9zJBOx8ynQ1geYUWnDiy8Y5cWgNV00
4Y2us9XkNjQaK+w4oNeC+INchAREWviEup5JV4w7VIvLesms2LaPzsI0+hC3OFvHDROSNdumsfCt
m7ZoKu/tNDASb452SwcaAWRjK/Vg0h7Ga2sYgQR4ljes78aau3rj90GAok4izGw25RiADT6GJLis
amPPsg12EUEuxCRkI+TxtfHCimlN0QgXqgtp74xtnCoP60+p2zaz2gHL1N3nKPcFsRITYc5y44rB
H+0jFt3OD3cTBkuE6XFlFcGJ2ZpVFMc5gP5SErcX1mKMHFy0EMQIJ/dHvQb7QEByTk69y5fJb75V
37Yusa7fLUnVNAhvGzDuGdNRdNP+20X7bevt2hhM2Ew9xYS+ONOz9KnGkP7xwPSMYLn/6XfnVFC9
oKPKayViIeHh7kJTPva8wHkcUi8wK1yFPIOlJLNAQsUH2qVLUpovBjvkcu0Si5IULuXMq8fHOcxb
Zqx9oEZHLSU/8zD5jalTSMowOweJ/oKjhTVQldFx6qoseGR4UXMoTmvJIjrS2KfX0E6dzzLJQIbK
PoSr3rpH/MBUwZhYTRUdwchmLctD9PrLZWwt8cI7HMUvoWNOHaziLPLckpII/o9gTaGbDyGNDn8J
tn/r+0RosiBWpcs7egGxR2myaPyZ7aGtpXlzht2iOFJsZZLPntAGNHTPPb/jzxpmWfwwm5EHz9Lg
N8grjgOuWVaUwpOGTOvmTsQR1XCvnf4J8bmpV5EXs9q449QHH5elq5sDsYY4qUn4mXktji1GSXFR
t9KULGkEPDiCAVoHo/NlQvYFzmkpnXnCwu3U9A02so3BCWwiu/c5/azh2pRIX9s9wVCZt9S3N5jn
NJzHAuEkK1oQkd2D3F0gFre2bQK8qgGFVrHpKCeCvtGf8F7hCKbBSrl9/joTa8cjtJlIBqYilXXK
T2yqkTTrXeHUOkSAa6HKzbaZTR1w51cq9h9LYvIKlJPmMvLCdJx3bP+m8SHsYsU3FoxBuUbTMEun
P9VJQQDxzbrkdhy9nwsSIYqztA2SajlHVBfMD6t0TRXLZMw0n/oeB2h63tq1KSrskWzfZbPgyOCl
GAYdN0tFv85R4PTsXo7gFFyqFIwdppqfGVn0/plNvvkc3qxj6jYZ0gsJxuVMr555DoTA/9ttsE5S
bJWDZx4REtpMw6vOO/4CKEtTqDk09B+zzjE3mIinrHOPnSuhJ+6Sl7drOs8o9TFkLxSq6HVbqkAS
Lky9OQbmfoQpnFNZ25yB/Atgo5pf8Pvmb1OV9OvNUoaS16WTclzulpwaUxoWwQRfZueI1hzty+NR
jD6nukTAy0XtBxa+6gry0px8mMMlycgCcpjK8VRDMOA2zTQ1QX7wehT17basYZtdY95N5nGXlFAe
JliDwEQoarG/cm2x71R8Vr32fAW7nTPTrCAiKIcY27DlS2SU9U9zPxnR9lBM7cjiohdPXHkLMC0m
S77LfVbZrtkE5q3Pjs12lLkggwfu4YaNJ9d51DAMLsXisn9CZ6bVfFQusRFPc+ooTgqeE1P5DDD+
qDWGJuz5thlhlRQG33bE4VojRDmoJIGVtyeNEP7iAbgijWNtWZZ6Foh/1hvooDY5Smmbsh1BkJMM
1lmIJmx6AH0hJmtrLQ7n30ojs+kmA8xUYb1yzCZfgofkNxOsFvNDjI2Zq2ZmRZTrKmTIt8362a+p
USK/Wd9x1s2KSxQme97zTrb1Mpj9A7dTQPQRP6iPV7NUtqzJpE9LX43pvpaKW/8MzX7KVqVAJv78
8ujVc2lKq9KqoprUGSzQQ7cbUYGbGwMADodJBsLXsAhoK0v9xvaUqkk9SFaz4/Yja+RELo40jzi7
5aS9JmnRM6OkJU+OxAyq6TZQch3Ow0k55Vk4uOwpeLFZHvWBUOPM0hmQYMCPibyxZ63Ku9pUovir
WcW3y8uukalYwVPa5TPz6WsK/inABrawOu8BPZpd4MvGosQ0xEE3q1o0qTQdOWktYqOVHa8340SB
N4b+lbt/SeuaSwoH3Rw6+SK8CfcqneJx3EPd8opr2dIc4S+umjsKlqlZsEYuI4R0BaErqzcQoIaV
yUAq6uJJNMrs0PXLyoHu3BS6FYRIvsuvu0b/n55RCJ8XaTKxarjyXvUDGX8j54jK5aOKR7PPnFOL
YKedhWqsRPQw9Xzf33zk664abSoQvz5+QmTPP0dHM1OvQ3sMxo9+gLzuS/lya5TIE3l1/frb/fxR
JLdR4xqOFM3z1wwfFwLgOtOd+Jh5sVmfmsATM0UhizVr168/62s38Pv+sUPrWDrCdxGEQH183aYc
bMMzJ03noxLVxEZmSiuXO9EfAWDoLd5Ch3fhGjQsGhNG/IEmylx2YbltR+a8J7oQZrIRseU1a8/L
yvxt9lH3qJgpkaQ/8E6Q0AP41a8P/6dTZYDLFLaODe3Bgeb8Y29foVEY8eT6T2PmKI6DF5TZFvJy
ZQv164/66Z4TNIaJJiCekL5q+LrfTRmVuWD926coxdmk6UGH+fLOWaV5RII4WX57y70eoUDvAh3t
uj6f6bvuazto3w0iTOjfP7VeataoUfGw3UwZK/td4kbmnRVH1PsUE5pffy4x5PRvWO0q//zX3/31
aWZqis6eJi1jUphTr+/IpR7VvESJ+EBPgq2jhlOhn8MaKXL6mwv6+iy7PnYDBrHAsiUTpNfN64LC
EHV17nyY6kYW12NbmhcUnH/BSz51TdX466/2o+eWoQl2eNrODHkhQ1M0vbqDxjxcWUx0T5gTc6J0
34vYLHMsiprriu2xVA76U8Q0EdYZP+XN+OsD+Mrt/v4JpNTCGWELH3QcOeXC/fEeZpcI7r8FNtGl
OAnqPbOsFXhkB/kIscjXsmXuU1MawwQ36/e3prjlj6blVQV4N9Pz5eXkVDnOKvpVvqV5iiEvC3YL
K1gPXglDsTThsAvFaIXLJnOKkdVaLr55Wc56auZmBwaaB38jWJ2oRUY50Txyll4tGeUbLbo96BCM
aecZo2VSAZrCMrXVMA+m7LJ6V7KLMTlEXLOgzahtJFl1/Hjcei2HJV8a9AOlPatmUbimaMphLpmK
z3VMsYxQO2clsYdk4fyHSQ7G8cKd1WyaLHVBW/bXp/+nG056Lu4WOAmwen6+tSd2Fqllr/o9Al9B
zZq0o9kCRetoKoBvLetffyQyhB9Gdmapxb/CjCZECyCNf+b7LEUGZXokg3t5HyXI7MV+ylDgXfuh
dAvrZA82R7DxcEGziVLO/2PvTJbb1rJt+y+vjxOoi8ZrPAKsRUm0qcodhCRbKPZGXePr74B8/O6x
fNO+2c+IDJ9wWhRJFBtrrzXnmKCTaMKSQ8L/+fuP8fGbk91mqqycpOXyh/tR2wmcNcfm2MZPoqD9
eUiyus3udDHo9ZXetNe/f7OPKwieoCXUxTVtSPIk+H64yFHeR0lcNs2XviJR7d5KneWySNNyqax+
/1b6h1ua345DwnRV22HyZhjqh+ogIntISujbd3kDzSsIaV+20SaijcpONyFsjHuBgXfGfxwaNlyX
Izaoe0phq3ZXJW1dWjBseZb5fTkYkjpUI4ecCjsB+PMYOywCrzGRoktba1SWNoDb2gU3Ye/aS5tY
ZExHLr2iIRNfKcLiWYTEe5kUaX22rNdsCDC77xWFdVRu8kLFC/z7g/DheHMMiAjADKQzgcTK+vEY
WGQ8eZndjXddli5P5rBgVCEIwivYOf/+rYwP1/NyTlm8oF96RB+zjn64niHT0FPVzPDimsX7e3UW
rVPRV0up37HUswR9n71LRDochXzMly7p33+r+27pECiDysG1TGfpZ7IXLFnpdDKm6CgoIu2U+arh
VoUohs5NDBhAOjZMRP6EbI+TmUWt3/w9+GNatAyRFJnq3DszcSP8W19kywmfsfBaj8r7dNz53pog
kGXp8YJyWs5kqlG1ID7uWfiLoK2TpbH89wiNO5JrN2XmwXMvDOlyGKtJywZaIL8/pO7Ppw/rHNFM
oIkRLIFjAYf94RKu+Aa9Czn2FVS+85jWuaVvdMajOxsrhkmPP0bgaI7ekewCGWLpDvMd8Gt530cJ
qMDc7XKGpujvPGUCkmnHbXUXsn9tbuUIe8mP3V7fJV56zhi1vfal2ZQru1biyWeWY99AFyqOMfLN
E0+keGa3HvciUJrUeJiZI/cHooIwfJcSMWlA11DcA3vBx9HKkeQ2IsVuTZ5KYmNKxTg5U90HbTlV
a2bi8h5SrXlAYsmUIC2BBPIQGRjhtZr8gmrCOk5jBA2umyuV+Mmydi46z+fnMi40i/wgO6aFETXN
Vk/z/DI4BoBajBfooFTFzAOFvt0TGc9Y85Sy/mybTUNZBBAGhV+6YUwwlVChGC6DovcSZdWZWX+Q
IITbwetp2MRp+tC5NkpaN+xE0CIjvMxpR0vM1BRcPIpi+vihzmY7qS+okZsvmjObd3FndX482tlR
OGTAmcmUHH9/Rfy8WHNBMFZmMbMoFfBVE8rx8zOjoP3jVFaUf+V8jbewiCF92JIYJk6bat/9/s1+
vqG/vxmifwRZ2BI83vLnNwO6QWlXe/lXW3UyNEKjetFy+qurLBOn3kR+6o9wY8+MCMk2//17/3Ll
v39NtDqMbFjEP+5HOqvxCmHW2dcqX8L6DFmKcZMZsI3/8Jh4/03/XXe9f0tTh9hLLj3CbO/jJnLU
M6GTdhR/RX7LPWPoPC5QPWdaEoyxdD7lehZ+SppQKVeqtLwyMHo4rts+sexgJCUWCkbS2je1XXuH
XKmcO5638AToK7b3WUbxQtJkVq70VjPPoIzzt6wz3Kuc9uy51yf9wUvZp660QlOB5onoxshIWseZ
ltl0bwSzOG3waKzV3vQ1LSKyMqqu3miRpT5DxzT8mfP3h1rogwiPQ7KUAZRBHBdMhL9ksWiK04ym
O81fAZhy8GPg1FujSCXI8/E51zz5RCDiGHR6xNCjqhV7Z+aTlQe/vwSs5WL+6cw4i1hz0YOQAsdj
/MMDRRNhxvggdr5GHYMD2mm1gPeK7QxjhJzJITGzcUcgydgR3VBmTHuKbFfQtzr1pd23QB8j5WbW
InNnzBONszr0vmQJ/XS/FsopmXIH6iW4TSMzLvRA5U2hcNJWNoOxyZ/bkbFLSkav75Se84mysS82
g5m8TXaaXBsOdGlBp3iXREV5k4E6bYMibLqXScYdxCldnJXc5QFho+veGHqLLdKok+gykKeTIq5X
+QKotL0VmD5GAE5apQxCeCZ+Ni3FvQLwaT5odLVh8QsBxOH3B3c5dh+PLUE31KA2u1lHX+6/fxin
QeowXlOd8GuVmNY18QnpPcGP0xSIKlevtYG9xB/e8QOTmKuK8KNFdYseyUCC95EGpqm6rDMend/S
MjUPtM3gNITdpBxpVKYbBhEtK70V1V9LQ5X3STS2Vwl+0DO8S2Pzh2//66VFqcnyqbtEXoDs/vD1
6wEKsBvl+bdoZMDAvr0IvxT1HPdBRXb5qlJ1yBZdVkD1Ihc3nmCm29YOIXwC7WbwPKCOCjL7urCd
R8gU/dL6pYWeK018EnbS7CrDGK9JvIj2keVAmykcTx9WzaTpOPFKNSOvT3MLHxarVW4VDssmFa1y
gtnW8wODoxA0HU+3EwiNHCcNftdo4OntF9i4rzLGvFSURkbuHnjjHEkJHvd1z9Dz3urZmlKLNJ9b
fcz3QHAw/KGFd1SuRMZFvk3X79bwkpyRK4q6kYkmc6XWlpgCG7QPp6H0mmZVJGQi+By/QtsjThnq
rWpH+kNbF8ljRxDIm5noCa2ePiWM8Pdn59f1hyvFQzSHdI0Io1/6eobOJFSMg/gGp051FrJm+oLK
Y2JqyCljT+V8nZsO02quvEx9OuSoR/sy+9PH+Fmp/X7B4pKmbDZQrpoLquCnewSlVJM1syO/hWDo
u+D9hIBRj+VVIu12o8KWu+AU7TYYq8I1mPvxKSZboeQ6mbXLH47J/3DDuqZBb5mlY8mp0n/+MHPW
DX0xivRb5Kj258rGoKBLRQkcGrtHnovddSer9lCaebaXo6Gd2hyk3sqR7XgL3NhFkJwP/VWidMYb
yvnKWrlVIr47QP+lrPgDdH45ZDZ6V4tbHM00m8oPh6zPwgkgi9l9o+tdRXdUFlbj00mcVh35Xte6
3QtmSs1su4FbW8VbPKsOpjsAJcMWVklzb3kyulKdQdzptdkxIeEpsKnTWnK4oxSab8W49/uJ/o9v
9TKV3/7v/3n+moFhTho2Ka/tTyZU+uZsmv+10WIhhOyesxLe3M+YAmTUyyt/cArUvxYOAKvodxLB
39ZVzBYW/HygVEhL6Kss7JAf1lXrL/p76GKxu74nz3Lr/bCu6n8B8uDHMVtQ/jFO/nfcFss6/t+P
Odr0aPdpcNBrUPkUtDd+vmtMEsSjygU4K3Ir9hGlhSvdju7/cVBuv/+6f2rcfy7K/34TmJnLJs3h
Px9uzbbolRKpPZB/gXNidPA+xk7v+KUw2/Xv3+rnXvD3t2JARbeI7C71lyZhkYXQuSNj3o19Qj9U
JuJIDRdSPrL8La6RXabVyhZNjgm1eir+8Pa/HE5GEXwIz9HASCySxZ8Ppy5ncOMornasJRc9cx7Q
CwS//4Y/r3P88uUt6Fo4tEIpQz9CJWq0MxQnWsVkdbjQkLlvPPJeOkAz6Gurb79/Mx5UHy+QZYNB
ogpER8dd8jt+/kZGVBGywvNuZw7EXUQi0xBcevTBhBVmB9mbd2Y4VHDAo6pVVxZVcLZiuESwcIZn
ucbnGyaIKiPquJj0vn03OB4k/qL3iILnkVqsGpQM+UqvtHJYZYDL69QjiyjNjBcAeNuICeNbbrrs
detW1e+nRSGnTF6XBYIEjmsiSj1Ci4QRdOo03k8pQUyJHQ1gE3UH9gCOxeyCdSJ6ACKPniarjXMY
kWpjsfH+ZC/O5Z5tFPFBbXTdEQq1ijIvDApiLBDUWhVww3neCzc6deS9b4wse6Mg+lQk5qs9u2ce
95k/INU5lOr4JepxInuQ4MmG4HeS2zMHopyrragstB05Qa9NOnyrYw+DHsEd5QTII/EKYn11AiWG
YrCvx9EQvqfY4UGPjHuHxLpDGietXzUO6b59/w2UmncZkbAEk5am1/BFoktrm4T6ucLH2BwFThEh
rhnCHqK7DNepOsanvIHQHi+dWncajlakkv0LSQF2WsT809u3SHHGTUIZdqmgRAYxxg2qm8S5KlFJ
q8e81EKNWIq6tu/Y9ioPsejrG8Dn/B53HPUL1oP+CHC227E9B+Bd0yblrFrxMcyq+oT13SJwgLS6
bPC4RDIERlUB45rqRENd1+mbPpHqPQoHN5j6avRp+undE0jPagn5nbQrZXaiS7LwJfKk0FbhIgWJ
K5Q+qyHRvP2MgPeKCIj6XM55fZvVzRWcPuOpmt32YnaG2FVKrJ0WCfCOdk5B/J2dbLo2H7d5ZjzF
oramlUi6aJM6xrhjj+qdKenSLVEh9QkHcHHbSXptTTedmLmXle+RerWhw1M9FfYi9UxwI6+00ULn
5JndkfgjGooA4qgvGlz/5M2swhZxn6dFXwiXiPe87GHsF8BGWAVjOZxJVrpL4cWvFCTNWzMjO4Qu
jFglcd+wY46GsxIOGnS5RN2xH5a7KWvNvUVj8TgVKsU4jMvihgrdBb4X4X1gKB+pZyOspudGKVRf
ctNc9VGqHOE16Vtj9GIc6GDmgjSjESXCygkqteLdImGQgO0pCupBQkCQwMXTYfG3PbmizfFWR4in
wnA4jmlKbvhiebY9Jd42vco0W2QwmkzsrWbYkY2NxHRl2HI4zHoMeIWR7iZMbQ/qd5H6meDxbDvx
sxEaD542TyTwtOonTNbqTu+NLw7nFd1k9BlBEVhKhyNtJDPskwKaXYgCGEZUG4QQ6YMK3QJJPinq
u6o8p1Uog7yavyYkmrkIhQUUnDDq96ESdWtNUc/j1G3asYh2qdJh5faosmYo3n5EattdzT4fVUkz
KEGJP2mDUM54bnrcdgUqoXUzbqoyMi6WVYLs0URNvLLTN7edUhrPrNvuPskGY0u6C41zZnJQ6zvO
kAXH8TqUooWcA5DgrqBwR5FlzXtt9Ig+1q2nuhiaFRBqBX5qWPiyDPWA6fEVUQzbmAfAKutVtu/R
EsogYWxeN5m7lzTyRRZjHQu13I/c+mDWrhLMsxIGoVDcUxSKb+Hopf5cNWun081nTJblS9oZ/Q2N
zcxbWZJ7jyXBvkmmdLxiryVJRtfrneEmIiiGeXjERWzQ7yD4eUUG9TRBXOAGgiY7pm8eardlR65e
Qpp9Z2NO7cCQiAw1maVsmCwJ84aO7BpNfsN9Yo9fSfRWbthRIzEDrSBqJ723Yivf4bEsULvXsvM1
fNV+arJ6SLeS2252zCuyVgaQRIz/b7LGVZCrANKrKueVCT7W6d7jvFehle7d1HWQUo3aNreSbE1M
D53bfkp2kAwAhNlevOuI+DiiyLB2VmtZNzbzvl2sRBHBe+sMDM1WTjGHn1bEHY2mLMB55W44SPLC
1FnzKfVLcEgQNjHHo6AcsuyBqFrzC6Ka+NomG++hyQ2atwmzwRQN2HWnle1GZClXHiFsO1PIGjg/
FxkPz7ecnDSywmqkvFHY7Hk+Dvs+NVgzqpGU+GOrZZNOXqJsuu91xX+K/D8U+aBWqGn+dY3//2qB
4P+5+efG4Ptr/q7uXe8vG1oN80HPZFT5Xsb/XeF7JoU/VkpbRw+APdajXvyBIbP/QshKGUdNRRPx
HbL9d4VvgBRku2DBDFsQgVhv/p0Kn6X95xKOqSX/YzpCUcoIzfrYy0Edrpul3vGckK7rY7RFxJ23
/XYO4/Ego8razQrJNH4xDNNXmBvOlQUUBueCpg2fiqJT2ZuWyrN0pHoS2NOQI4bGxSZoHsRBaedB
1JjOdSz75tMEteyCKlZuBVrJfcbg9ktRhi7maSc9UM2u26mpXpiDpzueJXWCZAF1KFKkcn5VSwHJ
gXQO9AQj9xOjfHHwcpkfQ8fgzjeaFTKw/FRYOr4YGWbwGOAraH0z7POETEWcebYBbCNyDlnVcVuG
crwp4MpsS+l6VxPBerBX7FE/o5P0rvGzkKo4JeqJLqfSI9E0qg3tFrlFvho9al7iXUPwvGWl6k6h
rl1mdWLEaSM5zyvTU1Yqg603eoLxasgm23c1zJI+RW9766EyX2nUEWv6x8C6a5l0W0uqJc5M3sSo
wbZVSS23eVeIO7KRbfZF0kzJFx7Tnde0bTCYQ0Zk66Qx8tG7h4I0xZu2A/PbFsn8imx2eszrzjiT
KjntjCmtr20jHc9M0xOfeWeyYQHsjupoVy+Z0Y0BHidnU/ay3zqa4GtAecDNlctdnw9gUYXZfVU8
g7rNwnLllUc9j/bmInvtKMtWgpTJoLHCUyZK8mFdZS+FI4KoKuBRYL/bVlVvvUVeSj0PaPVIQTps
wS6Fe4Ar2S3yn1nfeEoqDuhFQmXNw6E7lnhh7qMp8Z6cyob/Qf10CEt7+FwSR3DxQjM5zUyRTsMC
4lh1kN8ewtZsSCJT5WdQluU2o4ULZRzB/s4aJVGbYkG0kf6anOBzzBtE4ZLVuXQZUyQl2Ny8JV0w
aYz+ykbdd+uB5D0wNLBDP51N+dqNI6HOtk1hNXbG0UZXs81KO3nqXCd5rMpYQzVcWucMG8dujKfx
GkGncdQHq9jVXRHdUJQ0Fyghnj9mpNpkSkfUU0herJdb7rVelfpTjr7mVEWm2CdMb3cAvk22CqKR
NM9j60aWw1GPB5PLsap3itquaZK2zyibVOIZR6GtCaxxnitj+EbyVLaPphKYB16YfYFPacPYkfrZ
IVfNMMXrNBhl5CuRqT85bn4pCCS+bxrS52Y1V89FbBOEBBpeOVgKBcaKuky9jntGbP6g2NVzE9bg
pyNRYd0wDO81Cd14m/e8KGJncecm6hKqhotQRfVyJE4tWw8Qs/d2J+0Ay0P22TGa9oXuYV+DWNEu
qMv3kT7YB9DfW5SC6I1tkL9s1FNxRnYCgCqUO3sa2oMdzvneFFkRNGUHfJnF8qktPKBSVhZupsSo
Avp34yqk9PhUNvAiZojJviGYEszxJBa1r3jEOjLeOQyTzqUOcpETSp+3juFh0yEsb5V63AzSro5V
jeaTBMON1abZNiQp84TMUW4reQa00z9Sdhc4LgztnKqRsQNkpDbwHmjZ5WpfvxrtxCfBujaoo7Mt
tGFc91LrlHUMgeyxdTByrUqSpJLV4NB0yOcpupnJ7NsqUBiT1TRZjl/3o02sNdKDVRRO6y6f6TLP
RUckquf1dxHQ+QVXyIBN1tHCFGLIQ4xGNh/xFlWnCWrkWtMAtOsCeUYUgapJpOdgocId52H39qWS
PAh3UPcS9cwa92sFY14UL5Jg+WNYxN7Zylx73zQWwV4L8uicLPh6h6g6dMXNs5064xaOnnurNnYG
iyAz1OveZVvhhktmmu5Ke41627v3eGpcz2YcP9SumVwR6vUFpZC944k4+1Pa9NdNZJKyRVv+qknt
3G8nxbsCeFPfwtCuTgSpVfdKmMjr98grwuiiDRGFUcD+oVxbTWU8MA2HfNPyLevQLTbxmOrf2CB2
p4EZ5LNpVMvDpZvNRzr8yR3OHzJ9bfK7MQF4EWVkLPAXRUSbaGF8q2mMcwbPXBKSqvGz2nHocxK4
gmlqSdwCLH+kOWKlDDSL+AYsw8CFpg3s0xHicWY7/CeR0W3zZGwX31t5J7twm2BbXmNRmm9Fb5hr
eFAqbHiCFlKE7blJlOG4WbiS11of6Qd2heLLUBG4NSwbtx6axomwgvHY0P3dOUAgC5gmtUeMnZ0E
WT6ojzKswx0rExyDVg8m3bZuZ9oUryU8hEPZusoGb2hzAw5E7i1gPBvbjJozuZfuHTrMcKOplfoZ
ZBtZfr0DRmmaFHtjoPa/rqfqJW/m6VWdO5Z/JrAzrsrRjLajMWiEtLrGCor+0YI/xFYkrxPgZhgO
8F4tLm01YUVL1DOq3QWckqbRpYNUhgS/q+QEUM5rz1VUyV0Rc0uvxtIRdLmbmkmFE7oV6QmEP/Yy
1lfmOChXiZ6tJwJobvsFgdda3ZNFsvmKtZYoG7cbuhfR2k/4mJ/VsHvDpPXkFuOnXJuBFs9kEJPU
Sgxi7kxrvHIXvYrKQxk7zqUvhX4v6EC8gjcdHxDEP7l9DvL42U6gEYhDiZZc7Q5l1VR9u5X2SM/g
RKmVR/Zq1vFXrRMMv+Z6UTVdjUBng24YO/e2aqsJB70dvkFdNtyd7AdOnMJOAtNjT9IZvK1tN1H1
bMkAKk4JXuziqWQBpfZaHLIj3LsKN2x2cBVBFw1vekCRJ45aNOWHrk6cJ2uyqi9MKKP0NmQQfyT8
WasvHWkf4VbOQs65PzbDjGcraq30K3E8jXJnYYSx1lrch4TKK4kocAYkRpAr6kTTosg3vd08NE40
YDqIZKBOnElS0h5GRR92Nrg9n45DBxM9HzeedCgnZXxIavMKsqtLOLVSWCtB//VecXplRy1yl8+x
XMeMsQ48QZTPsZJEV6MjNR9mwnTdx1FFSn1tHeZ2gDSbDM+m8KZD7dkKFg2l22r5OK0Q4FNuGbPe
kThq1Mck2TP2wOJAXBg5LbhLYVUA/MEWZVsq9mvznM1xE6SVQhi8iYuwC8PwUGd6cmhVmKcaoRqq
o5XkT9gEkURO9aWjQeHjx5u2SdUnG+zSwMIiNVzXiSzWhIWXjALpEq1aTFY+jAR316klUZlSz7aW
GqpvZodjmK52mYwJ3WVD+0pqku0+LNmYTvPamU4lrLuwMheZAurPJJP/mdT8r1DSTDGYXPzrTRwG
1/zba5u8du0/93HfX/ZjSqOBjKbBjUDvHTG6gKF/TGqMvxBAE2HE+MLUvoOmf0xqSBijKY9ElT3c
983a/5/UqH+xhYNBbTDmwQzhaf/OPs78IIBeZhvcIehOyD+CBPILZNTSJ7aa2C93RR5pgC0S7itc
R3gQ2sfJFi8u6plVWQBFzrvRI5vIblbjOImDq4nSV1v34vauOGDwFSdCMa56l+xTR7EpS2uDWD6y
XJy09wjcMEdW1XzemEamBqyWtHzwS29KT2HjhXTTZ1h/LqEVBCqMK+AErlhrlTOuIo33fI/STFFC
+SrPlwD2zWMvPR4ACT1XAjJ920pfbKVUA5nx40JjPSx6p96Xff2ouTFBglZvgMq0lHUWOvcoHj/R
Annpa94e79KjLJI3biFjRUsk8bEGnIGf0jHL+T52ObZrta4ebYgs+NedHEszXy+PUBqNgN6DXnH2
de3uIUq367Dh0NAvouWYoXpMxRvi4nFl2xxKbF5NoFb8UtlzCEwR3fEVOAy09rKkaYKw5qd6gPA+
ykBqvRDpFxE4xS41SaYsJAuoXdn8qzDPg9u16+WVqUn4deLRbpz1pZCeOASlNCBZt9p8jgp59ibZ
r2XDW0qMIUfLrPj4g0GybMUHMkqbGOk5uhONR80J5iJgNX6b8qpAVFHrpFlATMQAT8ozs+JXYpfB
G9beBfFru36nSjd09MkKhkNgtkTRo+pi25p6zSV0Q0FEJ7shVOhkNM1wwQeXo2fQhA4Gy9m7mnJ5
v0iI22WfYVZNUDpcB9pknLPeZcihepeBnTAYU/7IVOvcJ3yoKBXmnp0CGXeYB8mzzsaD4wEnhHvI
VdTys0xUr5OGjOyqIGLWWfDmdmiPHCYurE4SMQW7/Jrr+Q3jHdWHzkeXQ/IC8YlzP/O3dMly6TUl
D4bWheSD59LPMo5So7Ep0h3indWq8Xx8ZY/v5zujowrZhsuqHfi+8AC8FYo+Tn1FYdHZrjyoWvTG
Tc5VzVqO8JGr03W4VJiBgRWpCJ6VMX/FVvliaHwQ7jyKqRKMR8fhQsdxIYuKBLyK+4Ssq/BAEst8
itmSABxqHklKJTrL4Qy7HReTy934fjByepvswfjRUmQvWUGucKg61QEokbU2Qy5aKRpS6tlMfsqa
tPQRCKSroQY9buDr3UBCWMI/CzXIatI7K/rF6yGKm6PbKOOWFgve/SpM/PfkYOFwU7JVvEoGJnG0
JLjKcv5xHHJxcnVuVENlIYA4LylnI7lWuU9U2SfnPrYI8VwuEBgKO1WD9DuaEut5AbK86OgGoORp
oG164hDFar4dqWEWxzS3oUDe835uUfcs5kESnnuQ85HGJZCXFRDlgWPzfpXPS5oyBlpvy7ZBrCeM
yhu0xTKAVlD67xfAcoVzi5/JmYadPrGMeT33tzkTwPt+mtuOznVbcxnRW2rXfaqFzwDBlJ0V81Xx
6lEmdpqyCz3idhEUvVC4cQo08cb+F4Gwwd2jQrPzM6P1fD1nLqfWpNI6iTpeW6O1dYf0BYYD8YvO
kF+FgigsCiQUGrOq7CKL+7SYLe1qcmJv49hcZEyd8iul8Xh3yB2svRmNSBYHbWZDPJpbzGJkJ2Mx
vAq1gRD3xrB9p1WNACNxs6r0pt4PNiJwJ2deNyaZulMhxa0VxtzA2jUWt4FT9+5yDzv9HKNzww5K
DG3ZsphgCu59q+Jrhz0fAQATdxEUgR0pjfxBuPr3tUn3SBd/v2nhVff0EuD5k/R7y4BTDWrLPOtT
Om2h87kri/05j52Bi6kay01DvegLBn9M6dT8aoSkfN054o1tFodm4g54P9bIBkQgSJW67TTOq5kz
UTTHlvwv12IJXDZY+GDCWwDFWYDBTm7dsHqr4AM7WZfCEbLIkk5YT0xFJhutrl/ROFtIzRgbFpVz
nxVmsRZKfKsM3bWzSIEJNosOUzKSqqcQmqwFdjepaywdpFXlo2Iv7MH5i7Bk1q9sKgJ7DQ65ITp5
rlOG0sUYsLHzLJzn+oV4exlgUinT0xQ13QHvN6fQUAmrIrBKMzvGrxU4jCJpb+PIxAAHYUrSisMs
3af+JFp1PU5e3azZLpeab1eVcijD7llpi+Jr4/WvZqIW3SoyRvHmVoYCtxKz79wgHx+HXZszmPIy
AVwEclpl+GVac8+nZq8EEY+iAOdkeAINMCsbaWABvhY6Wqd9Djsx2wF9aJVHmDtEL3dRL6/C2DMw
BtfEDPnVJKrk2uphmq0jPQ+VTzkT5gPgk8s/SrH/QR6yaEx+1qAsTgAkzIjVcA1+lFFLT4HZW9Qd
oe0Tu5A5fgPVRYhF7l7A7MBpAkXrm8kfPZ2/KCkc3tekU8N2evHsfdCKe5Opg2Aou502vC923ING
Ir7mAwIqCJVvv/+Wv4pgeDfUX8wCNE/9BfRICo9CHHTe7eTEBbJUAp6gEUogs/qfSc7/ahOw+NL+
KNc6fKubb9M/NwF/v+zHLsD4i4EMJn+TjqbFAIbz+GMXYKHXogWK48RZcmP4lx+bAAi4NkhYF5ck
rgPjn3lO7l84jNg68C+quRAO/51NABqvDzcLfjjVQfW/bDXwbX00OFCq89jorHrn9Upi+HlN5Qil
qhbHOOyt40jp23+OLGqDQk3ibk+KTHuOSzgKW5Fqk/DrupfZKhas+U7Y4fBaAtv0coxg2NNxP3t9
o24dkbP8exXD4lEZriOhxQY1XhheRj23HhngPksN6Qi/6tIzaPjcimI+A7q8FGWUokRH2rUqSFtv
IJRTFdXUBydM+NbCFHK1Tw1wllVbtuqjJ7TUXikKAX15PohDU1OpFBnPTbvkhYPtKGtyfMbrbKQs
0RRN+xTOOhuDRvHeGr1myYaHMIIxzOZ6z4Anq+kZifLZ6HkCzgPl3mw2PGyXA4UzH5ibE79w/nFS
KQ2vHrS+3luint0tyiuvAMbW7WeRmj6mGV7YWEOjB3oODhXokZd5D30Kh8bPpas+Iq6fT3ZJtWHp
S6GhjvOuHXgw9wpF36y5A5C+lHDyJqFoGJLC6FZx65GgQLgAoexDg1StTl3UTHoZKU9dZ1ifXVrQ
2cruDO2qdhtP3Q6WJu8nQTUR9BEExDpb5FCCWqpj/h+PN24plbc5Hpg6UNUdBFSxrzzZxuvSct3t
++drlk/FlV1Pq5Q/97psORk5nVk2UE4+bJZiZtt1FJCFW84ogTjIDYxJmtV9t9DIEh0Bgga4fNW1
UACvbD2MwZxJTcw7G3GlsYktR5A7Py/CkTScFXxAxUICLvawoNA7tGnP0DuJ9Eei6117o5WTq265
VFAGthnXgluKA9sDol2LZcRHIxqTEJPVzwXt5ftaMeTnuKynZRDTXEEw8hi19O4mNvTaDpAUAbOx
uuhIhyV+SKdlA+VhZUR8mPgw+gQpPC06rL7gS77vLq1Zb3J6N565ElZFA8r2Wns1pgQ0zvkwbdkg
e1s8WMbbYBv0EcM6g8mkGfMInk5PExKKoMXH14IGkTV7MOcgcNk6BRAkAs7wqq8LJ123kWg+AVWd
ThBjhG8gBgjmVmWYZmfJ6Pf0YreYerVNLWPjHs6G2GbuqNDutWNPBmObZO4W5DGS9cJ8xEnRXWWW
+pC740QF0VcDFrFuVuZ1L+Qpi0LiIhvNtjcJJE0fzwFoHZVo3Ch0TVJ7O7e+mWdZ3IL0zc6NYtib
YZqyWysxtUMXEQmn0SFdZ3hHd7Njt2u8k/MhNisSC4U+GP4gLeNu1GzkftlEnY/bjBsVJuHKbAQ3
hg52z2erIzZMmcf10iBFmBSms98NjbJlaNqcOsNLb0bgh8dcGazbFoTTuo/7lh90aJchwpPhsh3y
EHt4S8QFZlXnsZ+V5BRqWvQ61WnKQ4NQgYlTP5cEn+a2YQ/4EgtCGabUYKig8prnufK46ZW0HvMd
Zqzqc+XBk1wPvRYzWeuNBOdpPt/R91PXc0rIaY/c6zCrZXGv2DQD9cohS44BcUFhhDNBWefTTFgL
QFSTJkwOt6fLLYhtLBQa+9SBrY1tT8chLItzPM7Ng8f3N5ilzmO6L7NiSbCYCdylWRijZLS7eSUG
NFWrDI0K378C5zXHTqFhdilrv5Z6fLGdSCWhRdbC1+ssPfbtYiTva6YWKu7NZGXY9CRrrx+3sRrl
/jBlzwVZdvQuJ31foOq6JllKuQghWfw7PQZBOIypwVvIln6LO9e3tSvE4X0vUVAunpGisyo1dhc+
va8suFTDN2/MxEEW3KFU45r6/S4qbRatEYbcPbYRN7AVlWW11wuMGs7EE6YmfWELB4YGTy51k9th
0D9p2On/i70z621b2bLwXwn6XQbn4aEv0Bo8D7EznCQvgmzriBQpUpxJ/fr7lUg5Jm3nHIcHt4lG
8yFALLtEFqt27WHttaYh0mLlNFBomJzA5bS7Qs8mp5+qGNnBNad9dZ0Qw1bTUCS1EjJSVzFkwnXL
4P8DX/4K+ELbIC7v20nTCzZQ9uC1nCUw7OKPDtAXZJToY8DrEfKWwiFqXCUwMaQ8oTUHpgxXwx4I
fQC+2Ecgiml9IJsKMIbW3Sdou4rKkwC9gMjRMB/ir96jvwe4ph1XKKI9BhwNaVPU2ZWOf0+S16F5
Hv2yXJ6ngNvJz9zCNbU7ViHqIMlv2ue5dL8eFeXZNtJA7q5Dy74Dmpye0g+Un6iRHJ2gHwRh07Np
fCXg4ex/cWs8nE6vCgJVOIVdypIyoXjjkVM+QyFpG96gcyfdWDsDPer1aK5DJZmFn1xZG2kzF0rF
dIW29mib0ylS2tn80QoC+TYBBR/FMxh2gZnvttD2VU5U0GnvJPL3jeOkBpW3nJN8lxsjlGOg1pVA
y+kkgKZ0HY+s08Kb76aQzKKNM4UAEgLGaaiZXvzFqfLVaViOYJhA68eP7hBaAflKng2WLaylfW7F
mQw5brWelfh8kZU5cTazIbb7uJON7IsdAr4p4oj4GUZHfzXOAMneA1KQ7jRgsHvI9XY9cVH1BJFJ
856MnI3i+OepGvreMaytoDYAJmq3AQlGr1gVxyiDfkWvaXQSu7v4PFqtZZwVNXlwJSe+sTd6OYXu
iupYeL4NjeSzSSX2o2yX1YmZZOkFsOAc8CpBsWvuUKT3UTS/jjS1ugxWzvHIXXtYnUwO70aa/V1S
16T7UNMJp5TRnG9wAG8B12d6cTWCV+12l3l2OTEBsswKNy8vV+aOivHKv4mrjFomajsmZNKGvDqG
SVC7j5PNemzjsYxL4FkcgqrkGneS5W3vcM5VNKIsDt98ZyL/qMayd0WONlG/rFexMy7lkcthHc20
aq4cR1A5fa4kCTVAiKTOSmOr451sguOtCQ/zRI6NbJLQVzLbBaZ8ivTgdmbC6jlWxUlQcqKdaVTZ
JjJUdbfMenRhoSsG2tmXzleyalOBNqxzR5b81XQeSP63bSonn0MTArUI4i594gFt/YSqw+5aDZTy
UiX1/Yj8hHGs0eM/A3IFRp9q8MSv8nimuCG+FPOuHe8gEKBK7m2dhceyB5kfl/DRC+Qu9CV3kpkX
17ai5Rd6kWQzX3PtEy0i15iOyIQphavyQCmSaOkmRl1xp4xXHHws6Xhjzo+B/SZ0o9Km8I0QTJuM
SmTE5padzRC8khfKilN2A1J1iVMzv6JDX5uCV49PNRJgxQRiN+N7olS7eDI3HflMyY11DNRVrUCR
pCbJsjxUhGKXnoAgVqKNSYLdjnwSm6pdTUnxrwTZ5Hz0GZgXrXjkoNIz2Bplmjb1UJ+VzONZbu5i
msJlHwivZwQXNP8ze1QLdxMtJ4MFuPTYrxSdKMWaaw+Q8xaws/tF/JnidXBp+7bN9O0iyE/09fwY
gMVcQPPF7qIuo41XvjbPofb0VZChqV3cmkhK6QRxoXHmpfEX2yl292a+K8kIJtoZlDUhWPUKMOtW
HoXXWMLie+5UVjzeWkYloSmyo1XBc2PPpjsAR3iMvIf5I5ibdjbVo7gkQQ6AMb+GA1Q7K2WoWMcb
mmjXYzmHVemyCk28fbvK87NwZYQ6wDE/2kzWc8u/0cPQiMcouik3EBwUt0ack3jcBU5ejqsg8W+o
JW1PCgWKAbhG83BEokze5tNtvIO4DnNwQY8IOBqg1Juv8zSI7txMTcNZiZd+NY+K6BKZGCJFU42k
Gxcet88kt0f+VM5cbSoBO7o0WKP2LJYr5zzf6fEVupXOR1ehow5lo+AzWpnUpit8n8228GaYZ4yv
nnjew3qVUiJzNYjp6S2NjY8JrCSjb1sVIoxJGUX2nUJm0Z3B6UhD62pLx/uxJm3sJWTi0Xm1kYvv
KwsweF7J+Z2c5tEpXQTT3cgYITSDhNuppMDLOUaWS7tw7Hx9bBZ5/AlUMHS6c9lwbmVa0f8I8417
Z1blRj5N4mT1kTriFm+0Sj1YQE0n+RFWEgx9GvU3/SRGy2w2NzJv4eAGywTjZX6VWugpkGcvdFRF
VEu49VXq3ABFAuyj5wlfh6Rs/if23b4D0l8cR6aR/KDthK9Y2dLuErpKFWpWdX0We0o5iwo9mmEb
yrO16c2/5V4u8w+LjtYaNrmHNM24AkAIZefOgUtV2igBKfbIvKRN30ZGr1IQnZMSOTonp4mQbJ5G
2UUKv8T+tZ2OLOcCOlWIJTKVh8xlc5Y4xsNaRVy+sNCg86JS/erK6fZsvTXNj9BtyXzr5kGh2sNC
1D31pkTLDmQRJkcHbl9Z84cyCc9sMyPS1kcQFcsbNHWlYDuD0HZ9XUFLf6KFkGOQ9S2Vm4CNrtFn
YhXXeiZE+pRMmW6cijaLmH9cUs4/4GOKbmNFLS/IWdOPk2yd4Lumk8LNVT+58CCHmcabsDwRfsm9
P/LCB1aprk408IqYjjV9N7PKmTuXSZjjPHOcxheqFZUkUQDlqBOZZlttRkd4pU2RTKTru6IkCvvj
LpO+GhCABbPIiLx7Da0PqiR2oFJO0SAgna6TUQUxmp9uqOw6ZkGhAQQjobeL/lGWS/F3F0X6r7hw
vC5nMdLW+c1I0ry7SjI+eTCrnqzXG2gPVS02d5MgcdSrxC1QIaN3XLlB3U8DgeSEPyrAGMdpNtrg
2ku8rznigWghwrv6Q9WjDWO6+aMiQ8ohGXPooU0n3lxZUSJfJpgzdlFS7SDrz5V8jN+lbJHzS8mY
w8/sLdBL/56MZCQPKxm0RwF7//namo9Mkc8faWMVPUcHPAoM3rNRGG3uCljYrsP1urrVaFX+VPo5
tRMDNpwVeFxldEyi4W5lFxzWQLevHD10piXYYgW4Ea2ZsDEnSUJvl0srub5BSRNJxnwKwsN8KNZl
dG/ZEchLWB7tc1NLCuFg6ko8QxUNbkd5l2rjuIh3tCAYou8szIxLchw7bQw5RqaMS7qZqGCs1/ll
JNPjPi6wI2t6xDRDn+CexH9A1VuNbgGObbSTjEOf+moI447EGpjDNO0b5/k65iQgzxBEpx7gz3JK
05cz52jV8L9CX7U+laWsTamCjBLWV2VcWLGHoSXLD/U0+bn1VQxUsoTq3txcr0kofI0VO7qT1cL8
Ec2t9UlorCDf8Fxv9KDJ4ESt0IyCkyiJS6BVq40EMkCGZ20cmU524m628kc4yx1QS1vXvlnBSv0n
LNoawpzSSjrbWmtfmgS0g44TNTMkZPAiR00vDKtSQqN2sv/PhHXNg0wX6WK2F327zZZxdbdMoNBI
DmGP+PRjSIr2M6DQ1E2r9/7Srwf6QITHoH8RKNLgL7jDWoHi/qb2N/OrMXz4JNPskR5rTRGCu6jt
iJ5mcVEE8sGpNB+jtWOSXBetzpJU/8L+C59N0lvT8OsnrOfz17/zqyeoJ+js8b//i2BV0E/1mwX6
QaC002EQrR+SuPD5LBA2m6pCmzTV5P2lDm0WZGB89U3VnAdPC/Qda0EVuCjif8q37ce35SNAUpCu
WM301PM9pEXAq+u7CFRWOoUECcqMp5f8fBGYFg3+1JI0+q73F2kVVt2AZkFRJbW+qR6LwEY0EiJO
XW3eddcgIPmNgAvVNmgJxFU3aQ1oFmDxUIAI9jUIVPMEbWxnK8ANQXIMPB9adftrcItAVWWt9yKQ
kXUXRJc0qB1e8vOtYLNIBOkr/l09CzXIc0CLQDGN3gYBMXrSlJh9qzkUOlsB6VXEIWlhJVbYX4M7
FahsC+KIXltBpVAOuzY19/ahYBpHJnQ5ZIWR4xTX8J6e1Hd9U79vDjWJow+YgCwORnF17YF5hDwo
xCLmT3M5sEOBpH7fWVBBWCB+QohTT4Iw+i17wNEJ97qEIE+9FlgrA5sFmVOh705QQJtLHHzNdrc7
O0I0HLPkJNgH62kC2DSwWaDLuNtU/e6IASCOCk8uVdund/18LcBiT8TAySEEpIf1+Gzh3juBNcDJ
Ak0EsGxxdeyBZRxZGqTNtAM8zc6wJkGhhtd3J2gGouN71tHaB3xhD7QjgFB4o40jNiTHQJUFkJF3
8vuHgqodaYpQN9CMVxeBLBlHUMipxBKD2wOqKol6cL/n11nkrG/BTLa/mNDnJoBNAHMChFuHTVJP
+KBWAfXdnrOgmUeciMibUIKrr/YsYG3wooHNwgJ7+HxYpoBIQe4iDd57HECKAeGZzX543UGyhAOl
MUkIteyv4R2Kr8BT3zsLuImsAtjO1WYWOjvCJMGE3wDwoVkKg8ugIFDeeykQKUiw0ZHlb+8E04Q4
xYBeH0KB/TW4pydz8oJR8t1rQD1C+cVAj6jxkjuugQgXoRklw9S4DoOzigDhlXp79jgbSQ0oqnjO
ZhY6OwE7ILaCoijGEC1Bf/eYhDrdoIDUmyCguwp0kgqgzg25CZuHNwvgm+r47fdXAakTcga4SGbj
IXVWAQkkAmqRPWo8iOGl0XhLdVbr92eB1AmhApywpEn2F7mYlp8k+GdVVLmkn2fnsDwEuKMFbVU/
b9E+glIZPOKhttINm40jxRJMcHZjMYZ3OkCs03sWLFpRaBARvSav+cy2cqTRoQIktzkjB2cXCOyl
+tX02BGkz0VTPr06r+8IFZ+ahn0cxnqW6nh9SJEDrAL1Tf3+LFB0lSEzoMm4KSd20ml4CgbtRLC3
18nbAT2+CBn6mkWN8Jm2LLqDmmxhxyyyQY5wyEgwNCn8AT0/YY7d10Xi+S0hFMC5UG+CTl3B0qk2
44+i61J/PjxTAHqobx6RwxEhNewAqfP91dkENgYTHQWLkuaTqRjY4SiT4Op5OCrWkQ6uAGWR7qnI
eQCxiEZZf6CWEAe2d3EJSyih5KKbCObsr463bKsUFiTJkKXm8+FtBfouehtEsge0G2g6HW37q2sQ
RGsGCXfBVFpf+1X3nzeLD2EWpAIMtXLDoNWrKzpr/46X2BnhJxBJpTOFrY42AK/4uZNMqIAVQJ+M
Tt39NbgzkVS31jd3oiEsoVFYQIPk6Smfz4JhHylgNjV2S/354JxkDvPe+0BkSGhKApBZW4POkQD4
wlTxHvct3gM7C15p2npvAkkAkCi0K5pQ+3j+8nEIhGS3RLp5oC8fZFzflAFPT8XAQM21SY91Xj6O
F9GyKWSVGrfof8kIvilLI2tkPP6eGeyM8dMM4huSJCUzcnjIzlKQZTLJwBBZDLXr8Z8/BDr3/gyJ
qUPC1vf5KapQOiZn8kZssK8ui83WxNH1Fw5oFkwK4z0nQUBuUGrXecev2kGOwiOdRDvZgsHtgZes
7e82g4RHIi+ITE9t7TpbQGRKVBvKdJIp+2twuUMZpqS+S0A7ArYD4vaQJu7GyCKNLoBnIE72kzC4
fYB2Vl9jgE8IGplSwsEp6sRIpk6BVRA8yk3ObHArQdFIZPRcCtQWUc7SAVw0gXInRrLwiiSKTkJt
tL6GZhQUsj291wImTxW0PwdccmdDmMRIANfpPWsqDoOLFBUZGtO+a4FKKt4xLVWvx8t07QvRCxnt
9HcECH/j9HzqfJlAX/o4E+0p7jJ5revlrV84AG5eft70eYhmDoU4svWLogWm/u7azxD//1fLA9kD
8J99eADk77+n+fPmAV9+deu7Dk91+OGpu4wX8YNT7T+omtu8Xmzom/kff3G/2Cyex8CkLdmZP+/k
hYDhU3z8FwMnXmdcEV32Hpf++zBoD7w/pvoP/KYOy9tNTH9rKiYLH77YOHBbd12HGn3vehL6Ybx4
DA8TKxZf7bn1H/lXlMY9p2S69BfFoq1pWR+0fW/7oLP5IfzzA5OTbe7b017jQ/p+yzGz7j623ie4
IZFF7TvyyTKMV+1bbgpWfUc+ZcZd93CHYqHIKl7X4QevNun9rfV99rhwWguwCSD73vCZ77tB6CaH
O9zfcp2m7D108OguOlakLhH3Hjks2suizi73HfbipUZUXbvoPTADvEXC03OTX4aZm7yY5rrBr+9t
Xy3cYNlaGHXysv+4ceUvgsfnQzfdJ/2HTpLFg5MlyzRtrWmlLsX2Ht99cNzVop3Prst8/YfmLEjC
tLWyGwB2/7GTBDJzd7tt2SalbnT4J0YPkatovc8aBtF76DBIOzakcY37jny9vI8XHe+JEFqgmfoP
nS/a51bTbNl/4L+Qqu5pTIQU9tvcqv/A4FfL0n1oHWMQt/4TJ7q48+8QpB5e3j4+UCmCHH7w+yfv
dRinzofJIg45Kdubsw5Ve7/V/RdMF15376t73Hnf4W8ctz3jdZqh97Cej0fSjmrIYIj2sd5Dx8tV
t2S470XqO/DHZRAkCC8sOmGCUjf/9R3+zgkflx/OkhdnW91f2nf4T2H2xkJssPn/zBe8XIgNjqfv
8J+Z/WWSLFsuRdNi0n/ssq3u2XQ29x33C6J8hwUtbEqDeu477NclHEFB2hq57kTvPbJLZNNZ3mpN
eNB36D8WieMGK+T92ve9L+T0HnyZpB++vnbzNba29/hu8hCip96+95oOpPfYVbhhYlqzUtOt/Hrk
1zJNTxwRL/NPBxqU1/6snVwTv/HgLxfxv/4NAAD//w==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B101BD22-52EC-ED45-8DF7-A30C837F388B}">
          <cx:tx>
            <cx:txData>
              <cx:f>_xlchart.v1.12</cx:f>
              <cx:v>Sum of Profit</cx:v>
            </cx:txData>
          </cx:tx>
          <cx:dataPt idx="3"/>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4.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4.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5.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12700</xdr:colOff>
      <xdr:row>0</xdr:row>
      <xdr:rowOff>12700</xdr:rowOff>
    </xdr:from>
    <xdr:to>
      <xdr:col>17</xdr:col>
      <xdr:colOff>635000</xdr:colOff>
      <xdr:row>2</xdr:row>
      <xdr:rowOff>152400</xdr:rowOff>
    </xdr:to>
    <xdr:sp macro="" textlink="">
      <xdr:nvSpPr>
        <xdr:cNvPr id="2" name="Rectangle 1">
          <a:extLst>
            <a:ext uri="{FF2B5EF4-FFF2-40B4-BE49-F238E27FC236}">
              <a16:creationId xmlns:a16="http://schemas.microsoft.com/office/drawing/2014/main" id="{6278467E-EAD5-733C-9FE3-747EC4D3B3A7}"/>
            </a:ext>
          </a:extLst>
        </xdr:cNvPr>
        <xdr:cNvSpPr/>
      </xdr:nvSpPr>
      <xdr:spPr>
        <a:xfrm>
          <a:off x="12700" y="12700"/>
          <a:ext cx="14655800" cy="520700"/>
        </a:xfrm>
        <a:prstGeom prst="rect">
          <a:avLst/>
        </a:prstGeom>
        <a:gradFill>
          <a:gsLst>
            <a:gs pos="0">
              <a:srgbClr val="262626">
                <a:alpha val="80000"/>
              </a:srgbClr>
            </a:gs>
            <a:gs pos="100000">
              <a:srgbClr val="595959">
                <a:alpha val="74901"/>
              </a:srgbClr>
            </a:gs>
          </a:gsLst>
          <a:lin ang="600000" scaled="0"/>
        </a:gradFill>
        <a:ln>
          <a:noFill/>
        </a:ln>
        <a:effectLst>
          <a:softEdge rad="5457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ECOMMERCE</a:t>
          </a:r>
          <a:r>
            <a:rPr lang="en-GB" sz="2800" baseline="0"/>
            <a:t> SALES ANALYSIS DASHBOARD</a:t>
          </a:r>
          <a:endParaRPr lang="en-GB" sz="2800"/>
        </a:p>
      </xdr:txBody>
    </xdr:sp>
    <xdr:clientData/>
  </xdr:twoCellAnchor>
  <xdr:twoCellAnchor>
    <xdr:from>
      <xdr:col>0</xdr:col>
      <xdr:colOff>152400</xdr:colOff>
      <xdr:row>2</xdr:row>
      <xdr:rowOff>177800</xdr:rowOff>
    </xdr:from>
    <xdr:to>
      <xdr:col>17</xdr:col>
      <xdr:colOff>596900</xdr:colOff>
      <xdr:row>12</xdr:row>
      <xdr:rowOff>12700</xdr:rowOff>
    </xdr:to>
    <xdr:grpSp>
      <xdr:nvGrpSpPr>
        <xdr:cNvPr id="77" name="Group 76">
          <a:extLst>
            <a:ext uri="{FF2B5EF4-FFF2-40B4-BE49-F238E27FC236}">
              <a16:creationId xmlns:a16="http://schemas.microsoft.com/office/drawing/2014/main" id="{5F80AC48-DBDA-18AD-7C56-817CDB6669ED}"/>
            </a:ext>
          </a:extLst>
        </xdr:cNvPr>
        <xdr:cNvGrpSpPr/>
      </xdr:nvGrpSpPr>
      <xdr:grpSpPr>
        <a:xfrm>
          <a:off x="152400" y="558800"/>
          <a:ext cx="14478000" cy="1739900"/>
          <a:chOff x="152400" y="558800"/>
          <a:chExt cx="14478000" cy="2286000"/>
        </a:xfrm>
      </xdr:grpSpPr>
      <xdr:grpSp>
        <xdr:nvGrpSpPr>
          <xdr:cNvPr id="11" name="Group 10">
            <a:extLst>
              <a:ext uri="{FF2B5EF4-FFF2-40B4-BE49-F238E27FC236}">
                <a16:creationId xmlns:a16="http://schemas.microsoft.com/office/drawing/2014/main" id="{773F0EDD-7C90-E3F1-1855-DCEF6A331366}"/>
              </a:ext>
            </a:extLst>
          </xdr:cNvPr>
          <xdr:cNvGrpSpPr/>
        </xdr:nvGrpSpPr>
        <xdr:grpSpPr>
          <a:xfrm>
            <a:off x="152400" y="622300"/>
            <a:ext cx="2540000" cy="2222500"/>
            <a:chOff x="152400" y="622300"/>
            <a:chExt cx="2197100" cy="1714500"/>
          </a:xfrm>
        </xdr:grpSpPr>
        <xdr:sp macro="" textlink="">
          <xdr:nvSpPr>
            <xdr:cNvPr id="3" name="Rounded Rectangle 2">
              <a:extLst>
                <a:ext uri="{FF2B5EF4-FFF2-40B4-BE49-F238E27FC236}">
                  <a16:creationId xmlns:a16="http://schemas.microsoft.com/office/drawing/2014/main" id="{0BBC1507-A6D0-E738-011F-58AAEB9316C1}"/>
                </a:ext>
              </a:extLst>
            </xdr:cNvPr>
            <xdr:cNvSpPr/>
          </xdr:nvSpPr>
          <xdr:spPr>
            <a:xfrm>
              <a:off x="152400" y="622300"/>
              <a:ext cx="2184400" cy="330200"/>
            </a:xfrm>
            <a:prstGeom prst="roundRect">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t>SALES</a:t>
              </a:r>
            </a:p>
          </xdr:txBody>
        </xdr:sp>
        <xdr:sp macro="" textlink="">
          <xdr:nvSpPr>
            <xdr:cNvPr id="4" name="Rounded Rectangle 3">
              <a:extLst>
                <a:ext uri="{FF2B5EF4-FFF2-40B4-BE49-F238E27FC236}">
                  <a16:creationId xmlns:a16="http://schemas.microsoft.com/office/drawing/2014/main" id="{0C4BD216-FFD2-EEDA-F9E8-EFFEAB45D025}"/>
                </a:ext>
              </a:extLst>
            </xdr:cNvPr>
            <xdr:cNvSpPr/>
          </xdr:nvSpPr>
          <xdr:spPr>
            <a:xfrm>
              <a:off x="152400" y="1028700"/>
              <a:ext cx="2197100" cy="1308100"/>
            </a:xfrm>
            <a:prstGeom prst="roundRect">
              <a:avLst>
                <a:gd name="adj" fmla="val 7679"/>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B17">
          <xdr:nvSpPr>
            <xdr:cNvPr id="6" name="Rounded Rectangle 5">
              <a:extLst>
                <a:ext uri="{FF2B5EF4-FFF2-40B4-BE49-F238E27FC236}">
                  <a16:creationId xmlns:a16="http://schemas.microsoft.com/office/drawing/2014/main" id="{2957D2A2-685C-B551-90A7-26E2D3434B31}"/>
                </a:ext>
              </a:extLst>
            </xdr:cNvPr>
            <xdr:cNvSpPr/>
          </xdr:nvSpPr>
          <xdr:spPr>
            <a:xfrm>
              <a:off x="266700" y="1054100"/>
              <a:ext cx="1917700" cy="330200"/>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18AB385-998B-0545-B53D-FC283CD715E4}" type="TxLink">
                <a:rPr lang="en-US" sz="1800" b="0" i="0" u="none" strike="noStrike">
                  <a:solidFill>
                    <a:schemeClr val="bg1"/>
                  </a:solidFill>
                  <a:latin typeface="Calibri"/>
                  <a:cs typeface="Calibri"/>
                </a:rPr>
                <a:pPr algn="ctr"/>
                <a:t> $22,97,200.86 </a:t>
              </a:fld>
              <a:endParaRPr lang="en-GB" sz="1100">
                <a:solidFill>
                  <a:schemeClr val="bg1"/>
                </a:solidFill>
              </a:endParaRPr>
            </a:p>
          </xdr:txBody>
        </xdr:sp>
        <xdr:graphicFrame macro="">
          <xdr:nvGraphicFramePr>
            <xdr:cNvPr id="7" name="Chart 6">
              <a:extLst>
                <a:ext uri="{FF2B5EF4-FFF2-40B4-BE49-F238E27FC236}">
                  <a16:creationId xmlns:a16="http://schemas.microsoft.com/office/drawing/2014/main" id="{0E318D85-0727-FE4A-8E9C-4703DD75CE7F}"/>
                </a:ext>
              </a:extLst>
            </xdr:cNvPr>
            <xdr:cNvGraphicFramePr>
              <a:graphicFrameLocks/>
            </xdr:cNvGraphicFramePr>
          </xdr:nvGraphicFramePr>
          <xdr:xfrm>
            <a:off x="406400" y="1435100"/>
            <a:ext cx="1625600" cy="4572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8" name="Rounded Rectangle 7">
              <a:extLst>
                <a:ext uri="{FF2B5EF4-FFF2-40B4-BE49-F238E27FC236}">
                  <a16:creationId xmlns:a16="http://schemas.microsoft.com/office/drawing/2014/main" id="{378270B6-FEB0-E343-8742-DD5915FA2BC5}"/>
                </a:ext>
              </a:extLst>
            </xdr:cNvPr>
            <xdr:cNvSpPr/>
          </xdr:nvSpPr>
          <xdr:spPr>
            <a:xfrm>
              <a:off x="279400" y="1955800"/>
              <a:ext cx="1917700" cy="3302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cs typeface="Calibri"/>
                </a:rPr>
                <a:t> YOY</a:t>
              </a:r>
              <a:r>
                <a:rPr lang="en-US" sz="1400" b="0" i="0" u="none" strike="noStrike" baseline="0">
                  <a:solidFill>
                    <a:schemeClr val="bg1"/>
                  </a:solidFill>
                  <a:latin typeface="Calibri"/>
                  <a:cs typeface="Calibri"/>
                </a:rPr>
                <a:t> GROWTH</a:t>
              </a:r>
              <a:endParaRPr lang="en-US" sz="1400" b="0" i="0" u="none" strike="noStrike">
                <a:solidFill>
                  <a:schemeClr val="bg1"/>
                </a:solidFill>
                <a:latin typeface="Calibri"/>
                <a:cs typeface="Calibri"/>
              </a:endParaRPr>
            </a:p>
          </xdr:txBody>
        </xdr:sp>
        <mc:AlternateContent xmlns:mc="http://schemas.openxmlformats.org/markup-compatibility/2006" xmlns:a14="http://schemas.microsoft.com/office/drawing/2010/main">
          <mc:Choice Requires="a14">
            <xdr:pic>
              <xdr:nvPicPr>
                <xdr:cNvPr id="9" name="Picture 8">
                  <a:extLst>
                    <a:ext uri="{FF2B5EF4-FFF2-40B4-BE49-F238E27FC236}">
                      <a16:creationId xmlns:a16="http://schemas.microsoft.com/office/drawing/2014/main" id="{1AE2CEE0-7D91-A921-B6B0-2FA6D75EF6C4}"/>
                    </a:ext>
                  </a:extLst>
                </xdr:cNvPr>
                <xdr:cNvPicPr>
                  <a:picLocks noChangeAspect="1" noChangeArrowheads="1"/>
                  <a:extLst>
                    <a:ext uri="{84589F7E-364E-4C9E-8A38-B11213B215E9}">
                      <a14:cameraTool cellRange="'KPI YOY'!$H$8" spid="_x0000_s12919"/>
                    </a:ext>
                  </a:extLst>
                </xdr:cNvPicPr>
              </xdr:nvPicPr>
              <xdr:blipFill>
                <a:blip xmlns:r="http://schemas.openxmlformats.org/officeDocument/2006/relationships" r:embed="rId2"/>
                <a:srcRect/>
                <a:stretch>
                  <a:fillRect/>
                </a:stretch>
              </xdr:blipFill>
              <xdr:spPr bwMode="auto">
                <a:xfrm>
                  <a:off x="1320799" y="2006600"/>
                  <a:ext cx="942975" cy="228600"/>
                </a:xfrm>
                <a:prstGeom prst="rect">
                  <a:avLst/>
                </a:prstGeom>
                <a:gradFill>
                  <a:gsLst>
                    <a:gs pos="0">
                      <a:srgbClr val="262626">
                        <a:alpha val="80000"/>
                      </a:srgbClr>
                    </a:gs>
                    <a:gs pos="100000">
                      <a:srgbClr val="595959">
                        <a:alpha val="74901"/>
                      </a:srgbClr>
                    </a:gs>
                  </a:gsLst>
                  <a:lin ang="600000" scaled="0"/>
                </a:gradFill>
                <a:ln>
                  <a:noFill/>
                </a:ln>
              </xdr:spPr>
            </xdr:pic>
          </mc:Choice>
          <mc:Fallback xmlns=""/>
        </mc:AlternateContent>
      </xdr:grpSp>
      <xdr:grpSp>
        <xdr:nvGrpSpPr>
          <xdr:cNvPr id="61" name="Group 60">
            <a:extLst>
              <a:ext uri="{FF2B5EF4-FFF2-40B4-BE49-F238E27FC236}">
                <a16:creationId xmlns:a16="http://schemas.microsoft.com/office/drawing/2014/main" id="{717EAB8E-FFDD-35A3-F8C2-530D06487CB0}"/>
              </a:ext>
            </a:extLst>
          </xdr:cNvPr>
          <xdr:cNvGrpSpPr/>
        </xdr:nvGrpSpPr>
        <xdr:grpSpPr>
          <a:xfrm>
            <a:off x="3175000" y="571500"/>
            <a:ext cx="2540000" cy="2222500"/>
            <a:chOff x="2857500" y="635000"/>
            <a:chExt cx="2540000" cy="2222500"/>
          </a:xfrm>
        </xdr:grpSpPr>
        <xdr:sp macro="" textlink="">
          <xdr:nvSpPr>
            <xdr:cNvPr id="27" name="Rounded Rectangle 26">
              <a:extLst>
                <a:ext uri="{FF2B5EF4-FFF2-40B4-BE49-F238E27FC236}">
                  <a16:creationId xmlns:a16="http://schemas.microsoft.com/office/drawing/2014/main" id="{DA7C5C06-DA09-C6E1-9765-36742E781A41}"/>
                </a:ext>
              </a:extLst>
            </xdr:cNvPr>
            <xdr:cNvSpPr/>
          </xdr:nvSpPr>
          <xdr:spPr>
            <a:xfrm>
              <a:off x="2857500" y="635000"/>
              <a:ext cx="2525318" cy="428037"/>
            </a:xfrm>
            <a:prstGeom prst="roundRect">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t>PROFIT</a:t>
              </a:r>
            </a:p>
          </xdr:txBody>
        </xdr:sp>
        <xdr:sp macro="" textlink="">
          <xdr:nvSpPr>
            <xdr:cNvPr id="28" name="Rounded Rectangle 27">
              <a:extLst>
                <a:ext uri="{FF2B5EF4-FFF2-40B4-BE49-F238E27FC236}">
                  <a16:creationId xmlns:a16="http://schemas.microsoft.com/office/drawing/2014/main" id="{03B7CFBD-9357-98B3-6712-E3A510C4568A}"/>
                </a:ext>
              </a:extLst>
            </xdr:cNvPr>
            <xdr:cNvSpPr/>
          </xdr:nvSpPr>
          <xdr:spPr>
            <a:xfrm>
              <a:off x="2857500" y="1161815"/>
              <a:ext cx="2540000" cy="1695685"/>
            </a:xfrm>
            <a:prstGeom prst="roundRect">
              <a:avLst>
                <a:gd name="adj" fmla="val 5433"/>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E$17">
          <xdr:nvSpPr>
            <xdr:cNvPr id="29" name="Rounded Rectangle 28">
              <a:extLst>
                <a:ext uri="{FF2B5EF4-FFF2-40B4-BE49-F238E27FC236}">
                  <a16:creationId xmlns:a16="http://schemas.microsoft.com/office/drawing/2014/main" id="{D4DEC160-EEC3-8E81-A20A-2AFE2829358E}"/>
                </a:ext>
              </a:extLst>
            </xdr:cNvPr>
            <xdr:cNvSpPr/>
          </xdr:nvSpPr>
          <xdr:spPr>
            <a:xfrm>
              <a:off x="2989639" y="1194741"/>
              <a:ext cx="2216994" cy="4280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F114D2E-B225-A24E-A4A0-6BDEA612C0F2}" type="TxLink">
                <a:rPr lang="en-US" sz="2000" b="0" i="0" u="none" strike="noStrike">
                  <a:solidFill>
                    <a:schemeClr val="bg1"/>
                  </a:solidFill>
                  <a:latin typeface="Calibri"/>
                  <a:cs typeface="Calibri"/>
                </a:rPr>
                <a:pPr algn="ctr"/>
                <a:t> $2,86,397.02 </a:t>
              </a:fld>
              <a:endParaRPr lang="en-GB" sz="1100">
                <a:solidFill>
                  <a:schemeClr val="bg1"/>
                </a:solidFill>
              </a:endParaRPr>
            </a:p>
          </xdr:txBody>
        </xdr:sp>
        <xdr:sp macro="" textlink="">
          <xdr:nvSpPr>
            <xdr:cNvPr id="31" name="Rounded Rectangle 30">
              <a:extLst>
                <a:ext uri="{FF2B5EF4-FFF2-40B4-BE49-F238E27FC236}">
                  <a16:creationId xmlns:a16="http://schemas.microsoft.com/office/drawing/2014/main" id="{8A519C2D-412C-6003-5D51-C68B2F80AD20}"/>
                </a:ext>
              </a:extLst>
            </xdr:cNvPr>
            <xdr:cNvSpPr/>
          </xdr:nvSpPr>
          <xdr:spPr>
            <a:xfrm>
              <a:off x="3004321" y="2363611"/>
              <a:ext cx="2216994" cy="4280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cs typeface="Calibri"/>
                </a:rPr>
                <a:t> YOY</a:t>
              </a:r>
              <a:r>
                <a:rPr lang="en-US" sz="1400" b="0" i="0" u="none" strike="noStrike" baseline="0">
                  <a:solidFill>
                    <a:schemeClr val="bg1"/>
                  </a:solidFill>
                  <a:latin typeface="Calibri"/>
                  <a:cs typeface="Calibri"/>
                </a:rPr>
                <a:t> GROWTH</a:t>
              </a:r>
              <a:endParaRPr lang="en-US" sz="1400" b="0" i="0" u="none" strike="noStrike">
                <a:solidFill>
                  <a:schemeClr val="bg1"/>
                </a:solidFill>
                <a:latin typeface="Calibri"/>
                <a:cs typeface="Calibri"/>
              </a:endParaRPr>
            </a:p>
          </xdr:txBody>
        </xdr:sp>
        <xdr:graphicFrame macro="">
          <xdr:nvGraphicFramePr>
            <xdr:cNvPr id="54" name="Chart 53">
              <a:extLst>
                <a:ext uri="{FF2B5EF4-FFF2-40B4-BE49-F238E27FC236}">
                  <a16:creationId xmlns:a16="http://schemas.microsoft.com/office/drawing/2014/main" id="{52E2706F-58A6-8149-9425-F597FC6ED49D}"/>
                </a:ext>
              </a:extLst>
            </xdr:cNvPr>
            <xdr:cNvGraphicFramePr>
              <a:graphicFrameLocks/>
            </xdr:cNvGraphicFramePr>
          </xdr:nvGraphicFramePr>
          <xdr:xfrm>
            <a:off x="3251200" y="1739900"/>
            <a:ext cx="1854200" cy="55880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D13C2A54-5E71-A139-EBC7-C27C43F6558F}"/>
                    </a:ext>
                  </a:extLst>
                </xdr:cNvPr>
                <xdr:cNvPicPr>
                  <a:picLocks noChangeAspect="1" noChangeArrowheads="1"/>
                  <a:extLst>
                    <a:ext uri="{84589F7E-364E-4C9E-8A38-B11213B215E9}">
                      <a14:cameraTool cellRange="'KPI YOY'!$I$8" spid="_x0000_s12920"/>
                    </a:ext>
                  </a:extLst>
                </xdr:cNvPicPr>
              </xdr:nvPicPr>
              <xdr:blipFill>
                <a:blip xmlns:r="http://schemas.openxmlformats.org/officeDocument/2006/relationships" r:embed="rId4"/>
                <a:srcRect/>
                <a:stretch>
                  <a:fillRect/>
                </a:stretch>
              </xdr:blipFill>
              <xdr:spPr bwMode="auto">
                <a:xfrm>
                  <a:off x="4343399" y="2413000"/>
                  <a:ext cx="942975" cy="2921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62" name="Group 61">
            <a:extLst>
              <a:ext uri="{FF2B5EF4-FFF2-40B4-BE49-F238E27FC236}">
                <a16:creationId xmlns:a16="http://schemas.microsoft.com/office/drawing/2014/main" id="{1459243E-2336-3DB0-124E-DB7D002908F7}"/>
              </a:ext>
            </a:extLst>
          </xdr:cNvPr>
          <xdr:cNvGrpSpPr/>
        </xdr:nvGrpSpPr>
        <xdr:grpSpPr>
          <a:xfrm>
            <a:off x="6108700" y="571500"/>
            <a:ext cx="2540000" cy="2222500"/>
            <a:chOff x="5511800" y="647700"/>
            <a:chExt cx="2540000" cy="2222500"/>
          </a:xfrm>
        </xdr:grpSpPr>
        <xdr:sp macro="" textlink="">
          <xdr:nvSpPr>
            <xdr:cNvPr id="41" name="Rounded Rectangle 40">
              <a:extLst>
                <a:ext uri="{FF2B5EF4-FFF2-40B4-BE49-F238E27FC236}">
                  <a16:creationId xmlns:a16="http://schemas.microsoft.com/office/drawing/2014/main" id="{DAC82DC1-47F4-DC6F-4268-20B7D3D99269}"/>
                </a:ext>
              </a:extLst>
            </xdr:cNvPr>
            <xdr:cNvSpPr/>
          </xdr:nvSpPr>
          <xdr:spPr>
            <a:xfrm>
              <a:off x="5511800" y="647700"/>
              <a:ext cx="2525318" cy="428037"/>
            </a:xfrm>
            <a:prstGeom prst="roundRect">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t>QUANTITY</a:t>
              </a:r>
            </a:p>
          </xdr:txBody>
        </xdr:sp>
        <xdr:sp macro="" textlink="">
          <xdr:nvSpPr>
            <xdr:cNvPr id="42" name="Rounded Rectangle 41">
              <a:extLst>
                <a:ext uri="{FF2B5EF4-FFF2-40B4-BE49-F238E27FC236}">
                  <a16:creationId xmlns:a16="http://schemas.microsoft.com/office/drawing/2014/main" id="{F532214D-B241-FDAB-1A46-DCAC59D47B43}"/>
                </a:ext>
              </a:extLst>
            </xdr:cNvPr>
            <xdr:cNvSpPr/>
          </xdr:nvSpPr>
          <xdr:spPr>
            <a:xfrm>
              <a:off x="5511800" y="1174515"/>
              <a:ext cx="2540000" cy="1695685"/>
            </a:xfrm>
            <a:prstGeom prst="roundRect">
              <a:avLst>
                <a:gd name="adj" fmla="val 6931"/>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H$17">
          <xdr:nvSpPr>
            <xdr:cNvPr id="43" name="Rounded Rectangle 42">
              <a:extLst>
                <a:ext uri="{FF2B5EF4-FFF2-40B4-BE49-F238E27FC236}">
                  <a16:creationId xmlns:a16="http://schemas.microsoft.com/office/drawing/2014/main" id="{6726EDD5-60AA-EDEB-5C47-D480664F3620}"/>
                </a:ext>
              </a:extLst>
            </xdr:cNvPr>
            <xdr:cNvSpPr/>
          </xdr:nvSpPr>
          <xdr:spPr>
            <a:xfrm>
              <a:off x="5643939" y="1207441"/>
              <a:ext cx="2216994" cy="428037"/>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B6492FB-8565-494C-AC56-9802586DD4C8}" type="TxLink">
                <a:rPr lang="en-US" sz="2000" b="0" i="0" u="none" strike="noStrike">
                  <a:solidFill>
                    <a:schemeClr val="bg1"/>
                  </a:solidFill>
                  <a:latin typeface="Calibri"/>
                  <a:cs typeface="Calibri"/>
                </a:rPr>
                <a:pPr algn="ctr"/>
                <a:t># 37873</a:t>
              </a:fld>
              <a:endParaRPr lang="en-GB" sz="2000">
                <a:solidFill>
                  <a:schemeClr val="bg1"/>
                </a:solidFill>
              </a:endParaRPr>
            </a:p>
          </xdr:txBody>
        </xdr:sp>
        <xdr:sp macro="" textlink="">
          <xdr:nvSpPr>
            <xdr:cNvPr id="45" name="Rounded Rectangle 44">
              <a:extLst>
                <a:ext uri="{FF2B5EF4-FFF2-40B4-BE49-F238E27FC236}">
                  <a16:creationId xmlns:a16="http://schemas.microsoft.com/office/drawing/2014/main" id="{8E8E85FE-6A46-8754-8445-C7C59E73EF62}"/>
                </a:ext>
              </a:extLst>
            </xdr:cNvPr>
            <xdr:cNvSpPr/>
          </xdr:nvSpPr>
          <xdr:spPr>
            <a:xfrm>
              <a:off x="5658621" y="2376311"/>
              <a:ext cx="2216994" cy="4280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cs typeface="Calibri"/>
                </a:rPr>
                <a:t> YOY</a:t>
              </a:r>
              <a:r>
                <a:rPr lang="en-US" sz="1400" b="0" i="0" u="none" strike="noStrike" baseline="0">
                  <a:solidFill>
                    <a:schemeClr val="bg1"/>
                  </a:solidFill>
                  <a:latin typeface="Calibri"/>
                  <a:cs typeface="Calibri"/>
                </a:rPr>
                <a:t> GROWTH</a:t>
              </a:r>
              <a:endParaRPr lang="en-US" sz="1400" b="0" i="0" u="none" strike="noStrike">
                <a:solidFill>
                  <a:schemeClr val="bg1"/>
                </a:solidFill>
                <a:latin typeface="Calibri"/>
                <a:cs typeface="Calibri"/>
              </a:endParaRPr>
            </a:p>
          </xdr:txBody>
        </xdr:sp>
        <xdr:graphicFrame macro="">
          <xdr:nvGraphicFramePr>
            <xdr:cNvPr id="55" name="Chart 54">
              <a:extLst>
                <a:ext uri="{FF2B5EF4-FFF2-40B4-BE49-F238E27FC236}">
                  <a16:creationId xmlns:a16="http://schemas.microsoft.com/office/drawing/2014/main" id="{1E8FC749-1083-2643-9ED9-03889AABB0AE}"/>
                </a:ext>
              </a:extLst>
            </xdr:cNvPr>
            <xdr:cNvGraphicFramePr>
              <a:graphicFrameLocks/>
            </xdr:cNvGraphicFramePr>
          </xdr:nvGraphicFramePr>
          <xdr:xfrm>
            <a:off x="5918200" y="1511300"/>
            <a:ext cx="1892300" cy="74295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58" name="Picture 57">
                  <a:extLst>
                    <a:ext uri="{FF2B5EF4-FFF2-40B4-BE49-F238E27FC236}">
                      <a16:creationId xmlns:a16="http://schemas.microsoft.com/office/drawing/2014/main" id="{6E5B9725-1E2E-89A6-5964-ED973F0DC97D}"/>
                    </a:ext>
                  </a:extLst>
                </xdr:cNvPr>
                <xdr:cNvPicPr>
                  <a:picLocks noChangeAspect="1" noChangeArrowheads="1"/>
                  <a:extLst>
                    <a:ext uri="{84589F7E-364E-4C9E-8A38-B11213B215E9}">
                      <a14:cameraTool cellRange="'KPI YOY'!$J$8" spid="_x0000_s12921"/>
                    </a:ext>
                  </a:extLst>
                </xdr:cNvPicPr>
              </xdr:nvPicPr>
              <xdr:blipFill>
                <a:blip xmlns:r="http://schemas.openxmlformats.org/officeDocument/2006/relationships" r:embed="rId6"/>
                <a:srcRect/>
                <a:stretch>
                  <a:fillRect/>
                </a:stretch>
              </xdr:blipFill>
              <xdr:spPr bwMode="auto">
                <a:xfrm>
                  <a:off x="6908800" y="2425700"/>
                  <a:ext cx="1041400" cy="3302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63" name="Group 62">
            <a:extLst>
              <a:ext uri="{FF2B5EF4-FFF2-40B4-BE49-F238E27FC236}">
                <a16:creationId xmlns:a16="http://schemas.microsoft.com/office/drawing/2014/main" id="{BCE70995-76A4-0920-1E3C-D0E48C5568B0}"/>
              </a:ext>
            </a:extLst>
          </xdr:cNvPr>
          <xdr:cNvGrpSpPr/>
        </xdr:nvGrpSpPr>
        <xdr:grpSpPr>
          <a:xfrm>
            <a:off x="9118600" y="571500"/>
            <a:ext cx="2540000" cy="2222500"/>
            <a:chOff x="8204200" y="660400"/>
            <a:chExt cx="2540000" cy="2222500"/>
          </a:xfrm>
        </xdr:grpSpPr>
        <xdr:sp macro="" textlink="">
          <xdr:nvSpPr>
            <xdr:cNvPr id="34" name="Rounded Rectangle 33">
              <a:extLst>
                <a:ext uri="{FF2B5EF4-FFF2-40B4-BE49-F238E27FC236}">
                  <a16:creationId xmlns:a16="http://schemas.microsoft.com/office/drawing/2014/main" id="{5F854520-B585-5769-3910-F08AC48E70BC}"/>
                </a:ext>
              </a:extLst>
            </xdr:cNvPr>
            <xdr:cNvSpPr/>
          </xdr:nvSpPr>
          <xdr:spPr>
            <a:xfrm>
              <a:off x="8204200" y="660400"/>
              <a:ext cx="2525318" cy="428037"/>
            </a:xfrm>
            <a:prstGeom prst="roundRect">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t>NO</a:t>
              </a:r>
              <a:r>
                <a:rPr lang="en-GB" sz="1800" baseline="0"/>
                <a:t> OF ORDERS</a:t>
              </a:r>
              <a:endParaRPr lang="en-GB" sz="1800"/>
            </a:p>
          </xdr:txBody>
        </xdr:sp>
        <xdr:sp macro="" textlink="">
          <xdr:nvSpPr>
            <xdr:cNvPr id="35" name="Rounded Rectangle 34">
              <a:extLst>
                <a:ext uri="{FF2B5EF4-FFF2-40B4-BE49-F238E27FC236}">
                  <a16:creationId xmlns:a16="http://schemas.microsoft.com/office/drawing/2014/main" id="{D192540C-9593-13FF-A04D-75C34FD5DACC}"/>
                </a:ext>
              </a:extLst>
            </xdr:cNvPr>
            <xdr:cNvSpPr/>
          </xdr:nvSpPr>
          <xdr:spPr>
            <a:xfrm>
              <a:off x="8204200" y="1187215"/>
              <a:ext cx="2540000" cy="1695685"/>
            </a:xfrm>
            <a:prstGeom prst="roundRect">
              <a:avLst>
                <a:gd name="adj" fmla="val 5433"/>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K$17">
          <xdr:nvSpPr>
            <xdr:cNvPr id="36" name="Rounded Rectangle 35">
              <a:extLst>
                <a:ext uri="{FF2B5EF4-FFF2-40B4-BE49-F238E27FC236}">
                  <a16:creationId xmlns:a16="http://schemas.microsoft.com/office/drawing/2014/main" id="{90350DF0-5944-E140-32E8-657ADC4BAB7D}"/>
                </a:ext>
              </a:extLst>
            </xdr:cNvPr>
            <xdr:cNvSpPr/>
          </xdr:nvSpPr>
          <xdr:spPr>
            <a:xfrm>
              <a:off x="8336339" y="1220141"/>
              <a:ext cx="2216994" cy="428037"/>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51E668F-B72B-C44A-8F95-22CFD6822F9E}" type="TxLink">
                <a:rPr lang="en-US" sz="2000" b="0" i="0" u="none" strike="noStrike">
                  <a:solidFill>
                    <a:schemeClr val="bg1"/>
                  </a:solidFill>
                  <a:latin typeface="Calibri"/>
                  <a:cs typeface="Calibri"/>
                </a:rPr>
                <a:pPr algn="ctr"/>
                <a:t># 9994</a:t>
              </a:fld>
              <a:endParaRPr lang="en-GB" sz="2000">
                <a:solidFill>
                  <a:schemeClr val="bg1"/>
                </a:solidFill>
              </a:endParaRPr>
            </a:p>
          </xdr:txBody>
        </xdr:sp>
        <xdr:sp macro="" textlink="">
          <xdr:nvSpPr>
            <xdr:cNvPr id="38" name="Rounded Rectangle 37">
              <a:extLst>
                <a:ext uri="{FF2B5EF4-FFF2-40B4-BE49-F238E27FC236}">
                  <a16:creationId xmlns:a16="http://schemas.microsoft.com/office/drawing/2014/main" id="{5870ED6C-FF3E-156B-DD49-55F3997B8B3D}"/>
                </a:ext>
              </a:extLst>
            </xdr:cNvPr>
            <xdr:cNvSpPr/>
          </xdr:nvSpPr>
          <xdr:spPr>
            <a:xfrm>
              <a:off x="8351021" y="2389011"/>
              <a:ext cx="2216994" cy="4280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cs typeface="Calibri"/>
                </a:rPr>
                <a:t> YOY</a:t>
              </a:r>
              <a:r>
                <a:rPr lang="en-US" sz="1400" b="0" i="0" u="none" strike="noStrike" baseline="0">
                  <a:solidFill>
                    <a:schemeClr val="bg1"/>
                  </a:solidFill>
                  <a:latin typeface="Calibri"/>
                  <a:cs typeface="Calibri"/>
                </a:rPr>
                <a:t> GROWTH</a:t>
              </a:r>
              <a:endParaRPr lang="en-US" sz="1400" b="0" i="0" u="none" strike="noStrike">
                <a:solidFill>
                  <a:schemeClr val="bg1"/>
                </a:solidFill>
                <a:latin typeface="Calibri"/>
                <a:cs typeface="Calibri"/>
              </a:endParaRPr>
            </a:p>
          </xdr:txBody>
        </xdr:sp>
        <xdr:graphicFrame macro="">
          <xdr:nvGraphicFramePr>
            <xdr:cNvPr id="56" name="Chart 55">
              <a:extLst>
                <a:ext uri="{FF2B5EF4-FFF2-40B4-BE49-F238E27FC236}">
                  <a16:creationId xmlns:a16="http://schemas.microsoft.com/office/drawing/2014/main" id="{6C2F0360-6A8E-B14B-9521-F2578EDAD2EB}"/>
                </a:ext>
              </a:extLst>
            </xdr:cNvPr>
            <xdr:cNvGraphicFramePr>
              <a:graphicFrameLocks/>
            </xdr:cNvGraphicFramePr>
          </xdr:nvGraphicFramePr>
          <xdr:xfrm>
            <a:off x="8636000" y="1638300"/>
            <a:ext cx="1955800" cy="673100"/>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pic>
              <xdr:nvPicPr>
                <xdr:cNvPr id="59" name="Picture 58">
                  <a:extLst>
                    <a:ext uri="{FF2B5EF4-FFF2-40B4-BE49-F238E27FC236}">
                      <a16:creationId xmlns:a16="http://schemas.microsoft.com/office/drawing/2014/main" id="{964A4056-4400-F119-87D1-E516F6803A46}"/>
                    </a:ext>
                  </a:extLst>
                </xdr:cNvPr>
                <xdr:cNvPicPr>
                  <a:picLocks noChangeAspect="1" noChangeArrowheads="1"/>
                  <a:extLst>
                    <a:ext uri="{84589F7E-364E-4C9E-8A38-B11213B215E9}">
                      <a14:cameraTool cellRange="'KPI YOY'!$K$8" spid="_x0000_s12922"/>
                    </a:ext>
                  </a:extLst>
                </xdr:cNvPicPr>
              </xdr:nvPicPr>
              <xdr:blipFill>
                <a:blip xmlns:r="http://schemas.openxmlformats.org/officeDocument/2006/relationships" r:embed="rId8"/>
                <a:srcRect/>
                <a:stretch>
                  <a:fillRect/>
                </a:stretch>
              </xdr:blipFill>
              <xdr:spPr bwMode="auto">
                <a:xfrm>
                  <a:off x="9702800" y="2438400"/>
                  <a:ext cx="838200" cy="30480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64" name="Group 63">
            <a:extLst>
              <a:ext uri="{FF2B5EF4-FFF2-40B4-BE49-F238E27FC236}">
                <a16:creationId xmlns:a16="http://schemas.microsoft.com/office/drawing/2014/main" id="{BE99483D-08F9-A6B3-C1CF-A2F52ED35C92}"/>
              </a:ext>
            </a:extLst>
          </xdr:cNvPr>
          <xdr:cNvGrpSpPr/>
        </xdr:nvGrpSpPr>
        <xdr:grpSpPr>
          <a:xfrm>
            <a:off x="12090400" y="558800"/>
            <a:ext cx="2540000" cy="2222500"/>
            <a:chOff x="10896600" y="673100"/>
            <a:chExt cx="2540000" cy="2222500"/>
          </a:xfrm>
        </xdr:grpSpPr>
        <xdr:sp macro="" textlink="">
          <xdr:nvSpPr>
            <xdr:cNvPr id="48" name="Rounded Rectangle 47">
              <a:extLst>
                <a:ext uri="{FF2B5EF4-FFF2-40B4-BE49-F238E27FC236}">
                  <a16:creationId xmlns:a16="http://schemas.microsoft.com/office/drawing/2014/main" id="{D5845705-081B-D1A8-91AE-C71106A020BD}"/>
                </a:ext>
              </a:extLst>
            </xdr:cNvPr>
            <xdr:cNvSpPr/>
          </xdr:nvSpPr>
          <xdr:spPr>
            <a:xfrm>
              <a:off x="10896600" y="673100"/>
              <a:ext cx="2525318" cy="428037"/>
            </a:xfrm>
            <a:prstGeom prst="roundRect">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t>PROFIT</a:t>
              </a:r>
              <a:r>
                <a:rPr lang="en-GB" sz="1800" baseline="0"/>
                <a:t> MARGIN</a:t>
              </a:r>
              <a:endParaRPr lang="en-GB" sz="1800"/>
            </a:p>
          </xdr:txBody>
        </xdr:sp>
        <xdr:sp macro="" textlink="">
          <xdr:nvSpPr>
            <xdr:cNvPr id="49" name="Rounded Rectangle 48">
              <a:extLst>
                <a:ext uri="{FF2B5EF4-FFF2-40B4-BE49-F238E27FC236}">
                  <a16:creationId xmlns:a16="http://schemas.microsoft.com/office/drawing/2014/main" id="{7D49B5E7-E9A6-5FFA-665D-FA3FE83C2004}"/>
                </a:ext>
              </a:extLst>
            </xdr:cNvPr>
            <xdr:cNvSpPr/>
          </xdr:nvSpPr>
          <xdr:spPr>
            <a:xfrm>
              <a:off x="10896600" y="1199915"/>
              <a:ext cx="2540000" cy="1695685"/>
            </a:xfrm>
            <a:prstGeom prst="roundRect">
              <a:avLst>
                <a:gd name="adj" fmla="val 2437"/>
              </a:avLst>
            </a:prstGeom>
            <a:gradFill>
              <a:gsLst>
                <a:gs pos="0">
                  <a:srgbClr val="262626">
                    <a:alpha val="80000"/>
                  </a:srgbClr>
                </a:gs>
                <a:gs pos="100000">
                  <a:srgbClr val="595959">
                    <a:alpha val="74901"/>
                  </a:srgbClr>
                </a:gs>
              </a:gsLst>
              <a:lin ang="6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KPI!$N$17">
          <xdr:nvSpPr>
            <xdr:cNvPr id="50" name="Rounded Rectangle 49">
              <a:extLst>
                <a:ext uri="{FF2B5EF4-FFF2-40B4-BE49-F238E27FC236}">
                  <a16:creationId xmlns:a16="http://schemas.microsoft.com/office/drawing/2014/main" id="{B1747170-1376-271E-C1B8-FAD29E5A1CDB}"/>
                </a:ext>
              </a:extLst>
            </xdr:cNvPr>
            <xdr:cNvSpPr/>
          </xdr:nvSpPr>
          <xdr:spPr>
            <a:xfrm>
              <a:off x="11028739" y="1232841"/>
              <a:ext cx="2216994" cy="428037"/>
            </a:xfrm>
            <a:prstGeom prst="round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E5D495C-BF8F-5646-8827-F9E36AB4D0BD}" type="TxLink">
                <a:rPr lang="en-US" sz="2000" b="0" i="0" u="none" strike="noStrike">
                  <a:solidFill>
                    <a:schemeClr val="bg1"/>
                  </a:solidFill>
                  <a:latin typeface="Calibri"/>
                  <a:cs typeface="Calibri"/>
                </a:rPr>
                <a:pPr algn="ctr"/>
                <a:t>12.47%</a:t>
              </a:fld>
              <a:endParaRPr lang="en-GB" sz="2000">
                <a:solidFill>
                  <a:schemeClr val="bg1"/>
                </a:solidFill>
              </a:endParaRPr>
            </a:p>
          </xdr:txBody>
        </xdr:sp>
        <xdr:graphicFrame macro="">
          <xdr:nvGraphicFramePr>
            <xdr:cNvPr id="51" name="Chart 50">
              <a:extLst>
                <a:ext uri="{FF2B5EF4-FFF2-40B4-BE49-F238E27FC236}">
                  <a16:creationId xmlns:a16="http://schemas.microsoft.com/office/drawing/2014/main" id="{3428E6F1-7DFF-FD40-579F-9EECA008D5EA}"/>
                </a:ext>
              </a:extLst>
            </xdr:cNvPr>
            <xdr:cNvGraphicFramePr>
              <a:graphicFrameLocks/>
            </xdr:cNvGraphicFramePr>
          </xdr:nvGraphicFramePr>
          <xdr:xfrm>
            <a:off x="11190242" y="1726730"/>
            <a:ext cx="1879306" cy="592667"/>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52" name="Rounded Rectangle 51">
              <a:extLst>
                <a:ext uri="{FF2B5EF4-FFF2-40B4-BE49-F238E27FC236}">
                  <a16:creationId xmlns:a16="http://schemas.microsoft.com/office/drawing/2014/main" id="{D1BC6287-C586-F587-C7AC-61A457696A52}"/>
                </a:ext>
              </a:extLst>
            </xdr:cNvPr>
            <xdr:cNvSpPr/>
          </xdr:nvSpPr>
          <xdr:spPr>
            <a:xfrm>
              <a:off x="11043421" y="2401711"/>
              <a:ext cx="2216994" cy="42803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0" i="0" u="none" strike="noStrike">
                  <a:solidFill>
                    <a:schemeClr val="bg1"/>
                  </a:solidFill>
                  <a:latin typeface="Calibri"/>
                  <a:cs typeface="Calibri"/>
                </a:rPr>
                <a:t> YOY</a:t>
              </a:r>
              <a:r>
                <a:rPr lang="en-US" sz="1400" b="0" i="0" u="none" strike="noStrike" baseline="0">
                  <a:solidFill>
                    <a:schemeClr val="bg1"/>
                  </a:solidFill>
                  <a:latin typeface="Calibri"/>
                  <a:cs typeface="Calibri"/>
                </a:rPr>
                <a:t> GROWTH</a:t>
              </a:r>
              <a:endParaRPr lang="en-US" sz="1400" b="0" i="0" u="none" strike="noStrike">
                <a:solidFill>
                  <a:schemeClr val="bg1"/>
                </a:solidFill>
                <a:latin typeface="Calibri"/>
                <a:cs typeface="Calibri"/>
              </a:endParaRPr>
            </a:p>
          </xdr:txBody>
        </xdr:sp>
        <mc:AlternateContent xmlns:mc="http://schemas.openxmlformats.org/markup-compatibility/2006" xmlns:a14="http://schemas.microsoft.com/office/drawing/2010/main">
          <mc:Choice Requires="a14">
            <xdr:pic>
              <xdr:nvPicPr>
                <xdr:cNvPr id="60" name="Picture 59">
                  <a:extLst>
                    <a:ext uri="{FF2B5EF4-FFF2-40B4-BE49-F238E27FC236}">
                      <a16:creationId xmlns:a16="http://schemas.microsoft.com/office/drawing/2014/main" id="{087E1824-EC29-D902-690F-569F1BA5669B}"/>
                    </a:ext>
                  </a:extLst>
                </xdr:cNvPr>
                <xdr:cNvPicPr>
                  <a:picLocks noChangeAspect="1" noChangeArrowheads="1"/>
                  <a:extLst>
                    <a:ext uri="{84589F7E-364E-4C9E-8A38-B11213B215E9}">
                      <a14:cameraTool cellRange="'KPI YOY'!$L$8" spid="_x0000_s12923"/>
                    </a:ext>
                  </a:extLst>
                </xdr:cNvPicPr>
              </xdr:nvPicPr>
              <xdr:blipFill>
                <a:blip xmlns:r="http://schemas.openxmlformats.org/officeDocument/2006/relationships" r:embed="rId10"/>
                <a:srcRect/>
                <a:stretch>
                  <a:fillRect/>
                </a:stretch>
              </xdr:blipFill>
              <xdr:spPr bwMode="auto">
                <a:xfrm>
                  <a:off x="12433300" y="2451100"/>
                  <a:ext cx="838200" cy="304800"/>
                </a:xfrm>
                <a:prstGeom prst="rect">
                  <a:avLst/>
                </a:prstGeom>
                <a:noFill/>
                <a:extLst>
                  <a:ext uri="{909E8E84-426E-40DD-AFC4-6F175D3DCCD1}">
                    <a14:hiddenFill>
                      <a:solidFill>
                        <a:srgbClr val="FFFFFF"/>
                      </a:solidFill>
                    </a14:hiddenFill>
                  </a:ext>
                </a:extLst>
              </xdr:spPr>
            </xdr:pic>
          </mc:Choice>
          <mc:Fallback xmlns=""/>
        </mc:AlternateContent>
      </xdr:grpSp>
    </xdr:grpSp>
    <xdr:clientData/>
  </xdr:twoCellAnchor>
  <xdr:twoCellAnchor>
    <xdr:from>
      <xdr:col>0</xdr:col>
      <xdr:colOff>165100</xdr:colOff>
      <xdr:row>12</xdr:row>
      <xdr:rowOff>114300</xdr:rowOff>
    </xdr:from>
    <xdr:to>
      <xdr:col>6</xdr:col>
      <xdr:colOff>203200</xdr:colOff>
      <xdr:row>25</xdr:row>
      <xdr:rowOff>0</xdr:rowOff>
    </xdr:to>
    <xdr:grpSp>
      <xdr:nvGrpSpPr>
        <xdr:cNvPr id="78" name="Group 77">
          <a:extLst>
            <a:ext uri="{FF2B5EF4-FFF2-40B4-BE49-F238E27FC236}">
              <a16:creationId xmlns:a16="http://schemas.microsoft.com/office/drawing/2014/main" id="{2C0EDDBF-A76C-0AB7-41A9-BB17775C8C46}"/>
            </a:ext>
          </a:extLst>
        </xdr:cNvPr>
        <xdr:cNvGrpSpPr/>
      </xdr:nvGrpSpPr>
      <xdr:grpSpPr>
        <a:xfrm>
          <a:off x="165100" y="2400300"/>
          <a:ext cx="4991100" cy="2362200"/>
          <a:chOff x="165100" y="2400300"/>
          <a:chExt cx="4991100" cy="2019300"/>
        </a:xfrm>
      </xdr:grpSpPr>
      <xdr:sp macro="" textlink="">
        <xdr:nvSpPr>
          <xdr:cNvPr id="65" name="Rectangle 64">
            <a:extLst>
              <a:ext uri="{FF2B5EF4-FFF2-40B4-BE49-F238E27FC236}">
                <a16:creationId xmlns:a16="http://schemas.microsoft.com/office/drawing/2014/main" id="{E109F4DD-D8A4-2817-D6A7-CA5B81990A4B}"/>
              </a:ext>
            </a:extLst>
          </xdr:cNvPr>
          <xdr:cNvSpPr/>
        </xdr:nvSpPr>
        <xdr:spPr>
          <a:xfrm>
            <a:off x="165100" y="2400300"/>
            <a:ext cx="4991100" cy="2019300"/>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1" name="Rectangle 70">
            <a:extLst>
              <a:ext uri="{FF2B5EF4-FFF2-40B4-BE49-F238E27FC236}">
                <a16:creationId xmlns:a16="http://schemas.microsoft.com/office/drawing/2014/main" id="{A1EACD73-8327-A136-8B1B-D569FC92925F}"/>
              </a:ext>
            </a:extLst>
          </xdr:cNvPr>
          <xdr:cNvSpPr/>
        </xdr:nvSpPr>
        <xdr:spPr>
          <a:xfrm>
            <a:off x="266700" y="2489200"/>
            <a:ext cx="3797300" cy="247650"/>
          </a:xfrm>
          <a:prstGeom prst="rect">
            <a:avLst/>
          </a:prstGeom>
          <a:gradFill>
            <a:gsLst>
              <a:gs pos="0">
                <a:srgbClr val="262626">
                  <a:alpha val="80000"/>
                </a:srgbClr>
              </a:gs>
              <a:gs pos="100000">
                <a:schemeClr val="bg1">
                  <a:lumMod val="6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SALES AND PROFIT ANALYSIS</a:t>
            </a:r>
          </a:p>
        </xdr:txBody>
      </xdr:sp>
    </xdr:grpSp>
    <xdr:clientData/>
  </xdr:twoCellAnchor>
  <xdr:twoCellAnchor>
    <xdr:from>
      <xdr:col>6</xdr:col>
      <xdr:colOff>279400</xdr:colOff>
      <xdr:row>12</xdr:row>
      <xdr:rowOff>114300</xdr:rowOff>
    </xdr:from>
    <xdr:to>
      <xdr:col>12</xdr:col>
      <xdr:colOff>63500</xdr:colOff>
      <xdr:row>25</xdr:row>
      <xdr:rowOff>0</xdr:rowOff>
    </xdr:to>
    <xdr:grpSp>
      <xdr:nvGrpSpPr>
        <xdr:cNvPr id="79" name="Group 78">
          <a:extLst>
            <a:ext uri="{FF2B5EF4-FFF2-40B4-BE49-F238E27FC236}">
              <a16:creationId xmlns:a16="http://schemas.microsoft.com/office/drawing/2014/main" id="{80522207-BEFA-A871-5617-18C9A86F84C1}"/>
            </a:ext>
          </a:extLst>
        </xdr:cNvPr>
        <xdr:cNvGrpSpPr/>
      </xdr:nvGrpSpPr>
      <xdr:grpSpPr>
        <a:xfrm>
          <a:off x="5232400" y="2400300"/>
          <a:ext cx="4737100" cy="2362200"/>
          <a:chOff x="5359400" y="2997200"/>
          <a:chExt cx="4737100" cy="2019300"/>
        </a:xfrm>
      </xdr:grpSpPr>
      <xdr:sp macro="" textlink="">
        <xdr:nvSpPr>
          <xdr:cNvPr id="66" name="Rectangle 65">
            <a:extLst>
              <a:ext uri="{FF2B5EF4-FFF2-40B4-BE49-F238E27FC236}">
                <a16:creationId xmlns:a16="http://schemas.microsoft.com/office/drawing/2014/main" id="{F644F57B-BC89-8049-880D-02DD1F06E804}"/>
              </a:ext>
            </a:extLst>
          </xdr:cNvPr>
          <xdr:cNvSpPr/>
        </xdr:nvSpPr>
        <xdr:spPr>
          <a:xfrm>
            <a:off x="5359400" y="2997200"/>
            <a:ext cx="4737100" cy="2019300"/>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2" name="Rectangle 71">
            <a:extLst>
              <a:ext uri="{FF2B5EF4-FFF2-40B4-BE49-F238E27FC236}">
                <a16:creationId xmlns:a16="http://schemas.microsoft.com/office/drawing/2014/main" id="{AA5CBF1A-9EBC-3646-B086-4604A26288D8}"/>
              </a:ext>
            </a:extLst>
          </xdr:cNvPr>
          <xdr:cNvSpPr/>
        </xdr:nvSpPr>
        <xdr:spPr>
          <a:xfrm>
            <a:off x="5461000" y="3060700"/>
            <a:ext cx="3416300" cy="273050"/>
          </a:xfrm>
          <a:prstGeom prst="rect">
            <a:avLst/>
          </a:prstGeom>
          <a:gradFill>
            <a:gsLst>
              <a:gs pos="0">
                <a:srgbClr val="262626">
                  <a:alpha val="80000"/>
                </a:srgbClr>
              </a:gs>
              <a:gs pos="100000">
                <a:schemeClr val="bg1">
                  <a:lumMod val="6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CATEGORY WISE PROFIT</a:t>
            </a:r>
          </a:p>
        </xdr:txBody>
      </xdr:sp>
    </xdr:grpSp>
    <xdr:clientData/>
  </xdr:twoCellAnchor>
  <xdr:twoCellAnchor>
    <xdr:from>
      <xdr:col>12</xdr:col>
      <xdr:colOff>215900</xdr:colOff>
      <xdr:row>12</xdr:row>
      <xdr:rowOff>101600</xdr:rowOff>
    </xdr:from>
    <xdr:to>
      <xdr:col>17</xdr:col>
      <xdr:colOff>342900</xdr:colOff>
      <xdr:row>24</xdr:row>
      <xdr:rowOff>165100</xdr:rowOff>
    </xdr:to>
    <xdr:grpSp>
      <xdr:nvGrpSpPr>
        <xdr:cNvPr id="80" name="Group 79">
          <a:extLst>
            <a:ext uri="{FF2B5EF4-FFF2-40B4-BE49-F238E27FC236}">
              <a16:creationId xmlns:a16="http://schemas.microsoft.com/office/drawing/2014/main" id="{A3C93B2B-D209-B05F-5369-0A6BC9C53A27}"/>
            </a:ext>
          </a:extLst>
        </xdr:cNvPr>
        <xdr:cNvGrpSpPr/>
      </xdr:nvGrpSpPr>
      <xdr:grpSpPr>
        <a:xfrm>
          <a:off x="10121900" y="2387600"/>
          <a:ext cx="4254500" cy="2349500"/>
          <a:chOff x="10287000" y="3009900"/>
          <a:chExt cx="4254500" cy="2019300"/>
        </a:xfrm>
      </xdr:grpSpPr>
      <xdr:sp macro="" textlink="">
        <xdr:nvSpPr>
          <xdr:cNvPr id="67" name="Rectangle 66">
            <a:extLst>
              <a:ext uri="{FF2B5EF4-FFF2-40B4-BE49-F238E27FC236}">
                <a16:creationId xmlns:a16="http://schemas.microsoft.com/office/drawing/2014/main" id="{1DA4B38E-F12A-CF44-ADBF-637989FEEC68}"/>
              </a:ext>
            </a:extLst>
          </xdr:cNvPr>
          <xdr:cNvSpPr/>
        </xdr:nvSpPr>
        <xdr:spPr>
          <a:xfrm>
            <a:off x="10287000" y="3009900"/>
            <a:ext cx="4254500" cy="2019300"/>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3" name="Rectangle 72">
            <a:extLst>
              <a:ext uri="{FF2B5EF4-FFF2-40B4-BE49-F238E27FC236}">
                <a16:creationId xmlns:a16="http://schemas.microsoft.com/office/drawing/2014/main" id="{DDC20FAD-E81D-C44F-81EB-2EE288CA2886}"/>
              </a:ext>
            </a:extLst>
          </xdr:cNvPr>
          <xdr:cNvSpPr/>
        </xdr:nvSpPr>
        <xdr:spPr>
          <a:xfrm>
            <a:off x="10350500" y="3056925"/>
            <a:ext cx="3378200" cy="302260"/>
          </a:xfrm>
          <a:prstGeom prst="rect">
            <a:avLst/>
          </a:prstGeom>
          <a:gradFill>
            <a:gsLst>
              <a:gs pos="0">
                <a:srgbClr val="262626">
                  <a:alpha val="80000"/>
                </a:srgbClr>
              </a:gs>
              <a:gs pos="100000">
                <a:schemeClr val="bg1">
                  <a:lumMod val="6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CATEGORY</a:t>
            </a:r>
            <a:r>
              <a:rPr lang="en-GB" sz="1200" baseline="0"/>
              <a:t> WISE SALES SHARE %</a:t>
            </a:r>
            <a:endParaRPr lang="en-GB" sz="1200"/>
          </a:p>
        </xdr:txBody>
      </xdr:sp>
    </xdr:grpSp>
    <xdr:clientData/>
  </xdr:twoCellAnchor>
  <xdr:twoCellAnchor>
    <xdr:from>
      <xdr:col>12</xdr:col>
      <xdr:colOff>203200</xdr:colOff>
      <xdr:row>25</xdr:row>
      <xdr:rowOff>50800</xdr:rowOff>
    </xdr:from>
    <xdr:to>
      <xdr:col>17</xdr:col>
      <xdr:colOff>330200</xdr:colOff>
      <xdr:row>38</xdr:row>
      <xdr:rowOff>63500</xdr:rowOff>
    </xdr:to>
    <xdr:grpSp>
      <xdr:nvGrpSpPr>
        <xdr:cNvPr id="83" name="Group 82">
          <a:extLst>
            <a:ext uri="{FF2B5EF4-FFF2-40B4-BE49-F238E27FC236}">
              <a16:creationId xmlns:a16="http://schemas.microsoft.com/office/drawing/2014/main" id="{D81344E3-83F5-885C-78A4-DE6FF21A6F66}"/>
            </a:ext>
          </a:extLst>
        </xdr:cNvPr>
        <xdr:cNvGrpSpPr/>
      </xdr:nvGrpSpPr>
      <xdr:grpSpPr>
        <a:xfrm>
          <a:off x="10109200" y="4813300"/>
          <a:ext cx="4254500" cy="2489200"/>
          <a:chOff x="10261600" y="5219700"/>
          <a:chExt cx="4254500" cy="2019300"/>
        </a:xfrm>
      </xdr:grpSpPr>
      <xdr:sp macro="" textlink="">
        <xdr:nvSpPr>
          <xdr:cNvPr id="70" name="Rectangle 69">
            <a:extLst>
              <a:ext uri="{FF2B5EF4-FFF2-40B4-BE49-F238E27FC236}">
                <a16:creationId xmlns:a16="http://schemas.microsoft.com/office/drawing/2014/main" id="{E1555B82-DFED-3A47-908C-77D528620F9D}"/>
              </a:ext>
            </a:extLst>
          </xdr:cNvPr>
          <xdr:cNvSpPr/>
        </xdr:nvSpPr>
        <xdr:spPr>
          <a:xfrm>
            <a:off x="10261600" y="5219700"/>
            <a:ext cx="4254500" cy="2019300"/>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4" name="Rectangle 73">
            <a:extLst>
              <a:ext uri="{FF2B5EF4-FFF2-40B4-BE49-F238E27FC236}">
                <a16:creationId xmlns:a16="http://schemas.microsoft.com/office/drawing/2014/main" id="{BADCF247-27E8-824D-9345-68877B04F486}"/>
              </a:ext>
            </a:extLst>
          </xdr:cNvPr>
          <xdr:cNvSpPr/>
        </xdr:nvSpPr>
        <xdr:spPr>
          <a:xfrm>
            <a:off x="10350500" y="5295901"/>
            <a:ext cx="3416300" cy="284389"/>
          </a:xfrm>
          <a:prstGeom prst="rect">
            <a:avLst/>
          </a:prstGeom>
          <a:gradFill>
            <a:gsLst>
              <a:gs pos="0">
                <a:srgbClr val="262626">
                  <a:alpha val="80000"/>
                </a:srgbClr>
              </a:gs>
              <a:gs pos="100000">
                <a:schemeClr val="bg1">
                  <a:lumMod val="6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FILTERS</a:t>
            </a:r>
          </a:p>
        </xdr:txBody>
      </xdr:sp>
    </xdr:grpSp>
    <xdr:clientData/>
  </xdr:twoCellAnchor>
  <xdr:twoCellAnchor>
    <xdr:from>
      <xdr:col>6</xdr:col>
      <xdr:colOff>292100</xdr:colOff>
      <xdr:row>25</xdr:row>
      <xdr:rowOff>88900</xdr:rowOff>
    </xdr:from>
    <xdr:to>
      <xdr:col>12</xdr:col>
      <xdr:colOff>76200</xdr:colOff>
      <xdr:row>38</xdr:row>
      <xdr:rowOff>38100</xdr:rowOff>
    </xdr:to>
    <xdr:grpSp>
      <xdr:nvGrpSpPr>
        <xdr:cNvPr id="82" name="Group 81">
          <a:extLst>
            <a:ext uri="{FF2B5EF4-FFF2-40B4-BE49-F238E27FC236}">
              <a16:creationId xmlns:a16="http://schemas.microsoft.com/office/drawing/2014/main" id="{44090DAE-C07A-C8A8-7B65-99062DE3C459}"/>
            </a:ext>
          </a:extLst>
        </xdr:cNvPr>
        <xdr:cNvGrpSpPr/>
      </xdr:nvGrpSpPr>
      <xdr:grpSpPr>
        <a:xfrm>
          <a:off x="5245100" y="4851400"/>
          <a:ext cx="4737100" cy="2425700"/>
          <a:chOff x="5359400" y="5245100"/>
          <a:chExt cx="4737100" cy="2019300"/>
        </a:xfrm>
      </xdr:grpSpPr>
      <xdr:sp macro="" textlink="">
        <xdr:nvSpPr>
          <xdr:cNvPr id="69" name="Rectangle 68">
            <a:extLst>
              <a:ext uri="{FF2B5EF4-FFF2-40B4-BE49-F238E27FC236}">
                <a16:creationId xmlns:a16="http://schemas.microsoft.com/office/drawing/2014/main" id="{A51568CF-F712-D24C-8F8A-836D1D07F324}"/>
              </a:ext>
            </a:extLst>
          </xdr:cNvPr>
          <xdr:cNvSpPr/>
        </xdr:nvSpPr>
        <xdr:spPr>
          <a:xfrm>
            <a:off x="5359400" y="5245100"/>
            <a:ext cx="4737100" cy="2019300"/>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5" name="Rectangle 74">
            <a:extLst>
              <a:ext uri="{FF2B5EF4-FFF2-40B4-BE49-F238E27FC236}">
                <a16:creationId xmlns:a16="http://schemas.microsoft.com/office/drawing/2014/main" id="{9143AA10-6631-EF45-97BA-0435A2F238CD}"/>
              </a:ext>
            </a:extLst>
          </xdr:cNvPr>
          <xdr:cNvSpPr/>
        </xdr:nvSpPr>
        <xdr:spPr>
          <a:xfrm>
            <a:off x="5410200" y="5334001"/>
            <a:ext cx="3403600" cy="259984"/>
          </a:xfrm>
          <a:prstGeom prst="rect">
            <a:avLst/>
          </a:prstGeom>
          <a:gradFill>
            <a:gsLst>
              <a:gs pos="0">
                <a:srgbClr val="262626">
                  <a:alpha val="80000"/>
                </a:srgbClr>
              </a:gs>
              <a:gs pos="100000">
                <a:schemeClr val="bg1">
                  <a:lumMod val="6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TOP 5</a:t>
            </a:r>
            <a:r>
              <a:rPr lang="en-GB" sz="1200" baseline="0"/>
              <a:t> SUB-CATEGORIES</a:t>
            </a:r>
            <a:endParaRPr lang="en-GB" sz="1200"/>
          </a:p>
        </xdr:txBody>
      </xdr:sp>
    </xdr:grpSp>
    <xdr:clientData/>
  </xdr:twoCellAnchor>
  <xdr:twoCellAnchor>
    <xdr:from>
      <xdr:col>0</xdr:col>
      <xdr:colOff>190500</xdr:colOff>
      <xdr:row>25</xdr:row>
      <xdr:rowOff>88900</xdr:rowOff>
    </xdr:from>
    <xdr:to>
      <xdr:col>6</xdr:col>
      <xdr:colOff>228600</xdr:colOff>
      <xdr:row>38</xdr:row>
      <xdr:rowOff>12700</xdr:rowOff>
    </xdr:to>
    <xdr:grpSp>
      <xdr:nvGrpSpPr>
        <xdr:cNvPr id="81" name="Group 80">
          <a:extLst>
            <a:ext uri="{FF2B5EF4-FFF2-40B4-BE49-F238E27FC236}">
              <a16:creationId xmlns:a16="http://schemas.microsoft.com/office/drawing/2014/main" id="{C622AEBF-4414-E676-CFAD-DD35A67E212A}"/>
            </a:ext>
          </a:extLst>
        </xdr:cNvPr>
        <xdr:cNvGrpSpPr/>
      </xdr:nvGrpSpPr>
      <xdr:grpSpPr>
        <a:xfrm>
          <a:off x="190500" y="4851400"/>
          <a:ext cx="4991100" cy="2400300"/>
          <a:chOff x="190500" y="5232400"/>
          <a:chExt cx="4991100" cy="2019300"/>
        </a:xfrm>
      </xdr:grpSpPr>
      <xdr:sp macro="" textlink="">
        <xdr:nvSpPr>
          <xdr:cNvPr id="68" name="Rectangle 67">
            <a:extLst>
              <a:ext uri="{FF2B5EF4-FFF2-40B4-BE49-F238E27FC236}">
                <a16:creationId xmlns:a16="http://schemas.microsoft.com/office/drawing/2014/main" id="{8F70E028-96F7-334E-B79F-AA77683E03E1}"/>
              </a:ext>
            </a:extLst>
          </xdr:cNvPr>
          <xdr:cNvSpPr/>
        </xdr:nvSpPr>
        <xdr:spPr>
          <a:xfrm>
            <a:off x="190500" y="5232400"/>
            <a:ext cx="4991100" cy="2019300"/>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76" name="Rectangle 75">
            <a:extLst>
              <a:ext uri="{FF2B5EF4-FFF2-40B4-BE49-F238E27FC236}">
                <a16:creationId xmlns:a16="http://schemas.microsoft.com/office/drawing/2014/main" id="{6A4B4BAD-4EEC-5342-98F7-CF5EE9A71996}"/>
              </a:ext>
            </a:extLst>
          </xdr:cNvPr>
          <xdr:cNvSpPr/>
        </xdr:nvSpPr>
        <xdr:spPr>
          <a:xfrm>
            <a:off x="215900" y="5308600"/>
            <a:ext cx="3467100" cy="287061"/>
          </a:xfrm>
          <a:prstGeom prst="rect">
            <a:avLst/>
          </a:prstGeom>
          <a:gradFill>
            <a:gsLst>
              <a:gs pos="0">
                <a:srgbClr val="262626">
                  <a:alpha val="80000"/>
                </a:srgbClr>
              </a:gs>
              <a:gs pos="100000">
                <a:schemeClr val="bg1">
                  <a:lumMod val="6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SALES BY STATE</a:t>
            </a:r>
          </a:p>
        </xdr:txBody>
      </xdr:sp>
    </xdr:grpSp>
    <xdr:clientData/>
  </xdr:twoCellAnchor>
  <xdr:twoCellAnchor>
    <xdr:from>
      <xdr:col>0</xdr:col>
      <xdr:colOff>381000</xdr:colOff>
      <xdr:row>15</xdr:row>
      <xdr:rowOff>165100</xdr:rowOff>
    </xdr:from>
    <xdr:to>
      <xdr:col>5</xdr:col>
      <xdr:colOff>711200</xdr:colOff>
      <xdr:row>24</xdr:row>
      <xdr:rowOff>50800</xdr:rowOff>
    </xdr:to>
    <xdr:graphicFrame macro="">
      <xdr:nvGraphicFramePr>
        <xdr:cNvPr id="84" name="Chart 83">
          <a:extLst>
            <a:ext uri="{FF2B5EF4-FFF2-40B4-BE49-F238E27FC236}">
              <a16:creationId xmlns:a16="http://schemas.microsoft.com/office/drawing/2014/main" id="{EE999A7B-99E7-D042-AEC7-D6066C8EB1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495300</xdr:colOff>
      <xdr:row>15</xdr:row>
      <xdr:rowOff>50800</xdr:rowOff>
    </xdr:from>
    <xdr:to>
      <xdr:col>11</xdr:col>
      <xdr:colOff>698500</xdr:colOff>
      <xdr:row>24</xdr:row>
      <xdr:rowOff>139700</xdr:rowOff>
    </xdr:to>
    <mc:AlternateContent xmlns:mc="http://schemas.openxmlformats.org/markup-compatibility/2006">
      <mc:Choice xmlns:cx1="http://schemas.microsoft.com/office/drawing/2015/9/8/chartex" Requires="cx1">
        <xdr:graphicFrame macro="">
          <xdr:nvGraphicFramePr>
            <xdr:cNvPr id="85" name="Chart 84">
              <a:extLst>
                <a:ext uri="{FF2B5EF4-FFF2-40B4-BE49-F238E27FC236}">
                  <a16:creationId xmlns:a16="http://schemas.microsoft.com/office/drawing/2014/main" id="{E4864E3A-3417-B24D-8EAA-E488B231FA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448300" y="2908300"/>
              <a:ext cx="4330700" cy="18034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88900</xdr:colOff>
      <xdr:row>14</xdr:row>
      <xdr:rowOff>127000</xdr:rowOff>
    </xdr:from>
    <xdr:to>
      <xdr:col>16</xdr:col>
      <xdr:colOff>520700</xdr:colOff>
      <xdr:row>24</xdr:row>
      <xdr:rowOff>139700</xdr:rowOff>
    </xdr:to>
    <xdr:graphicFrame macro="">
      <xdr:nvGraphicFramePr>
        <xdr:cNvPr id="86" name="Chart 85">
          <a:extLst>
            <a:ext uri="{FF2B5EF4-FFF2-40B4-BE49-F238E27FC236}">
              <a16:creationId xmlns:a16="http://schemas.microsoft.com/office/drawing/2014/main" id="{6A8F6A76-A209-5444-86B3-AFFE0A6AE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304800</xdr:colOff>
      <xdr:row>28</xdr:row>
      <xdr:rowOff>38100</xdr:rowOff>
    </xdr:from>
    <xdr:to>
      <xdr:col>6</xdr:col>
      <xdr:colOff>127000</xdr:colOff>
      <xdr:row>37</xdr:row>
      <xdr:rowOff>165100</xdr:rowOff>
    </xdr:to>
    <mc:AlternateContent xmlns:mc="http://schemas.openxmlformats.org/markup-compatibility/2006">
      <mc:Choice xmlns:cx4="http://schemas.microsoft.com/office/drawing/2016/5/10/chartex" Requires="cx4">
        <xdr:graphicFrame macro="">
          <xdr:nvGraphicFramePr>
            <xdr:cNvPr id="87" name="Chart 86">
              <a:extLst>
                <a:ext uri="{FF2B5EF4-FFF2-40B4-BE49-F238E27FC236}">
                  <a16:creationId xmlns:a16="http://schemas.microsoft.com/office/drawing/2014/main" id="{6611E10B-F799-CE46-9F30-0426B1D3F0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04800" y="5372100"/>
              <a:ext cx="4775200" cy="1841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381000</xdr:colOff>
      <xdr:row>28</xdr:row>
      <xdr:rowOff>12700</xdr:rowOff>
    </xdr:from>
    <xdr:to>
      <xdr:col>11</xdr:col>
      <xdr:colOff>774700</xdr:colOff>
      <xdr:row>37</xdr:row>
      <xdr:rowOff>177800</xdr:rowOff>
    </xdr:to>
    <xdr:graphicFrame macro="">
      <xdr:nvGraphicFramePr>
        <xdr:cNvPr id="88" name="Chart 87">
          <a:extLst>
            <a:ext uri="{FF2B5EF4-FFF2-40B4-BE49-F238E27FC236}">
              <a16:creationId xmlns:a16="http://schemas.microsoft.com/office/drawing/2014/main" id="{88EED0F7-A064-7040-A425-9EE821A4B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342900</xdr:colOff>
      <xdr:row>28</xdr:row>
      <xdr:rowOff>38101</xdr:rowOff>
    </xdr:from>
    <xdr:to>
      <xdr:col>13</xdr:col>
      <xdr:colOff>800100</xdr:colOff>
      <xdr:row>37</xdr:row>
      <xdr:rowOff>139701</xdr:rowOff>
    </xdr:to>
    <mc:AlternateContent xmlns:mc="http://schemas.openxmlformats.org/markup-compatibility/2006" xmlns:a14="http://schemas.microsoft.com/office/drawing/2010/main">
      <mc:Choice Requires="a14">
        <xdr:graphicFrame macro="">
          <xdr:nvGraphicFramePr>
            <xdr:cNvPr id="89" name="Year 1">
              <a:extLst>
                <a:ext uri="{FF2B5EF4-FFF2-40B4-BE49-F238E27FC236}">
                  <a16:creationId xmlns:a16="http://schemas.microsoft.com/office/drawing/2014/main" id="{12DFA37B-5331-D549-ABE0-09B92AABF07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248900" y="5372101"/>
              <a:ext cx="1282700" cy="1816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660400</xdr:colOff>
      <xdr:row>28</xdr:row>
      <xdr:rowOff>50800</xdr:rowOff>
    </xdr:from>
    <xdr:to>
      <xdr:col>17</xdr:col>
      <xdr:colOff>215900</xdr:colOff>
      <xdr:row>37</xdr:row>
      <xdr:rowOff>152399</xdr:rowOff>
    </xdr:to>
    <mc:AlternateContent xmlns:mc="http://schemas.openxmlformats.org/markup-compatibility/2006" xmlns:a14="http://schemas.microsoft.com/office/drawing/2010/main">
      <mc:Choice Requires="a14">
        <xdr:graphicFrame macro="">
          <xdr:nvGraphicFramePr>
            <xdr:cNvPr id="90" name="Segment 1">
              <a:extLst>
                <a:ext uri="{FF2B5EF4-FFF2-40B4-BE49-F238E27FC236}">
                  <a16:creationId xmlns:a16="http://schemas.microsoft.com/office/drawing/2014/main" id="{0CAD46EB-A120-5D43-913D-358238F4166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3042900" y="5384800"/>
              <a:ext cx="1206500" cy="18160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127000</xdr:colOff>
      <xdr:row>28</xdr:row>
      <xdr:rowOff>12700</xdr:rowOff>
    </xdr:from>
    <xdr:to>
      <xdr:col>15</xdr:col>
      <xdr:colOff>571500</xdr:colOff>
      <xdr:row>37</xdr:row>
      <xdr:rowOff>114300</xdr:rowOff>
    </xdr:to>
    <mc:AlternateContent xmlns:mc="http://schemas.openxmlformats.org/markup-compatibility/2006" xmlns:a14="http://schemas.microsoft.com/office/drawing/2010/main">
      <mc:Choice Requires="a14">
        <xdr:graphicFrame macro="">
          <xdr:nvGraphicFramePr>
            <xdr:cNvPr id="91" name="Region 1">
              <a:extLst>
                <a:ext uri="{FF2B5EF4-FFF2-40B4-BE49-F238E27FC236}">
                  <a16:creationId xmlns:a16="http://schemas.microsoft.com/office/drawing/2014/main" id="{5C9A9C03-27CB-4140-962A-21F1EFCCECF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684000" y="5346700"/>
              <a:ext cx="1270000" cy="1816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127000</xdr:colOff>
      <xdr:row>19</xdr:row>
      <xdr:rowOff>82550</xdr:rowOff>
    </xdr:from>
    <xdr:to>
      <xdr:col>1</xdr:col>
      <xdr:colOff>901700</xdr:colOff>
      <xdr:row>24</xdr:row>
      <xdr:rowOff>165100</xdr:rowOff>
    </xdr:to>
    <xdr:graphicFrame macro="">
      <xdr:nvGraphicFramePr>
        <xdr:cNvPr id="2" name="Chart 1">
          <a:extLst>
            <a:ext uri="{FF2B5EF4-FFF2-40B4-BE49-F238E27FC236}">
              <a16:creationId xmlns:a16="http://schemas.microsoft.com/office/drawing/2014/main" id="{DEC25A3E-4855-5F7A-9046-A949FA972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12700</xdr:colOff>
      <xdr:row>19</xdr:row>
      <xdr:rowOff>57150</xdr:rowOff>
    </xdr:from>
    <xdr:to>
      <xdr:col>4</xdr:col>
      <xdr:colOff>889000</xdr:colOff>
      <xdr:row>24</xdr:row>
      <xdr:rowOff>127000</xdr:rowOff>
    </xdr:to>
    <xdr:graphicFrame macro="">
      <xdr:nvGraphicFramePr>
        <xdr:cNvPr id="3" name="Chart 2">
          <a:extLst>
            <a:ext uri="{FF2B5EF4-FFF2-40B4-BE49-F238E27FC236}">
              <a16:creationId xmlns:a16="http://schemas.microsoft.com/office/drawing/2014/main" id="{3394F692-3D0E-D55E-95D0-D92792EEB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19</xdr:row>
      <xdr:rowOff>57150</xdr:rowOff>
    </xdr:from>
    <xdr:to>
      <xdr:col>8</xdr:col>
      <xdr:colOff>12700</xdr:colOff>
      <xdr:row>24</xdr:row>
      <xdr:rowOff>165100</xdr:rowOff>
    </xdr:to>
    <xdr:graphicFrame macro="">
      <xdr:nvGraphicFramePr>
        <xdr:cNvPr id="4" name="Chart 3">
          <a:extLst>
            <a:ext uri="{FF2B5EF4-FFF2-40B4-BE49-F238E27FC236}">
              <a16:creationId xmlns:a16="http://schemas.microsoft.com/office/drawing/2014/main" id="{13BA3A39-3419-191A-301E-60850F7BE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63500</xdr:colOff>
      <xdr:row>19</xdr:row>
      <xdr:rowOff>44450</xdr:rowOff>
    </xdr:from>
    <xdr:to>
      <xdr:col>11</xdr:col>
      <xdr:colOff>25400</xdr:colOff>
      <xdr:row>24</xdr:row>
      <xdr:rowOff>38100</xdr:rowOff>
    </xdr:to>
    <xdr:graphicFrame macro="">
      <xdr:nvGraphicFramePr>
        <xdr:cNvPr id="5" name="Chart 4">
          <a:extLst>
            <a:ext uri="{FF2B5EF4-FFF2-40B4-BE49-F238E27FC236}">
              <a16:creationId xmlns:a16="http://schemas.microsoft.com/office/drawing/2014/main" id="{2918C584-3DD0-489E-24B3-866D010A9C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177800</xdr:colOff>
      <xdr:row>20</xdr:row>
      <xdr:rowOff>6350</xdr:rowOff>
    </xdr:from>
    <xdr:to>
      <xdr:col>13</xdr:col>
      <xdr:colOff>952500</xdr:colOff>
      <xdr:row>22</xdr:row>
      <xdr:rowOff>139700</xdr:rowOff>
    </xdr:to>
    <xdr:graphicFrame macro="">
      <xdr:nvGraphicFramePr>
        <xdr:cNvPr id="6" name="Chart 5">
          <a:extLst>
            <a:ext uri="{FF2B5EF4-FFF2-40B4-BE49-F238E27FC236}">
              <a16:creationId xmlns:a16="http://schemas.microsoft.com/office/drawing/2014/main" id="{4B1A35A5-E756-3C5B-1899-D7D0E02EC7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317500</xdr:colOff>
      <xdr:row>25</xdr:row>
      <xdr:rowOff>95250</xdr:rowOff>
    </xdr:from>
    <xdr:to>
      <xdr:col>10</xdr:col>
      <xdr:colOff>762000</xdr:colOff>
      <xdr:row>39</xdr:row>
      <xdr:rowOff>171450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C9FE57A-BC31-368E-5467-4697583D0C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78400" y="4857750"/>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12700</xdr:colOff>
      <xdr:row>1</xdr:row>
      <xdr:rowOff>184150</xdr:rowOff>
    </xdr:from>
    <xdr:to>
      <xdr:col>9</xdr:col>
      <xdr:colOff>457200</xdr:colOff>
      <xdr:row>16</xdr:row>
      <xdr:rowOff>69850</xdr:rowOff>
    </xdr:to>
    <xdr:graphicFrame macro="">
      <xdr:nvGraphicFramePr>
        <xdr:cNvPr id="2" name="Chart 1">
          <a:extLst>
            <a:ext uri="{FF2B5EF4-FFF2-40B4-BE49-F238E27FC236}">
              <a16:creationId xmlns:a16="http://schemas.microsoft.com/office/drawing/2014/main" id="{B975208D-E34C-8FAC-2C54-3F4D8B16A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825500</xdr:colOff>
      <xdr:row>19</xdr:row>
      <xdr:rowOff>0</xdr:rowOff>
    </xdr:from>
    <xdr:to>
      <xdr:col>5</xdr:col>
      <xdr:colOff>165100</xdr:colOff>
      <xdr:row>31</xdr:row>
      <xdr:rowOff>142869</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180D1F3E-7326-B2DE-95A3-90013F4B71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527300" y="36195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774700</xdr:colOff>
      <xdr:row>19</xdr:row>
      <xdr:rowOff>12700</xdr:rowOff>
    </xdr:from>
    <xdr:to>
      <xdr:col>8</xdr:col>
      <xdr:colOff>127000</xdr:colOff>
      <xdr:row>31</xdr:row>
      <xdr:rowOff>155569</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019172CF-68E5-B260-D714-1EA307892B4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965700" y="36322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812800</xdr:colOff>
      <xdr:row>19</xdr:row>
      <xdr:rowOff>0</xdr:rowOff>
    </xdr:from>
    <xdr:to>
      <xdr:col>11</xdr:col>
      <xdr:colOff>165100</xdr:colOff>
      <xdr:row>31</xdr:row>
      <xdr:rowOff>142869</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D7A572F-31DD-F7E2-2292-48A9434BFAD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480300" y="36195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393700</xdr:colOff>
      <xdr:row>0</xdr:row>
      <xdr:rowOff>0</xdr:rowOff>
    </xdr:from>
    <xdr:to>
      <xdr:col>11</xdr:col>
      <xdr:colOff>152400</xdr:colOff>
      <xdr:row>14</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AC85A0E0-D63A-48FE-491B-0C3FB6B11C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7900" y="0"/>
              <a:ext cx="47117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12700</xdr:colOff>
      <xdr:row>1</xdr:row>
      <xdr:rowOff>107950</xdr:rowOff>
    </xdr:from>
    <xdr:to>
      <xdr:col>8</xdr:col>
      <xdr:colOff>457200</xdr:colOff>
      <xdr:row>15</xdr:row>
      <xdr:rowOff>184150</xdr:rowOff>
    </xdr:to>
    <xdr:graphicFrame macro="">
      <xdr:nvGraphicFramePr>
        <xdr:cNvPr id="2" name="Chart 1">
          <a:extLst>
            <a:ext uri="{FF2B5EF4-FFF2-40B4-BE49-F238E27FC236}">
              <a16:creationId xmlns:a16="http://schemas.microsoft.com/office/drawing/2014/main" id="{A627D309-7D53-6949-3946-EDF87D8E35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736600</xdr:colOff>
      <xdr:row>0</xdr:row>
      <xdr:rowOff>120650</xdr:rowOff>
    </xdr:from>
    <xdr:to>
      <xdr:col>9</xdr:col>
      <xdr:colOff>355600</xdr:colOff>
      <xdr:row>15</xdr:row>
      <xdr:rowOff>6350</xdr:rowOff>
    </xdr:to>
    <xdr:graphicFrame macro="">
      <xdr:nvGraphicFramePr>
        <xdr:cNvPr id="2" name="Chart 1">
          <a:extLst>
            <a:ext uri="{FF2B5EF4-FFF2-40B4-BE49-F238E27FC236}">
              <a16:creationId xmlns:a16="http://schemas.microsoft.com/office/drawing/2014/main" id="{1530BAA9-2558-6CA4-E3C4-7E35C5C20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493.956696759262" createdVersion="8" refreshedVersion="8" minRefreshableVersion="3" recordCount="9994" xr:uid="{0BF939B1-9FCC-9B4F-AFDC-467C2D81C05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11"/>
          <s v="Jan"/>
          <s v="Feb"/>
          <s v="Mar"/>
          <s v="Apr"/>
          <s v="May"/>
          <s v="Jun"/>
          <s v="Jul"/>
          <s v="Aug"/>
          <s v="Sep"/>
          <s v="Oct"/>
          <s v="Nov"/>
          <s v="Dec"/>
          <s v="&gt;01/01/15"/>
        </groupItems>
      </fieldGroup>
    </cacheField>
    <cacheField name="Quarters (Order Date)" numFmtId="0" databaseField="0">
      <fieldGroup base="3">
        <rangePr groupBy="quarters" startDate="2011-01-04T00:00:00" endDate="2015-01-01T00:00:00"/>
        <groupItems count="6">
          <s v="&lt;04/01/11"/>
          <s v="Qtr1"/>
          <s v="Qtr2"/>
          <s v="Qtr3"/>
          <s v="Qtr4"/>
          <s v="&gt;01/01/15"/>
        </groupItems>
      </fieldGroup>
    </cacheField>
    <cacheField name="Years (Order Date)"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2450382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BBE67A-C9BB-A341-A092-747D15F6D1C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304C08-3D3E-0F4B-B9A6-75BD112860E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56F9B5-D88F-6849-BBCF-AAAA46D37E5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688A88-12A2-E749-A140-C76134CE924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4A254E9-F70E-0A4A-9E14-33DB0B6092B3}"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1">
    <chartFormat chart="1"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192C299-79BD-874F-9A93-6D017CB4085B}"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7AB344-64CE-184A-BD49-9BFE198FA576}"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A667557-709C-C44B-A9FB-BC6C41F3700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6"/>
    <dataField name="Sum of Profit" fld="21" baseField="0" baseItem="0" numFmtId="166"/>
  </dataFields>
  <formats count="4">
    <format dxfId="3">
      <pivotArea collapsedLevelsAreSubtotals="1" fieldPosition="0">
        <references count="1">
          <reference field="22" count="12">
            <x v="1"/>
            <x v="2"/>
            <x v="3"/>
            <x v="4"/>
            <x v="5"/>
            <x v="6"/>
            <x v="7"/>
            <x v="8"/>
            <x v="9"/>
            <x v="10"/>
            <x v="11"/>
            <x v="12"/>
          </reference>
        </references>
      </pivotArea>
    </format>
    <format dxfId="2">
      <pivotArea outline="0" collapsedLevelsAreSubtotals="1" fieldPosition="0"/>
    </format>
    <format dxfId="1">
      <pivotArea outline="0" fieldPosition="0">
        <references count="1">
          <reference field="4294967294" count="1">
            <x v="0"/>
          </reference>
        </references>
      </pivotArea>
    </format>
    <format dxfId="0">
      <pivotArea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AB45E9-AD45-FF46-AC3E-DA92F58DCAA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C35EAB0-7A81-4645-B4FB-A8164BCB351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C8CC7B-47E3-9746-B989-A277BAC80174}"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262DDA-A47E-0E4B-ABA5-5E5F0E1592F9}" sourceName="Year">
  <pivotTables>
    <pivotTable tabId="3" name="PivotTable1"/>
    <pivotTable tabId="10" name="PivotTable10"/>
    <pivotTable tabId="10" name="PivotTable6"/>
    <pivotTable tabId="10" name="PivotTable7"/>
    <pivotTable tabId="10" name="PivotTable8"/>
    <pivotTable tabId="10" name="PivotTable9"/>
    <pivotTable tabId="8" name="PivotTable4"/>
    <pivotTable tabId="7" name="PivotTable3"/>
    <pivotTable tabId="9" name="PivotTable5"/>
    <pivotTable tabId="6" name="PivotTable2"/>
  </pivotTables>
  <data>
    <tabular pivotCacheId="24503829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8AB9E64-2FE0-3841-B0A7-C7C592EC88E6}" sourceName="Segment">
  <pivotTables>
    <pivotTable tabId="3" name="PivotTable1"/>
    <pivotTable tabId="10" name="PivotTable10"/>
    <pivotTable tabId="10" name="PivotTable6"/>
    <pivotTable tabId="10" name="PivotTable7"/>
    <pivotTable tabId="10" name="PivotTable8"/>
    <pivotTable tabId="10" name="PivotTable9"/>
    <pivotTable tabId="8" name="PivotTable4"/>
    <pivotTable tabId="7" name="PivotTable3"/>
    <pivotTable tabId="9" name="PivotTable5"/>
    <pivotTable tabId="6" name="PivotTable2"/>
  </pivotTables>
  <data>
    <tabular pivotCacheId="24503829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B6D8A1-9334-4146-B72B-9891EEAFB8CF}" sourceName="Region">
  <pivotTables>
    <pivotTable tabId="3" name="PivotTable1"/>
    <pivotTable tabId="10" name="PivotTable10"/>
    <pivotTable tabId="10" name="PivotTable6"/>
    <pivotTable tabId="10" name="PivotTable7"/>
    <pivotTable tabId="10" name="PivotTable8"/>
    <pivotTable tabId="10" name="PivotTable9"/>
    <pivotTable tabId="8" name="PivotTable4"/>
    <pivotTable tabId="7" name="PivotTable3"/>
    <pivotTable tabId="9" name="PivotTable5"/>
    <pivotTable tabId="6" name="PivotTable2"/>
  </pivotTables>
  <data>
    <tabular pivotCacheId="24503829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124DF2B-A1B2-7545-AC46-4F55147F1130}" cache="Slicer_Year" caption="Year" style="AB" rowHeight="230716"/>
  <slicer name="Segment 1" xr10:uid="{88ADE403-E9E0-1942-9D95-0B5C28C4F371}" cache="Slicer_Segment" caption="Segment" style="AB" rowHeight="230716"/>
  <slicer name="Region 1" xr10:uid="{7079F828-A7A3-9A43-8D90-9BAC1705E685}" cache="Slicer_Region" caption="Region" style="AB"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A325D5C-DB7E-5344-B511-1A87E2BAE024}" cache="Slicer_Year" caption="Year" rowHeight="230716"/>
  <slicer name="Segment" xr10:uid="{102BAB62-7E88-5749-8324-41C8C9507FF2}" cache="Slicer_Segment" caption="Segment" rowHeight="230716"/>
  <slicer name="Region" xr10:uid="{9A7A2BBB-D7FC-3840-B663-7A3C4647E71D}"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5" sqref="E15"/>
    </sheetView>
  </sheetViews>
  <sheetFormatPr baseColWidth="10" defaultColWidth="14.5" defaultRowHeight="15" customHeight="1" x14ac:dyDescent="0.2"/>
  <cols>
    <col min="1" max="1" width="12.5" customWidth="1"/>
    <col min="2" max="2" width="28.5" customWidth="1"/>
    <col min="3" max="3" width="14" customWidth="1"/>
    <col min="4" max="4" width="12.5" customWidth="1"/>
    <col min="5" max="5" width="13.6640625" customWidth="1"/>
    <col min="6" max="6" width="15" customWidth="1"/>
    <col min="7" max="7" width="18.6640625" customWidth="1"/>
    <col min="8" max="11" width="12.5" customWidth="1"/>
    <col min="12" max="12" width="14.5" customWidth="1"/>
    <col min="13" max="13" width="12.5" customWidth="1"/>
    <col min="14" max="14" width="13.5" customWidth="1"/>
    <col min="15" max="15" width="12.5" customWidth="1"/>
    <col min="16" max="16" width="16.33203125" customWidth="1"/>
    <col min="17" max="17" width="17.33203125" customWidth="1"/>
    <col min="18" max="22" width="12.5"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63692-928D-2C49-8F6B-0B9EEB575EED}">
  <dimension ref="D14"/>
  <sheetViews>
    <sheetView showGridLines="0" showRowColHeaders="0" zoomScaleNormal="100" workbookViewId="0">
      <selection activeCell="T23" sqref="T23"/>
    </sheetView>
  </sheetViews>
  <sheetFormatPr baseColWidth="10" defaultRowHeight="15" x14ac:dyDescent="0.2"/>
  <sheetData>
    <row r="14" spans="4:4" x14ac:dyDescent="0.2">
      <c r="D14" s="33"/>
    </row>
  </sheetData>
  <pageMargins left="0.7" right="0.7" top="0.75" bottom="0.75" header="0.3" footer="0.3"/>
  <pageSetup paperSize="9" orientation="portrait" horizontalDpi="0" verticalDpi="0"/>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69594-9C52-944D-B503-085B9F9A0F53}">
  <dimension ref="A3:N17"/>
  <sheetViews>
    <sheetView workbookViewId="0">
      <selection activeCell="P24" sqref="P24"/>
    </sheetView>
  </sheetViews>
  <sheetFormatPr baseColWidth="10" defaultRowHeight="15" x14ac:dyDescent="0.2"/>
  <cols>
    <col min="1" max="1" width="12" bestFit="1" customWidth="1"/>
    <col min="2" max="2" width="13.83203125" customWidth="1"/>
    <col min="4" max="4" width="12" bestFit="1" customWidth="1"/>
    <col min="5" max="5" width="16.83203125" customWidth="1"/>
    <col min="6" max="6" width="13.5" bestFit="1" customWidth="1"/>
    <col min="7" max="7" width="12" bestFit="1" customWidth="1"/>
    <col min="8" max="8" width="13.33203125" bestFit="1" customWidth="1"/>
    <col min="10" max="10" width="12" bestFit="1" customWidth="1"/>
    <col min="11" max="11" width="14.33203125" bestFit="1" customWidth="1"/>
    <col min="13" max="13" width="12" bestFit="1" customWidth="1"/>
    <col min="14" max="14" width="16.83203125" bestFit="1" customWidth="1"/>
  </cols>
  <sheetData>
    <row r="3" spans="1:14" x14ac:dyDescent="0.2">
      <c r="A3" s="5" t="s">
        <v>10932</v>
      </c>
      <c r="B3" s="6" t="s">
        <v>10950</v>
      </c>
      <c r="D3" s="5" t="s">
        <v>10932</v>
      </c>
      <c r="E3" s="6" t="s">
        <v>10951</v>
      </c>
      <c r="G3" s="5" t="s">
        <v>10932</v>
      </c>
      <c r="H3" s="6" t="s">
        <v>10952</v>
      </c>
      <c r="J3" s="5" t="s">
        <v>10932</v>
      </c>
      <c r="K3" s="6" t="s">
        <v>10953</v>
      </c>
      <c r="M3" s="5" t="s">
        <v>10932</v>
      </c>
      <c r="N3" s="6" t="s">
        <v>10954</v>
      </c>
    </row>
    <row r="4" spans="1:14" x14ac:dyDescent="0.2">
      <c r="A4" s="7" t="s">
        <v>10935</v>
      </c>
      <c r="B4" s="34">
        <v>95365.937600000019</v>
      </c>
      <c r="D4" s="7" t="s">
        <v>10935</v>
      </c>
      <c r="E4" s="34">
        <v>9199.2699999999986</v>
      </c>
      <c r="G4" s="7" t="s">
        <v>10935</v>
      </c>
      <c r="H4" s="34">
        <v>1500</v>
      </c>
      <c r="J4" s="7" t="s">
        <v>10935</v>
      </c>
      <c r="K4" s="34">
        <v>387</v>
      </c>
      <c r="M4" s="7" t="s">
        <v>10935</v>
      </c>
      <c r="N4" s="34">
        <v>9.6462848596792869E-2</v>
      </c>
    </row>
    <row r="5" spans="1:14" x14ac:dyDescent="0.2">
      <c r="A5" s="8" t="s">
        <v>10936</v>
      </c>
      <c r="B5" s="35">
        <v>60172.649400000024</v>
      </c>
      <c r="D5" s="8" t="s">
        <v>10936</v>
      </c>
      <c r="E5" s="35">
        <v>10288.898699999991</v>
      </c>
      <c r="G5" s="8" t="s">
        <v>10936</v>
      </c>
      <c r="H5" s="35">
        <v>1068</v>
      </c>
      <c r="J5" s="8" t="s">
        <v>10936</v>
      </c>
      <c r="K5" s="35">
        <v>301</v>
      </c>
      <c r="M5" s="8" t="s">
        <v>10936</v>
      </c>
      <c r="N5" s="35">
        <v>0.17098962406664425</v>
      </c>
    </row>
    <row r="6" spans="1:14" x14ac:dyDescent="0.2">
      <c r="A6" s="8" t="s">
        <v>10937</v>
      </c>
      <c r="B6" s="35">
        <v>199252.98399999991</v>
      </c>
      <c r="D6" s="8" t="s">
        <v>10937</v>
      </c>
      <c r="E6" s="35">
        <v>26806.573700000015</v>
      </c>
      <c r="G6" s="8" t="s">
        <v>10937</v>
      </c>
      <c r="H6" s="35">
        <v>2491</v>
      </c>
      <c r="J6" s="8" t="s">
        <v>10937</v>
      </c>
      <c r="K6" s="35">
        <v>680</v>
      </c>
      <c r="M6" s="8" t="s">
        <v>10937</v>
      </c>
      <c r="N6" s="35">
        <v>0.13453536886554246</v>
      </c>
    </row>
    <row r="7" spans="1:14" x14ac:dyDescent="0.2">
      <c r="A7" s="8" t="s">
        <v>10938</v>
      </c>
      <c r="B7" s="35">
        <v>141851.5674</v>
      </c>
      <c r="D7" s="8" t="s">
        <v>10938</v>
      </c>
      <c r="E7" s="35">
        <v>13437.806799999998</v>
      </c>
      <c r="G7" s="8" t="s">
        <v>10938</v>
      </c>
      <c r="H7" s="35">
        <v>2441</v>
      </c>
      <c r="J7" s="8" t="s">
        <v>10938</v>
      </c>
      <c r="K7" s="35">
        <v>663</v>
      </c>
      <c r="M7" s="8" t="s">
        <v>10938</v>
      </c>
      <c r="N7" s="35">
        <v>9.4731465053942004E-2</v>
      </c>
    </row>
    <row r="8" spans="1:14" x14ac:dyDescent="0.2">
      <c r="A8" s="8" t="s">
        <v>10939</v>
      </c>
      <c r="B8" s="35">
        <v>156122.28669999994</v>
      </c>
      <c r="D8" s="8" t="s">
        <v>10939</v>
      </c>
      <c r="E8" s="35">
        <v>22308.51279999999</v>
      </c>
      <c r="G8" s="8" t="s">
        <v>10939</v>
      </c>
      <c r="H8" s="35">
        <v>2850</v>
      </c>
      <c r="J8" s="8" t="s">
        <v>10939</v>
      </c>
      <c r="K8" s="35">
        <v>750</v>
      </c>
      <c r="M8" s="8" t="s">
        <v>10939</v>
      </c>
      <c r="N8" s="35">
        <v>0.14289127626517142</v>
      </c>
    </row>
    <row r="9" spans="1:14" x14ac:dyDescent="0.2">
      <c r="A9" s="8" t="s">
        <v>10940</v>
      </c>
      <c r="B9" s="35">
        <v>147082.61130000011</v>
      </c>
      <c r="D9" s="8" t="s">
        <v>10940</v>
      </c>
      <c r="E9" s="35">
        <v>20899.334500000012</v>
      </c>
      <c r="G9" s="8" t="s">
        <v>10940</v>
      </c>
      <c r="H9" s="35">
        <v>2644</v>
      </c>
      <c r="J9" s="8" t="s">
        <v>10940</v>
      </c>
      <c r="K9" s="35">
        <v>709</v>
      </c>
      <c r="M9" s="8" t="s">
        <v>10940</v>
      </c>
      <c r="N9" s="35">
        <v>0.1420924901678027</v>
      </c>
    </row>
    <row r="10" spans="1:14" x14ac:dyDescent="0.2">
      <c r="A10" s="8" t="s">
        <v>10941</v>
      </c>
      <c r="B10" s="35">
        <v>149580.83800000031</v>
      </c>
      <c r="D10" s="8" t="s">
        <v>10941</v>
      </c>
      <c r="E10" s="35">
        <v>13535.38299999998</v>
      </c>
      <c r="G10" s="8" t="s">
        <v>10941</v>
      </c>
      <c r="H10" s="35">
        <v>2705</v>
      </c>
      <c r="J10" s="8" t="s">
        <v>10941</v>
      </c>
      <c r="K10" s="35">
        <v>708</v>
      </c>
      <c r="M10" s="8" t="s">
        <v>10941</v>
      </c>
      <c r="N10" s="35">
        <v>9.0488749635163512E-2</v>
      </c>
    </row>
    <row r="11" spans="1:14" x14ac:dyDescent="0.2">
      <c r="A11" s="8" t="s">
        <v>10942</v>
      </c>
      <c r="B11" s="35">
        <v>159589.45099999988</v>
      </c>
      <c r="D11" s="8" t="s">
        <v>10942</v>
      </c>
      <c r="E11" s="35">
        <v>21896.715399999972</v>
      </c>
      <c r="G11" s="8" t="s">
        <v>10942</v>
      </c>
      <c r="H11" s="35">
        <v>2796</v>
      </c>
      <c r="J11" s="8" t="s">
        <v>10942</v>
      </c>
      <c r="K11" s="35">
        <v>710</v>
      </c>
      <c r="M11" s="8" t="s">
        <v>10942</v>
      </c>
      <c r="N11" s="35">
        <v>0.13720653378273723</v>
      </c>
    </row>
    <row r="12" spans="1:14" x14ac:dyDescent="0.2">
      <c r="A12" s="8" t="s">
        <v>10943</v>
      </c>
      <c r="B12" s="35">
        <v>309770.09970000025</v>
      </c>
      <c r="D12" s="8" t="s">
        <v>10943</v>
      </c>
      <c r="E12" s="35">
        <v>37293.192500000034</v>
      </c>
      <c r="G12" s="8" t="s">
        <v>10943</v>
      </c>
      <c r="H12" s="35">
        <v>5073</v>
      </c>
      <c r="J12" s="8" t="s">
        <v>10943</v>
      </c>
      <c r="K12" s="35">
        <v>1386</v>
      </c>
      <c r="M12" s="8" t="s">
        <v>10943</v>
      </c>
      <c r="N12" s="35">
        <v>0.12038990379031732</v>
      </c>
    </row>
    <row r="13" spans="1:14" x14ac:dyDescent="0.2">
      <c r="A13" s="8" t="s">
        <v>10944</v>
      </c>
      <c r="B13" s="35">
        <v>197115.20170000009</v>
      </c>
      <c r="D13" s="8" t="s">
        <v>10944</v>
      </c>
      <c r="E13" s="35">
        <v>31469.663800000035</v>
      </c>
      <c r="G13" s="8" t="s">
        <v>10944</v>
      </c>
      <c r="H13" s="35">
        <v>3095</v>
      </c>
      <c r="J13" s="8" t="s">
        <v>10944</v>
      </c>
      <c r="K13" s="35">
        <v>817</v>
      </c>
      <c r="M13" s="8" t="s">
        <v>10944</v>
      </c>
      <c r="N13" s="35">
        <v>0.15965112547684351</v>
      </c>
    </row>
    <row r="14" spans="1:14" x14ac:dyDescent="0.2">
      <c r="A14" s="8" t="s">
        <v>10945</v>
      </c>
      <c r="B14" s="35">
        <v>349120.07400000008</v>
      </c>
      <c r="D14" s="8" t="s">
        <v>10945</v>
      </c>
      <c r="E14" s="35">
        <v>35825.536599999927</v>
      </c>
      <c r="G14" s="8" t="s">
        <v>10945</v>
      </c>
      <c r="H14" s="35">
        <v>5741</v>
      </c>
      <c r="J14" s="8" t="s">
        <v>10945</v>
      </c>
      <c r="K14" s="35">
        <v>1462</v>
      </c>
      <c r="M14" s="8" t="s">
        <v>10945</v>
      </c>
      <c r="N14" s="35">
        <v>0.10261666191099604</v>
      </c>
    </row>
    <row r="15" spans="1:14" x14ac:dyDescent="0.2">
      <c r="A15" s="8" t="s">
        <v>10946</v>
      </c>
      <c r="B15" s="35">
        <v>332177.15950000001</v>
      </c>
      <c r="D15" s="8" t="s">
        <v>10946</v>
      </c>
      <c r="E15" s="35">
        <v>43436.13390000003</v>
      </c>
      <c r="G15" s="8" t="s">
        <v>10946</v>
      </c>
      <c r="H15" s="35">
        <v>5469</v>
      </c>
      <c r="J15" s="8" t="s">
        <v>10946</v>
      </c>
      <c r="K15" s="35">
        <v>1421</v>
      </c>
      <c r="M15" s="8" t="s">
        <v>10946</v>
      </c>
      <c r="N15" s="35">
        <v>0.13076195234308405</v>
      </c>
    </row>
    <row r="16" spans="1:14" x14ac:dyDescent="0.2">
      <c r="A16" s="9" t="s">
        <v>10933</v>
      </c>
      <c r="B16" s="36">
        <v>2297200.8603000008</v>
      </c>
      <c r="D16" s="9" t="s">
        <v>10933</v>
      </c>
      <c r="E16" s="36">
        <v>286397.02169999998</v>
      </c>
      <c r="G16" s="9" t="s">
        <v>10933</v>
      </c>
      <c r="H16" s="36">
        <v>37873</v>
      </c>
      <c r="J16" s="9" t="s">
        <v>10933</v>
      </c>
      <c r="K16" s="36">
        <v>9994</v>
      </c>
      <c r="M16" s="9" t="s">
        <v>10933</v>
      </c>
      <c r="N16" s="36">
        <v>0.12467217240315856</v>
      </c>
    </row>
    <row r="17" spans="2:14" x14ac:dyDescent="0.2">
      <c r="B17" s="24">
        <f>GETPIVOTDATA("Sales",$A$3)</f>
        <v>2297200.8603000008</v>
      </c>
      <c r="E17" s="24">
        <f>GETPIVOTDATA("Profit",$D$3)</f>
        <v>286397.02169999998</v>
      </c>
      <c r="H17" s="25">
        <f>GETPIVOTDATA("Quantity",$G$3)</f>
        <v>37873</v>
      </c>
      <c r="K17" s="25">
        <f>GETPIVOTDATA("Order ID",$J$3)</f>
        <v>9994</v>
      </c>
      <c r="N17" s="26">
        <f>GETPIVOTDATA("Profit Margin",$M$3)</f>
        <v>0.12467217240315856</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61EB-9553-F643-89FD-82E7CAD575CB}">
  <dimension ref="A3:L8"/>
  <sheetViews>
    <sheetView topLeftCell="E1" workbookViewId="0">
      <selection activeCell="L8" sqref="L8"/>
    </sheetView>
  </sheetViews>
  <sheetFormatPr baseColWidth="10" defaultRowHeight="15" x14ac:dyDescent="0.2"/>
  <cols>
    <col min="1" max="1" width="12" bestFit="1" customWidth="1"/>
    <col min="2" max="2" width="12.1640625" bestFit="1" customWidth="1"/>
    <col min="3" max="3" width="11.1640625" bestFit="1" customWidth="1"/>
    <col min="4" max="4" width="13.33203125" bestFit="1" customWidth="1"/>
    <col min="5" max="5" width="14.33203125" bestFit="1" customWidth="1"/>
    <col min="6" max="6" width="16.83203125" bestFit="1" customWidth="1"/>
  </cols>
  <sheetData>
    <row r="3" spans="1:12" x14ac:dyDescent="0.2">
      <c r="A3" s="5" t="s">
        <v>10932</v>
      </c>
      <c r="B3" s="4" t="s">
        <v>10950</v>
      </c>
      <c r="C3" s="27" t="s">
        <v>10951</v>
      </c>
      <c r="D3" s="27" t="s">
        <v>10952</v>
      </c>
      <c r="E3" s="27" t="s">
        <v>10953</v>
      </c>
      <c r="F3" s="10" t="s">
        <v>10954</v>
      </c>
    </row>
    <row r="4" spans="1:12" x14ac:dyDescent="0.2">
      <c r="A4" s="7" t="s">
        <v>10934</v>
      </c>
      <c r="B4" s="4">
        <v>484247.49810000096</v>
      </c>
      <c r="C4" s="27">
        <v>49543.974100000007</v>
      </c>
      <c r="D4" s="27">
        <v>7581</v>
      </c>
      <c r="E4" s="27">
        <v>1993</v>
      </c>
      <c r="F4" s="10">
        <v>0.10231126499236715</v>
      </c>
    </row>
    <row r="5" spans="1:12" x14ac:dyDescent="0.2">
      <c r="A5" s="8" t="s">
        <v>10947</v>
      </c>
      <c r="B5" s="11">
        <v>470532.50899999985</v>
      </c>
      <c r="C5" s="28">
        <v>61618.603700000051</v>
      </c>
      <c r="D5" s="28">
        <v>7979</v>
      </c>
      <c r="E5" s="28">
        <v>2102</v>
      </c>
      <c r="F5" s="12">
        <v>0.13095504034557592</v>
      </c>
    </row>
    <row r="6" spans="1:12" x14ac:dyDescent="0.2">
      <c r="A6" s="8" t="s">
        <v>10948</v>
      </c>
      <c r="B6" s="11">
        <v>608473.83000000066</v>
      </c>
      <c r="C6" s="28">
        <v>81726.930800000177</v>
      </c>
      <c r="D6" s="28">
        <v>9810</v>
      </c>
      <c r="E6" s="28">
        <v>2580</v>
      </c>
      <c r="F6" s="12">
        <v>0.13431461924993568</v>
      </c>
    </row>
    <row r="7" spans="1:12" x14ac:dyDescent="0.2">
      <c r="A7" s="29" t="s">
        <v>10949</v>
      </c>
      <c r="B7" s="30">
        <v>733947.0231999997</v>
      </c>
      <c r="C7" s="31">
        <v>93507.513099999967</v>
      </c>
      <c r="D7" s="31">
        <v>12503</v>
      </c>
      <c r="E7" s="31">
        <v>3319</v>
      </c>
      <c r="F7" s="32">
        <v>0.12740362743390987</v>
      </c>
    </row>
    <row r="8" spans="1:12" x14ac:dyDescent="0.2">
      <c r="H8" s="33">
        <f>(GETPIVOTDATA("Sum of Sales",$A$3,"Years (Order Date)",2014)/GETPIVOTDATA("Sum of Sales",$A$3,"Years (Order Date)",2013))-1</f>
        <v>0.20620967905883303</v>
      </c>
      <c r="I8" s="33">
        <f>(GETPIVOTDATA("Sum of Profit",$A$3,"Years (Order Date)",2014)/GETPIVOTDATA("Sum of Profit",$A$3,"Years (Order Date)",2013))-1</f>
        <v>0.14414565902185772</v>
      </c>
      <c r="J8" s="33">
        <f>(GETPIVOTDATA("Sum of Quantity",$A$3,"Years (Order Date)",2014)/GETPIVOTDATA("Sum of Quantity",$A$3,"Years (Order Date)",2013))-1</f>
        <v>0.27451580020387367</v>
      </c>
      <c r="K8" s="33">
        <f>(GETPIVOTDATA("Count of Order ID",$A$3,"Years (Order Date)",2014)/GETPIVOTDATA("Count of Order ID",$A$3,"Years (Order Date)",2013))-1</f>
        <v>0.2864341085271318</v>
      </c>
      <c r="L8" s="33">
        <f>(GETPIVOTDATA("Sum of Profit Margin",$A$3,"Years (Order Date)",2014)/GETPIVOTDATA("Sum of Profit Margin",$A$3,"Years (Order Date)",2013))-1</f>
        <v>-5.1453757264990463E-2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BFB394-2C18-4848-AC15-65F163707771}">
  <dimension ref="A3:E53"/>
  <sheetViews>
    <sheetView topLeftCell="A16" workbookViewId="0">
      <selection activeCell="C58" sqref="C58"/>
    </sheetView>
  </sheetViews>
  <sheetFormatPr baseColWidth="10" defaultRowHeight="15" x14ac:dyDescent="0.2"/>
  <cols>
    <col min="1" max="1" width="16.5" bestFit="1" customWidth="1"/>
    <col min="2" max="2" width="12.1640625" bestFit="1" customWidth="1"/>
  </cols>
  <sheetData>
    <row r="3" spans="1:5" x14ac:dyDescent="0.2">
      <c r="A3" s="5" t="s">
        <v>10932</v>
      </c>
      <c r="B3" s="6" t="s">
        <v>10950</v>
      </c>
      <c r="D3" s="2" t="s">
        <v>11</v>
      </c>
      <c r="E3" s="2" t="s">
        <v>18</v>
      </c>
    </row>
    <row r="4" spans="1:5" x14ac:dyDescent="0.2">
      <c r="A4" s="7" t="s">
        <v>358</v>
      </c>
      <c r="B4" s="34">
        <v>19510.639999999992</v>
      </c>
      <c r="D4" t="str">
        <f>A4</f>
        <v>Alabama</v>
      </c>
      <c r="E4" s="23">
        <f>GETPIVOTDATA("Sales",$A$3,"State",A4)</f>
        <v>19510.639999999992</v>
      </c>
    </row>
    <row r="5" spans="1:5" x14ac:dyDescent="0.2">
      <c r="A5" s="8" t="s">
        <v>310</v>
      </c>
      <c r="B5" s="35">
        <v>35282.000999999997</v>
      </c>
      <c r="D5" t="str">
        <f t="shared" ref="D5:D53" si="0">A5</f>
        <v>Arizona</v>
      </c>
      <c r="E5" s="23">
        <f t="shared" ref="E5:E52" si="1">GETPIVOTDATA("Sales",$A$3,"State",A5)</f>
        <v>35282.000999999997</v>
      </c>
    </row>
    <row r="6" spans="1:5" x14ac:dyDescent="0.2">
      <c r="A6" s="8" t="s">
        <v>1707</v>
      </c>
      <c r="B6" s="35">
        <v>11678.129999999997</v>
      </c>
      <c r="D6" t="str">
        <f t="shared" si="0"/>
        <v>Arkansas</v>
      </c>
      <c r="E6" s="23">
        <f t="shared" si="1"/>
        <v>11678.129999999997</v>
      </c>
    </row>
    <row r="7" spans="1:5" x14ac:dyDescent="0.2">
      <c r="A7" s="8" t="s">
        <v>43</v>
      </c>
      <c r="B7" s="35">
        <v>457687.63150000101</v>
      </c>
      <c r="D7" t="str">
        <f t="shared" si="0"/>
        <v>California</v>
      </c>
      <c r="E7" s="23">
        <f t="shared" si="1"/>
        <v>457687.63150000101</v>
      </c>
    </row>
    <row r="8" spans="1:5" x14ac:dyDescent="0.2">
      <c r="A8" s="8" t="s">
        <v>457</v>
      </c>
      <c r="B8" s="35">
        <v>32108.117999999995</v>
      </c>
      <c r="D8" t="str">
        <f t="shared" si="0"/>
        <v>Colorado</v>
      </c>
      <c r="E8" s="23">
        <f t="shared" si="1"/>
        <v>32108.117999999995</v>
      </c>
    </row>
    <row r="9" spans="1:5" x14ac:dyDescent="0.2">
      <c r="A9" s="8" t="s">
        <v>747</v>
      </c>
      <c r="B9" s="35">
        <v>13384.356999999996</v>
      </c>
      <c r="D9" t="str">
        <f t="shared" si="0"/>
        <v>Connecticut</v>
      </c>
      <c r="E9" s="23">
        <f t="shared" si="1"/>
        <v>13384.356999999996</v>
      </c>
    </row>
    <row r="10" spans="1:5" x14ac:dyDescent="0.2">
      <c r="A10" s="8" t="s">
        <v>245</v>
      </c>
      <c r="B10" s="35">
        <v>27451.068999999992</v>
      </c>
      <c r="D10" t="str">
        <f t="shared" si="0"/>
        <v>Delaware</v>
      </c>
      <c r="E10" s="23">
        <f t="shared" si="1"/>
        <v>27451.068999999992</v>
      </c>
    </row>
    <row r="11" spans="1:5" x14ac:dyDescent="0.2">
      <c r="A11" s="8" t="s">
        <v>3034</v>
      </c>
      <c r="B11" s="35">
        <v>2865.0199999999995</v>
      </c>
      <c r="D11" t="str">
        <f t="shared" si="0"/>
        <v>District of Columbia</v>
      </c>
      <c r="E11" s="23">
        <f t="shared" si="1"/>
        <v>2865.0199999999995</v>
      </c>
    </row>
    <row r="12" spans="1:5" x14ac:dyDescent="0.2">
      <c r="A12" s="8" t="s">
        <v>54</v>
      </c>
      <c r="B12" s="35">
        <v>89473.707999999999</v>
      </c>
      <c r="D12" t="str">
        <f t="shared" si="0"/>
        <v>Florida</v>
      </c>
      <c r="E12" s="23">
        <f t="shared" si="1"/>
        <v>89473.707999999999</v>
      </c>
    </row>
    <row r="13" spans="1:5" x14ac:dyDescent="0.2">
      <c r="A13" s="8" t="s">
        <v>1272</v>
      </c>
      <c r="B13" s="35">
        <v>49095.840000000004</v>
      </c>
      <c r="D13" t="str">
        <f t="shared" si="0"/>
        <v>Georgia</v>
      </c>
      <c r="E13" s="23">
        <f t="shared" si="1"/>
        <v>49095.840000000004</v>
      </c>
    </row>
    <row r="14" spans="1:5" x14ac:dyDescent="0.2">
      <c r="A14" s="8" t="s">
        <v>6260</v>
      </c>
      <c r="B14" s="35">
        <v>4382.4860000000017</v>
      </c>
      <c r="D14" t="str">
        <f t="shared" si="0"/>
        <v>Idaho</v>
      </c>
      <c r="E14" s="23">
        <f t="shared" si="1"/>
        <v>4382.4860000000017</v>
      </c>
    </row>
    <row r="15" spans="1:5" x14ac:dyDescent="0.2">
      <c r="A15" s="8" t="s">
        <v>211</v>
      </c>
      <c r="B15" s="35">
        <v>80166.10099999985</v>
      </c>
      <c r="D15" t="str">
        <f t="shared" si="0"/>
        <v>Illinois</v>
      </c>
      <c r="E15" s="23">
        <f t="shared" si="1"/>
        <v>80166.10099999985</v>
      </c>
    </row>
    <row r="16" spans="1:5" x14ac:dyDescent="0.2">
      <c r="A16" s="8" t="s">
        <v>254</v>
      </c>
      <c r="B16" s="35">
        <v>53555.360000000001</v>
      </c>
      <c r="D16" t="str">
        <f t="shared" si="0"/>
        <v>Indiana</v>
      </c>
      <c r="E16" s="23">
        <f t="shared" si="1"/>
        <v>53555.360000000001</v>
      </c>
    </row>
    <row r="17" spans="1:5" x14ac:dyDescent="0.2">
      <c r="A17" s="8" t="s">
        <v>489</v>
      </c>
      <c r="B17" s="35">
        <v>4579.7599999999993</v>
      </c>
      <c r="D17" t="str">
        <f t="shared" si="0"/>
        <v>Iowa</v>
      </c>
      <c r="E17" s="23">
        <f t="shared" si="1"/>
        <v>4579.7599999999993</v>
      </c>
    </row>
    <row r="18" spans="1:5" x14ac:dyDescent="0.2">
      <c r="A18" s="8" t="s">
        <v>4530</v>
      </c>
      <c r="B18" s="35">
        <v>2914.31</v>
      </c>
      <c r="D18" t="str">
        <f t="shared" si="0"/>
        <v>Kansas</v>
      </c>
      <c r="E18" s="23">
        <f t="shared" si="1"/>
        <v>2914.31</v>
      </c>
    </row>
    <row r="19" spans="1:5" x14ac:dyDescent="0.2">
      <c r="A19" s="8" t="s">
        <v>29</v>
      </c>
      <c r="B19" s="35">
        <v>36591.749999999971</v>
      </c>
      <c r="D19" t="str">
        <f t="shared" si="0"/>
        <v>Kentucky</v>
      </c>
      <c r="E19" s="23">
        <f t="shared" si="1"/>
        <v>36591.749999999971</v>
      </c>
    </row>
    <row r="20" spans="1:5" x14ac:dyDescent="0.2">
      <c r="A20" s="8" t="s">
        <v>736</v>
      </c>
      <c r="B20" s="35">
        <v>9217.0299999999988</v>
      </c>
      <c r="D20" t="str">
        <f t="shared" si="0"/>
        <v>Louisiana</v>
      </c>
      <c r="E20" s="23">
        <f t="shared" si="1"/>
        <v>9217.0299999999988</v>
      </c>
    </row>
    <row r="21" spans="1:5" x14ac:dyDescent="0.2">
      <c r="A21" s="8" t="s">
        <v>5235</v>
      </c>
      <c r="B21" s="35">
        <v>1270.53</v>
      </c>
      <c r="D21" t="str">
        <f t="shared" si="0"/>
        <v>Maine</v>
      </c>
      <c r="E21" s="23">
        <f t="shared" si="1"/>
        <v>1270.53</v>
      </c>
    </row>
    <row r="22" spans="1:5" x14ac:dyDescent="0.2">
      <c r="A22" s="8" t="s">
        <v>2735</v>
      </c>
      <c r="B22" s="35">
        <v>23705.523000000005</v>
      </c>
      <c r="D22" t="str">
        <f t="shared" si="0"/>
        <v>Maryland</v>
      </c>
      <c r="E22" s="23">
        <f t="shared" si="1"/>
        <v>23705.523000000005</v>
      </c>
    </row>
    <row r="23" spans="1:5" x14ac:dyDescent="0.2">
      <c r="A23" s="8" t="s">
        <v>1245</v>
      </c>
      <c r="B23" s="35">
        <v>28634.43399999999</v>
      </c>
      <c r="D23" t="str">
        <f t="shared" si="0"/>
        <v>Massachusetts</v>
      </c>
      <c r="E23" s="23">
        <f t="shared" si="1"/>
        <v>28634.43399999999</v>
      </c>
    </row>
    <row r="24" spans="1:5" x14ac:dyDescent="0.2">
      <c r="A24" s="8" t="s">
        <v>238</v>
      </c>
      <c r="B24" s="35">
        <v>76269.614000000016</v>
      </c>
      <c r="D24" t="str">
        <f t="shared" si="0"/>
        <v>Michigan</v>
      </c>
      <c r="E24" s="23">
        <f t="shared" si="1"/>
        <v>76269.614000000016</v>
      </c>
    </row>
    <row r="25" spans="1:5" x14ac:dyDescent="0.2">
      <c r="A25" s="8" t="s">
        <v>229</v>
      </c>
      <c r="B25" s="35">
        <v>29863.149999999994</v>
      </c>
      <c r="D25" t="str">
        <f t="shared" si="0"/>
        <v>Minnesota</v>
      </c>
      <c r="E25" s="23">
        <f t="shared" si="1"/>
        <v>29863.149999999994</v>
      </c>
    </row>
    <row r="26" spans="1:5" x14ac:dyDescent="0.2">
      <c r="A26" s="8" t="s">
        <v>1487</v>
      </c>
      <c r="B26" s="35">
        <v>10771.34</v>
      </c>
      <c r="D26" t="str">
        <f t="shared" si="0"/>
        <v>Mississippi</v>
      </c>
      <c r="E26" s="23">
        <f t="shared" si="1"/>
        <v>10771.34</v>
      </c>
    </row>
    <row r="27" spans="1:5" x14ac:dyDescent="0.2">
      <c r="A27" s="8" t="s">
        <v>596</v>
      </c>
      <c r="B27" s="35">
        <v>22205.149999999998</v>
      </c>
      <c r="D27" t="str">
        <f t="shared" si="0"/>
        <v>Missouri</v>
      </c>
      <c r="E27" s="23">
        <f t="shared" si="1"/>
        <v>22205.149999999998</v>
      </c>
    </row>
    <row r="28" spans="1:5" x14ac:dyDescent="0.2">
      <c r="A28" s="8" t="s">
        <v>1762</v>
      </c>
      <c r="B28" s="35">
        <v>5589.3519999999971</v>
      </c>
      <c r="D28" t="str">
        <f t="shared" si="0"/>
        <v>Montana</v>
      </c>
      <c r="E28" s="23">
        <f t="shared" si="1"/>
        <v>5589.3519999999971</v>
      </c>
    </row>
    <row r="29" spans="1:5" x14ac:dyDescent="0.2">
      <c r="A29" s="8" t="s">
        <v>138</v>
      </c>
      <c r="B29" s="35">
        <v>7464.9299999999985</v>
      </c>
      <c r="D29" t="str">
        <f>A29</f>
        <v>Nebraska</v>
      </c>
      <c r="E29" s="23">
        <f t="shared" si="1"/>
        <v>7464.9299999999985</v>
      </c>
    </row>
    <row r="30" spans="1:5" x14ac:dyDescent="0.2">
      <c r="A30" s="8" t="s">
        <v>1392</v>
      </c>
      <c r="B30" s="35">
        <v>16729.101999999999</v>
      </c>
      <c r="D30" t="str">
        <f t="shared" si="0"/>
        <v>Nevada</v>
      </c>
      <c r="E30" s="23">
        <f t="shared" si="1"/>
        <v>16729.101999999999</v>
      </c>
    </row>
    <row r="31" spans="1:5" x14ac:dyDescent="0.2">
      <c r="A31" s="8" t="s">
        <v>2694</v>
      </c>
      <c r="B31" s="35">
        <v>7292.5239999999994</v>
      </c>
      <c r="D31" t="str">
        <f t="shared" si="0"/>
        <v>New Hampshire</v>
      </c>
      <c r="E31" s="23">
        <f t="shared" si="1"/>
        <v>7292.5239999999994</v>
      </c>
    </row>
    <row r="32" spans="1:5" x14ac:dyDescent="0.2">
      <c r="A32" s="8" t="s">
        <v>788</v>
      </c>
      <c r="B32" s="35">
        <v>35764.312000000013</v>
      </c>
      <c r="D32" t="str">
        <f t="shared" si="0"/>
        <v>New Jersey</v>
      </c>
      <c r="E32" s="23">
        <f t="shared" si="1"/>
        <v>35764.312000000013</v>
      </c>
    </row>
    <row r="33" spans="1:5" x14ac:dyDescent="0.2">
      <c r="A33" s="8" t="s">
        <v>668</v>
      </c>
      <c r="B33" s="35">
        <v>4783.5220000000008</v>
      </c>
      <c r="D33" t="str">
        <f t="shared" si="0"/>
        <v>New Mexico</v>
      </c>
      <c r="E33" s="23">
        <f t="shared" si="1"/>
        <v>4783.5220000000008</v>
      </c>
    </row>
    <row r="34" spans="1:5" x14ac:dyDescent="0.2">
      <c r="A34" s="8" t="s">
        <v>267</v>
      </c>
      <c r="B34" s="35">
        <v>310876.27099999978</v>
      </c>
      <c r="D34" t="str">
        <f t="shared" si="0"/>
        <v>New York</v>
      </c>
      <c r="E34" s="23">
        <f t="shared" si="1"/>
        <v>310876.27099999978</v>
      </c>
    </row>
    <row r="35" spans="1:5" x14ac:dyDescent="0.2">
      <c r="A35" s="8" t="s">
        <v>88</v>
      </c>
      <c r="B35" s="35">
        <v>55603.163999999968</v>
      </c>
      <c r="D35" t="str">
        <f t="shared" si="0"/>
        <v>North Carolina</v>
      </c>
      <c r="E35" s="23">
        <f t="shared" si="1"/>
        <v>55603.163999999968</v>
      </c>
    </row>
    <row r="36" spans="1:5" x14ac:dyDescent="0.2">
      <c r="A36" s="8" t="s">
        <v>7449</v>
      </c>
      <c r="B36" s="35">
        <v>919.91</v>
      </c>
      <c r="D36" t="str">
        <f t="shared" si="0"/>
        <v>North Dakota</v>
      </c>
      <c r="E36" s="23">
        <f t="shared" si="1"/>
        <v>919.91</v>
      </c>
    </row>
    <row r="37" spans="1:5" x14ac:dyDescent="0.2">
      <c r="A37" s="8" t="s">
        <v>498</v>
      </c>
      <c r="B37" s="35">
        <v>78258.135999999926</v>
      </c>
      <c r="D37" t="str">
        <f t="shared" si="0"/>
        <v>Ohio</v>
      </c>
      <c r="E37" s="23">
        <f t="shared" si="1"/>
        <v>78258.135999999926</v>
      </c>
    </row>
    <row r="38" spans="1:5" x14ac:dyDescent="0.2">
      <c r="A38" s="8" t="s">
        <v>649</v>
      </c>
      <c r="B38" s="35">
        <v>19683.390000000003</v>
      </c>
      <c r="D38" t="str">
        <f t="shared" si="0"/>
        <v>Oklahoma</v>
      </c>
      <c r="E38" s="23">
        <f t="shared" si="1"/>
        <v>19683.390000000003</v>
      </c>
    </row>
    <row r="39" spans="1:5" x14ac:dyDescent="0.2">
      <c r="A39" s="8" t="s">
        <v>420</v>
      </c>
      <c r="B39" s="35">
        <v>17431.149999999991</v>
      </c>
      <c r="D39" t="str">
        <f t="shared" si="0"/>
        <v>Oregon</v>
      </c>
      <c r="E39" s="23">
        <f t="shared" si="1"/>
        <v>17431.149999999991</v>
      </c>
    </row>
    <row r="40" spans="1:5" x14ac:dyDescent="0.2">
      <c r="A40" s="8" t="s">
        <v>147</v>
      </c>
      <c r="B40" s="35">
        <v>116511.91400000003</v>
      </c>
      <c r="D40" t="str">
        <f t="shared" si="0"/>
        <v>Pennsylvania</v>
      </c>
      <c r="E40" s="23">
        <f t="shared" si="1"/>
        <v>116511.91400000003</v>
      </c>
    </row>
    <row r="41" spans="1:5" x14ac:dyDescent="0.2">
      <c r="A41" s="8" t="s">
        <v>1399</v>
      </c>
      <c r="B41" s="35">
        <v>22627.955999999995</v>
      </c>
      <c r="D41" t="str">
        <f t="shared" si="0"/>
        <v>Rhode Island</v>
      </c>
      <c r="E41" s="23">
        <f t="shared" si="1"/>
        <v>22627.955999999995</v>
      </c>
    </row>
    <row r="42" spans="1:5" x14ac:dyDescent="0.2">
      <c r="A42" s="8" t="s">
        <v>383</v>
      </c>
      <c r="B42" s="35">
        <v>8481.7099999999991</v>
      </c>
      <c r="D42" t="str">
        <f t="shared" si="0"/>
        <v>South Carolina</v>
      </c>
      <c r="E42" s="23">
        <f t="shared" si="1"/>
        <v>8481.7099999999991</v>
      </c>
    </row>
    <row r="43" spans="1:5" x14ac:dyDescent="0.2">
      <c r="A43" s="8" t="s">
        <v>5326</v>
      </c>
      <c r="B43" s="35">
        <v>1315.5600000000002</v>
      </c>
      <c r="D43" t="str">
        <f t="shared" si="0"/>
        <v>South Dakota</v>
      </c>
      <c r="E43" s="23">
        <f t="shared" si="1"/>
        <v>1315.5600000000002</v>
      </c>
    </row>
    <row r="44" spans="1:5" x14ac:dyDescent="0.2">
      <c r="A44" s="8" t="s">
        <v>335</v>
      </c>
      <c r="B44" s="35">
        <v>30661.872999999981</v>
      </c>
      <c r="D44" t="str">
        <f t="shared" si="0"/>
        <v>Tennessee</v>
      </c>
      <c r="E44" s="23">
        <f t="shared" si="1"/>
        <v>30661.872999999981</v>
      </c>
    </row>
    <row r="45" spans="1:5" x14ac:dyDescent="0.2">
      <c r="A45" s="8" t="s">
        <v>104</v>
      </c>
      <c r="B45" s="35">
        <v>170188.04580000002</v>
      </c>
      <c r="D45" t="str">
        <f t="shared" si="0"/>
        <v>Texas</v>
      </c>
      <c r="E45" s="23">
        <f t="shared" si="1"/>
        <v>170188.04580000002</v>
      </c>
    </row>
    <row r="46" spans="1:5" x14ac:dyDescent="0.2">
      <c r="A46" s="8" t="s">
        <v>121</v>
      </c>
      <c r="B46" s="35">
        <v>11220.055999999999</v>
      </c>
      <c r="D46" t="str">
        <f t="shared" si="0"/>
        <v>Utah</v>
      </c>
      <c r="E46" s="23">
        <f t="shared" si="1"/>
        <v>11220.055999999999</v>
      </c>
    </row>
    <row r="47" spans="1:5" x14ac:dyDescent="0.2">
      <c r="A47" s="8" t="s">
        <v>5203</v>
      </c>
      <c r="B47" s="35">
        <v>8929.369999999999</v>
      </c>
      <c r="D47" t="str">
        <f t="shared" si="0"/>
        <v>Vermont</v>
      </c>
      <c r="E47" s="23">
        <f t="shared" si="1"/>
        <v>8929.369999999999</v>
      </c>
    </row>
    <row r="48" spans="1:5" x14ac:dyDescent="0.2">
      <c r="A48" s="8" t="s">
        <v>319</v>
      </c>
      <c r="B48" s="35">
        <v>70636.719999999987</v>
      </c>
      <c r="D48" t="str">
        <f t="shared" si="0"/>
        <v>Virginia</v>
      </c>
      <c r="E48" s="23">
        <f t="shared" si="1"/>
        <v>70636.719999999987</v>
      </c>
    </row>
    <row r="49" spans="1:5" x14ac:dyDescent="0.2">
      <c r="A49" s="8" t="s">
        <v>96</v>
      </c>
      <c r="B49" s="35">
        <v>138641.26999999993</v>
      </c>
      <c r="D49" t="str">
        <f t="shared" si="0"/>
        <v>Washington</v>
      </c>
      <c r="E49" s="23">
        <f t="shared" si="1"/>
        <v>138641.26999999993</v>
      </c>
    </row>
    <row r="50" spans="1:5" x14ac:dyDescent="0.2">
      <c r="A50" s="8" t="s">
        <v>9726</v>
      </c>
      <c r="B50" s="35">
        <v>1209.8240000000001</v>
      </c>
      <c r="D50" t="str">
        <f t="shared" si="0"/>
        <v>West Virginia</v>
      </c>
      <c r="E50" s="23">
        <f t="shared" si="1"/>
        <v>1209.8240000000001</v>
      </c>
    </row>
    <row r="51" spans="1:5" x14ac:dyDescent="0.2">
      <c r="A51" s="8" t="s">
        <v>114</v>
      </c>
      <c r="B51" s="35">
        <v>32114.610000000019</v>
      </c>
      <c r="D51" t="str">
        <f t="shared" si="0"/>
        <v>Wisconsin</v>
      </c>
      <c r="E51" s="23">
        <f t="shared" si="1"/>
        <v>32114.610000000019</v>
      </c>
    </row>
    <row r="52" spans="1:5" x14ac:dyDescent="0.2">
      <c r="A52" s="8" t="s">
        <v>8542</v>
      </c>
      <c r="B52" s="35">
        <v>1603.1360000000002</v>
      </c>
      <c r="D52" t="str">
        <f t="shared" si="0"/>
        <v>Wyoming</v>
      </c>
      <c r="E52" s="23">
        <f t="shared" si="1"/>
        <v>1603.1360000000002</v>
      </c>
    </row>
    <row r="53" spans="1:5" x14ac:dyDescent="0.2">
      <c r="A53" s="9" t="s">
        <v>10933</v>
      </c>
      <c r="B53" s="36">
        <v>2297200.8603000003</v>
      </c>
      <c r="D53" t="str">
        <f t="shared" si="0"/>
        <v>Grand Total</v>
      </c>
      <c r="E53" s="23">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D0B57-CC53-AC48-A8DA-FFB4156FAD2E}">
  <dimension ref="A3:C16"/>
  <sheetViews>
    <sheetView workbookViewId="0">
      <selection activeCell="E35" sqref="E35"/>
    </sheetView>
  </sheetViews>
  <sheetFormatPr baseColWidth="10" defaultRowHeight="15" x14ac:dyDescent="0.2"/>
  <cols>
    <col min="1" max="1" width="12" bestFit="1" customWidth="1"/>
    <col min="2" max="2" width="10.33203125" bestFit="1" customWidth="1"/>
    <col min="3" max="3" width="11" bestFit="1" customWidth="1"/>
  </cols>
  <sheetData>
    <row r="3" spans="1:3" x14ac:dyDescent="0.2">
      <c r="A3" s="5" t="s">
        <v>10932</v>
      </c>
      <c r="B3" s="4" t="s">
        <v>10950</v>
      </c>
      <c r="C3" s="10" t="s">
        <v>10951</v>
      </c>
    </row>
    <row r="4" spans="1:3" x14ac:dyDescent="0.2">
      <c r="A4" s="7" t="s">
        <v>10935</v>
      </c>
      <c r="B4" s="13">
        <v>95365.937600000019</v>
      </c>
      <c r="C4" s="16">
        <v>9199.2699999999986</v>
      </c>
    </row>
    <row r="5" spans="1:3" x14ac:dyDescent="0.2">
      <c r="A5" s="8" t="s">
        <v>10936</v>
      </c>
      <c r="B5" s="14">
        <v>60172.649400000024</v>
      </c>
      <c r="C5" s="17">
        <v>10288.898699999991</v>
      </c>
    </row>
    <row r="6" spans="1:3" x14ac:dyDescent="0.2">
      <c r="A6" s="8" t="s">
        <v>10937</v>
      </c>
      <c r="B6" s="14">
        <v>199252.98399999991</v>
      </c>
      <c r="C6" s="17">
        <v>26806.573700000015</v>
      </c>
    </row>
    <row r="7" spans="1:3" x14ac:dyDescent="0.2">
      <c r="A7" s="8" t="s">
        <v>10938</v>
      </c>
      <c r="B7" s="14">
        <v>141851.5674</v>
      </c>
      <c r="C7" s="17">
        <v>13437.806799999998</v>
      </c>
    </row>
    <row r="8" spans="1:3" x14ac:dyDescent="0.2">
      <c r="A8" s="8" t="s">
        <v>10939</v>
      </c>
      <c r="B8" s="14">
        <v>156122.28669999994</v>
      </c>
      <c r="C8" s="17">
        <v>22308.51279999999</v>
      </c>
    </row>
    <row r="9" spans="1:3" x14ac:dyDescent="0.2">
      <c r="A9" s="8" t="s">
        <v>10940</v>
      </c>
      <c r="B9" s="14">
        <v>147082.61130000011</v>
      </c>
      <c r="C9" s="17">
        <v>20899.334500000012</v>
      </c>
    </row>
    <row r="10" spans="1:3" x14ac:dyDescent="0.2">
      <c r="A10" s="8" t="s">
        <v>10941</v>
      </c>
      <c r="B10" s="14">
        <v>149580.83800000031</v>
      </c>
      <c r="C10" s="17">
        <v>13535.38299999998</v>
      </c>
    </row>
    <row r="11" spans="1:3" x14ac:dyDescent="0.2">
      <c r="A11" s="8" t="s">
        <v>10942</v>
      </c>
      <c r="B11" s="14">
        <v>159589.45099999988</v>
      </c>
      <c r="C11" s="17">
        <v>21896.715399999972</v>
      </c>
    </row>
    <row r="12" spans="1:3" x14ac:dyDescent="0.2">
      <c r="A12" s="8" t="s">
        <v>10943</v>
      </c>
      <c r="B12" s="14">
        <v>309770.09970000025</v>
      </c>
      <c r="C12" s="17">
        <v>37293.192500000034</v>
      </c>
    </row>
    <row r="13" spans="1:3" x14ac:dyDescent="0.2">
      <c r="A13" s="8" t="s">
        <v>10944</v>
      </c>
      <c r="B13" s="14">
        <v>197115.20170000009</v>
      </c>
      <c r="C13" s="17">
        <v>31469.663800000035</v>
      </c>
    </row>
    <row r="14" spans="1:3" x14ac:dyDescent="0.2">
      <c r="A14" s="8" t="s">
        <v>10945</v>
      </c>
      <c r="B14" s="14">
        <v>349120.07400000008</v>
      </c>
      <c r="C14" s="17">
        <v>35825.536599999927</v>
      </c>
    </row>
    <row r="15" spans="1:3" x14ac:dyDescent="0.2">
      <c r="A15" s="8" t="s">
        <v>10946</v>
      </c>
      <c r="B15" s="14">
        <v>332177.15950000001</v>
      </c>
      <c r="C15" s="17">
        <v>43436.13390000003</v>
      </c>
    </row>
    <row r="16" spans="1:3" x14ac:dyDescent="0.2">
      <c r="A16" s="9" t="s">
        <v>10933</v>
      </c>
      <c r="B16" s="15">
        <v>2297200.8603000008</v>
      </c>
      <c r="C16" s="18">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1A0B2-0D12-6349-A328-9A39416992D5}">
  <dimension ref="A1:E5"/>
  <sheetViews>
    <sheetView workbookViewId="0">
      <selection activeCell="B4" sqref="B4"/>
    </sheetView>
  </sheetViews>
  <sheetFormatPr baseColWidth="10" defaultRowHeight="15" x14ac:dyDescent="0.2"/>
  <cols>
    <col min="1" max="2" width="12.1640625" bestFit="1" customWidth="1"/>
    <col min="5" max="5" width="12.6640625" bestFit="1" customWidth="1"/>
  </cols>
  <sheetData>
    <row r="1" spans="1:5" x14ac:dyDescent="0.2">
      <c r="A1" s="5" t="s">
        <v>10932</v>
      </c>
      <c r="B1" s="6" t="s">
        <v>10951</v>
      </c>
      <c r="D1" s="2" t="s">
        <v>15</v>
      </c>
      <c r="E1" s="2" t="s">
        <v>10951</v>
      </c>
    </row>
    <row r="2" spans="1:5" x14ac:dyDescent="0.2">
      <c r="A2" s="7" t="s">
        <v>71</v>
      </c>
      <c r="B2" s="34">
        <v>145454.9480999998</v>
      </c>
      <c r="D2" t="str">
        <f>A2</f>
        <v>Technology</v>
      </c>
      <c r="E2" s="19">
        <f>GETPIVOTDATA("Profit",$A$1,"Category",A2)</f>
        <v>145454.9480999998</v>
      </c>
    </row>
    <row r="3" spans="1:5" x14ac:dyDescent="0.2">
      <c r="A3" s="8" t="s">
        <v>46</v>
      </c>
      <c r="B3" s="35">
        <v>122490.8008000001</v>
      </c>
      <c r="D3" t="str">
        <f t="shared" ref="D3:D5" si="0">A3</f>
        <v>Office Supplies</v>
      </c>
      <c r="E3" s="19">
        <f t="shared" ref="E3:E4" si="1">GETPIVOTDATA("Profit",$A$1,"Category",A3)</f>
        <v>122490.8008000001</v>
      </c>
    </row>
    <row r="4" spans="1:5" x14ac:dyDescent="0.2">
      <c r="A4" s="8" t="s">
        <v>32</v>
      </c>
      <c r="B4" s="35">
        <v>18451.272799999992</v>
      </c>
      <c r="D4" t="str">
        <f t="shared" si="0"/>
        <v>Furniture</v>
      </c>
      <c r="E4" s="19">
        <f t="shared" si="1"/>
        <v>18451.272799999992</v>
      </c>
    </row>
    <row r="5" spans="1:5" x14ac:dyDescent="0.2">
      <c r="A5" s="9" t="s">
        <v>10933</v>
      </c>
      <c r="B5" s="36">
        <v>286397.02169999992</v>
      </c>
      <c r="D5" t="str">
        <f t="shared" si="0"/>
        <v>Grand Total</v>
      </c>
      <c r="E5" s="19">
        <f>GETPIVOTDATA("Profit",$A$1)</f>
        <v>286397.02169999992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D316D-32A3-6046-8E8B-E89D7CAE65E3}">
  <dimension ref="A3:B7"/>
  <sheetViews>
    <sheetView workbookViewId="0">
      <selection activeCell="J33" sqref="J33"/>
    </sheetView>
  </sheetViews>
  <sheetFormatPr baseColWidth="10" defaultRowHeight="15" x14ac:dyDescent="0.2"/>
  <cols>
    <col min="1" max="1" width="12.1640625" bestFit="1" customWidth="1"/>
    <col min="2" max="2" width="10.33203125" bestFit="1" customWidth="1"/>
  </cols>
  <sheetData>
    <row r="3" spans="1:2" x14ac:dyDescent="0.2">
      <c r="A3" s="5" t="s">
        <v>10932</v>
      </c>
      <c r="B3" s="6" t="s">
        <v>10950</v>
      </c>
    </row>
    <row r="4" spans="1:2" x14ac:dyDescent="0.2">
      <c r="A4" s="7" t="s">
        <v>32</v>
      </c>
      <c r="B4" s="20">
        <v>0.32300170530281774</v>
      </c>
    </row>
    <row r="5" spans="1:2" x14ac:dyDescent="0.2">
      <c r="A5" s="8" t="s">
        <v>46</v>
      </c>
      <c r="B5" s="21">
        <v>0.31301008302169103</v>
      </c>
    </row>
    <row r="6" spans="1:2" x14ac:dyDescent="0.2">
      <c r="A6" s="8" t="s">
        <v>71</v>
      </c>
      <c r="B6" s="21">
        <v>0.36398821167549117</v>
      </c>
    </row>
    <row r="7" spans="1:2" x14ac:dyDescent="0.2">
      <c r="A7" s="9" t="s">
        <v>10933</v>
      </c>
      <c r="B7" s="22">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C6324-8D38-1C4F-8461-C9484A182BB8}">
  <dimension ref="A3:B9"/>
  <sheetViews>
    <sheetView tabSelected="1" workbookViewId="0">
      <selection activeCell="B6" sqref="B6"/>
    </sheetView>
  </sheetViews>
  <sheetFormatPr baseColWidth="10" defaultRowHeight="15" x14ac:dyDescent="0.2"/>
  <cols>
    <col min="1" max="1" width="12" bestFit="1" customWidth="1"/>
    <col min="2" max="2" width="11.1640625" bestFit="1" customWidth="1"/>
  </cols>
  <sheetData>
    <row r="3" spans="1:2" x14ac:dyDescent="0.2">
      <c r="A3" s="5" t="s">
        <v>10932</v>
      </c>
      <c r="B3" s="6" t="s">
        <v>10950</v>
      </c>
    </row>
    <row r="4" spans="1:2" x14ac:dyDescent="0.2">
      <c r="A4" s="7" t="s">
        <v>75</v>
      </c>
      <c r="B4" s="34">
        <v>203412.73300000009</v>
      </c>
    </row>
    <row r="5" spans="1:2" x14ac:dyDescent="0.2">
      <c r="A5" s="8" t="s">
        <v>56</v>
      </c>
      <c r="B5" s="35">
        <v>206965.53200000009</v>
      </c>
    </row>
    <row r="6" spans="1:2" x14ac:dyDescent="0.2">
      <c r="A6" s="8" t="s">
        <v>59</v>
      </c>
      <c r="B6" s="35">
        <v>223843.60800000012</v>
      </c>
    </row>
    <row r="7" spans="1:2" x14ac:dyDescent="0.2">
      <c r="A7" s="8" t="s">
        <v>36</v>
      </c>
      <c r="B7" s="35">
        <v>328449.1030000007</v>
      </c>
    </row>
    <row r="8" spans="1:2" x14ac:dyDescent="0.2">
      <c r="A8" s="8" t="s">
        <v>72</v>
      </c>
      <c r="B8" s="35">
        <v>330007.05400000012</v>
      </c>
    </row>
    <row r="9" spans="1:2" x14ac:dyDescent="0.2">
      <c r="A9" s="9" t="s">
        <v>10933</v>
      </c>
      <c r="B9" s="36">
        <v>1292678.0300000012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KPI</vt:lpstr>
      <vt:lpstr>KPI YOY</vt:lpstr>
      <vt:lpstr>Map chart</vt:lpstr>
      <vt:lpstr>Combo chart</vt:lpstr>
      <vt:lpstr>Waterfall chart</vt:lpstr>
      <vt:lpstr>Pie chart</vt:lpstr>
      <vt:lpstr>Top 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Hridita Basu (20-24)</cp:lastModifiedBy>
  <dcterms:created xsi:type="dcterms:W3CDTF">2015-06-05T18:17:20Z</dcterms:created>
  <dcterms:modified xsi:type="dcterms:W3CDTF">2024-10-26T21:34:50Z</dcterms:modified>
</cp:coreProperties>
</file>