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ritik Sagar\Desktop\New folder (5)\"/>
    </mc:Choice>
  </mc:AlternateContent>
  <xr:revisionPtr revIDLastSave="0" documentId="13_ncr:1_{30CDEC07-E08E-482F-8B60-5816FF800484}" xr6:coauthVersionLast="47" xr6:coauthVersionMax="47" xr10:uidLastSave="{00000000-0000-0000-0000-000000000000}"/>
  <bookViews>
    <workbookView xWindow="-108" yWindow="-108" windowWidth="23256" windowHeight="12456" tabRatio="640" activeTab="8" xr2:uid="{00000000-000D-0000-FFFF-FFFF00000000}"/>
  </bookViews>
  <sheets>
    <sheet name="Combo" sheetId="3" r:id="rId1"/>
    <sheet name="Waterfall" sheetId="4" r:id="rId2"/>
    <sheet name="Pie Chart" sheetId="6" r:id="rId3"/>
    <sheet name="Map" sheetId="7" r:id="rId4"/>
    <sheet name="Top 5" sheetId="8" r:id="rId5"/>
    <sheet name="Kpi" sheetId="9" r:id="rId6"/>
    <sheet name="KPI YOY" sheetId="10" r:id="rId7"/>
    <sheet name="Data" sheetId="1" r:id="rId8"/>
    <sheet name="Sheet3" sheetId="12" r:id="rId9"/>
  </sheets>
  <definedNames>
    <definedName name="_xlchart.v1.0" hidden="1">Waterfall!$D$4:$D$7</definedName>
    <definedName name="_xlchart.v1.1" hidden="1">Waterfall!$E$3</definedName>
    <definedName name="_xlchart.v1.11" hidden="1">Waterfall!$D$4:$D$7</definedName>
    <definedName name="_xlchart.v1.12" hidden="1">Waterfall!$E$3</definedName>
    <definedName name="_xlchart.v1.13" hidden="1">Waterfall!$E$4:$E$7</definedName>
    <definedName name="_xlchart.v1.2" hidden="1">Waterfall!$E$4:$E$7</definedName>
    <definedName name="_xlchart.v5.10" hidden="1">Map!$E$4:$E$52</definedName>
    <definedName name="_xlchart.v5.3" hidden="1">Map!$D$3</definedName>
    <definedName name="_xlchart.v5.4" hidden="1">Map!$D$4:$D$52</definedName>
    <definedName name="_xlchart.v5.5" hidden="1">Map!$E$3</definedName>
    <definedName name="_xlchart.v5.6" hidden="1">Map!$E$4:$E$52</definedName>
    <definedName name="_xlchart.v5.7" hidden="1">Map!$D$3</definedName>
    <definedName name="_xlchart.v5.8" hidden="1">Map!$D$4:$D$52</definedName>
    <definedName name="_xlchart.v5.9" hidden="1">Map!$E$3</definedName>
    <definedName name="Slicer_Region">#N/A</definedName>
    <definedName name="Slicer_Segment">#N/A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4" i="4"/>
  <c r="D5" i="4"/>
  <c r="D6" i="4"/>
  <c r="D7"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4" i="10"/>
  <c r="B10" i="10"/>
  <c r="D10" i="10"/>
  <c r="B13" i="10"/>
  <c r="B12" i="10"/>
  <c r="B11" i="10"/>
  <c r="C10" i="10"/>
  <c r="E10" i="10"/>
  <c r="F10" i="10"/>
  <c r="H17" i="9"/>
  <c r="E9" i="7"/>
  <c r="E24" i="7"/>
  <c r="E10" i="7"/>
  <c r="E51" i="7"/>
  <c r="E33" i="7"/>
  <c r="E32" i="7"/>
  <c r="E7" i="4"/>
  <c r="E22" i="7"/>
  <c r="N17" i="9"/>
  <c r="E41" i="7"/>
  <c r="E35" i="7"/>
  <c r="E12" i="7"/>
  <c r="E50" i="7"/>
  <c r="E49" i="7"/>
  <c r="E4" i="4"/>
  <c r="E34" i="7"/>
  <c r="E36" i="7"/>
  <c r="E4" i="7"/>
  <c r="E39" i="7"/>
  <c r="E44" i="7"/>
  <c r="E23" i="7"/>
  <c r="E38" i="7"/>
  <c r="E5" i="4"/>
  <c r="E46" i="7"/>
  <c r="E18" i="7"/>
  <c r="E7" i="7"/>
  <c r="E47" i="7"/>
  <c r="E30" i="7"/>
  <c r="E11" i="7"/>
  <c r="E27" i="7"/>
  <c r="E26" i="7"/>
  <c r="E13" i="7"/>
  <c r="E19" i="7"/>
  <c r="E17" i="7"/>
  <c r="E8" i="7"/>
  <c r="E29" i="7"/>
  <c r="E37" i="7"/>
  <c r="E20" i="7"/>
  <c r="E21" i="7"/>
  <c r="E15" i="7"/>
  <c r="E25" i="7"/>
  <c r="E45" i="7"/>
  <c r="E6" i="7"/>
  <c r="E28" i="7"/>
  <c r="E17" i="9"/>
  <c r="E43" i="7"/>
  <c r="E42" i="7"/>
  <c r="E31" i="7"/>
  <c r="K17" i="9"/>
  <c r="E14" i="7"/>
  <c r="E5" i="7"/>
  <c r="E48" i="7"/>
  <c r="B17" i="9"/>
  <c r="E52" i="7"/>
  <c r="E16" i="7"/>
  <c r="E6" i="4"/>
  <c r="E40" i="7"/>
</calcChain>
</file>

<file path=xl/sharedStrings.xml><?xml version="1.0" encoding="utf-8"?>
<sst xmlns="http://schemas.openxmlformats.org/spreadsheetml/2006/main" count="130094" uniqueCount="10958">
  <si>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</si>
  <si>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</si>
  <si>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</si>
  <si>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</si>
  <si>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</si>
  <si>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</si>
  <si>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</si>
  <si>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</si>
  <si>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</si>
  <si>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</si>
  <si>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</si>
  <si>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</si>
  <si>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</si>
  <si>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</si>
  <si>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</si>
  <si>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</si>
  <si>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</si>
  <si>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</si>
  <si>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</si>
  <si>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</si>
  <si>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</si>
  <si>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</si>
  <si>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</si>
  <si>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</si>
  <si>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</si>
  <si>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</si>
  <si>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</si>
  <si>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</si>
  <si>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</si>
  <si>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</si>
  <si>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</si>
  <si>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</si>
  <si>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</si>
  <si>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</si>
  <si>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</si>
  <si>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</si>
  <si>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</si>
  <si>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</si>
  <si>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</si>
  <si>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</si>
  <si>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</si>
  <si>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</si>
  <si>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</si>
  <si>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</si>
  <si>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</si>
  <si>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</si>
  <si>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</si>
  <si>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</si>
  <si>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</si>
  <si>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</si>
  <si>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</si>
  <si>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</si>
  <si>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</si>
  <si>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</si>
  <si>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</si>
  <si>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</si>
  <si>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</si>
  <si>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</si>
  <si>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</si>
  <si>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</si>
  <si>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</si>
  <si>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</si>
  <si>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</si>
  <si>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</si>
  <si>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</si>
  <si>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</si>
  <si>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</si>
  <si>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</si>
  <si>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</si>
  <si>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</si>
  <si>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</si>
  <si>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</si>
  <si>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</si>
  <si>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</si>
  <si>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</si>
  <si>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</si>
  <si>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</si>
  <si>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</si>
  <si>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</si>
  <si>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</si>
  <si>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</si>
  <si>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</si>
  <si>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</si>
  <si>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</si>
  <si>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</si>
  <si>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</si>
  <si>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</si>
  <si>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</si>
  <si>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</si>
  <si>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</si>
  <si>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</si>
  <si>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</si>
  <si>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</si>
  <si>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</si>
  <si>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</si>
  <si>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</si>
  <si>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</si>
  <si>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</si>
  <si>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</si>
  <si>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</si>
  <si>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</si>
  <si>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</si>
  <si>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</si>
  <si>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</si>
  <si>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</si>
  <si>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</si>
  <si>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</si>
  <si>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</si>
  <si>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</si>
  <si>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</si>
  <si>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</si>
  <si>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</si>
  <si>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</si>
  <si>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</si>
  <si>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</si>
  <si>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</si>
  <si>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</si>
  <si>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</si>
  <si>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</si>
  <si>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</si>
  <si>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</si>
  <si>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</si>
  <si>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</si>
  <si>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</si>
  <si>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</si>
  <si>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</si>
  <si>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</si>
  <si>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</si>
  <si>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</si>
  <si>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</si>
  <si>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</si>
  <si>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</si>
  <si>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</si>
  <si>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</si>
  <si>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</si>
  <si>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</si>
  <si>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</si>
  <si>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</si>
  <si>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</si>
  <si>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</si>
  <si>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</si>
  <si>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</si>
  <si>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</si>
  <si>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</si>
  <si>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</si>
  <si>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</si>
  <si>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</si>
  <si>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</si>
  <si>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</si>
  <si>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</si>
  <si>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</si>
  <si>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</si>
  <si>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</si>
  <si>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</si>
  <si>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</si>
  <si>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</si>
  <si>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</si>
  <si>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</si>
  <si>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</si>
  <si>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</si>
  <si>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</si>
  <si>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</si>
  <si>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</si>
  <si>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</si>
  <si>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</si>
  <si>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</si>
  <si>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</si>
  <si>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</si>
  <si>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</si>
  <si>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</si>
  <si>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</si>
  <si>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</si>
  <si>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</si>
  <si>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</si>
  <si>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</si>
  <si>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</si>
  <si>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</si>
  <si>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</si>
  <si>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</si>
  <si>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</si>
  <si>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</si>
  <si>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</si>
  <si>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</si>
  <si>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</si>
  <si>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</si>
  <si>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</si>
  <si>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</si>
  <si>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</si>
  <si>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</si>
  <si>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</si>
  <si>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</si>
  <si>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</si>
  <si>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</si>
  <si>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</si>
  <si>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</si>
  <si>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</si>
  <si>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</si>
  <si>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</si>
  <si>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</si>
  <si>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</si>
  <si>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</si>
  <si>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</si>
  <si>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</si>
  <si>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</si>
  <si>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</si>
  <si>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</si>
  <si>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</si>
  <si>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</si>
  <si>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</si>
  <si>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</si>
  <si>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</si>
  <si>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</si>
  <si>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</si>
  <si>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</si>
  <si>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</si>
  <si>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</si>
  <si>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</si>
  <si>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</si>
  <si>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</si>
  <si>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</si>
  <si>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</si>
  <si>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</si>
  <si>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</si>
  <si>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</si>
  <si>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</si>
  <si>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</si>
  <si>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</si>
  <si>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</si>
  <si>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</si>
  <si>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</si>
  <si>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</si>
  <si>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</si>
  <si>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</si>
  <si>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</si>
  <si>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</si>
  <si>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</si>
  <si>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</si>
  <si>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</si>
  <si>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</si>
  <si>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</si>
  <si>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</si>
  <si>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</si>
  <si>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</si>
  <si>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</si>
  <si>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</si>
  <si>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</si>
  <si>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</si>
  <si>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</si>
  <si>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</si>
  <si>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</si>
  <si>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</si>
  <si>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</si>
  <si>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</si>
  <si>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</si>
  <si>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</si>
  <si>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</si>
  <si>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</si>
  <si>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</si>
  <si>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</si>
  <si>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</si>
  <si>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</si>
  <si>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</si>
  <si>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</si>
  <si>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</si>
  <si>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</si>
  <si>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</si>
  <si>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</si>
  <si>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</si>
  <si>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</si>
  <si>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</si>
  <si>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</si>
  <si>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</si>
  <si>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</si>
  <si>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</si>
  <si>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</si>
  <si>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</si>
  <si>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</si>
  <si>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</si>
  <si>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</si>
  <si>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</si>
  <si>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</si>
  <si>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</si>
  <si>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</si>
  <si>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</si>
  <si>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</si>
  <si>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</si>
  <si>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</si>
  <si>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</si>
  <si>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</si>
  <si>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</si>
  <si>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</si>
  <si>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</si>
  <si>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</si>
  <si>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</si>
  <si>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</si>
  <si>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</si>
  <si>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</si>
  <si>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</si>
  <si>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</si>
  <si>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</si>
  <si>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</si>
  <si>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</si>
  <si>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</si>
  <si>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</si>
  <si>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</si>
  <si>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</si>
  <si>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</si>
  <si>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</si>
  <si>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</si>
  <si>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</si>
  <si>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</si>
  <si>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</si>
  <si>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</si>
  <si>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</si>
  <si>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</si>
  <si>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</si>
  <si>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</si>
  <si>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</si>
  <si>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</si>
  <si>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</si>
  <si>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</si>
  <si>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</si>
  <si>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</si>
  <si>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</si>
  <si>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</si>
  <si>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</si>
  <si>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</si>
  <si>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</si>
  <si>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</si>
  <si>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</si>
  <si>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</si>
  <si>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</si>
  <si>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</si>
  <si>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</si>
  <si>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</si>
  <si>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</si>
  <si>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</si>
  <si>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</si>
  <si>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</si>
  <si>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</si>
  <si>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</si>
  <si>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</si>
  <si>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</si>
  <si>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</si>
  <si>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</si>
  <si>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</si>
  <si>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</si>
  <si>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</si>
  <si>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</si>
  <si>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</si>
  <si>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</si>
  <si>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</si>
  <si>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</si>
  <si>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</si>
  <si>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</si>
  <si>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</si>
  <si>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</si>
  <si>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</si>
  <si>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</si>
  <si>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</si>
  <si>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</si>
  <si>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</si>
  <si>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</si>
  <si>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</si>
  <si>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</si>
  <si>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</si>
  <si>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</si>
  <si>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</si>
  <si>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</si>
  <si>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</si>
  <si>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</si>
  <si>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</si>
  <si>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</si>
  <si>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</si>
  <si>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</si>
  <si>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</si>
  <si>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</si>
  <si>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</si>
  <si>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</si>
  <si>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</si>
  <si>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</si>
  <si>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</si>
  <si>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</si>
  <si>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</si>
  <si>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</si>
  <si>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</si>
  <si>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</si>
  <si>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</si>
  <si>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</si>
  <si>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</si>
  <si>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</si>
  <si>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</si>
  <si>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</si>
  <si>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</si>
  <si>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</si>
  <si>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</si>
  <si>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</si>
  <si>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</si>
  <si>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</si>
  <si>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</si>
  <si>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</si>
  <si>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</si>
  <si>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</si>
  <si>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</si>
  <si>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</si>
  <si>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</si>
  <si>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</si>
  <si>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</si>
  <si>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</si>
  <si>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</si>
  <si>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</si>
  <si>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</si>
  <si>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</si>
  <si>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</si>
  <si>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</si>
  <si>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</si>
  <si>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</si>
  <si>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</si>
  <si>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</si>
  <si>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</si>
  <si>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</si>
  <si>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</si>
  <si>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</si>
  <si>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</si>
  <si>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</si>
  <si>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</si>
  <si>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</si>
  <si>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</si>
  <si>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</si>
  <si>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</si>
  <si>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</si>
  <si>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</si>
  <si>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</si>
  <si>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</si>
  <si>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</si>
  <si>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</si>
  <si>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</si>
  <si>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</si>
  <si>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</si>
  <si>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</si>
  <si>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</si>
  <si>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</si>
  <si>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</si>
  <si>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</si>
  <si>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</si>
  <si>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</si>
  <si>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</si>
  <si>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</si>
  <si>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</si>
  <si>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</si>
  <si>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</si>
  <si>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</si>
  <si>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</si>
  <si>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</si>
  <si>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</si>
  <si>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</si>
  <si>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</si>
  <si>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</si>
  <si>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</si>
  <si>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</si>
  <si>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</si>
  <si>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</si>
  <si>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</si>
  <si>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</si>
  <si>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</si>
  <si>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</si>
  <si>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</si>
  <si>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</si>
  <si>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</si>
  <si>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</si>
  <si>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</si>
  <si>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</si>
  <si>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</si>
  <si>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</si>
  <si>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</si>
  <si>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</si>
  <si>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</si>
  <si>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</si>
  <si>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</si>
  <si>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</si>
  <si>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</si>
  <si>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</si>
  <si>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</si>
  <si>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</si>
  <si>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</si>
  <si>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</si>
  <si>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</si>
  <si>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</si>
  <si>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</si>
  <si>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</si>
  <si>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</si>
  <si>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</si>
  <si>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</si>
  <si>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</si>
  <si>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</si>
  <si>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</si>
  <si>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</si>
  <si>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</si>
  <si>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</si>
  <si>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</si>
  <si>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</si>
  <si>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</si>
  <si>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</si>
  <si>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</si>
  <si>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</si>
  <si>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</si>
  <si>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</si>
  <si>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</si>
  <si>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</si>
  <si>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</si>
  <si>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</si>
  <si>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</si>
  <si>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</si>
  <si>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</si>
  <si>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</si>
  <si>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</si>
  <si>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</si>
  <si>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</si>
  <si>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</si>
  <si>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</si>
  <si>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</si>
  <si>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</si>
  <si>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</si>
  <si>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</si>
  <si>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</si>
  <si>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</si>
  <si>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</si>
  <si>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</si>
  <si>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</si>
  <si>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</si>
  <si>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</si>
  <si>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</si>
  <si>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</si>
  <si>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</si>
  <si>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</si>
  <si>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</si>
  <si>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</si>
  <si>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</si>
  <si>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</si>
  <si>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</si>
  <si>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</si>
  <si>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</si>
  <si>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</si>
  <si>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</si>
  <si>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</si>
  <si>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</si>
  <si>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</si>
  <si>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</si>
  <si>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</si>
  <si>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</si>
  <si>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</si>
  <si>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</si>
  <si>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</si>
  <si>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</si>
  <si>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</si>
  <si>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</si>
  <si>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</si>
  <si>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</si>
  <si>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</si>
  <si>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</si>
  <si>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</si>
  <si>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</si>
  <si>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</si>
  <si>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</si>
  <si>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</si>
  <si>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</si>
  <si>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</si>
  <si>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</si>
  <si>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</si>
  <si>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</si>
  <si>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</si>
  <si>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</si>
  <si>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</si>
  <si>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</si>
  <si>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</si>
  <si>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</si>
  <si>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</si>
  <si>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</si>
  <si>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</si>
  <si>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</si>
  <si>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</si>
  <si>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</si>
  <si>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</si>
  <si>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</si>
  <si>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</si>
  <si>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</si>
  <si>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</si>
  <si>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</si>
  <si>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</si>
  <si>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</si>
  <si>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</si>
  <si>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</si>
  <si>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</si>
  <si>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</si>
  <si>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</si>
  <si>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</si>
  <si>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</si>
  <si>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</si>
  <si>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</si>
  <si>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</si>
  <si>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</si>
  <si>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</si>
  <si>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</si>
  <si>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</si>
  <si>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</si>
  <si>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</si>
  <si>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</si>
  <si>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</si>
  <si>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</si>
  <si>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</si>
  <si>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</si>
  <si>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</si>
  <si>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</si>
  <si>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</si>
  <si>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</si>
  <si>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</si>
  <si>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</si>
  <si>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</si>
  <si>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</si>
  <si>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</si>
  <si>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</si>
  <si>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</si>
  <si>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</si>
  <si>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</si>
  <si>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</si>
  <si>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</si>
  <si>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</si>
  <si>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</si>
  <si>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</si>
  <si>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</si>
  <si>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</si>
  <si>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</si>
  <si>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</si>
  <si>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</si>
  <si>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</si>
  <si>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</si>
  <si>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</si>
  <si>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</si>
  <si>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</si>
  <si>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</si>
  <si>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</si>
  <si>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</si>
  <si>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</si>
  <si>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</si>
  <si>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</si>
  <si>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</si>
  <si>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</si>
  <si>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</si>
  <si>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</si>
  <si>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</si>
  <si>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</si>
  <si>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</si>
  <si>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</si>
  <si>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</si>
  <si>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</si>
  <si>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</si>
  <si>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</si>
  <si>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</si>
  <si>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</si>
  <si>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</si>
  <si>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</si>
  <si>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</si>
  <si>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</si>
  <si>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</si>
  <si>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</si>
  <si>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</si>
  <si>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</si>
  <si>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</si>
  <si>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</si>
  <si>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</si>
  <si>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</si>
  <si>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</si>
  <si>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</si>
  <si>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</si>
  <si>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</si>
  <si>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</si>
  <si>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</si>
  <si>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</si>
  <si>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</si>
  <si>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</si>
  <si>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</si>
  <si>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</si>
  <si>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</si>
  <si>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</si>
  <si>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</si>
  <si>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</si>
  <si>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</si>
  <si>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</si>
  <si>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</si>
  <si>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</si>
  <si>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</si>
  <si>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</si>
  <si>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</si>
  <si>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</si>
  <si>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</si>
  <si>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</si>
  <si>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</si>
  <si>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</si>
  <si>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</si>
  <si>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</si>
  <si>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</si>
  <si>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</si>
  <si>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</si>
  <si>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</si>
  <si>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</si>
  <si>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</si>
  <si>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</si>
  <si>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</si>
  <si>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</si>
  <si>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</si>
  <si>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</si>
  <si>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</si>
  <si>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</si>
  <si>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</si>
  <si>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</si>
  <si>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</si>
  <si>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</si>
  <si>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</si>
  <si>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</si>
  <si>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</si>
  <si>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</si>
  <si>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</si>
  <si>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</si>
  <si>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</si>
  <si>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</si>
  <si>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</si>
  <si>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</si>
  <si>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</si>
  <si>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</si>
  <si>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</si>
  <si>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</si>
  <si>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</si>
  <si>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</si>
  <si>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</si>
  <si>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</si>
  <si>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</si>
  <si>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</si>
  <si>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</si>
  <si>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</si>
  <si>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</si>
  <si>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</si>
  <si>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</si>
  <si>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</si>
  <si>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</si>
  <si>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</si>
  <si>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</si>
  <si>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</si>
  <si>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</si>
  <si>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</si>
  <si>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</si>
  <si>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</si>
  <si>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</si>
  <si>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</si>
  <si>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</si>
  <si>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</si>
  <si>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</si>
  <si>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</si>
  <si>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</si>
  <si>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</si>
  <si>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</si>
  <si>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</si>
  <si>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</si>
  <si>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</si>
  <si>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</si>
  <si>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</si>
  <si>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</si>
  <si>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</si>
  <si>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</si>
  <si>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</si>
  <si>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</si>
  <si>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</si>
  <si>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</si>
  <si>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</si>
  <si>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</si>
  <si>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</si>
  <si>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</si>
  <si>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</si>
  <si>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</si>
  <si>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</si>
  <si>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</si>
  <si>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</si>
  <si>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</si>
  <si>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</si>
  <si>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</si>
  <si>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</si>
  <si>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</si>
  <si>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</si>
  <si>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</si>
  <si>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</si>
  <si>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</si>
  <si>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</si>
  <si>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</si>
  <si>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</si>
  <si>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</si>
  <si>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</si>
  <si>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</si>
  <si>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</si>
  <si>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</si>
  <si>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</si>
  <si>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</si>
  <si>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</si>
  <si>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</si>
  <si>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</si>
  <si>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</si>
  <si>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</si>
  <si>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</si>
  <si>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</si>
  <si>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</si>
  <si>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</si>
  <si>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</si>
  <si>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</si>
  <si>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</si>
  <si>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</si>
  <si>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</si>
  <si>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</si>
  <si>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</si>
  <si>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</si>
  <si>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</si>
  <si>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</si>
  <si>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</si>
  <si>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</si>
  <si>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</si>
  <si>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</si>
  <si>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</si>
  <si>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</si>
  <si>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</si>
  <si>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</si>
  <si>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</si>
  <si>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</si>
  <si>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</si>
  <si>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</si>
  <si>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</si>
  <si>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</si>
  <si>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</si>
  <si>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</si>
  <si>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</si>
  <si>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</si>
  <si>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</si>
  <si>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</si>
  <si>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</si>
  <si>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</si>
  <si>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</si>
  <si>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</si>
  <si>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</si>
  <si>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</si>
  <si>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</si>
  <si>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</si>
  <si>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</si>
  <si>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</si>
  <si>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</si>
  <si>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</si>
  <si>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</si>
  <si>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</si>
  <si>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</si>
  <si>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</si>
  <si>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</si>
  <si>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</si>
  <si>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</si>
  <si>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</si>
  <si>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</si>
  <si>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</si>
  <si>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</si>
  <si>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</si>
  <si>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</si>
  <si>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</si>
  <si>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</si>
  <si>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</si>
  <si>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</si>
  <si>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</si>
  <si>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</si>
  <si>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</si>
  <si>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</si>
  <si>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</si>
  <si>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</si>
  <si>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</si>
  <si>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</si>
  <si>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</si>
  <si>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</si>
  <si>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</si>
  <si>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</si>
  <si>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</si>
  <si>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</si>
  <si>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</si>
  <si>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</si>
  <si>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</si>
  <si>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</si>
  <si>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</si>
  <si>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</si>
  <si>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</si>
  <si>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</si>
  <si>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</si>
  <si>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</si>
  <si>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</si>
  <si>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</si>
  <si>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</si>
  <si>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</si>
  <si>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</si>
  <si>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</si>
  <si>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</si>
  <si>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</si>
  <si>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</si>
  <si>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</si>
  <si>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</si>
  <si>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</si>
  <si>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</si>
  <si>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</si>
  <si>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</si>
  <si>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</si>
  <si>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</si>
  <si>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</si>
  <si>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</si>
  <si>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</si>
  <si>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</si>
  <si>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</si>
  <si>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</si>
  <si>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</si>
  <si>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</si>
  <si>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</si>
  <si>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</si>
  <si>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</si>
  <si>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</si>
  <si>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</si>
  <si>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</si>
  <si>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</si>
  <si>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</si>
  <si>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</si>
  <si>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</si>
  <si>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</si>
  <si>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</si>
  <si>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</si>
  <si>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</si>
  <si>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</si>
  <si>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</si>
  <si>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</si>
  <si>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</si>
  <si>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</si>
  <si>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</si>
  <si>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</si>
  <si>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</si>
  <si>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</si>
  <si>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</si>
  <si>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</si>
  <si>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</si>
  <si>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</si>
  <si>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</si>
  <si>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</si>
  <si>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</si>
  <si>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</si>
  <si>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</si>
  <si>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</si>
  <si>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</si>
  <si>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</si>
  <si>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</si>
  <si>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</si>
  <si>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</si>
  <si>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</si>
  <si>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</si>
  <si>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</si>
  <si>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</si>
  <si>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</si>
  <si>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</si>
  <si>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</si>
  <si>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</si>
  <si>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</si>
  <si>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</si>
  <si>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</si>
  <si>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</si>
  <si>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</si>
  <si>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</si>
  <si>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</si>
  <si>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</si>
  <si>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</si>
  <si>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</si>
  <si>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</si>
  <si>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</si>
  <si>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</si>
  <si>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</si>
  <si>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</si>
  <si>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</si>
  <si>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</si>
  <si>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</si>
  <si>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</si>
  <si>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</si>
  <si>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</si>
  <si>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</si>
  <si>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</si>
  <si>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</si>
  <si>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</si>
  <si>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</si>
  <si>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</si>
  <si>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</si>
  <si>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</si>
  <si>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</si>
  <si>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</si>
  <si>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</si>
  <si>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</si>
  <si>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</si>
  <si>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</si>
  <si>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</si>
  <si>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</si>
  <si>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</si>
  <si>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</si>
  <si>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</si>
  <si>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</si>
  <si>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</si>
  <si>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</si>
  <si>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</si>
  <si>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</si>
  <si>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</si>
  <si>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</si>
  <si>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</si>
  <si>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</si>
  <si>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</si>
  <si>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</si>
  <si>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</si>
  <si>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</si>
  <si>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</si>
  <si>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</si>
  <si>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</si>
  <si>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</si>
  <si>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</si>
  <si>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</si>
  <si>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</si>
  <si>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</si>
  <si>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</si>
  <si>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</si>
  <si>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</si>
  <si>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</si>
  <si>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</si>
  <si>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</si>
  <si>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</si>
  <si>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</si>
  <si>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</si>
  <si>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</si>
  <si>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</si>
  <si>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</si>
  <si>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</si>
  <si>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</si>
  <si>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</si>
  <si>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</si>
  <si>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</si>
  <si>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</si>
  <si>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</si>
  <si>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</si>
  <si>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</si>
  <si>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</si>
  <si>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</si>
  <si>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</si>
  <si>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</si>
  <si>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</si>
  <si>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</si>
  <si>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</si>
  <si>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</si>
  <si>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</si>
  <si>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</si>
  <si>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</si>
  <si>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</si>
  <si>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</si>
  <si>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</si>
  <si>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</si>
  <si>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</si>
  <si>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</si>
  <si>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</si>
  <si>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</si>
  <si>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</si>
  <si>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</si>
  <si>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</si>
  <si>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</si>
  <si>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</si>
  <si>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</si>
  <si>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</si>
  <si>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</si>
  <si>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</si>
  <si>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</si>
  <si>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</si>
  <si>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</si>
  <si>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</si>
  <si>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</si>
  <si>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</si>
  <si>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</si>
  <si>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</si>
  <si>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</si>
  <si>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</si>
  <si>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</si>
  <si>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</si>
  <si>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</si>
  <si>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</si>
  <si>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</si>
  <si>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</si>
  <si>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</si>
  <si>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</si>
  <si>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</si>
  <si>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</si>
  <si>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</si>
  <si>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</si>
  <si>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</si>
  <si>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</si>
  <si>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</si>
  <si>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</si>
  <si>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</si>
  <si>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</si>
  <si>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</si>
  <si>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</si>
  <si>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</si>
  <si>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</si>
  <si>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</si>
  <si>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</si>
  <si>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</si>
  <si>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</si>
  <si>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</si>
  <si>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</si>
  <si>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</si>
  <si>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</si>
  <si>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</si>
  <si>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</si>
  <si>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</si>
  <si>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</si>
  <si>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</si>
  <si>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</si>
  <si>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</si>
  <si>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</si>
  <si>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</si>
  <si>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</si>
  <si>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</si>
  <si>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</si>
  <si>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</si>
  <si>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</si>
  <si>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</si>
  <si>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</si>
  <si>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</si>
  <si>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</si>
  <si>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</si>
  <si>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</si>
  <si>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</si>
  <si>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</si>
  <si>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</si>
  <si>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</si>
  <si>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</si>
  <si>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</si>
  <si>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</si>
  <si>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</si>
  <si>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</si>
  <si>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</si>
  <si>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</si>
  <si>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</si>
  <si>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</si>
  <si>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</si>
  <si>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</si>
  <si>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</si>
  <si>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</si>
  <si>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</si>
  <si>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</si>
  <si>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</si>
  <si>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</si>
  <si>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</si>
  <si>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</si>
  <si>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</si>
  <si>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</si>
  <si>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</si>
  <si>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</si>
  <si>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</si>
  <si>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</si>
  <si>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</si>
  <si>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</si>
  <si>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</si>
  <si>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</si>
  <si>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</si>
  <si>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</si>
  <si>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</si>
  <si>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</si>
  <si>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</si>
  <si>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</si>
  <si>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</si>
  <si>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</si>
  <si>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</si>
  <si>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</si>
  <si>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</si>
  <si>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</si>
  <si>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</si>
  <si>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</si>
  <si>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</si>
  <si>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</si>
  <si>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</si>
  <si>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</si>
  <si>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</si>
  <si>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</si>
  <si>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</si>
  <si>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</si>
  <si>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</si>
  <si>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</si>
  <si>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</si>
  <si>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</si>
  <si>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</si>
  <si>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</si>
  <si>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</si>
  <si>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</si>
  <si>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</si>
  <si>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</si>
  <si>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</si>
  <si>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</si>
  <si>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</si>
  <si>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</si>
  <si>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</si>
  <si>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</si>
  <si>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</si>
  <si>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</si>
  <si>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</si>
  <si>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</si>
  <si>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</si>
  <si>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</si>
  <si>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</si>
  <si>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</si>
  <si>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</si>
  <si>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</si>
  <si>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</si>
  <si>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</si>
  <si>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</si>
  <si>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</si>
  <si>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</si>
  <si>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</si>
  <si>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</si>
  <si>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</si>
  <si>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</si>
  <si>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</si>
  <si>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</si>
  <si>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</si>
  <si>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</si>
  <si>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</si>
  <si>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</si>
  <si>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</si>
  <si>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</si>
  <si>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</si>
  <si>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</si>
  <si>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</si>
  <si>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</si>
  <si>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</si>
  <si>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</si>
  <si>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</si>
  <si>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</si>
  <si>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</si>
  <si>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</si>
  <si>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</si>
  <si>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</si>
  <si>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</si>
  <si>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</si>
  <si>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</si>
  <si>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</si>
  <si>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</si>
  <si>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</si>
  <si>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</si>
  <si>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</si>
  <si>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</si>
  <si>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</si>
  <si>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</si>
  <si>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</si>
  <si>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</si>
  <si>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</si>
  <si>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</si>
  <si>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</si>
  <si>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</si>
  <si>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</si>
  <si>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</si>
  <si>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</si>
  <si>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</si>
  <si>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</si>
  <si>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</si>
  <si>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</si>
  <si>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</si>
  <si>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</si>
  <si>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</si>
  <si>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</si>
  <si>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</si>
  <si>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</si>
  <si>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</si>
  <si>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</si>
  <si>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</si>
  <si>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</si>
  <si>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</si>
  <si>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</si>
  <si>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</si>
  <si>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</si>
  <si>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</si>
  <si>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</si>
  <si>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</si>
  <si>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</si>
  <si>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</si>
  <si>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</si>
  <si>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</si>
  <si>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</si>
  <si>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</si>
  <si>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</si>
  <si>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</si>
  <si>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</si>
  <si>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</si>
  <si>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</si>
  <si>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</si>
  <si>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</si>
  <si>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</si>
  <si>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</si>
  <si>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</si>
  <si>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</si>
  <si>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</si>
  <si>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</si>
  <si>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</si>
  <si>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</si>
  <si>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</si>
  <si>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</si>
  <si>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</si>
  <si>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</si>
  <si>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</si>
  <si>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</si>
  <si>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</si>
  <si>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</si>
  <si>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</si>
  <si>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</si>
  <si>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</si>
  <si>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</si>
  <si>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</si>
  <si>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</si>
  <si>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</si>
  <si>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</si>
  <si>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</si>
  <si>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</si>
  <si>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</si>
  <si>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</si>
  <si>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</si>
  <si>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</si>
  <si>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</si>
  <si>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</si>
  <si>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</si>
  <si>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</si>
  <si>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</si>
  <si>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</si>
  <si>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</si>
  <si>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</si>
  <si>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</si>
  <si>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</si>
  <si>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</si>
  <si>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</si>
  <si>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</si>
  <si>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</si>
  <si>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</si>
  <si>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</si>
  <si>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</si>
  <si>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</si>
  <si>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</si>
  <si>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</si>
  <si>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</si>
  <si>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</si>
  <si>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</si>
  <si>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</si>
  <si>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</si>
  <si>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</si>
  <si>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</si>
  <si>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</si>
  <si>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</si>
  <si>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</si>
  <si>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</si>
  <si>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</si>
  <si>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</si>
  <si>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</si>
  <si>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</si>
  <si>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</si>
  <si>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</si>
  <si>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</si>
  <si>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</si>
  <si>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</si>
  <si>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</si>
  <si>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</si>
  <si>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</si>
  <si>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</si>
  <si>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</si>
  <si>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</si>
  <si>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</si>
  <si>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</si>
  <si>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</si>
  <si>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</si>
  <si>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</si>
  <si>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</si>
  <si>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</si>
  <si>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</si>
  <si>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</si>
  <si>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</si>
  <si>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</si>
  <si>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</si>
  <si>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</si>
  <si>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</si>
  <si>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</si>
  <si>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</si>
  <si>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</si>
  <si>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</si>
  <si>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</si>
  <si>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</si>
  <si>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</si>
  <si>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</si>
  <si>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</si>
  <si>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</si>
  <si>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</si>
  <si>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</si>
  <si>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</si>
  <si>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</si>
  <si>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</si>
  <si>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</si>
  <si>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</si>
  <si>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</si>
  <si>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</si>
  <si>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</si>
  <si>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</si>
  <si>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</si>
  <si>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</si>
  <si>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</si>
  <si>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</si>
  <si>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</si>
  <si>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</si>
  <si>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</si>
  <si>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</si>
  <si>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</si>
  <si>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</si>
  <si>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</si>
  <si>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</si>
  <si>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</si>
  <si>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</si>
  <si>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</si>
  <si>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</si>
  <si>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</si>
  <si>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</si>
  <si>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</si>
  <si>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</si>
  <si>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</si>
  <si>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</si>
  <si>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</si>
  <si>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</si>
  <si>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</si>
  <si>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</si>
  <si>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</si>
  <si>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</si>
  <si>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</si>
  <si>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</si>
  <si>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</si>
  <si>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</si>
  <si>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</si>
  <si>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</si>
  <si>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</si>
  <si>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</si>
  <si>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</si>
  <si>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</si>
  <si>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</si>
  <si>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</si>
  <si>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</si>
  <si>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</si>
  <si>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</si>
  <si>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</si>
  <si>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</si>
  <si>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</si>
  <si>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</si>
  <si>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</si>
  <si>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</si>
  <si>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</si>
  <si>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</si>
  <si>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</si>
  <si>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</si>
  <si>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</si>
  <si>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</si>
  <si>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</si>
  <si>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</si>
  <si>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</si>
  <si>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</si>
  <si>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</si>
  <si>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</si>
  <si>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</si>
  <si>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</si>
  <si>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</si>
  <si>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</si>
  <si>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</si>
  <si>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</si>
  <si>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</si>
  <si>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</si>
  <si>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</si>
  <si>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</si>
  <si>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</si>
  <si>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</si>
  <si>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</si>
  <si>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</si>
  <si>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</si>
  <si>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</si>
  <si>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</si>
  <si>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</si>
  <si>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</si>
  <si>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</si>
  <si>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</si>
  <si>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</si>
  <si>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</si>
  <si>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</si>
  <si>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</si>
  <si>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</si>
  <si>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</si>
  <si>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</si>
  <si>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</si>
  <si>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</si>
  <si>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</si>
  <si>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</si>
  <si>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</si>
  <si>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</si>
  <si>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</si>
  <si>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</si>
  <si>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</si>
  <si>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</si>
  <si>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</si>
  <si>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</si>
  <si>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</si>
  <si>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</si>
  <si>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</si>
  <si>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</si>
  <si>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</si>
  <si>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</si>
  <si>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</si>
  <si>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</si>
  <si>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</si>
  <si>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</si>
  <si>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</si>
  <si>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</si>
  <si>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</si>
  <si>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</si>
  <si>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</si>
  <si>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</si>
  <si>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</si>
  <si>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</si>
  <si>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</si>
  <si>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</si>
  <si>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</si>
  <si>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</si>
  <si>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</si>
  <si>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</si>
  <si>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</si>
  <si>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</si>
  <si>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</si>
  <si>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</si>
  <si>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</si>
  <si>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</si>
  <si>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</si>
  <si>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</si>
  <si>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</si>
  <si>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</si>
  <si>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</si>
  <si>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</si>
  <si>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</si>
  <si>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</si>
  <si>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</si>
  <si>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</si>
  <si>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</si>
  <si>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</si>
  <si>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</si>
  <si>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</si>
  <si>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</si>
  <si>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</si>
  <si>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</si>
  <si>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</si>
  <si>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</si>
  <si>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</si>
  <si>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</si>
  <si>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</si>
  <si>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</si>
  <si>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</si>
  <si>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</si>
  <si>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</si>
  <si>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</si>
  <si>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</si>
  <si>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</si>
  <si>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</si>
  <si>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</si>
  <si>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</si>
  <si>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</si>
  <si>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</si>
  <si>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</si>
  <si>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</si>
  <si>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</si>
  <si>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</si>
  <si>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</si>
  <si>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</si>
  <si>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</si>
  <si>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</si>
  <si>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</si>
  <si>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</si>
  <si>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</si>
  <si>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</si>
  <si>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</si>
  <si>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</si>
  <si>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</si>
  <si>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</si>
  <si>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</si>
  <si>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</si>
  <si>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</si>
  <si>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</si>
  <si>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</si>
  <si>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</si>
  <si>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</si>
  <si>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</si>
  <si>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</si>
  <si>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</si>
  <si>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</si>
  <si>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</si>
  <si>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</si>
  <si>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</si>
  <si>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</si>
  <si>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</si>
  <si>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</si>
  <si>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</si>
  <si>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</si>
  <si>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</si>
  <si>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</si>
  <si>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</si>
  <si>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</si>
  <si>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</si>
  <si>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</si>
  <si>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</si>
  <si>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</si>
  <si>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</si>
  <si>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</si>
  <si>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</si>
  <si>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</si>
  <si>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</si>
  <si>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</si>
  <si>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</si>
  <si>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</si>
  <si>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</si>
  <si>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</si>
  <si>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</si>
  <si>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</si>
  <si>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</si>
  <si>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</si>
  <si>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</si>
  <si>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</si>
  <si>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</si>
  <si>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</si>
  <si>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</si>
  <si>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</si>
  <si>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</si>
  <si>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</si>
  <si>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</si>
  <si>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</si>
  <si>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</si>
  <si>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</si>
  <si>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</si>
  <si>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</si>
  <si>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</si>
  <si>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</si>
  <si>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</si>
  <si>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</si>
  <si>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</si>
  <si>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</si>
  <si>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</si>
  <si>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</si>
  <si>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</si>
  <si>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</si>
  <si>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</si>
  <si>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</si>
  <si>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</si>
  <si>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</si>
  <si>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</si>
  <si>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</si>
  <si>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</si>
  <si>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</si>
  <si>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</si>
  <si>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</si>
  <si>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</si>
  <si>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</si>
  <si>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</si>
  <si>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</si>
  <si>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</si>
  <si>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</si>
  <si>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</si>
  <si>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</si>
  <si>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</si>
  <si>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</si>
  <si>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</si>
  <si>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</si>
  <si>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</si>
  <si>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</si>
  <si>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</si>
  <si>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</si>
  <si>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</si>
  <si>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</si>
  <si>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</si>
  <si>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</si>
  <si>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</si>
  <si>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</si>
  <si>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</si>
  <si>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</si>
  <si>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</si>
  <si>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</si>
  <si>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</si>
  <si>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</si>
  <si>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</si>
  <si>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</si>
  <si>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</si>
  <si>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</si>
  <si>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</si>
  <si>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</si>
  <si>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</si>
  <si>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</si>
  <si>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</si>
  <si>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</si>
  <si>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</si>
  <si>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</si>
  <si>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</si>
  <si>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</si>
  <si>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</si>
  <si>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</si>
  <si>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</si>
  <si>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</si>
  <si>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</si>
  <si>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</si>
  <si>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</si>
  <si>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</si>
  <si>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</si>
  <si>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</si>
  <si>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</si>
  <si>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</si>
  <si>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</si>
  <si>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</si>
  <si>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</si>
  <si>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</si>
  <si>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</si>
  <si>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</si>
  <si>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</si>
  <si>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</si>
  <si>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</si>
  <si>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</si>
  <si>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</si>
  <si>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</si>
  <si>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</si>
  <si>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</si>
  <si>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</si>
  <si>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</si>
  <si>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</si>
  <si>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</si>
  <si>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</si>
  <si>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</si>
  <si>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</si>
  <si>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</si>
  <si>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</si>
  <si>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</si>
  <si>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</si>
  <si>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</si>
  <si>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</si>
  <si>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</si>
  <si>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</si>
  <si>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</si>
  <si>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</si>
  <si>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</si>
  <si>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</si>
  <si>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</si>
  <si>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</si>
  <si>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</si>
  <si>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</si>
  <si>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</si>
  <si>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</si>
  <si>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</si>
  <si>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</si>
  <si>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</si>
  <si>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</si>
  <si>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</si>
  <si>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</si>
  <si>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</si>
  <si>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</si>
  <si>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</si>
  <si>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</si>
  <si>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</si>
  <si>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</si>
  <si>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</si>
  <si>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</si>
  <si>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</si>
  <si>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</si>
  <si>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</si>
  <si>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</si>
  <si>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</si>
  <si>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</si>
  <si>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</si>
  <si>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</si>
  <si>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</si>
  <si>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</si>
  <si>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</si>
  <si>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</si>
  <si>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</si>
  <si>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</si>
  <si>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</si>
  <si>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</si>
  <si>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</si>
  <si>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</si>
  <si>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</si>
  <si>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</si>
  <si>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</si>
  <si>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</si>
  <si>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</si>
  <si>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</si>
  <si>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</si>
  <si>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</si>
  <si>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</si>
  <si>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</si>
  <si>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</si>
  <si>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</si>
  <si>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</si>
  <si>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</si>
  <si>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</si>
  <si>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</si>
  <si>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</si>
  <si>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</si>
  <si>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</si>
  <si>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</si>
  <si>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</si>
  <si>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</si>
  <si>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</si>
  <si>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</si>
  <si>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</si>
  <si>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</si>
  <si>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</si>
  <si>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</si>
  <si>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</si>
  <si>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</si>
  <si>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</si>
  <si>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</si>
  <si>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</si>
  <si>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</si>
  <si>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</si>
  <si>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</si>
  <si>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</si>
  <si>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</si>
  <si>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</si>
  <si>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</si>
  <si>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</si>
  <si>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</si>
  <si>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</si>
  <si>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</si>
  <si>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</si>
  <si>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</si>
  <si>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</si>
  <si>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</si>
  <si>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</si>
  <si>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</si>
  <si>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</si>
  <si>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</si>
  <si>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</si>
  <si>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</si>
  <si>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</si>
  <si>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</si>
  <si>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</si>
  <si>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</si>
  <si>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</si>
  <si>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</si>
  <si>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</si>
  <si>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</si>
  <si>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</si>
  <si>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</si>
  <si>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</si>
  <si>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</si>
  <si>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</si>
  <si>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</si>
  <si>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</si>
  <si>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</si>
  <si>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</si>
  <si>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</si>
  <si>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</si>
  <si>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</si>
  <si>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</si>
  <si>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</si>
  <si>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</si>
  <si>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</si>
  <si>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</si>
  <si>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</si>
  <si>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</si>
  <si>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</si>
  <si>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</si>
  <si>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</si>
  <si>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</si>
  <si>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</si>
  <si>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</si>
  <si>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</si>
  <si>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</si>
  <si>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</si>
  <si>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</si>
  <si>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</si>
  <si>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</si>
  <si>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</si>
  <si>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</si>
  <si>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</si>
  <si>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</si>
  <si>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</si>
  <si>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</si>
  <si>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</si>
  <si>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</si>
  <si>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</si>
  <si>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</si>
  <si>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</si>
  <si>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</si>
  <si>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</si>
  <si>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</si>
  <si>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</si>
  <si>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</si>
  <si>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</si>
  <si>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</si>
  <si>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</si>
  <si>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</si>
  <si>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</si>
  <si>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</si>
  <si>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</si>
  <si>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</si>
  <si>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</si>
  <si>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</si>
  <si>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</si>
  <si>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</si>
  <si>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</si>
  <si>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</si>
  <si>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</si>
  <si>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</si>
  <si>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</si>
  <si>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</si>
  <si>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</si>
  <si>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</si>
  <si>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</si>
  <si>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</si>
  <si>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</si>
  <si>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</si>
  <si>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</si>
  <si>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</si>
  <si>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</si>
  <si>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</si>
  <si>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</si>
  <si>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</si>
  <si>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</si>
  <si>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</si>
  <si>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</si>
  <si>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</si>
  <si>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</si>
  <si>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</si>
  <si>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</si>
  <si>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</si>
  <si>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</si>
  <si>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</si>
  <si>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</si>
  <si>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</si>
  <si>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</si>
  <si>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</si>
  <si>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</si>
  <si>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</si>
  <si>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</si>
  <si>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</si>
  <si>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</si>
  <si>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</si>
  <si>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</si>
  <si>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</si>
  <si>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</si>
  <si>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</si>
  <si>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</si>
  <si>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</si>
  <si>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</si>
  <si>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</si>
  <si>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</si>
  <si>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</si>
  <si>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</si>
  <si>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</si>
  <si>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</si>
  <si>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</si>
  <si>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</si>
  <si>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</si>
  <si>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</si>
  <si>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</si>
  <si>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</si>
  <si>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</si>
  <si>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</si>
  <si>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</si>
  <si>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</si>
  <si>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</si>
  <si>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</si>
  <si>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</si>
  <si>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</si>
  <si>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</si>
  <si>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</si>
  <si>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</si>
  <si>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</si>
  <si>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</si>
  <si>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</si>
  <si>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</si>
  <si>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</si>
  <si>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</si>
  <si>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</si>
  <si>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</si>
  <si>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</si>
  <si>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</si>
  <si>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</si>
  <si>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</si>
  <si>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</si>
  <si>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</si>
  <si>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</si>
  <si>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</si>
  <si>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</si>
  <si>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</si>
  <si>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</si>
  <si>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</si>
  <si>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</si>
  <si>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</si>
  <si>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</si>
  <si>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</si>
  <si>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</si>
  <si>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</si>
  <si>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</si>
  <si>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</si>
  <si>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</si>
  <si>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</si>
  <si>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</si>
  <si>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</si>
  <si>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</si>
  <si>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</si>
  <si>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</si>
  <si>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</si>
  <si>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</si>
  <si>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</si>
  <si>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</si>
  <si>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</si>
  <si>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</si>
  <si>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</si>
  <si>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</si>
  <si>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</si>
  <si>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</si>
  <si>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</si>
  <si>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</si>
  <si>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</si>
  <si>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</si>
  <si>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</si>
  <si>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</si>
  <si>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</si>
  <si>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</si>
  <si>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</si>
  <si>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</si>
  <si>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</si>
  <si>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</si>
  <si>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</si>
  <si>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</si>
  <si>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</si>
  <si>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</si>
  <si>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</si>
  <si>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</si>
  <si>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</si>
  <si>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</si>
  <si>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</si>
  <si>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</si>
  <si>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</si>
  <si>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</si>
  <si>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</si>
  <si>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</si>
  <si>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</si>
  <si>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</si>
  <si>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</si>
  <si>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</si>
  <si>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</si>
  <si>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</si>
  <si>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</si>
  <si>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</si>
  <si>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</si>
  <si>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</si>
  <si>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</si>
  <si>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</si>
  <si>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</si>
  <si>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</si>
  <si>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</si>
  <si>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</si>
  <si>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</si>
  <si>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</si>
  <si>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</si>
  <si>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</si>
  <si>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</si>
  <si>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</si>
  <si>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</si>
  <si>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</si>
  <si>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</si>
  <si>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</si>
  <si>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</si>
  <si>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</si>
  <si>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</si>
  <si>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</si>
  <si>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</si>
  <si>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</si>
  <si>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</si>
  <si>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</si>
  <si>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</si>
  <si>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</si>
  <si>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</si>
  <si>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</si>
  <si>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</si>
  <si>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</si>
  <si>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</si>
  <si>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</si>
  <si>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</si>
  <si>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</si>
  <si>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</si>
  <si>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</si>
  <si>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</si>
  <si>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</si>
  <si>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</si>
  <si>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</si>
  <si>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</si>
  <si>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</si>
  <si>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</si>
  <si>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</si>
  <si>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</si>
  <si>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</si>
  <si>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</si>
  <si>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</si>
  <si>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</si>
  <si>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</si>
  <si>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</si>
  <si>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</si>
  <si>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</si>
  <si>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</si>
  <si>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</si>
  <si>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</si>
  <si>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</si>
  <si>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</si>
  <si>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</si>
  <si>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</si>
  <si>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</si>
  <si>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</si>
  <si>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</si>
  <si>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</si>
  <si>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</si>
  <si>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</si>
  <si>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</si>
  <si>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</si>
  <si>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</si>
  <si>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</si>
  <si>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</si>
  <si>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</si>
  <si>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</si>
  <si>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</si>
  <si>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</si>
  <si>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</si>
  <si>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</si>
  <si>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</si>
  <si>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</si>
  <si>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</si>
  <si>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</si>
  <si>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</si>
  <si>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</si>
  <si>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</si>
  <si>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</si>
  <si>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</si>
  <si>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</si>
  <si>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</si>
  <si>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</si>
  <si>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</si>
  <si>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</si>
  <si>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</si>
  <si>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</si>
  <si>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</si>
  <si>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</si>
  <si>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</si>
  <si>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</si>
  <si>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</si>
  <si>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</si>
  <si>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</si>
  <si>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</si>
  <si>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</si>
  <si>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</si>
  <si>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</si>
  <si>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</si>
  <si>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</si>
  <si>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</si>
  <si>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</si>
  <si>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</si>
  <si>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</si>
  <si>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</si>
  <si>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</si>
  <si>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</si>
  <si>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</si>
  <si>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</si>
  <si>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</si>
  <si>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</si>
  <si>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</si>
  <si>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</si>
  <si>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</si>
  <si>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</si>
  <si>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</si>
  <si>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</si>
  <si>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</si>
  <si>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</si>
  <si>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</si>
  <si>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</si>
  <si>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</si>
  <si>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</si>
  <si>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</si>
  <si>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</si>
  <si>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</si>
  <si>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</si>
  <si>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</si>
  <si>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</si>
  <si>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</si>
  <si>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</si>
  <si>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</si>
  <si>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</si>
  <si>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</si>
  <si>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</si>
  <si>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</si>
  <si>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</si>
  <si>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</si>
  <si>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</si>
  <si>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</si>
  <si>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</si>
  <si>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</si>
  <si>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</si>
  <si>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</si>
  <si>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</si>
  <si>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</si>
  <si>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</si>
  <si>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</si>
  <si>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</si>
  <si>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</si>
  <si>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</si>
  <si>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</si>
  <si>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</si>
  <si>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</si>
  <si>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</si>
  <si>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</si>
  <si>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</si>
  <si>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</si>
  <si>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</si>
  <si>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</si>
  <si>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</si>
  <si>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</si>
  <si>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</si>
  <si>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</si>
  <si>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</si>
  <si>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</si>
  <si>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</si>
  <si>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</si>
  <si>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</si>
  <si>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</si>
  <si>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</si>
  <si>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</si>
  <si>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</si>
  <si>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</si>
  <si>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</si>
  <si>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</si>
  <si>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</si>
  <si>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</si>
  <si>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</si>
  <si>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</si>
  <si>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</si>
  <si>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</si>
  <si>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</si>
  <si>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</si>
  <si>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</si>
  <si>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</si>
  <si>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</si>
  <si>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</si>
  <si>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</si>
  <si>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</si>
  <si>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</si>
  <si>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</si>
  <si>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</si>
  <si>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</si>
  <si>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</si>
  <si>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</si>
  <si>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</si>
  <si>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</si>
  <si>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</si>
  <si>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</si>
  <si>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</si>
  <si>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</si>
  <si>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</si>
  <si>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</si>
  <si>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</si>
  <si>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</si>
  <si>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</si>
  <si>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</si>
  <si>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</si>
  <si>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</si>
  <si>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</si>
  <si>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</si>
  <si>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</si>
  <si>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</si>
  <si>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</si>
  <si>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</si>
  <si>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</si>
  <si>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</si>
  <si>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</si>
  <si>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</si>
  <si>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</si>
  <si>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</si>
  <si>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</si>
  <si>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</si>
  <si>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</si>
  <si>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</si>
  <si>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</si>
  <si>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</si>
  <si>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</si>
  <si>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</si>
  <si>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</si>
  <si>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</si>
  <si>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</si>
  <si>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</si>
  <si>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</si>
  <si>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</si>
  <si>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</si>
  <si>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</si>
  <si>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</si>
  <si>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</si>
  <si>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</si>
  <si>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</si>
  <si>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</si>
  <si>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</si>
  <si>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</si>
  <si>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</si>
  <si>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</si>
  <si>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</si>
  <si>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</si>
  <si>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</si>
  <si>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</si>
  <si>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</si>
  <si>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</si>
  <si>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</si>
  <si>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</si>
  <si>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</si>
  <si>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</si>
  <si>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</si>
  <si>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</si>
  <si>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</si>
  <si>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</si>
  <si>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</si>
  <si>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</si>
  <si>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</si>
  <si>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</si>
  <si>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</si>
  <si>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</si>
  <si>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</si>
  <si>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</si>
  <si>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</si>
  <si>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</si>
  <si>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</si>
  <si>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</si>
  <si>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</si>
  <si>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</si>
  <si>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</si>
  <si>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</si>
  <si>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</si>
  <si>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</si>
  <si>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</si>
  <si>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</si>
  <si>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</si>
  <si>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</si>
  <si>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</si>
  <si>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</si>
  <si>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</si>
  <si>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</si>
  <si>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</si>
  <si>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</si>
  <si>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</si>
  <si>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</si>
  <si>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</si>
  <si>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</si>
  <si>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</si>
  <si>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</si>
  <si>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</si>
  <si>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</si>
  <si>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</si>
  <si>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</si>
  <si>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</si>
  <si>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</si>
  <si>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</si>
  <si>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</si>
  <si>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</si>
  <si>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</si>
  <si>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</si>
  <si>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</si>
  <si>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</si>
  <si>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</si>
  <si>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</si>
  <si>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</si>
  <si>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</si>
  <si>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</si>
  <si>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</si>
  <si>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</si>
  <si>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</si>
  <si>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</si>
  <si>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</si>
  <si>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</si>
  <si>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</si>
  <si>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</si>
  <si>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</si>
  <si>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</si>
  <si>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</si>
  <si>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</si>
  <si>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</si>
  <si>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</si>
  <si>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</si>
  <si>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</si>
  <si>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</si>
  <si>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</si>
  <si>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</si>
  <si>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</si>
  <si>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</si>
  <si>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</si>
  <si>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</si>
  <si>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</si>
  <si>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</si>
  <si>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</si>
  <si>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</si>
  <si>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</si>
  <si>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</si>
  <si>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</si>
  <si>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</si>
  <si>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</si>
  <si>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</si>
  <si>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</si>
  <si>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</si>
  <si>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</si>
  <si>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</si>
  <si>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</si>
  <si>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</si>
  <si>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</si>
  <si>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</si>
  <si>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</si>
  <si>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</si>
  <si>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</si>
  <si>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</si>
  <si>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</si>
  <si>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</si>
  <si>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</si>
  <si>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</si>
  <si>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</si>
  <si>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</si>
  <si>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</si>
  <si>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</si>
  <si>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</si>
  <si>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</si>
  <si>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</si>
  <si>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</si>
  <si>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</si>
  <si>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</si>
  <si>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</si>
  <si>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</si>
  <si>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</si>
  <si>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</si>
  <si>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</si>
  <si>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</si>
  <si>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</si>
  <si>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</si>
  <si>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</si>
  <si>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</si>
  <si>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</si>
  <si>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</si>
  <si>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</si>
  <si>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</si>
  <si>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</si>
  <si>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</si>
  <si>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</si>
  <si>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</si>
  <si>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</si>
  <si>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</si>
  <si>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</si>
  <si>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</si>
  <si>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</si>
  <si>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</si>
  <si>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</si>
  <si>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</si>
  <si>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</si>
  <si>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</si>
  <si>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</si>
  <si>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</si>
  <si>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</si>
  <si>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</si>
  <si>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</si>
  <si>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</si>
  <si>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</si>
  <si>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</si>
  <si>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</si>
  <si>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</si>
  <si>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</si>
  <si>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</si>
  <si>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</si>
  <si>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</si>
  <si>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</si>
  <si>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</si>
  <si>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</si>
  <si>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</si>
  <si>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</si>
  <si>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</si>
  <si>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</si>
  <si>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</si>
  <si>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</si>
  <si>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</si>
  <si>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</si>
  <si>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</si>
  <si>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</si>
  <si>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</si>
  <si>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</si>
  <si>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</si>
  <si>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</si>
  <si>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</si>
  <si>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</si>
  <si>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</si>
  <si>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</si>
  <si>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</si>
  <si>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</si>
  <si>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</si>
  <si>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</si>
  <si>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</si>
  <si>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</si>
  <si>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</si>
  <si>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</si>
  <si>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</si>
  <si>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</si>
  <si>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</si>
  <si>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</si>
  <si>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</si>
  <si>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</si>
  <si>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</si>
  <si>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</si>
  <si>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</si>
  <si>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</si>
  <si>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</si>
  <si>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</si>
  <si>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</si>
  <si>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</si>
  <si>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</si>
  <si>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</si>
  <si>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</si>
  <si>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</si>
  <si>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</si>
  <si>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</si>
  <si>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</si>
  <si>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</si>
  <si>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</si>
  <si>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</si>
  <si>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</si>
  <si>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</si>
  <si>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</si>
  <si>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</si>
  <si>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</si>
  <si>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</si>
  <si>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</si>
  <si>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</si>
  <si>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</si>
  <si>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</si>
  <si>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</si>
  <si>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</si>
  <si>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</si>
  <si>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</si>
  <si>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</si>
  <si>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</si>
  <si>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</si>
  <si>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</si>
  <si>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</si>
  <si>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</si>
  <si>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</si>
  <si>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</si>
  <si>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</si>
  <si>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</si>
  <si>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</si>
  <si>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</si>
  <si>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</si>
  <si>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</si>
  <si>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</si>
  <si>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</si>
  <si>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</si>
  <si>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</si>
  <si>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</si>
  <si>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</si>
  <si>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</si>
  <si>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</si>
  <si>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</si>
  <si>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</si>
  <si>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</si>
  <si>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</si>
  <si>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</si>
  <si>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</si>
  <si>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</si>
  <si>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</si>
  <si>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</si>
  <si>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</si>
  <si>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</si>
  <si>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</si>
  <si>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</si>
  <si>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</si>
  <si>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</si>
  <si>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</si>
  <si>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</si>
  <si>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</si>
  <si>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</si>
  <si>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</si>
  <si>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</si>
  <si>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</si>
  <si>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</si>
  <si>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</si>
  <si>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</si>
  <si>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</si>
  <si>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</si>
  <si>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</si>
  <si>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</si>
  <si>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</si>
  <si>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</si>
  <si>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</si>
  <si>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</si>
  <si>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</si>
  <si>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</si>
  <si>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</si>
  <si>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</si>
  <si>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</si>
  <si>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</si>
  <si>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</si>
  <si>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</si>
  <si>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</si>
  <si>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</si>
  <si>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</si>
  <si>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</si>
  <si>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</si>
  <si>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</si>
  <si>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</si>
  <si>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</si>
  <si>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</si>
  <si>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</si>
  <si>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</si>
  <si>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</si>
  <si>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</si>
  <si>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</si>
  <si>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</si>
  <si>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</si>
  <si>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</si>
  <si>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</si>
  <si>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</si>
  <si>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</si>
  <si>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</si>
  <si>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</si>
  <si>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</si>
  <si>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</si>
  <si>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</si>
  <si>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</si>
  <si>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</si>
  <si>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</si>
  <si>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</si>
  <si>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</si>
  <si>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</si>
  <si>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</si>
  <si>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</si>
  <si>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</si>
  <si>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</si>
  <si>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</si>
  <si>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</si>
  <si>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</si>
  <si>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</si>
  <si>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</si>
  <si>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</si>
  <si>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</si>
  <si>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</si>
  <si>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</si>
  <si>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</si>
  <si>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</si>
  <si>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</si>
  <si>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</si>
  <si>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</si>
  <si>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</si>
  <si>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</si>
  <si>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</si>
  <si>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</si>
  <si>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</si>
  <si>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</si>
  <si>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</si>
  <si>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</si>
  <si>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</si>
  <si>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</si>
  <si>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</si>
  <si>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</si>
  <si>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</si>
  <si>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</si>
  <si>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</si>
  <si>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</si>
  <si>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</si>
  <si>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</si>
  <si>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</si>
  <si>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</si>
  <si>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</si>
  <si>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</si>
  <si>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</si>
  <si>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</si>
  <si>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</si>
  <si>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</si>
  <si>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</si>
  <si>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</si>
  <si>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</si>
  <si>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</si>
  <si>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</si>
  <si>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</si>
  <si>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</si>
  <si>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</si>
  <si>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</si>
  <si>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</si>
  <si>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</si>
  <si>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</si>
  <si>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</si>
  <si>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</si>
  <si>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</si>
  <si>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</si>
  <si>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</si>
  <si>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</si>
  <si>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</si>
  <si>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</si>
  <si>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</si>
  <si>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</si>
  <si>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</si>
  <si>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</si>
  <si>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</si>
  <si>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</si>
  <si>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</si>
  <si>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</si>
  <si>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</si>
  <si>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</si>
  <si>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</si>
  <si>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</si>
  <si>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</si>
  <si>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</si>
  <si>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</si>
  <si>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</si>
  <si>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</si>
  <si>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</si>
  <si>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</si>
  <si>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</si>
  <si>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</si>
  <si>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</si>
  <si>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</si>
  <si>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</si>
  <si>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</si>
  <si>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</si>
  <si>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</si>
  <si>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</si>
  <si>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</si>
  <si>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</si>
  <si>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</si>
  <si>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</si>
  <si>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</si>
  <si>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</si>
  <si>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</si>
  <si>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</si>
  <si>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</si>
  <si>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</si>
  <si>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</si>
  <si>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</si>
  <si>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</si>
  <si>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</si>
  <si>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</si>
  <si>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</si>
  <si>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</si>
  <si>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</si>
  <si>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</si>
  <si>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</si>
  <si>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</si>
  <si>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</si>
  <si>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</si>
  <si>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</si>
  <si>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</si>
  <si>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</si>
  <si>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</si>
  <si>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</si>
  <si>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</si>
  <si>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</si>
  <si>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</si>
  <si>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</si>
  <si>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</si>
  <si>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</si>
  <si>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</si>
  <si>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</si>
  <si>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</si>
  <si>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</si>
  <si>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</si>
  <si>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</si>
  <si>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</si>
  <si>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</si>
  <si>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</si>
  <si>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</si>
  <si>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</si>
  <si>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</si>
  <si>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</si>
  <si>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</si>
  <si>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</si>
  <si>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</si>
  <si>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</si>
  <si>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</si>
  <si>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</si>
  <si>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</si>
  <si>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</si>
  <si>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</si>
  <si>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</si>
  <si>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</si>
  <si>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</si>
  <si>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</si>
  <si>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</si>
  <si>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</si>
  <si>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</si>
  <si>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</si>
  <si>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</si>
  <si>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</si>
  <si>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</si>
  <si>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</si>
  <si>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</si>
  <si>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</si>
  <si>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</si>
  <si>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</si>
  <si>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</si>
  <si>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</si>
  <si>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</si>
  <si>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</si>
  <si>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</si>
  <si>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</si>
  <si>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</si>
  <si>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</si>
  <si>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</si>
  <si>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</si>
  <si>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</si>
  <si>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</si>
  <si>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</si>
  <si>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</si>
  <si>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</si>
  <si>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</si>
  <si>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</si>
  <si>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</si>
  <si>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</si>
  <si>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</si>
  <si>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</si>
  <si>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</si>
  <si>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</si>
  <si>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</si>
  <si>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</si>
  <si>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</si>
  <si>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</si>
  <si>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</si>
  <si>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</si>
  <si>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</si>
  <si>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</si>
  <si>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</si>
  <si>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</si>
  <si>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</si>
  <si>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</si>
  <si>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</si>
  <si>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</si>
  <si>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</si>
  <si>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</si>
  <si>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</si>
  <si>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</si>
  <si>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</si>
  <si>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</si>
  <si>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</si>
  <si>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</si>
  <si>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</si>
  <si>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</si>
  <si>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</si>
  <si>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</si>
  <si>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</si>
  <si>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</si>
  <si>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</si>
  <si>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</si>
  <si>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</si>
  <si>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</si>
  <si>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</si>
  <si>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</si>
  <si>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</si>
  <si>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</si>
  <si>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</si>
  <si>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</si>
  <si>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</si>
  <si>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</si>
  <si>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</si>
  <si>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</si>
  <si>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</si>
  <si>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</si>
  <si>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</si>
  <si>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</si>
  <si>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</si>
  <si>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</si>
  <si>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</si>
  <si>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</si>
  <si>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</si>
  <si>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</si>
  <si>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</si>
  <si>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</si>
  <si>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</si>
  <si>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</si>
  <si>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</si>
  <si>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</si>
  <si>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</si>
  <si>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</si>
  <si>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</si>
  <si>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</si>
  <si>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</si>
  <si>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</si>
  <si>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</si>
  <si>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</si>
  <si>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</si>
  <si>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</si>
  <si>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</si>
  <si>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</si>
  <si>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</si>
  <si>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</si>
  <si>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</si>
  <si>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</si>
  <si>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</si>
  <si>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</si>
  <si>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</si>
  <si>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</si>
  <si>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</si>
  <si>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</si>
  <si>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</si>
  <si>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</si>
  <si>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</si>
  <si>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</si>
  <si>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</si>
  <si>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</si>
  <si>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</si>
  <si>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</si>
  <si>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</si>
  <si>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</si>
  <si>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</si>
  <si>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</si>
  <si>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</si>
  <si>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</si>
  <si>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</si>
  <si>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</si>
  <si>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</si>
  <si>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</si>
  <si>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</si>
  <si>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</si>
  <si>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</si>
  <si>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</si>
  <si>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</si>
  <si>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</si>
  <si>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</si>
  <si>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</si>
  <si>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</si>
  <si>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</si>
  <si>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</si>
  <si>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</si>
  <si>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</si>
  <si>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</si>
  <si>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</si>
  <si>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</si>
  <si>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</si>
  <si>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</si>
  <si>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</si>
  <si>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</si>
  <si>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</si>
  <si>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</si>
  <si>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</si>
  <si>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</si>
  <si>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</si>
  <si>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</si>
  <si>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</si>
  <si>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</si>
  <si>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</si>
  <si>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</si>
  <si>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</si>
  <si>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</si>
  <si>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</si>
  <si>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</si>
  <si>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</si>
  <si>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</si>
  <si>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</si>
  <si>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</si>
  <si>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</si>
  <si>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</si>
  <si>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</si>
  <si>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</si>
  <si>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</si>
  <si>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</si>
  <si>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</si>
  <si>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</si>
  <si>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</si>
  <si>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</si>
  <si>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</si>
  <si>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</si>
  <si>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</si>
  <si>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</si>
  <si>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</si>
  <si>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</si>
  <si>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</si>
  <si>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</si>
  <si>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</si>
  <si>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</si>
  <si>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</si>
  <si>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</si>
  <si>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</si>
  <si>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</si>
  <si>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</si>
  <si>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</si>
  <si>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</si>
  <si>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</si>
  <si>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</si>
  <si>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</si>
  <si>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</si>
  <si>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</si>
  <si>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</si>
  <si>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</si>
  <si>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</si>
  <si>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</si>
  <si>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</si>
  <si>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</si>
  <si>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</si>
  <si>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</si>
  <si>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</si>
  <si>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</si>
  <si>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</si>
  <si>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</si>
  <si>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</si>
  <si>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</si>
  <si>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</si>
  <si>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</si>
  <si>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</si>
  <si>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</si>
  <si>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</si>
  <si>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</si>
  <si>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</si>
  <si>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</si>
  <si>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</si>
  <si>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</si>
  <si>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</si>
  <si>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</si>
  <si>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</si>
  <si>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</si>
  <si>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</si>
  <si>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</si>
  <si>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</si>
  <si>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</si>
  <si>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</si>
  <si>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</si>
  <si>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</si>
  <si>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</si>
  <si>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</si>
  <si>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</si>
  <si>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</si>
  <si>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</si>
  <si>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</si>
  <si>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</si>
  <si>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</si>
  <si>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</si>
  <si>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</si>
  <si>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</si>
  <si>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</si>
  <si>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</si>
  <si>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</si>
  <si>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</si>
  <si>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</si>
  <si>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</si>
  <si>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</si>
  <si>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</si>
  <si>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</si>
  <si>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</si>
  <si>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</si>
  <si>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</si>
  <si>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</si>
  <si>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</si>
  <si>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</si>
  <si>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</si>
  <si>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</si>
  <si>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</si>
  <si>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</si>
  <si>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</si>
  <si>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</si>
  <si>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</si>
  <si>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</si>
  <si>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</si>
  <si>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</si>
  <si>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</si>
  <si>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</si>
  <si>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</si>
  <si>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</si>
  <si>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</si>
  <si>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</si>
  <si>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</si>
  <si>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</si>
  <si>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</si>
  <si>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</si>
  <si>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</si>
  <si>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</si>
  <si>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</si>
  <si>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</si>
  <si>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</si>
  <si>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</si>
  <si>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</si>
  <si>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</si>
  <si>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</si>
  <si>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</si>
  <si>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</si>
  <si>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</si>
  <si>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</si>
  <si>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</si>
  <si>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</si>
  <si>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</si>
  <si>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</si>
  <si>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</si>
  <si>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</si>
  <si>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</si>
  <si>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</si>
  <si>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</si>
  <si>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</si>
  <si>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</si>
  <si>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</si>
  <si>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</si>
  <si>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</si>
  <si>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</si>
  <si>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</si>
  <si>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</si>
  <si>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</si>
  <si>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</si>
  <si>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</si>
  <si>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</si>
  <si>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</si>
  <si>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</si>
  <si>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</si>
  <si>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</si>
  <si>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</si>
  <si>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</si>
  <si>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</si>
  <si>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</si>
  <si>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</si>
  <si>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</si>
  <si>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</si>
  <si>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</si>
  <si>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</si>
  <si>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</si>
  <si>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</si>
  <si>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</si>
  <si>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</si>
  <si>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</si>
  <si>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</si>
  <si>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</si>
  <si>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</si>
  <si>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</si>
  <si>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</si>
  <si>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</si>
  <si>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</si>
  <si>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</si>
  <si>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</si>
  <si>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</si>
  <si>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</si>
  <si>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</si>
  <si>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</si>
  <si>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</si>
  <si>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</si>
  <si>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</si>
  <si>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</si>
  <si>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</si>
  <si>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</si>
  <si>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</si>
  <si>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</si>
  <si>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</si>
  <si>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</si>
  <si>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</si>
  <si>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</si>
  <si>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</si>
  <si>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</si>
  <si>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</si>
  <si>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</si>
  <si>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</si>
  <si>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</si>
  <si>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</si>
  <si>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</si>
  <si>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</si>
  <si>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</si>
  <si>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</si>
  <si>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</si>
  <si>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</si>
  <si>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</si>
  <si>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</si>
  <si>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</si>
  <si>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</si>
  <si>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</si>
  <si>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</si>
  <si>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</si>
  <si>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</si>
  <si>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</si>
  <si>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</si>
  <si>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</si>
  <si>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</si>
  <si>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</si>
  <si>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</si>
  <si>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</si>
  <si>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</si>
  <si>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</si>
  <si>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</si>
  <si>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</si>
  <si>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</si>
  <si>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</si>
  <si>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</si>
  <si>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</si>
  <si>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</si>
  <si>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</si>
  <si>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</si>
  <si>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</si>
  <si>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</si>
  <si>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</si>
  <si>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</si>
  <si>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</si>
  <si>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</si>
  <si>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</si>
  <si>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</si>
  <si>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</si>
  <si>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</si>
  <si>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</si>
  <si>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</si>
  <si>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</si>
  <si>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</si>
  <si>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</si>
  <si>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</si>
  <si>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</si>
  <si>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</si>
  <si>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</si>
  <si>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</si>
  <si>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</si>
  <si>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</si>
  <si>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</si>
  <si>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</si>
  <si>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</si>
  <si>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</si>
  <si>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</si>
  <si>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</si>
  <si>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</si>
  <si>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</si>
  <si>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</si>
  <si>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</si>
  <si>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</si>
  <si>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</si>
  <si>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</si>
  <si>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</si>
  <si>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</si>
  <si>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</si>
  <si>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</si>
  <si>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</si>
  <si>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</si>
  <si>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</si>
  <si>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</si>
  <si>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</si>
  <si>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</si>
  <si>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</si>
  <si>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</si>
  <si>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</si>
  <si>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</si>
  <si>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</si>
  <si>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</si>
  <si>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</si>
  <si>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</si>
  <si>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</si>
  <si>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</si>
  <si>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</si>
  <si>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</si>
  <si>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</si>
  <si>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</si>
  <si>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</si>
  <si>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</si>
  <si>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</si>
  <si>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</si>
  <si>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</si>
  <si>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</si>
  <si>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</si>
  <si>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</si>
  <si>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</si>
  <si>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</si>
  <si>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</si>
  <si>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</si>
  <si>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</si>
  <si>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</si>
  <si>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</si>
  <si>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</si>
  <si>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</si>
  <si>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</si>
  <si>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</si>
  <si>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</si>
  <si>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</si>
  <si>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</si>
  <si>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</si>
  <si>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</si>
  <si>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</si>
  <si>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</si>
  <si>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</si>
  <si>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</si>
  <si>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</si>
  <si>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</si>
  <si>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</si>
  <si>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</si>
  <si>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</si>
  <si>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</si>
  <si>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</si>
  <si>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</si>
  <si>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</si>
  <si>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</si>
  <si>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</si>
  <si>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</si>
  <si>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</si>
  <si>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</si>
  <si>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</si>
  <si>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</si>
  <si>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</si>
  <si>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</si>
  <si>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</si>
  <si>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</si>
  <si>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</si>
  <si>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</si>
  <si>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</si>
  <si>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</si>
  <si>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</si>
  <si>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</si>
  <si>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</si>
  <si>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</si>
  <si>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</si>
  <si>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</si>
  <si>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</si>
  <si>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</si>
  <si>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</si>
  <si>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</si>
  <si>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</si>
  <si>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</si>
  <si>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</si>
  <si>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</si>
  <si>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</si>
  <si>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</si>
  <si>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</si>
  <si>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</si>
  <si>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</si>
  <si>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</si>
  <si>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</si>
  <si>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</si>
  <si>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</si>
  <si>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</si>
  <si>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</si>
  <si>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</si>
  <si>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</si>
  <si>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</si>
  <si>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</si>
  <si>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</si>
  <si>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</si>
  <si>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</si>
  <si>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</si>
  <si>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</si>
  <si>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</si>
  <si>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</si>
  <si>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</si>
  <si>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</si>
  <si>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</si>
  <si>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</si>
  <si>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</si>
  <si>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</si>
  <si>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</si>
  <si>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</si>
  <si>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</si>
  <si>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</si>
  <si>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</si>
  <si>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</si>
  <si>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</si>
  <si>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</si>
  <si>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</si>
  <si>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</si>
  <si>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</si>
  <si>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</si>
  <si>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</si>
  <si>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</si>
  <si>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</si>
  <si>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</si>
  <si>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</si>
  <si>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</si>
  <si>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</si>
  <si>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</si>
  <si>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</si>
  <si>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</si>
  <si>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</si>
  <si>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</si>
  <si>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</si>
  <si>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</si>
  <si>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</si>
  <si>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</si>
  <si>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</si>
  <si>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</si>
  <si>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</si>
  <si>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</si>
  <si>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</si>
  <si>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</si>
  <si>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</si>
  <si>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</si>
  <si>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</si>
  <si>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</si>
  <si>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</si>
  <si>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</si>
  <si>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</si>
  <si>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</si>
  <si>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</si>
  <si>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</si>
  <si>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</si>
  <si>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</si>
  <si>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</si>
  <si>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</si>
  <si>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</si>
  <si>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</si>
  <si>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</si>
  <si>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</si>
  <si>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</si>
  <si>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</si>
  <si>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</si>
  <si>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</si>
  <si>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</si>
  <si>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</si>
  <si>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</si>
  <si>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</si>
  <si>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</si>
  <si>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</si>
  <si>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</si>
  <si>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</si>
  <si>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</si>
  <si>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</si>
  <si>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</si>
  <si>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</si>
  <si>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</si>
  <si>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</si>
  <si>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</si>
  <si>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</si>
  <si>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</si>
  <si>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</si>
  <si>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</si>
  <si>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</si>
  <si>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</si>
  <si>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</si>
  <si>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</si>
  <si>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</si>
  <si>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</si>
  <si>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</si>
  <si>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</si>
  <si>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</si>
  <si>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</si>
  <si>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</si>
  <si>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</si>
  <si>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</si>
  <si>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</si>
  <si>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</si>
  <si>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</si>
  <si>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</si>
  <si>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</si>
  <si>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</si>
  <si>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</si>
  <si>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</si>
  <si>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</si>
  <si>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</si>
  <si>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</si>
  <si>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</si>
  <si>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</si>
  <si>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</si>
  <si>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</si>
  <si>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</si>
  <si>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</si>
  <si>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</si>
  <si>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</si>
  <si>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</si>
  <si>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</si>
  <si>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</si>
  <si>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</si>
  <si>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</si>
  <si>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</si>
  <si>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</si>
  <si>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</si>
  <si>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</si>
  <si>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</si>
  <si>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</si>
  <si>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</si>
  <si>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</si>
  <si>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</si>
  <si>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</si>
  <si>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</si>
  <si>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</si>
  <si>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</si>
  <si>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</si>
  <si>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</si>
  <si>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</si>
  <si>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</si>
  <si>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</si>
  <si>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</si>
  <si>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</si>
  <si>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</si>
  <si>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</si>
  <si>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</si>
  <si>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</si>
  <si>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</si>
  <si>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</si>
  <si>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</si>
  <si>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</si>
  <si>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</si>
  <si>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</si>
  <si>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</si>
  <si>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</si>
  <si>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</si>
  <si>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</si>
  <si>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</si>
  <si>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</si>
  <si>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</si>
  <si>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</si>
  <si>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</si>
  <si>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</si>
  <si>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</si>
  <si>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</si>
  <si>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</si>
  <si>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</si>
  <si>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</si>
  <si>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</si>
  <si>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</si>
  <si>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</si>
  <si>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</si>
  <si>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</si>
  <si>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</si>
  <si>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</si>
  <si>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</si>
  <si>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</si>
  <si>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</si>
  <si>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</si>
  <si>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</si>
  <si>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</si>
  <si>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</si>
  <si>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</si>
  <si>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</si>
  <si>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</si>
  <si>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</si>
  <si>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</si>
  <si>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</si>
  <si>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</si>
  <si>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</si>
  <si>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</si>
  <si>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</si>
  <si>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</si>
  <si>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</si>
  <si>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</si>
  <si>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</si>
  <si>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</si>
  <si>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</si>
  <si>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</si>
  <si>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</si>
  <si>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</si>
  <si>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</si>
  <si>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</si>
  <si>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</si>
  <si>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</si>
  <si>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</si>
  <si>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</si>
  <si>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</si>
  <si>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</si>
  <si>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</si>
  <si>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</si>
  <si>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</si>
  <si>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</si>
  <si>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</si>
  <si>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</si>
  <si>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</si>
  <si>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</si>
  <si>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</si>
  <si>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</si>
  <si>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</si>
  <si>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</si>
  <si>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</si>
  <si>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</si>
  <si>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</si>
  <si>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</si>
  <si>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</si>
  <si>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</si>
  <si>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</si>
  <si>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</si>
  <si>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</si>
  <si>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</si>
  <si>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</si>
  <si>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</si>
  <si>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</si>
  <si>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</si>
  <si>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</si>
  <si>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</si>
  <si>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</si>
  <si>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</si>
  <si>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</si>
  <si>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</si>
  <si>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</si>
  <si>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</si>
  <si>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</si>
  <si>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</si>
  <si>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</si>
  <si>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</si>
  <si>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</si>
  <si>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</si>
  <si>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</si>
  <si>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</si>
  <si>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</si>
  <si>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</si>
  <si>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</si>
  <si>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</si>
  <si>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</si>
  <si>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</si>
  <si>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</si>
  <si>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</si>
  <si>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</si>
  <si>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</si>
  <si>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</si>
  <si>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</si>
  <si>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</si>
  <si>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</si>
  <si>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</si>
  <si>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</si>
  <si>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</si>
  <si>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</si>
  <si>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</si>
  <si>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</si>
  <si>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</si>
  <si>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</si>
  <si>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</si>
  <si>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</si>
  <si>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</si>
  <si>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</si>
  <si>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</si>
  <si>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</si>
  <si>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</si>
  <si>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</si>
  <si>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</si>
  <si>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</si>
  <si>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</si>
  <si>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</si>
  <si>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</si>
  <si>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</si>
  <si>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</si>
  <si>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</si>
  <si>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</si>
  <si>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</si>
  <si>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</si>
  <si>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</si>
  <si>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</si>
  <si>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</si>
  <si>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</si>
  <si>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</si>
  <si>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</si>
  <si>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</si>
  <si>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</si>
  <si>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</si>
  <si>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</si>
  <si>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</si>
  <si>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</si>
  <si>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</si>
  <si>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</si>
  <si>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</si>
  <si>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</si>
  <si>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</si>
  <si>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</si>
  <si>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</si>
  <si>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</si>
  <si>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</si>
  <si>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</si>
  <si>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</si>
  <si>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</si>
  <si>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</si>
  <si>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</si>
  <si>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</si>
  <si>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</si>
  <si>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</si>
  <si>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</si>
  <si>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</si>
  <si>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</si>
  <si>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</si>
  <si>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</si>
  <si>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</si>
  <si>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</si>
  <si>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</si>
  <si>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</si>
  <si>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</si>
  <si>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</si>
  <si>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</si>
  <si>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</si>
  <si>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</si>
  <si>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</si>
  <si>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</si>
  <si>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</si>
  <si>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</si>
  <si>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</si>
  <si>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</si>
  <si>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</si>
  <si>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</si>
  <si>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</si>
  <si>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</si>
  <si>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</si>
  <si>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</si>
  <si>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</si>
  <si>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</si>
  <si>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</si>
  <si>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</si>
  <si>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</si>
  <si>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</si>
  <si>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</si>
  <si>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</si>
  <si>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</si>
  <si>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</si>
  <si>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</si>
  <si>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</si>
  <si>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</si>
  <si>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</si>
  <si>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</si>
  <si>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</si>
  <si>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</si>
  <si>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</si>
  <si>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</si>
  <si>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</si>
  <si>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</si>
  <si>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</si>
  <si>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</si>
  <si>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</si>
  <si>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</si>
  <si>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</si>
  <si>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</si>
  <si>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</si>
  <si>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</si>
  <si>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</si>
  <si>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</si>
  <si>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</si>
  <si>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</si>
  <si>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</si>
  <si>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</si>
  <si>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</si>
  <si>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</si>
  <si>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</si>
  <si>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</si>
  <si>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</si>
  <si>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</si>
  <si>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</si>
  <si>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</si>
  <si>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</si>
  <si>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</si>
  <si>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</si>
  <si>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</si>
  <si>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</si>
  <si>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</si>
  <si>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</si>
  <si>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</si>
  <si>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</si>
  <si>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</si>
  <si>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</si>
  <si>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</si>
  <si>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</si>
  <si>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</si>
  <si>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</si>
  <si>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</si>
  <si>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</si>
  <si>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</si>
  <si>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</si>
  <si>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</si>
  <si>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</si>
  <si>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</si>
  <si>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</si>
  <si>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</si>
  <si>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</si>
  <si>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</si>
  <si>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</si>
  <si>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</si>
  <si>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</si>
  <si>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</si>
  <si>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</si>
  <si>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</si>
  <si>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</si>
  <si>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</si>
  <si>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</si>
  <si>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</si>
  <si>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</si>
  <si>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</si>
  <si>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</si>
  <si>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</si>
  <si>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</si>
  <si>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</si>
  <si>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</si>
  <si>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</si>
  <si>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</si>
  <si>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</si>
  <si>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</si>
  <si>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</si>
  <si>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</si>
  <si>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</si>
  <si>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</si>
  <si>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</si>
  <si>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</si>
  <si>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</si>
  <si>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</si>
  <si>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</si>
  <si>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</si>
  <si>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</si>
  <si>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</si>
  <si>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</si>
  <si>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</si>
  <si>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</si>
  <si>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</si>
  <si>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</si>
  <si>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</si>
  <si>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</si>
  <si>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</si>
  <si>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</si>
  <si>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</si>
  <si>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</si>
  <si>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</si>
  <si>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</si>
  <si>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</si>
  <si>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</si>
  <si>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</si>
  <si>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</si>
  <si>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</si>
  <si>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</si>
  <si>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</si>
  <si>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</si>
  <si>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</si>
  <si>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</si>
  <si>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</si>
  <si>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</si>
  <si>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</si>
  <si>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</si>
  <si>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</si>
  <si>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</si>
  <si>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</si>
  <si>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</si>
  <si>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</si>
  <si>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</si>
  <si>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</si>
  <si>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</si>
  <si>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</si>
  <si>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</si>
  <si>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</si>
  <si>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</si>
  <si>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</si>
  <si>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</si>
  <si>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</si>
  <si>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</si>
  <si>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</si>
  <si>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</si>
  <si>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</si>
  <si>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</si>
  <si>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</si>
  <si>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</si>
  <si>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</si>
  <si>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</si>
  <si>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</si>
  <si>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</si>
  <si>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</si>
  <si>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</si>
  <si>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</si>
  <si>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</si>
  <si>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</si>
  <si>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</si>
  <si>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</si>
  <si>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</si>
  <si>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</si>
  <si>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</si>
  <si>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</si>
  <si>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</si>
  <si>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</si>
  <si>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</si>
  <si>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</si>
  <si>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</si>
  <si>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</si>
  <si>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</si>
  <si>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</si>
  <si>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</si>
  <si>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</si>
  <si>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</si>
  <si>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</si>
  <si>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</si>
  <si>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</si>
  <si>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</si>
  <si>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</si>
  <si>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</si>
  <si>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</si>
  <si>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</si>
  <si>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</si>
  <si>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</si>
  <si>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</si>
  <si>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</si>
  <si>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</si>
  <si>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</si>
  <si>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</si>
  <si>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</si>
  <si>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</si>
  <si>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</si>
  <si>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</si>
  <si>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</si>
  <si>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</si>
  <si>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</si>
  <si>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</si>
  <si>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</si>
  <si>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</si>
  <si>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</si>
  <si>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</si>
  <si>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</si>
  <si>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</si>
  <si>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</si>
  <si>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</si>
  <si>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</si>
  <si>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</si>
  <si>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</si>
  <si>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</si>
  <si>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</si>
  <si>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</si>
  <si>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</si>
  <si>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</si>
  <si>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</si>
  <si>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</si>
  <si>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</si>
  <si>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</si>
  <si>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</si>
  <si>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</si>
  <si>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</si>
  <si>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</si>
  <si>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</si>
  <si>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</si>
  <si>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</si>
  <si>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</si>
  <si>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</si>
  <si>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</si>
  <si>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</si>
  <si>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</si>
  <si>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</si>
  <si>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</si>
  <si>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</si>
  <si>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</si>
  <si>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</si>
  <si>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</si>
  <si>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</si>
  <si>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</si>
  <si>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</si>
  <si>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</si>
  <si>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</si>
  <si>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</si>
  <si>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</si>
  <si>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</si>
  <si>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</si>
  <si>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</si>
  <si>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</si>
  <si>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</si>
  <si>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</si>
  <si>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</si>
  <si>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</si>
  <si>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</si>
  <si>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</si>
  <si>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</si>
  <si>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</si>
  <si>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</si>
  <si>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</si>
  <si>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</si>
  <si>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</si>
  <si>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</si>
  <si>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</si>
  <si>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</si>
  <si>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</si>
  <si>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</si>
  <si>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</si>
  <si>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</si>
  <si>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</si>
  <si>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</si>
  <si>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</si>
  <si>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</si>
  <si>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</si>
  <si>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</si>
  <si>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</si>
  <si>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</si>
  <si>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</si>
  <si>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</si>
  <si>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</si>
  <si>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</si>
  <si>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</si>
  <si>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</si>
  <si>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</si>
  <si>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</si>
  <si>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</si>
  <si>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</si>
  <si>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</si>
  <si>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</si>
  <si>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</si>
  <si>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</si>
  <si>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</si>
  <si>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</si>
  <si>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</si>
  <si>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</si>
  <si>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</si>
  <si>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</si>
  <si>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</si>
  <si>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</si>
  <si>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</si>
  <si>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</si>
  <si>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</si>
  <si>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</si>
  <si>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</si>
  <si>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</si>
  <si>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</si>
  <si>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</si>
  <si>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</si>
  <si>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</si>
  <si>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</si>
  <si>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</si>
  <si>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</si>
  <si>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</si>
  <si>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</si>
  <si>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</si>
  <si>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</si>
  <si>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</si>
  <si>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</si>
  <si>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</si>
  <si>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</si>
  <si>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</si>
  <si>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</si>
  <si>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</si>
  <si>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</si>
  <si>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</si>
  <si>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</si>
  <si>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</si>
  <si>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</si>
  <si>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</si>
  <si>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</si>
  <si>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</si>
  <si>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</si>
  <si>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</si>
  <si>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</si>
  <si>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</si>
  <si>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</si>
  <si>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</si>
  <si>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</si>
  <si>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</si>
  <si>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</si>
  <si>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</si>
  <si>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</si>
  <si>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</si>
  <si>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</si>
  <si>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</si>
  <si>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</si>
  <si>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</si>
  <si>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</si>
  <si>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</si>
  <si>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</si>
  <si>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</si>
  <si>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</si>
  <si>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</si>
  <si>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</si>
  <si>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</si>
  <si>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</si>
  <si>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</si>
  <si>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</si>
  <si>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</si>
  <si>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</si>
  <si>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</si>
  <si>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</si>
  <si>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</si>
  <si>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</si>
  <si>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</si>
  <si>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</si>
  <si>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</si>
  <si>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</si>
  <si>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</si>
  <si>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</si>
  <si>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</si>
  <si>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</si>
  <si>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</si>
  <si>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</si>
  <si>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</si>
  <si>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</si>
  <si>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</si>
  <si>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</si>
  <si>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</si>
  <si>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</si>
  <si>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</si>
  <si>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</si>
  <si>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</si>
  <si>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</si>
  <si>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</si>
  <si>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</si>
  <si>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</si>
  <si>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</si>
  <si>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</si>
  <si>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</si>
  <si>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</si>
  <si>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</si>
  <si>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</si>
  <si>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</si>
  <si>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</si>
  <si>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</si>
  <si>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</si>
  <si>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</si>
  <si>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</si>
  <si>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</si>
  <si>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</si>
  <si>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</si>
  <si>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</si>
  <si>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</si>
  <si>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</si>
  <si>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</si>
  <si>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</si>
  <si>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</si>
  <si>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</si>
  <si>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</si>
  <si>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</si>
  <si>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</si>
  <si>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</si>
  <si>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</si>
  <si>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</si>
  <si>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</si>
  <si>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</si>
  <si>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</si>
  <si>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</si>
  <si>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</si>
  <si>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</si>
  <si>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</si>
  <si>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</si>
  <si>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</si>
  <si>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</si>
  <si>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</si>
  <si>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</si>
  <si>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</si>
  <si>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</si>
  <si>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</si>
  <si>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</si>
  <si>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</si>
  <si>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</si>
  <si>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</si>
  <si>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</si>
  <si>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</si>
  <si>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</si>
  <si>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</si>
  <si>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</si>
  <si>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</si>
  <si>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</si>
  <si>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</si>
  <si>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</si>
  <si>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</si>
  <si>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</si>
  <si>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</si>
  <si>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</si>
  <si>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</si>
  <si>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</si>
  <si>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</si>
  <si>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</si>
  <si>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</si>
  <si>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</si>
  <si>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</si>
  <si>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</si>
  <si>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</si>
  <si>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</si>
  <si>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</si>
  <si>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</si>
  <si>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</si>
  <si>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</si>
  <si>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</si>
  <si>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</si>
  <si>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</si>
  <si>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</si>
  <si>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</si>
  <si>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</si>
  <si>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</si>
  <si>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</si>
  <si>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</si>
  <si>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</si>
  <si>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</si>
  <si>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</si>
  <si>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</si>
  <si>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</si>
  <si>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</si>
  <si>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</si>
  <si>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</si>
  <si>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</si>
  <si>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</si>
  <si>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</si>
  <si>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</si>
  <si>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</si>
  <si>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</si>
  <si>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</si>
  <si>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</si>
  <si>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</si>
  <si>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</si>
  <si>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</si>
  <si>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</si>
  <si>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</si>
  <si>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</si>
  <si>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</si>
  <si>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</si>
  <si>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</si>
  <si>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</si>
  <si>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</si>
  <si>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</si>
  <si>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</si>
  <si>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</si>
  <si>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</si>
  <si>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</si>
  <si>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</si>
  <si>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</si>
  <si>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</si>
  <si>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</si>
  <si>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</si>
  <si>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</si>
  <si>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</si>
  <si>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</si>
  <si>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</si>
  <si>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</si>
  <si>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</si>
  <si>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</si>
  <si>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</si>
  <si>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</si>
  <si>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</si>
  <si>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</si>
  <si>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</si>
  <si>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</si>
  <si>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</si>
  <si>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</si>
  <si>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</si>
  <si>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</si>
  <si>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</si>
  <si>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</si>
  <si>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</si>
  <si>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</si>
  <si>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</si>
  <si>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</si>
  <si>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</si>
  <si>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</si>
  <si>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</si>
  <si>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</si>
  <si>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</si>
  <si>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</si>
  <si>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</si>
  <si>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</si>
  <si>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</si>
  <si>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</si>
  <si>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</si>
  <si>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</si>
  <si>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</si>
  <si>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</si>
  <si>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</si>
  <si>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</si>
  <si>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</si>
  <si>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</si>
  <si>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</si>
  <si>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</si>
  <si>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</si>
  <si>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</si>
  <si>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</si>
  <si>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</si>
  <si>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</si>
  <si>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</si>
  <si>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</si>
  <si>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</si>
  <si>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</si>
  <si>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</si>
  <si>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</si>
  <si>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</si>
  <si>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</si>
  <si>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</si>
  <si>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</si>
  <si>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</si>
  <si>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</si>
  <si>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</si>
  <si>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</si>
  <si>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</si>
  <si>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</si>
  <si>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</si>
  <si>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</si>
  <si>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</si>
  <si>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</si>
  <si>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</si>
  <si>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</si>
  <si>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</si>
  <si>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</si>
  <si>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</si>
  <si>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</si>
  <si>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</si>
  <si>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</si>
  <si>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</si>
  <si>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</si>
  <si>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</si>
  <si>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</si>
  <si>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</si>
  <si>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</si>
  <si>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</si>
  <si>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</si>
  <si>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</si>
  <si>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</si>
  <si>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</si>
  <si>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</si>
  <si>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</si>
  <si>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</si>
  <si>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</si>
  <si>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</si>
  <si>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</si>
  <si>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</si>
  <si>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</si>
  <si>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</si>
  <si>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</si>
  <si>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</si>
  <si>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</si>
  <si>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</si>
  <si>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</si>
  <si>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</si>
  <si>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</si>
  <si>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</si>
  <si>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</si>
  <si>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</si>
  <si>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</si>
  <si>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</si>
  <si>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</si>
  <si>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</si>
  <si>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</si>
  <si>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</si>
  <si>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</si>
  <si>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</si>
  <si>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</si>
  <si>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</si>
  <si>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</si>
  <si>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</si>
  <si>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</si>
  <si>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</si>
  <si>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</si>
  <si>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</si>
  <si>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</si>
  <si>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</si>
  <si>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</si>
  <si>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</si>
  <si>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</si>
  <si>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</si>
  <si>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</si>
  <si>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</si>
  <si>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</si>
  <si>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</si>
  <si>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</si>
  <si>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</si>
  <si>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</si>
  <si>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</si>
  <si>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</si>
  <si>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</si>
  <si>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</si>
  <si>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</si>
  <si>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</si>
  <si>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</si>
  <si>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</si>
  <si>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</si>
  <si>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</si>
  <si>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</si>
  <si>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</si>
  <si>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</si>
  <si>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</si>
  <si>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</si>
  <si>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</si>
  <si>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</si>
  <si>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</si>
  <si>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</si>
  <si>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</si>
  <si>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</si>
  <si>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</si>
  <si>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</si>
  <si>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</si>
  <si>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</si>
  <si>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</si>
  <si>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</si>
  <si>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</si>
  <si>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</si>
  <si>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</si>
  <si>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</si>
  <si>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</si>
  <si>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</si>
  <si>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</si>
  <si>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</si>
  <si>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</si>
  <si>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</si>
  <si>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</si>
  <si>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</si>
  <si>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</si>
  <si>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</si>
  <si>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</si>
  <si>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</si>
  <si>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</si>
  <si>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</si>
  <si>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</si>
  <si>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</si>
  <si>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</si>
  <si>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</si>
  <si>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</si>
  <si>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</si>
  <si>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</si>
  <si>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</si>
  <si>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</si>
  <si>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</si>
  <si>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</si>
  <si>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</si>
  <si>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</si>
  <si>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</si>
  <si>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</si>
  <si>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</si>
  <si>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</si>
  <si>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</si>
  <si>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</si>
  <si>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</si>
  <si>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</si>
  <si>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</si>
  <si>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</si>
  <si>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</si>
  <si>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</si>
  <si>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</si>
  <si>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</si>
  <si>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</si>
  <si>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</si>
  <si>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</si>
  <si>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</si>
  <si>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</si>
  <si>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</si>
  <si>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</si>
  <si>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</si>
  <si>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</si>
  <si>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</si>
  <si>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</si>
  <si>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</si>
  <si>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</si>
  <si>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</si>
  <si>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</si>
  <si>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</si>
  <si>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</si>
  <si>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</si>
  <si>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</si>
  <si>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</si>
  <si>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</si>
  <si>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</si>
  <si>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</si>
  <si>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</si>
  <si>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</si>
  <si>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</si>
  <si>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</si>
  <si>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</si>
  <si>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</si>
  <si>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</si>
  <si>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</si>
  <si>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</si>
  <si>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</si>
  <si>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</si>
  <si>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</si>
  <si>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</si>
  <si>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</si>
  <si>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</si>
  <si>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</si>
  <si>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</si>
  <si>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</si>
  <si>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</si>
  <si>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</si>
  <si>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</si>
  <si>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</si>
  <si>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</si>
  <si>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</si>
  <si>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</si>
  <si>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</si>
  <si>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</si>
  <si>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</si>
  <si>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</si>
  <si>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</si>
  <si>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</si>
  <si>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</si>
  <si>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</si>
  <si>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</si>
  <si>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</si>
  <si>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</si>
  <si>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</si>
  <si>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</si>
  <si>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</si>
  <si>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</si>
  <si>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</si>
  <si>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</si>
  <si>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</si>
  <si>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</si>
  <si>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</si>
  <si>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</si>
  <si>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</si>
  <si>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</si>
  <si>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</si>
  <si>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</si>
  <si>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</si>
  <si>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</si>
  <si>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</si>
  <si>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</si>
  <si>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</si>
  <si>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</si>
  <si>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</si>
  <si>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</si>
  <si>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</si>
  <si>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</si>
  <si>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</si>
  <si>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</si>
  <si>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</si>
  <si>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</si>
  <si>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</si>
  <si>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</si>
  <si>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</si>
  <si>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</si>
  <si>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</si>
  <si>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</si>
  <si>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</si>
  <si>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</si>
  <si>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</si>
  <si>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</si>
  <si>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</si>
  <si>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</si>
  <si>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</si>
  <si>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</si>
  <si>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</si>
  <si>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</si>
  <si>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</si>
  <si>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</si>
  <si>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</si>
  <si>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</si>
  <si>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</si>
  <si>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</si>
  <si>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</si>
  <si>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</si>
  <si>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</si>
  <si>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</si>
  <si>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</si>
  <si>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</si>
  <si>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</si>
  <si>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</si>
  <si>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</si>
  <si>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</si>
  <si>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</si>
  <si>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</si>
  <si>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</si>
  <si>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</si>
  <si>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</si>
  <si>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</si>
  <si>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</si>
  <si>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</si>
  <si>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</si>
  <si>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</si>
  <si>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</si>
  <si>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</si>
  <si>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</si>
  <si>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</si>
  <si>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</si>
  <si>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</si>
  <si>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</si>
  <si>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</si>
  <si>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</si>
  <si>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</si>
  <si>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</si>
  <si>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</si>
  <si>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</si>
  <si>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</si>
  <si>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</si>
  <si>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</si>
  <si>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</si>
  <si>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</si>
  <si>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</si>
  <si>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</si>
  <si>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</si>
  <si>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</si>
  <si>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</si>
  <si>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</si>
  <si>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</si>
  <si>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</si>
  <si>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</si>
  <si>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</si>
  <si>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</si>
  <si>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</si>
  <si>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</si>
  <si>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</si>
  <si>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</si>
  <si>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</si>
  <si>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</si>
  <si>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</si>
  <si>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</si>
  <si>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</si>
  <si>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</si>
  <si>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</si>
  <si>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</si>
  <si>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</si>
  <si>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</si>
  <si>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</si>
  <si>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</si>
  <si>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</si>
  <si>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</si>
  <si>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</si>
  <si>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</si>
  <si>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</si>
  <si>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</si>
  <si>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</si>
  <si>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</si>
  <si>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</si>
  <si>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</si>
  <si>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</si>
  <si>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</si>
  <si>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</si>
  <si>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</si>
  <si>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</si>
  <si>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</si>
  <si>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</si>
  <si>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</si>
  <si>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</si>
  <si>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</si>
  <si>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</si>
  <si>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</si>
  <si>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</si>
  <si>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</si>
  <si>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</si>
  <si>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</si>
  <si>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</si>
  <si>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</si>
  <si>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</si>
  <si>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</si>
  <si>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</si>
  <si>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</si>
  <si>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</si>
  <si>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</si>
  <si>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</si>
  <si>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</si>
  <si>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</si>
  <si>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</si>
  <si>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</si>
  <si>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</si>
  <si>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</si>
  <si>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</si>
  <si>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</si>
  <si>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</si>
  <si>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</si>
  <si>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</si>
  <si>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</si>
  <si>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</si>
  <si>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</si>
  <si>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</si>
  <si>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</si>
  <si>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</si>
  <si>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</si>
  <si>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</si>
  <si>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</si>
  <si>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</si>
  <si>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</si>
  <si>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</si>
  <si>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</si>
  <si>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</si>
  <si>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</si>
  <si>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</si>
  <si>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</si>
  <si>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</si>
  <si>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</si>
  <si>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</si>
  <si>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</si>
  <si>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</si>
  <si>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</si>
  <si>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</si>
  <si>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</si>
  <si>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</si>
  <si>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</si>
  <si>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</si>
  <si>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</si>
  <si>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</si>
  <si>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</si>
  <si>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</si>
  <si>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</si>
  <si>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</si>
  <si>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</si>
  <si>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</si>
  <si>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</si>
  <si>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</si>
  <si>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</si>
  <si>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</si>
  <si>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</si>
  <si>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</si>
  <si>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</si>
  <si>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</si>
  <si>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</si>
  <si>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</si>
  <si>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</si>
  <si>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</si>
  <si>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</si>
  <si>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</si>
  <si>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</si>
  <si>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</si>
  <si>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</si>
  <si>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</si>
  <si>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</si>
  <si>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</si>
  <si>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</si>
  <si>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</si>
  <si>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</si>
  <si>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</si>
  <si>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</si>
  <si>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</si>
  <si>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</si>
  <si>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</si>
  <si>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</si>
  <si>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</si>
  <si>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</si>
  <si>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</si>
  <si>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</si>
  <si>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</si>
  <si>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</si>
  <si>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</si>
  <si>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</si>
  <si>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</si>
  <si>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</si>
  <si>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</si>
  <si>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</si>
  <si>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</si>
  <si>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</si>
  <si>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</si>
  <si>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</si>
  <si>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</si>
  <si>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</si>
  <si>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</si>
  <si>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</si>
  <si>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</si>
  <si>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</si>
  <si>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</si>
  <si>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</si>
  <si>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</si>
  <si>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</si>
  <si>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</si>
  <si>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</si>
  <si>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</si>
  <si>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</si>
  <si>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</si>
  <si>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</si>
  <si>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</si>
  <si>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</si>
  <si>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</si>
  <si>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</si>
  <si>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</si>
  <si>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</si>
  <si>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</si>
  <si>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</si>
  <si>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</si>
  <si>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</si>
  <si>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</si>
  <si>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</si>
  <si>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</si>
  <si>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</si>
  <si>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</si>
  <si>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</si>
  <si>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</si>
  <si>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</si>
  <si>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</si>
  <si>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</si>
  <si>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</si>
  <si>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</si>
  <si>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</si>
  <si>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</si>
  <si>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</si>
  <si>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</si>
  <si>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</si>
  <si>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</si>
  <si>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</si>
  <si>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</si>
  <si>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</si>
  <si>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</si>
  <si>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</si>
  <si>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</si>
  <si>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</si>
  <si>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</si>
  <si>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</si>
  <si>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</si>
  <si>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</si>
  <si>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</si>
  <si>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</si>
  <si>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</si>
  <si>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</si>
  <si>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</si>
  <si>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</si>
  <si>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</si>
  <si>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</si>
  <si>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</si>
  <si>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</si>
  <si>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</si>
  <si>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</si>
  <si>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</si>
  <si>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</si>
  <si>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</si>
  <si>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</si>
  <si>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</si>
  <si>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</si>
  <si>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</si>
  <si>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</si>
  <si>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</si>
  <si>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</si>
  <si>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</si>
  <si>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</si>
  <si>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</si>
  <si>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</si>
  <si>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</si>
  <si>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</si>
  <si>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</si>
  <si>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</si>
  <si>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</si>
  <si>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</si>
  <si>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</si>
  <si>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</si>
  <si>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</si>
  <si>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</si>
  <si>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</si>
  <si>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</si>
  <si>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</si>
  <si>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</si>
  <si>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</si>
  <si>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</si>
  <si>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</si>
  <si>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</si>
  <si>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</si>
  <si>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</si>
  <si>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</si>
  <si>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</si>
  <si>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</si>
  <si>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</si>
  <si>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</si>
  <si>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</si>
  <si>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</si>
  <si>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</si>
  <si>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</si>
  <si>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</si>
  <si>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</si>
  <si>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</si>
  <si>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</si>
  <si>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</si>
  <si>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</si>
  <si>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</si>
  <si>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</si>
  <si>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</si>
  <si>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</si>
  <si>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</si>
  <si>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</si>
  <si>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</si>
  <si>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</si>
  <si>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</si>
  <si>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</si>
  <si>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</si>
  <si>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</si>
  <si>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</si>
  <si>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</si>
  <si>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</si>
  <si>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</si>
  <si>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</si>
  <si>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</si>
  <si>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</si>
  <si>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</si>
  <si>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</si>
  <si>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</si>
  <si>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</si>
  <si>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</si>
  <si>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</si>
  <si>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</si>
  <si>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</si>
  <si>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</si>
  <si>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</si>
  <si>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</si>
  <si>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</si>
  <si>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</si>
  <si>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</si>
  <si>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</si>
  <si>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</si>
  <si>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</si>
  <si>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</si>
  <si>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</si>
  <si>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</si>
  <si>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</si>
  <si>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</si>
  <si>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</si>
  <si>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</si>
  <si>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</si>
  <si>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</si>
  <si>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</si>
  <si>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</si>
  <si>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</si>
  <si>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</si>
  <si>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</si>
  <si>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</si>
  <si>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</si>
  <si>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</si>
  <si>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</si>
  <si>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</si>
  <si>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</si>
  <si>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</si>
  <si>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</si>
  <si>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</si>
  <si>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</si>
  <si>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</si>
  <si>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</si>
  <si>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</si>
  <si>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</si>
  <si>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</si>
  <si>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</si>
  <si>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</si>
  <si>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</si>
  <si>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</si>
  <si>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</si>
  <si>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</si>
  <si>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</si>
  <si>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</si>
  <si>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</si>
  <si>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</si>
  <si>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</si>
  <si>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</si>
  <si>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</si>
  <si>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</si>
  <si>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</si>
  <si>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</si>
  <si>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</si>
  <si>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</si>
  <si>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</si>
  <si>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</si>
  <si>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</si>
  <si>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</si>
  <si>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</si>
  <si>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</si>
  <si>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</si>
  <si>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</si>
  <si>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</si>
  <si>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</si>
  <si>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</si>
  <si>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</si>
  <si>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</si>
  <si>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</si>
  <si>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</si>
  <si>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</si>
  <si>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</si>
  <si>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</si>
  <si>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</si>
  <si>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</si>
  <si>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</si>
  <si>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</si>
  <si>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</si>
  <si>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</si>
  <si>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</si>
  <si>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</si>
  <si>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</si>
  <si>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</si>
  <si>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</si>
  <si>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</si>
  <si>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</si>
  <si>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</si>
  <si>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</si>
  <si>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</si>
  <si>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</si>
  <si>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</si>
  <si>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</si>
  <si>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</si>
  <si>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</si>
  <si>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</si>
  <si>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</si>
  <si>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</si>
  <si>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</si>
  <si>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</si>
  <si>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</si>
  <si>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</si>
  <si>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</si>
  <si>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</si>
  <si>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</si>
  <si>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</si>
  <si>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</si>
  <si>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</si>
  <si>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</si>
  <si>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</si>
  <si>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</si>
  <si>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</si>
  <si>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</si>
  <si>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</si>
  <si>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</si>
  <si>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</si>
  <si>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</si>
  <si>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</si>
  <si>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</si>
  <si>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</si>
  <si>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</si>
  <si>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</si>
  <si>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</si>
  <si>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</si>
  <si>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</si>
  <si>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</si>
  <si>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</si>
  <si>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</si>
  <si>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</si>
  <si>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</si>
  <si>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</si>
  <si>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</si>
  <si>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</si>
  <si>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</si>
  <si>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</si>
  <si>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</si>
  <si>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</si>
  <si>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</si>
  <si>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</si>
  <si>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</si>
  <si>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</si>
  <si>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</si>
  <si>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</si>
  <si>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</si>
  <si>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</si>
  <si>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</si>
  <si>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</si>
  <si>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</si>
  <si>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</si>
  <si>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</si>
  <si>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</si>
  <si>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</si>
  <si>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</si>
  <si>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</si>
  <si>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</si>
  <si>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</si>
  <si>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</si>
  <si>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</si>
  <si>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</si>
  <si>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</si>
  <si>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</si>
  <si>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</si>
  <si>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</si>
  <si>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</si>
  <si>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</si>
  <si>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</si>
  <si>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</si>
  <si>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</si>
  <si>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</si>
  <si>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</si>
  <si>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</si>
  <si>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</si>
  <si>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</si>
  <si>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</si>
  <si>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</si>
  <si>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</si>
  <si>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</si>
  <si>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</si>
  <si>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</si>
  <si>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</si>
  <si>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</si>
  <si>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</si>
  <si>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</si>
  <si>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</si>
  <si>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</si>
  <si>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</si>
  <si>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</si>
  <si>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</si>
  <si>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</si>
  <si>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</si>
  <si>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</si>
  <si>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</si>
  <si>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</si>
  <si>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</si>
  <si>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</si>
  <si>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</si>
  <si>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</si>
  <si>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</si>
  <si>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</si>
  <si>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</si>
  <si>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</si>
  <si>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</si>
  <si>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</si>
  <si>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</si>
  <si>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</si>
  <si>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</si>
  <si>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</si>
  <si>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</si>
  <si>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</si>
  <si>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</si>
  <si>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</si>
  <si>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</si>
  <si>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</si>
  <si>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</si>
  <si>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</si>
  <si>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</si>
  <si>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</si>
  <si>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</si>
  <si>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</si>
  <si>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</si>
  <si>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</si>
  <si>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</si>
  <si>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</si>
  <si>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</si>
  <si>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</si>
  <si>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</si>
  <si>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</si>
  <si>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</si>
  <si>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</si>
  <si>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</si>
  <si>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</si>
  <si>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</si>
  <si>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</si>
  <si>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</si>
  <si>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</si>
  <si>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</si>
  <si>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</si>
  <si>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</si>
  <si>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</si>
  <si>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</si>
  <si>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</si>
  <si>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</si>
  <si>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</si>
  <si>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</si>
  <si>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</si>
  <si>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</si>
  <si>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</si>
  <si>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</si>
  <si>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</si>
  <si>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</si>
  <si>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</si>
  <si>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</si>
  <si>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</si>
  <si>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</si>
  <si>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</si>
  <si>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</si>
  <si>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</si>
  <si>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</si>
  <si>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</si>
  <si>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</si>
  <si>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</si>
  <si>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</si>
  <si>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</si>
  <si>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</si>
  <si>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</si>
  <si>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</si>
  <si>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</si>
  <si>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</si>
  <si>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</si>
  <si>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</si>
  <si>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</si>
  <si>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</si>
  <si>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</si>
  <si>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</si>
  <si>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</si>
  <si>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</si>
  <si>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</si>
  <si>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</si>
  <si>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</si>
  <si>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</si>
  <si>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</si>
  <si>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</si>
  <si>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</si>
  <si>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</si>
  <si>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</si>
  <si>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</si>
  <si>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</si>
  <si>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</si>
  <si>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</si>
  <si>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</si>
  <si>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</si>
  <si>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</si>
  <si>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</si>
  <si>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</si>
  <si>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</si>
  <si>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</si>
  <si>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</si>
  <si>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</si>
  <si>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</si>
  <si>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</si>
  <si>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</si>
  <si>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</si>
  <si>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</si>
  <si>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</si>
  <si>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</si>
  <si>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</si>
  <si>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</si>
  <si>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</si>
  <si>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</si>
  <si>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</si>
  <si>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</si>
  <si>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</si>
  <si>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</si>
  <si>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</si>
  <si>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</si>
  <si>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</si>
  <si>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</si>
  <si>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</si>
  <si>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</si>
  <si>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</si>
  <si>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</si>
  <si>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</si>
  <si>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</si>
  <si>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</si>
  <si>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</si>
  <si>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</si>
  <si>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</si>
  <si>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</si>
  <si>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</si>
  <si>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</si>
  <si>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</si>
  <si>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</si>
  <si>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</si>
  <si>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</si>
  <si>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</si>
  <si>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</si>
  <si>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</si>
  <si>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</si>
  <si>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</si>
  <si>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</si>
  <si>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</si>
  <si>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</si>
  <si>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</si>
  <si>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</si>
  <si>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</si>
  <si>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</si>
  <si>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</si>
  <si>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</si>
  <si>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</si>
  <si>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</si>
  <si>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</si>
  <si>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</si>
  <si>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</si>
  <si>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</si>
  <si>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</si>
  <si>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</si>
  <si>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</si>
  <si>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</si>
  <si>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</si>
  <si>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</si>
  <si>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</si>
  <si>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</si>
  <si>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</si>
  <si>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</si>
  <si>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</si>
  <si>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</si>
  <si>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</si>
  <si>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</si>
  <si>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</si>
  <si>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</si>
  <si>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</si>
  <si>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</si>
  <si>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</si>
  <si>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</si>
  <si>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</si>
  <si>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</si>
  <si>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</si>
  <si>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</si>
  <si>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</si>
  <si>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</si>
  <si>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</si>
  <si>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</si>
  <si>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</si>
  <si>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</si>
  <si>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</si>
  <si>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</si>
  <si>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</si>
  <si>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</si>
  <si>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</si>
  <si>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</si>
  <si>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</si>
  <si>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</si>
  <si>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</si>
  <si>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</si>
  <si>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</si>
  <si>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</si>
  <si>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</si>
  <si>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</si>
  <si>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</si>
  <si>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</si>
  <si>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</si>
  <si>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</si>
  <si>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</si>
  <si>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</si>
  <si>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</si>
  <si>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</si>
  <si>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</si>
  <si>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</si>
  <si>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</si>
  <si>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</si>
  <si>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</si>
  <si>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</si>
  <si>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</si>
  <si>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</si>
  <si>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</si>
  <si>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</si>
  <si>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</si>
  <si>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</si>
  <si>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</si>
  <si>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</si>
  <si>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</si>
  <si>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</si>
  <si>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</si>
  <si>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</si>
  <si>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</si>
  <si>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</si>
  <si>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</si>
  <si>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</si>
  <si>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</si>
  <si>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</si>
  <si>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</si>
  <si>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</si>
  <si>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</si>
  <si>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</si>
  <si>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</si>
  <si>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</si>
  <si>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</si>
  <si>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</si>
  <si>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</si>
  <si>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</si>
  <si>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</si>
  <si>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</si>
  <si>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</si>
  <si>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</si>
  <si>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</si>
  <si>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</si>
  <si>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</si>
  <si>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</si>
  <si>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</si>
  <si>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</si>
  <si>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</si>
  <si>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</si>
  <si>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</si>
  <si>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</si>
  <si>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</si>
  <si>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</si>
  <si>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</si>
  <si>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</si>
  <si>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</si>
  <si>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</si>
  <si>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</si>
  <si>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</si>
  <si>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</si>
  <si>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</si>
  <si>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</si>
  <si>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</si>
  <si>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</si>
  <si>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</si>
  <si>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</si>
  <si>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</si>
  <si>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</si>
  <si>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</si>
  <si>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</si>
  <si>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</si>
  <si>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</si>
  <si>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</si>
  <si>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</si>
  <si>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</si>
  <si>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</si>
  <si>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</si>
  <si>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</si>
  <si>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</si>
  <si>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</si>
  <si>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</si>
  <si>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</si>
  <si>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</si>
  <si>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</si>
  <si>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</si>
  <si>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</si>
  <si>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</si>
  <si>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</si>
  <si>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</si>
  <si>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</si>
  <si>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</si>
  <si>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</si>
  <si>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</si>
  <si>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</si>
  <si>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</si>
  <si>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</si>
  <si>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</si>
  <si>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</si>
  <si>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</si>
  <si>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</si>
  <si>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</si>
  <si>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</si>
  <si>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</si>
  <si>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</si>
  <si>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</si>
  <si>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</si>
  <si>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</si>
  <si>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</si>
  <si>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</si>
  <si>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</si>
  <si>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</si>
  <si>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</si>
  <si>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</si>
  <si>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</si>
  <si>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</si>
  <si>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</si>
  <si>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</si>
  <si>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</si>
  <si>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</si>
  <si>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</si>
  <si>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</si>
  <si>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</si>
  <si>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</si>
  <si>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</si>
  <si>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</si>
  <si>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</si>
  <si>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</si>
  <si>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</si>
  <si>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</si>
  <si>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</si>
  <si>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</si>
  <si>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</si>
  <si>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</si>
  <si>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</si>
  <si>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</si>
  <si>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</si>
  <si>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</si>
  <si>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</si>
  <si>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</si>
  <si>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</si>
  <si>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</si>
  <si>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</si>
  <si>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</si>
  <si>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</si>
  <si>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</si>
  <si>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</si>
  <si>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</si>
  <si>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</si>
  <si>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</si>
  <si>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</si>
  <si>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</si>
  <si>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</si>
  <si>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</si>
  <si>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</si>
  <si>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</si>
  <si>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</si>
  <si>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</si>
  <si>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</si>
  <si>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</si>
  <si>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</si>
  <si>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</si>
  <si>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</si>
  <si>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</si>
  <si>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</si>
  <si>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</si>
  <si>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</si>
  <si>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</si>
  <si>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</si>
  <si>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</si>
  <si>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</si>
  <si>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</si>
  <si>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</si>
  <si>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</si>
  <si>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</si>
  <si>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</si>
  <si>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</si>
  <si>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</si>
  <si>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</si>
  <si>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</si>
  <si>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</si>
  <si>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</si>
  <si>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</si>
  <si>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</si>
  <si>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</si>
  <si>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</si>
  <si>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</si>
  <si>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</si>
  <si>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</si>
  <si>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</si>
  <si>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</si>
  <si>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</si>
  <si>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</si>
  <si>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</si>
  <si>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</si>
  <si>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</si>
  <si>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</si>
  <si>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</si>
  <si>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</si>
  <si>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</si>
  <si>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</si>
  <si>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</si>
  <si>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</si>
  <si>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</si>
  <si>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</si>
  <si>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</si>
  <si>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</si>
  <si>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</si>
  <si>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</si>
  <si>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</si>
  <si>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</si>
  <si>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</si>
  <si>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</si>
  <si>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</si>
  <si>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</si>
  <si>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</si>
  <si>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</si>
  <si>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</si>
  <si>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</si>
  <si>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</si>
  <si>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</si>
  <si>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</si>
  <si>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</si>
  <si>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</si>
  <si>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</si>
  <si>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</si>
  <si>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</si>
  <si>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</si>
  <si>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</si>
  <si>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</si>
  <si>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</si>
  <si>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</si>
  <si>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</si>
  <si>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</si>
  <si>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</si>
  <si>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</si>
  <si>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</si>
  <si>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</si>
  <si>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</si>
  <si>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</si>
  <si>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</si>
  <si>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</si>
  <si>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</si>
  <si>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</si>
  <si>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</si>
  <si>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</si>
  <si>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</si>
  <si>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</si>
  <si>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</si>
  <si>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</si>
  <si>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</si>
  <si>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</si>
  <si>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</si>
  <si>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</si>
  <si>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</si>
  <si>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</si>
  <si>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</si>
  <si>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</si>
  <si>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</si>
  <si>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</si>
  <si>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</si>
  <si>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</si>
  <si>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</si>
  <si>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</si>
  <si>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</si>
  <si>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</si>
  <si>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</si>
  <si>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</si>
  <si>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</si>
  <si>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</si>
  <si>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</si>
  <si>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</si>
  <si>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</si>
  <si>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</si>
  <si>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</si>
  <si>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</si>
  <si>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</si>
  <si>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</si>
  <si>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</si>
  <si>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</si>
  <si>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</si>
  <si>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</si>
  <si>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</si>
  <si>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</si>
  <si>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</si>
  <si>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</si>
  <si>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</si>
  <si>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</si>
  <si>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</si>
  <si>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</si>
  <si>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</si>
  <si>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</si>
  <si>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</si>
  <si>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</si>
  <si>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</si>
  <si>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</si>
  <si>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</si>
  <si>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</si>
  <si>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</si>
  <si>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</si>
  <si>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</si>
  <si>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</si>
  <si>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</si>
  <si>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</si>
  <si>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</si>
  <si>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</si>
  <si>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</si>
  <si>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</si>
  <si>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</si>
  <si>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</si>
  <si>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</si>
  <si>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</si>
  <si>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</si>
  <si>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</si>
  <si>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</si>
  <si>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</si>
  <si>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</si>
  <si>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</si>
  <si>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</si>
  <si>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</si>
  <si>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</si>
  <si>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</si>
  <si>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</si>
  <si>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</si>
  <si>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</si>
  <si>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</si>
  <si>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</si>
  <si>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</si>
  <si>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</si>
  <si>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</si>
  <si>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</si>
  <si>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</si>
  <si>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</si>
  <si>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</si>
  <si>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</si>
  <si>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</si>
  <si>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</si>
  <si>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</si>
  <si>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</si>
  <si>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</si>
  <si>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</si>
  <si>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</si>
  <si>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</si>
  <si>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</si>
  <si>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</si>
  <si>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</si>
  <si>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</si>
  <si>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</si>
  <si>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</si>
  <si>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</si>
  <si>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</si>
  <si>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</si>
  <si>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</si>
  <si>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</si>
  <si>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</si>
  <si>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</si>
  <si>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</si>
  <si>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</si>
  <si>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</si>
  <si>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</si>
  <si>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</si>
  <si>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</si>
  <si>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</si>
  <si>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</si>
  <si>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</si>
  <si>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</si>
  <si>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</si>
  <si>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</si>
  <si>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</si>
  <si>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</si>
  <si>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</si>
  <si>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</si>
  <si>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</si>
  <si>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</si>
  <si>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</si>
  <si>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</si>
  <si>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</si>
  <si>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</si>
  <si>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</si>
  <si>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</si>
  <si>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</si>
  <si>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</si>
  <si>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</si>
  <si>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</si>
  <si>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</si>
  <si>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</si>
  <si>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</si>
  <si>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</si>
  <si>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</si>
  <si>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</si>
  <si>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</si>
  <si>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</si>
  <si>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</si>
  <si>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</si>
  <si>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</si>
  <si>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</si>
  <si>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</si>
  <si>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</si>
  <si>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</si>
  <si>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</si>
  <si>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</si>
  <si>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</si>
  <si>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</si>
  <si>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</si>
  <si>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</si>
  <si>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</si>
  <si>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</si>
  <si>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</si>
  <si>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</si>
  <si>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</si>
  <si>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</si>
  <si>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</si>
  <si>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</si>
  <si>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</si>
  <si>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</si>
  <si>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</si>
  <si>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</si>
  <si>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</si>
  <si>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</si>
  <si>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</si>
  <si>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</si>
  <si>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</si>
  <si>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</si>
  <si>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</si>
  <si>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</si>
  <si>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</si>
  <si>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</si>
  <si>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</si>
  <si>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</si>
  <si>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</si>
  <si>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</si>
  <si>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</si>
  <si>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</si>
  <si>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</si>
  <si>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</si>
  <si>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</si>
  <si>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</si>
  <si>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</si>
  <si>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</si>
  <si>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</si>
  <si>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</si>
  <si>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</si>
  <si>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</si>
  <si>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</si>
  <si>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</si>
  <si>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</si>
  <si>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</si>
  <si>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</si>
  <si>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</si>
  <si>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</si>
  <si>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</si>
  <si>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</si>
  <si>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</si>
  <si>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</si>
  <si>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</si>
  <si>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</si>
  <si>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</si>
  <si>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</si>
  <si>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</si>
  <si>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</si>
  <si>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</si>
  <si>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</si>
  <si>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</si>
  <si>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</si>
  <si>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</si>
  <si>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</si>
  <si>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</si>
  <si>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</si>
  <si>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</si>
  <si>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</si>
  <si>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</si>
  <si>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</si>
  <si>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</si>
  <si>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</si>
  <si>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</si>
  <si>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</si>
  <si>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</si>
  <si>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</si>
  <si>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</si>
  <si>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</si>
  <si>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</si>
  <si>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</si>
  <si>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</si>
  <si>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</si>
  <si>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</si>
  <si>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</si>
  <si>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</si>
  <si>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</si>
  <si>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</si>
  <si>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</si>
  <si>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</si>
  <si>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</si>
  <si>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</si>
  <si>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</si>
  <si>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</si>
  <si>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</si>
  <si>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</si>
  <si>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</si>
  <si>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</si>
  <si>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</si>
  <si>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</si>
  <si>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</si>
  <si>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</si>
  <si>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</si>
  <si>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</si>
  <si>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</si>
  <si>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</si>
  <si>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</si>
  <si>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</si>
  <si>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</si>
  <si>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</si>
  <si>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</si>
  <si>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</si>
  <si>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</si>
  <si>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</si>
  <si>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</si>
  <si>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</si>
  <si>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</si>
  <si>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</si>
  <si>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</si>
  <si>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</si>
  <si>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</si>
  <si>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</si>
  <si>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</si>
  <si>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</si>
  <si>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</si>
  <si>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</si>
  <si>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</si>
  <si>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</si>
  <si>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</si>
  <si>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</si>
  <si>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</si>
  <si>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</si>
  <si>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</si>
  <si>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</si>
  <si>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</si>
  <si>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</si>
  <si>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</si>
  <si>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</si>
  <si>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</si>
  <si>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</si>
  <si>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</si>
  <si>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</si>
  <si>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</si>
  <si>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</si>
  <si>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</si>
  <si>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</si>
  <si>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</si>
  <si>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</si>
  <si>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</si>
  <si>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</si>
  <si>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</si>
  <si>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</si>
  <si>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</si>
  <si>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</si>
  <si>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</si>
  <si>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</si>
  <si>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</si>
  <si>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</si>
  <si>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</si>
  <si>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</si>
  <si>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</si>
  <si>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</si>
  <si>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</si>
  <si>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</si>
  <si>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</si>
  <si>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</si>
  <si>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</si>
  <si>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</si>
  <si>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</si>
  <si>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</si>
  <si>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</si>
  <si>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</si>
  <si>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</si>
  <si>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</si>
  <si>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</si>
  <si>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</si>
  <si>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</si>
  <si>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</si>
  <si>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</si>
  <si>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</si>
  <si>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</si>
  <si>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</si>
  <si>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</si>
  <si>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</si>
  <si>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</si>
  <si>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</si>
  <si>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</si>
  <si>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</si>
  <si>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</si>
  <si>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</si>
  <si>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</si>
  <si>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</si>
  <si>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</si>
  <si>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</si>
  <si>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</si>
  <si>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</si>
  <si>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</si>
  <si>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</si>
  <si>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</si>
  <si>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</si>
  <si>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</si>
  <si>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</si>
  <si>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</si>
  <si>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</si>
  <si>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</si>
  <si>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</si>
  <si>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</si>
  <si>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</si>
  <si>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</si>
  <si>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</si>
  <si>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</si>
  <si>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</si>
  <si>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</si>
  <si>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</si>
  <si>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</si>
  <si>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</si>
  <si>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</si>
  <si>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</si>
  <si>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</si>
  <si>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</si>
  <si>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</si>
  <si>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</si>
  <si>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</si>
  <si>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</si>
  <si>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</si>
  <si>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</si>
  <si>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</si>
  <si>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</si>
  <si>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</si>
  <si>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</si>
  <si>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</si>
  <si>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</si>
  <si>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</si>
  <si>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</si>
  <si>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</si>
  <si>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</si>
  <si>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</si>
  <si>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</si>
  <si>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</si>
  <si>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</si>
  <si>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</si>
  <si>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</si>
  <si>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</si>
  <si>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</si>
  <si>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</si>
  <si>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</si>
  <si>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</si>
  <si>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</si>
  <si>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</si>
  <si>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</si>
  <si>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</si>
  <si>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</si>
  <si>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</si>
  <si>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</si>
  <si>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</si>
  <si>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</si>
  <si>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</si>
  <si>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</si>
  <si>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</si>
  <si>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</si>
  <si>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</si>
  <si>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</si>
  <si>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</si>
  <si>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</si>
  <si>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</si>
  <si>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</si>
  <si>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</si>
  <si>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</si>
  <si>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</si>
  <si>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</si>
  <si>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</si>
  <si>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</si>
  <si>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</si>
  <si>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</si>
  <si>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</si>
  <si>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</si>
  <si>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</si>
  <si>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</si>
  <si>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</si>
  <si>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</si>
  <si>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</si>
  <si>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</si>
  <si>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</si>
  <si>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</si>
  <si>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</si>
  <si>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</si>
  <si>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</si>
  <si>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</si>
  <si>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</si>
  <si>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</si>
  <si>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</si>
  <si>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</si>
  <si>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</si>
  <si>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</si>
  <si>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</si>
  <si>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</si>
  <si>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</si>
  <si>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</si>
  <si>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</si>
  <si>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</si>
  <si>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</si>
  <si>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</si>
  <si>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</si>
  <si>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</si>
  <si>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</si>
  <si>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</si>
  <si>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</si>
  <si>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</si>
  <si>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</si>
  <si>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</si>
  <si>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</si>
  <si>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</si>
  <si>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</si>
  <si>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</si>
  <si>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</si>
  <si>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</si>
  <si>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</si>
  <si>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</si>
  <si>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</si>
  <si>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</si>
  <si>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</si>
  <si>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</si>
  <si>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</si>
  <si>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</si>
  <si>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</si>
  <si>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</si>
  <si>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</si>
  <si>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</si>
  <si>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</si>
  <si>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</si>
  <si>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</si>
  <si>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</si>
  <si>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</si>
  <si>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</si>
  <si>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</si>
  <si>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</si>
  <si>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</si>
  <si>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</si>
  <si>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</si>
  <si>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</si>
  <si>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</si>
  <si>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</si>
  <si>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</si>
  <si>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</si>
  <si>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</si>
  <si>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</si>
  <si>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</si>
  <si>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</si>
  <si>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</si>
  <si>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</si>
  <si>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</si>
  <si>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</si>
  <si>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</si>
  <si>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</si>
  <si>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</si>
  <si>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</si>
  <si>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</si>
  <si>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</si>
  <si>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</si>
  <si>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</si>
  <si>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</si>
  <si>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</si>
  <si>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</si>
  <si>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</si>
  <si>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</si>
  <si>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</si>
  <si>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</si>
  <si>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</si>
  <si>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</si>
  <si>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</si>
  <si>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</si>
  <si>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</si>
  <si>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</si>
  <si>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</si>
  <si>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</si>
  <si>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</si>
  <si>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</si>
  <si>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</si>
  <si>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</si>
  <si>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</si>
  <si>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</si>
  <si>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</si>
  <si>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</si>
  <si>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</si>
  <si>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</si>
  <si>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</si>
  <si>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</si>
  <si>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</si>
  <si>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</si>
  <si>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</si>
  <si>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</si>
  <si>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</si>
  <si>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</si>
  <si>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</si>
  <si>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</si>
  <si>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</si>
  <si>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</si>
  <si>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</si>
  <si>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</si>
  <si>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</si>
  <si>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</si>
  <si>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</si>
  <si>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</si>
  <si>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</si>
  <si>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</si>
  <si>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</si>
  <si>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</si>
  <si>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</si>
  <si>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</si>
  <si>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</si>
  <si>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</si>
  <si>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</si>
  <si>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</si>
  <si>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</si>
  <si>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</si>
  <si>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</si>
  <si>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</si>
  <si>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</si>
  <si>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</si>
  <si>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</si>
  <si>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</si>
  <si>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</si>
  <si>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</si>
  <si>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</si>
  <si>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</si>
  <si>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</si>
  <si>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</si>
  <si>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</si>
  <si>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</si>
  <si>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</si>
  <si>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</si>
  <si>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</si>
  <si>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</si>
  <si>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</si>
  <si>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</si>
  <si>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</si>
  <si>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</si>
  <si>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</si>
  <si>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</si>
  <si>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</si>
  <si>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</si>
  <si>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</si>
  <si>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</si>
  <si>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</si>
  <si>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</si>
  <si>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</si>
  <si>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</si>
  <si>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</si>
  <si>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</si>
  <si>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</si>
  <si>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</si>
  <si>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</si>
  <si>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</si>
  <si>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</si>
  <si>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</si>
  <si>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</si>
  <si>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</si>
  <si>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</si>
  <si>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</si>
  <si>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</si>
  <si>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</si>
  <si>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</si>
  <si>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</si>
  <si>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</si>
  <si>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</si>
  <si>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</si>
  <si>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</si>
  <si>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</si>
  <si>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</si>
  <si>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</si>
  <si>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</si>
  <si>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</si>
  <si>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</si>
  <si>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</si>
  <si>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</si>
  <si>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</si>
  <si>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</si>
  <si>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</si>
  <si>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</si>
  <si>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</si>
  <si>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</si>
  <si>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</si>
  <si>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</si>
  <si>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</si>
  <si>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</si>
  <si>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</si>
  <si>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</si>
  <si>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</si>
  <si>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</si>
  <si>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</si>
  <si>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</si>
  <si>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</si>
  <si>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</si>
  <si>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</si>
  <si>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</si>
  <si>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</si>
  <si>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</si>
  <si>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</si>
  <si>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</si>
  <si>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</si>
  <si>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</si>
  <si>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</si>
  <si>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</si>
  <si>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</si>
  <si>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</si>
  <si>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</si>
  <si>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</si>
  <si>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</si>
  <si>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</si>
  <si>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</si>
  <si>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</si>
  <si>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</si>
  <si>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</si>
  <si>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</si>
  <si>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</si>
  <si>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</si>
  <si>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</si>
  <si>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</si>
  <si>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</si>
  <si>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</si>
  <si>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</si>
  <si>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</si>
  <si>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</si>
  <si>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</si>
  <si>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</si>
  <si>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</si>
  <si>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</si>
  <si>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</si>
  <si>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</si>
  <si>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</si>
  <si>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</si>
  <si>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</si>
  <si>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</si>
  <si>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</si>
  <si>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</si>
  <si>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</si>
  <si>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</si>
  <si>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</si>
  <si>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</si>
  <si>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</si>
  <si>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</si>
  <si>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</si>
  <si>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</si>
  <si>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</si>
  <si>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</si>
  <si>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</si>
  <si>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</si>
  <si>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</si>
  <si>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</si>
  <si>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</si>
  <si>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</si>
  <si>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</si>
  <si>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</si>
  <si>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</si>
  <si>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</si>
  <si>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</si>
  <si>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</si>
  <si>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</si>
  <si>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</si>
  <si>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</si>
  <si>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</si>
  <si>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</si>
  <si>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</si>
  <si>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</si>
  <si>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</si>
  <si>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</si>
  <si>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</si>
  <si>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</si>
  <si>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</si>
  <si>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</si>
  <si>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</si>
  <si>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</si>
  <si>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</si>
  <si>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</si>
  <si>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</si>
  <si>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</si>
  <si>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</si>
  <si>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</si>
  <si>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</si>
  <si>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</si>
  <si>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</si>
  <si>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</si>
  <si>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</si>
  <si>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</si>
  <si>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</si>
  <si>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</si>
  <si>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</si>
  <si>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</si>
  <si>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</si>
  <si>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</si>
  <si>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</si>
  <si>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</si>
  <si>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</si>
  <si>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</si>
  <si>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</si>
  <si>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</si>
  <si>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</si>
  <si>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</si>
  <si>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</si>
  <si>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</si>
  <si>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</si>
  <si>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</si>
  <si>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</si>
  <si>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</si>
  <si>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</si>
  <si>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</si>
  <si>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</si>
  <si>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</si>
  <si>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</si>
  <si>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</si>
  <si>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</si>
  <si>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</si>
  <si>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</si>
  <si>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</si>
  <si>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</si>
  <si>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</si>
  <si>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</si>
  <si>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</si>
  <si>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</si>
  <si>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</si>
  <si>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</si>
  <si>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</si>
  <si>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</si>
  <si>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</si>
  <si>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</si>
  <si>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</si>
  <si>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</si>
  <si>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</si>
  <si>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</si>
  <si>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</si>
  <si>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</si>
  <si>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</si>
  <si>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</si>
  <si>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</si>
  <si>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</si>
  <si>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</si>
  <si>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</si>
  <si>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</si>
  <si>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</si>
  <si>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</si>
  <si>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</si>
  <si>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</si>
  <si>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</si>
  <si>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</si>
  <si>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</si>
  <si>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</si>
  <si>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</si>
  <si>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</si>
  <si>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</si>
  <si>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</si>
  <si>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</si>
  <si>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</si>
  <si>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</si>
  <si>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</si>
  <si>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</si>
  <si>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</si>
  <si>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</si>
  <si>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</si>
  <si>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</si>
  <si>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</si>
  <si>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</si>
  <si>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</si>
  <si>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</si>
  <si>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</si>
  <si>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</si>
  <si>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</si>
  <si>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</si>
  <si>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</si>
  <si>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</si>
  <si>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</si>
  <si>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</si>
  <si>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</si>
  <si>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</si>
  <si>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</si>
  <si>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</si>
  <si>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</si>
  <si>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</si>
  <si>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</si>
  <si>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</si>
  <si>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</si>
  <si>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</si>
  <si>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</si>
  <si>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</si>
  <si>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</si>
  <si>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</si>
  <si>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</si>
  <si>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</si>
  <si>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</si>
  <si>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</si>
  <si>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</si>
  <si>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</si>
  <si>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</si>
  <si>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</si>
  <si>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</si>
  <si>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</si>
  <si>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</si>
  <si>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</si>
  <si>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</si>
  <si>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</si>
  <si>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</si>
  <si>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</si>
  <si>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</si>
  <si>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</si>
  <si>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</si>
  <si>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</si>
  <si>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</si>
  <si>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</si>
  <si>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</si>
  <si>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</si>
  <si>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</si>
  <si>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</si>
  <si>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</si>
  <si>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</si>
  <si>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</si>
  <si>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</si>
  <si>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</si>
  <si>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</si>
  <si>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</si>
  <si>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</si>
  <si>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</si>
  <si>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</si>
  <si>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</si>
  <si>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</si>
  <si>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</si>
  <si>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</si>
  <si>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</si>
  <si>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</si>
  <si>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</si>
  <si>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</si>
  <si>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</si>
  <si>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</si>
  <si>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</si>
  <si>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</si>
  <si>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</si>
  <si>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</si>
  <si>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</si>
  <si>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</si>
  <si>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</si>
  <si>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</si>
  <si>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</si>
  <si>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</si>
  <si>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</si>
  <si>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</si>
  <si>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</si>
  <si>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</si>
  <si>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</si>
  <si>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</si>
  <si>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</si>
  <si>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</si>
  <si>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</si>
  <si>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</si>
  <si>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</si>
  <si>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</si>
  <si>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</si>
  <si>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</si>
  <si>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</si>
  <si>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</si>
  <si>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</si>
  <si>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</si>
  <si>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</si>
  <si>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</si>
  <si>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</si>
  <si>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</si>
  <si>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</si>
  <si>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</si>
  <si>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</si>
  <si>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</si>
  <si>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</si>
  <si>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</si>
  <si>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</si>
  <si>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</si>
  <si>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</si>
  <si>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</si>
  <si>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</si>
  <si>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</si>
  <si>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</si>
  <si>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</si>
  <si>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</si>
  <si>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</si>
  <si>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</si>
  <si>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</si>
  <si>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</si>
  <si>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</si>
  <si>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</si>
  <si>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</si>
  <si>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</si>
  <si>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</si>
  <si>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</si>
  <si>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</si>
  <si>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</si>
  <si>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</si>
  <si>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</si>
  <si>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</si>
  <si>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</si>
  <si>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</si>
  <si>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</si>
  <si>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</si>
  <si>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</si>
  <si>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</si>
  <si>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</si>
  <si>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</si>
  <si>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</si>
  <si>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</si>
  <si>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</si>
  <si>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</si>
  <si>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</si>
  <si>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</si>
  <si>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</si>
  <si>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</si>
  <si>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</si>
  <si>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</si>
  <si>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</si>
  <si>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</si>
  <si>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</si>
  <si>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</si>
  <si>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</si>
  <si>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</si>
  <si>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</si>
  <si>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</si>
  <si>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</si>
  <si>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</si>
  <si>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</si>
  <si>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</si>
  <si>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</si>
  <si>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</si>
  <si>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</si>
  <si>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</si>
  <si>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</si>
  <si>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</si>
  <si>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</si>
  <si>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</si>
  <si>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</si>
  <si>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</si>
  <si>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</si>
  <si>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</si>
  <si>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</si>
  <si>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</si>
  <si>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</si>
  <si>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</si>
  <si>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</si>
  <si>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</si>
  <si>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</si>
  <si>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</si>
  <si>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</si>
  <si>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</si>
  <si>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</si>
  <si>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</si>
  <si>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</si>
  <si>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</si>
  <si>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</si>
  <si>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</si>
  <si>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</si>
  <si>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</si>
  <si>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</si>
  <si>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</si>
  <si>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</si>
  <si>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</si>
  <si>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</si>
  <si>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</si>
  <si>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</si>
  <si>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</si>
  <si>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</si>
  <si>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</si>
  <si>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</si>
  <si>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</si>
  <si>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</si>
  <si>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</si>
  <si>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</si>
  <si>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</si>
  <si>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</si>
  <si>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</si>
  <si>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</si>
  <si>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</si>
  <si>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</si>
  <si>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</si>
  <si>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</si>
  <si>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</si>
  <si>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</si>
  <si>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</si>
  <si>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</si>
  <si>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</si>
  <si>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</si>
  <si>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</si>
  <si>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</si>
  <si>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</si>
  <si>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</si>
  <si>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</si>
  <si>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</si>
  <si>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</si>
  <si>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</si>
  <si>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</si>
  <si>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</si>
  <si>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</si>
  <si>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</si>
  <si>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</si>
  <si>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</si>
  <si>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</si>
  <si>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</si>
  <si>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</si>
  <si>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</si>
  <si>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</si>
  <si>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</si>
  <si>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</si>
  <si>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</si>
  <si>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</si>
  <si>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</si>
  <si>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</si>
  <si>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</si>
  <si>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</si>
  <si>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</si>
  <si>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</si>
  <si>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</si>
  <si>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</si>
  <si>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</si>
  <si>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</si>
  <si>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</si>
  <si>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</si>
  <si>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</si>
  <si>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</si>
  <si>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</si>
  <si>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</si>
  <si>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</si>
  <si>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</si>
  <si>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</si>
  <si>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</si>
  <si>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</si>
  <si>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</si>
  <si>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</si>
  <si>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</si>
  <si>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</si>
  <si>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</si>
  <si>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</si>
  <si>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</si>
  <si>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</si>
  <si>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</si>
  <si>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</si>
  <si>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</si>
  <si>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</si>
  <si>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</si>
  <si>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</si>
  <si>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</si>
  <si>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</si>
  <si>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</si>
  <si>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</si>
  <si>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</si>
  <si>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</si>
  <si>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</si>
  <si>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</si>
  <si>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</si>
  <si>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</si>
  <si>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</si>
  <si>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</si>
  <si>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</si>
  <si>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</si>
  <si>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</si>
  <si>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</si>
  <si>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</si>
  <si>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</si>
  <si>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</si>
  <si>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</si>
  <si>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</si>
  <si>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</si>
  <si>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</si>
  <si>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</si>
  <si>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</si>
  <si>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</si>
  <si>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</si>
  <si>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</si>
  <si>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</si>
  <si>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</si>
  <si>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</si>
  <si>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</si>
  <si>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</si>
  <si>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</si>
  <si>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</si>
  <si>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</si>
  <si>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</si>
  <si>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</si>
  <si>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</si>
  <si>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</si>
  <si>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</si>
  <si>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</si>
  <si>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</si>
  <si>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</si>
  <si>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</si>
  <si>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</si>
  <si>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</si>
  <si>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</si>
  <si>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</si>
  <si>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</si>
  <si>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</si>
  <si>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</si>
  <si>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</si>
  <si>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</si>
  <si>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</si>
  <si>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</si>
  <si>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</si>
  <si>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</si>
  <si>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</si>
  <si>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</si>
  <si>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</si>
  <si>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</si>
  <si>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</si>
  <si>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</si>
  <si>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</si>
  <si>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</si>
  <si>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</si>
  <si>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</si>
  <si>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</si>
  <si>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</si>
  <si>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</si>
  <si>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</si>
  <si>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</si>
  <si>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</si>
  <si>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</si>
  <si>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</si>
  <si>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</si>
  <si>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</si>
  <si>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</si>
  <si>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</si>
  <si>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</si>
  <si>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</si>
  <si>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</si>
  <si>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</si>
  <si>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</si>
  <si>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</si>
  <si>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</si>
  <si>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</si>
  <si>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</si>
  <si>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</si>
  <si>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</si>
  <si>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</si>
  <si>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</si>
  <si>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</si>
  <si>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</si>
  <si>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</si>
  <si>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</si>
  <si>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</si>
  <si>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</si>
  <si>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</si>
  <si>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</si>
  <si>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</si>
  <si>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</si>
  <si>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</si>
  <si>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</si>
  <si>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</si>
  <si>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</si>
  <si>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</si>
  <si>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</si>
  <si>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</si>
  <si>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</si>
  <si>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</si>
  <si>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</si>
  <si>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</si>
  <si>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</si>
  <si>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</si>
  <si>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</si>
  <si>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</si>
  <si>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</si>
  <si>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</si>
  <si>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</si>
  <si>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</si>
  <si>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</si>
  <si>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</si>
  <si>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</si>
  <si>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</si>
  <si>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</si>
  <si>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</si>
  <si>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</si>
  <si>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</si>
  <si>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</si>
  <si>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</si>
  <si>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</si>
  <si>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</si>
  <si>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</si>
  <si>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</si>
  <si>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</si>
  <si>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</si>
  <si>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</si>
  <si>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</si>
  <si>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</si>
  <si>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</si>
  <si>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</si>
  <si>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</si>
  <si>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</si>
  <si>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</si>
  <si>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</si>
  <si>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</si>
  <si>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</si>
  <si>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</si>
  <si>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</si>
  <si>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</si>
  <si>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</si>
  <si>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</si>
  <si>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</si>
  <si>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</si>
  <si>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</si>
  <si>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</si>
  <si>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</si>
  <si>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</si>
  <si>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</si>
  <si>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</si>
  <si>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</si>
  <si>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</si>
  <si>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</si>
  <si>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</si>
  <si>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</si>
  <si>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</si>
  <si>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</si>
  <si>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</si>
  <si>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</si>
  <si>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</si>
  <si>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</si>
  <si>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</si>
  <si>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</si>
  <si>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</si>
  <si>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</si>
  <si>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</si>
  <si>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</si>
  <si>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</si>
  <si>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</si>
  <si>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</si>
  <si>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</si>
  <si>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</si>
  <si>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</si>
  <si>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</si>
  <si>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</si>
  <si>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</si>
  <si>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</si>
  <si>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</si>
  <si>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</si>
  <si>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</si>
  <si>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</si>
  <si>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</si>
  <si>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</si>
  <si>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</si>
  <si>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</si>
  <si>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</si>
  <si>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</si>
  <si>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</si>
  <si>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</si>
  <si>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</si>
  <si>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</si>
  <si>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</si>
  <si>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</si>
  <si>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</si>
  <si>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</si>
  <si>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</si>
  <si>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</si>
  <si>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</si>
  <si>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</si>
  <si>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</si>
  <si>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</si>
  <si>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</si>
  <si>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</si>
  <si>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</si>
  <si>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</si>
  <si>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</si>
  <si>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</si>
  <si>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</si>
  <si>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</si>
  <si>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</si>
  <si>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</si>
  <si>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</si>
  <si>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</si>
  <si>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</si>
  <si>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</si>
  <si>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</si>
  <si>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</si>
  <si>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</si>
  <si>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</si>
  <si>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</si>
  <si>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</si>
  <si>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</si>
  <si>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</si>
  <si>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</si>
  <si>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</si>
  <si>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</si>
  <si>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</si>
  <si>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</si>
  <si>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</si>
  <si>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</si>
  <si>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</si>
  <si>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</si>
  <si>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</si>
  <si>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</si>
  <si>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</si>
  <si>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</si>
  <si>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</si>
  <si>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</si>
  <si>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</si>
  <si>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</si>
  <si>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</si>
  <si>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</si>
  <si>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</si>
  <si>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</si>
  <si>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</si>
  <si>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</si>
  <si>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</si>
  <si>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</si>
  <si>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</si>
  <si>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</si>
  <si>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</si>
  <si>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</si>
  <si>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</si>
  <si>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</si>
  <si>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</si>
  <si>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</si>
  <si>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</si>
  <si>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</si>
  <si>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</si>
  <si>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</si>
  <si>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</si>
  <si>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</si>
  <si>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</si>
  <si>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</si>
  <si>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</si>
  <si>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</si>
  <si>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</si>
  <si>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</si>
  <si>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</si>
  <si>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</si>
  <si>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</si>
  <si>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</si>
  <si>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</si>
  <si>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</si>
  <si>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</si>
  <si>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</si>
  <si>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</si>
  <si>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</si>
  <si>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</si>
  <si>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</si>
  <si>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</si>
  <si>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</si>
  <si>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</si>
  <si>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</si>
  <si>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</si>
  <si>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</si>
  <si>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</si>
  <si>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</si>
  <si>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</si>
  <si>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</si>
  <si>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</si>
  <si>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</si>
  <si>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</si>
  <si>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</si>
  <si>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</si>
  <si>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</si>
  <si>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</si>
  <si>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</si>
  <si>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</si>
  <si>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</si>
  <si>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</si>
  <si>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</si>
  <si>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</si>
  <si>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</si>
  <si>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</si>
  <si>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</si>
  <si>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</si>
  <si>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</si>
  <si>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</si>
  <si>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</si>
  <si>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</si>
  <si>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</si>
  <si>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</si>
  <si>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</si>
  <si>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</si>
  <si>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</si>
  <si>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</si>
  <si>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</si>
  <si>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</si>
  <si>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</si>
  <si>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</si>
  <si>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</si>
  <si>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</si>
  <si>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</si>
  <si>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</si>
  <si>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</si>
  <si>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</si>
  <si>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</si>
  <si>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</si>
  <si>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</si>
  <si>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</si>
  <si>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</si>
  <si>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</si>
  <si>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</si>
  <si>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</si>
  <si>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</si>
  <si>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</si>
  <si>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</si>
  <si>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</si>
  <si>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</si>
  <si>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</si>
  <si>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</si>
  <si>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</si>
  <si>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</si>
  <si>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</si>
  <si>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</si>
  <si>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</si>
  <si>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</si>
  <si>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</si>
  <si>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</si>
  <si>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</si>
  <si>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</si>
  <si>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</si>
  <si>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</si>
  <si>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</si>
  <si>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</si>
  <si>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</si>
  <si>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</si>
  <si>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</si>
  <si>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</si>
  <si>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</si>
  <si>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</si>
  <si>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</si>
  <si>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</si>
  <si>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</si>
  <si>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</si>
  <si>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</si>
  <si>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</si>
  <si>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</si>
  <si>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</si>
  <si>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</si>
  <si>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</si>
  <si>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</si>
  <si>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</si>
  <si>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</si>
  <si>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</si>
  <si>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</si>
  <si>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</si>
  <si>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</si>
  <si>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</si>
  <si>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</si>
  <si>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</si>
  <si>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</si>
  <si>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</si>
  <si>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</si>
  <si>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</si>
  <si>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</si>
  <si>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</si>
  <si>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</si>
  <si>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</si>
  <si>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</si>
  <si>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</si>
  <si>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</si>
  <si>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</si>
  <si>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</si>
  <si>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</si>
  <si>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</si>
  <si>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</si>
  <si>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</si>
  <si>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</si>
  <si>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</si>
  <si>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</si>
  <si>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</si>
  <si>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</si>
  <si>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</si>
  <si>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</si>
  <si>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</si>
  <si>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</si>
  <si>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</si>
  <si>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</si>
  <si>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</si>
  <si>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</si>
  <si>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</si>
  <si>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</si>
  <si>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</si>
  <si>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</si>
  <si>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</si>
  <si>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</si>
  <si>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</si>
  <si>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</si>
  <si>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</si>
  <si>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</si>
  <si>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</si>
  <si>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</si>
  <si>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</si>
  <si>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</si>
  <si>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</si>
  <si>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</si>
  <si>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</si>
  <si>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</si>
  <si>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</si>
  <si>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</si>
  <si>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</si>
  <si>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</si>
  <si>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</si>
  <si>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</si>
  <si>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</si>
  <si>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</si>
  <si>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</si>
  <si>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</si>
  <si>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</si>
  <si>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</si>
  <si>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</si>
  <si>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</si>
  <si>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</si>
  <si>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</si>
  <si>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</si>
  <si>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</si>
  <si>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</si>
  <si>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</si>
  <si>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</si>
  <si>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</si>
  <si>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</si>
  <si>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</si>
  <si>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</si>
  <si>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</si>
  <si>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</si>
  <si>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</si>
  <si>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</si>
  <si>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</si>
  <si>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</si>
  <si>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</si>
  <si>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</si>
  <si>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</si>
  <si>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</si>
  <si>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</si>
  <si>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</si>
  <si>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</si>
  <si>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</si>
  <si>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</si>
  <si>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</si>
  <si>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</si>
  <si>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</si>
  <si>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</si>
  <si>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</si>
  <si>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</si>
  <si>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</si>
  <si>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</si>
  <si>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</si>
  <si>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</si>
  <si>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</si>
  <si>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</si>
  <si>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</si>
  <si>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</si>
  <si>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</si>
  <si>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</si>
  <si>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</si>
  <si>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</si>
  <si>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</si>
  <si>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</si>
  <si>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</si>
  <si>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</si>
  <si>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</si>
  <si>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</si>
  <si>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</si>
  <si>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</si>
  <si>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</si>
  <si>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</si>
  <si>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</si>
  <si>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</si>
  <si>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</si>
  <si>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</si>
  <si>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</si>
  <si>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</si>
  <si>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</si>
  <si>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</si>
  <si>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</si>
  <si>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</si>
  <si>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</si>
  <si>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</si>
  <si>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</si>
  <si>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</si>
  <si>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</si>
  <si>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</si>
  <si>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</si>
  <si>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</si>
  <si>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</si>
  <si>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</si>
  <si>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</si>
  <si>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</si>
  <si>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</si>
  <si>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</si>
  <si>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</si>
  <si>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</si>
  <si>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</si>
  <si>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</si>
  <si>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</si>
  <si>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</si>
  <si>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</si>
  <si>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</si>
  <si>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</si>
  <si>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</si>
  <si>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</si>
  <si>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</si>
  <si>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</si>
  <si>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</si>
  <si>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</si>
  <si>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</si>
  <si>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</si>
  <si>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</si>
  <si>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</si>
  <si>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</si>
  <si>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</si>
  <si>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</si>
  <si>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</si>
  <si>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</si>
  <si>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</si>
  <si>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</si>
  <si>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</si>
  <si>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</si>
  <si>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</si>
  <si>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</si>
  <si>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</si>
  <si>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</si>
  <si>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</si>
  <si>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</si>
  <si>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</si>
  <si>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</si>
  <si>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</si>
  <si>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</si>
  <si>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</si>
  <si>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</si>
  <si>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</si>
  <si>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</si>
  <si>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</si>
  <si>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</si>
  <si>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</si>
  <si>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</si>
  <si>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</si>
  <si>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</si>
  <si>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</si>
  <si>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</si>
  <si>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</si>
  <si>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</si>
  <si>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</si>
  <si>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</si>
  <si>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</si>
  <si>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</si>
  <si>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</si>
  <si>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</si>
  <si>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</si>
  <si>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</si>
  <si>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</si>
  <si>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</si>
  <si>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</si>
  <si>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</si>
  <si>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</si>
  <si>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</si>
  <si>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</si>
  <si>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</si>
  <si>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</si>
  <si>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</si>
  <si>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</si>
  <si>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</si>
  <si>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</si>
  <si>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</si>
  <si>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</si>
  <si>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</si>
  <si>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</si>
  <si>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</si>
  <si>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</si>
  <si>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</si>
  <si>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</si>
  <si>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</si>
  <si>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</si>
  <si>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</si>
  <si>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</si>
  <si>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</si>
  <si>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</si>
  <si>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</si>
  <si>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</si>
  <si>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</si>
  <si>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</si>
  <si>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</si>
  <si>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</si>
  <si>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</si>
  <si>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</si>
  <si>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</si>
  <si>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</si>
  <si>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</si>
  <si>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</si>
  <si>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</si>
  <si>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</si>
  <si>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</si>
  <si>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</si>
  <si>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</si>
  <si>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</si>
  <si>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</si>
  <si>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</si>
  <si>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</si>
  <si>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</si>
  <si>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</si>
  <si>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</si>
  <si>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</si>
  <si>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</si>
  <si>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</si>
  <si>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</si>
  <si>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</si>
  <si>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</si>
  <si>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</si>
  <si>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</si>
  <si>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</si>
  <si>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</si>
  <si>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</si>
  <si>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</si>
  <si>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</si>
  <si>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</si>
  <si>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</si>
  <si>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</si>
  <si>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</si>
  <si>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</si>
  <si>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</si>
  <si>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</si>
  <si>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</si>
  <si>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</si>
  <si>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</si>
  <si>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</si>
  <si>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</si>
  <si>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</si>
  <si>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</si>
  <si>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</si>
  <si>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</si>
  <si>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</si>
  <si>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</si>
  <si>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</si>
  <si>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</si>
  <si>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</si>
  <si>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</si>
  <si>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</si>
  <si>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</si>
  <si>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</si>
  <si>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</si>
  <si>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</si>
  <si>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</si>
  <si>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</si>
  <si>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</si>
  <si>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</si>
  <si>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</si>
  <si>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</si>
  <si>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</si>
  <si>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</si>
  <si>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</si>
  <si>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</si>
  <si>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</si>
  <si>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</si>
  <si>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</si>
  <si>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</si>
  <si>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</si>
  <si>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</si>
  <si>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</si>
  <si>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</si>
  <si>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</si>
  <si>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</si>
  <si>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</si>
  <si>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</si>
  <si>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</si>
  <si>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</si>
  <si>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</si>
  <si>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</si>
  <si>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</si>
  <si>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</si>
  <si>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</si>
  <si>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</si>
  <si>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</si>
  <si>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</si>
  <si>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</si>
  <si>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</si>
  <si>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</si>
  <si>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</si>
  <si>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</si>
  <si>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</si>
  <si>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</si>
  <si>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</si>
  <si>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</si>
  <si>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</si>
  <si>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</si>
  <si>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</si>
  <si>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</si>
  <si>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</si>
  <si>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</si>
  <si>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</si>
  <si>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</si>
  <si>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</si>
  <si>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</si>
  <si>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</si>
  <si>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</si>
  <si>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</si>
  <si>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</si>
  <si>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</si>
  <si>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</si>
  <si>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</si>
  <si>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</si>
  <si>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</si>
  <si>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</si>
  <si>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</si>
  <si>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</si>
  <si>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</si>
  <si>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</si>
  <si>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</si>
  <si>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</si>
  <si>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</si>
  <si>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</si>
  <si>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</si>
  <si>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</si>
  <si>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</si>
  <si>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</si>
  <si>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</si>
  <si>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</si>
  <si>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</si>
  <si>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</si>
  <si>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</si>
  <si>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</si>
  <si>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</si>
  <si>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</si>
  <si>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</si>
  <si>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</si>
  <si>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</si>
  <si>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</si>
  <si>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</si>
  <si>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</si>
  <si>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</si>
  <si>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</si>
  <si>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</si>
  <si>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</si>
  <si>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</si>
  <si>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</si>
  <si>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</si>
  <si>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</si>
  <si>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</si>
  <si>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</si>
  <si>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</si>
  <si>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</si>
  <si>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</si>
  <si>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</si>
  <si>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</si>
  <si>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</si>
  <si>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</si>
  <si>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</si>
  <si>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</si>
  <si>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</si>
  <si>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</si>
  <si>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</si>
  <si>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</si>
  <si>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</si>
  <si>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</si>
  <si>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</si>
  <si>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</si>
  <si>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</si>
  <si>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</si>
  <si>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</si>
  <si>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</si>
  <si>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</si>
  <si>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</si>
  <si>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</si>
  <si>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</si>
  <si>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</si>
  <si>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</si>
  <si>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</si>
  <si>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</si>
  <si>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</si>
  <si>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</si>
  <si>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</si>
  <si>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</si>
  <si>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</si>
  <si>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</si>
  <si>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</si>
  <si>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</si>
  <si>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</si>
  <si>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</si>
  <si>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</si>
  <si>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</si>
  <si>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</si>
  <si>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</si>
  <si>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</si>
  <si>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</si>
  <si>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</si>
  <si>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</si>
  <si>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</si>
  <si>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</si>
  <si>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</si>
  <si>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</si>
  <si>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</si>
  <si>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</si>
  <si>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</si>
  <si>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</si>
  <si>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</si>
  <si>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</si>
  <si>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</si>
  <si>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</si>
  <si>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</si>
  <si>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</si>
  <si>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</si>
  <si>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</si>
  <si>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</si>
  <si>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</si>
  <si>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</si>
  <si>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</si>
  <si>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</si>
  <si>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</si>
  <si>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</si>
  <si>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</si>
  <si>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</si>
  <si>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</si>
  <si>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</si>
  <si>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</si>
  <si>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</si>
  <si>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</si>
  <si>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</si>
  <si>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</si>
  <si>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</si>
  <si>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</si>
  <si>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</si>
  <si>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</si>
  <si>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</si>
  <si>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</si>
  <si>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</si>
  <si>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</si>
  <si>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</si>
  <si>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</si>
  <si>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</si>
  <si>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</si>
  <si>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</si>
  <si>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</si>
  <si>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</si>
  <si>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</si>
  <si>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</si>
  <si>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</si>
  <si>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</si>
  <si>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</si>
  <si>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</si>
  <si>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</si>
  <si>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</si>
  <si>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</si>
  <si>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</si>
  <si>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</si>
  <si>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</si>
  <si>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</si>
  <si>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</si>
  <si>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</si>
  <si>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</si>
  <si>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</si>
  <si>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</si>
  <si>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</si>
  <si>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</si>
  <si>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</si>
  <si>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</si>
  <si>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</si>
  <si>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</si>
  <si>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</si>
  <si>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</si>
  <si>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</si>
  <si>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</si>
  <si>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</si>
  <si>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</si>
  <si>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</si>
  <si>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</si>
  <si>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</si>
  <si>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</si>
  <si>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</si>
  <si>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</si>
  <si>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</si>
  <si>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</si>
  <si>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</si>
  <si>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</si>
  <si>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</si>
  <si>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</si>
  <si>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</si>
  <si>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</si>
  <si>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</si>
  <si>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</si>
  <si>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</si>
  <si>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</si>
  <si>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</si>
  <si>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</si>
  <si>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</si>
  <si>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</si>
  <si>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</si>
  <si>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</si>
  <si>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</si>
  <si>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</si>
  <si>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</si>
  <si>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</si>
  <si>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</si>
  <si>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</si>
  <si>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</si>
  <si>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</si>
  <si>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</si>
  <si>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</si>
  <si>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</si>
  <si>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</si>
  <si>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</si>
  <si>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</si>
  <si>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</si>
  <si>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</si>
  <si>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</si>
  <si>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</si>
  <si>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</si>
  <si>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</si>
  <si>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</si>
  <si>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</si>
  <si>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</si>
  <si>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</si>
  <si>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</si>
  <si>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</si>
  <si>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</si>
  <si>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</si>
  <si>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</si>
  <si>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</si>
  <si>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</si>
  <si>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</si>
  <si>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</si>
  <si>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</si>
  <si>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</si>
  <si>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</si>
  <si>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</si>
  <si>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</si>
  <si>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</si>
  <si>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</si>
  <si>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</si>
  <si>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</si>
  <si>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</si>
  <si>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</si>
  <si>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</si>
  <si>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</si>
  <si>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</si>
  <si>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</si>
  <si>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</si>
  <si>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</si>
  <si>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</si>
  <si>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</si>
  <si>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</si>
  <si>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</si>
  <si>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</si>
  <si>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</si>
  <si>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</si>
  <si>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</si>
  <si>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</si>
  <si>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</si>
  <si>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</si>
  <si>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</si>
  <si>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</si>
  <si>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</si>
  <si>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</si>
  <si>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</si>
  <si>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</si>
  <si>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</si>
  <si>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</si>
  <si>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</si>
  <si>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</si>
  <si>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</si>
  <si>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</si>
  <si>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</si>
  <si>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</si>
  <si>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</si>
  <si>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</si>
  <si>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</si>
  <si>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</si>
  <si>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</si>
  <si>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</si>
  <si>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</si>
  <si>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</si>
  <si>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</si>
  <si>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</si>
  <si>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</si>
  <si>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</si>
  <si>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</si>
  <si>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</si>
  <si>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</si>
  <si>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</si>
  <si>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</si>
  <si>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</si>
  <si>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</si>
  <si>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</si>
  <si>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</si>
  <si>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</si>
  <si>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</si>
  <si>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</si>
  <si>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</si>
  <si>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</si>
  <si>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</si>
  <si>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</si>
  <si>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</si>
  <si>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</si>
  <si>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</si>
  <si>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</si>
  <si>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</si>
  <si>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</si>
  <si>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</si>
  <si>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</si>
  <si>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</si>
  <si>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</si>
  <si>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</si>
  <si>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</si>
  <si>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</si>
  <si>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</si>
  <si>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</si>
  <si>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</si>
  <si>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</si>
  <si>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</si>
  <si>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</si>
  <si>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</si>
  <si>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</si>
  <si>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</si>
  <si>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</si>
  <si>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</si>
  <si>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</si>
  <si>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</si>
  <si>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</si>
  <si>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</si>
  <si>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</si>
  <si>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</si>
  <si>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</si>
  <si>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</si>
  <si>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</si>
  <si>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</si>
  <si>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</si>
  <si>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</si>
  <si>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</si>
  <si>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</si>
  <si>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</si>
  <si>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</si>
  <si>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</si>
  <si>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</si>
  <si>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</si>
  <si>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</si>
  <si>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</si>
  <si>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</si>
  <si>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</si>
  <si>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</si>
  <si>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</si>
  <si>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</si>
  <si>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</si>
  <si>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</si>
  <si>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</si>
  <si>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</si>
  <si>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</si>
  <si>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</si>
  <si>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</si>
  <si>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</si>
  <si>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</si>
  <si>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</si>
  <si>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</si>
  <si>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</si>
  <si>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</si>
  <si>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</si>
  <si>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</si>
  <si>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</si>
  <si>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</si>
  <si>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</si>
  <si>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</si>
  <si>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</si>
  <si>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</si>
  <si>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</si>
  <si>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</si>
  <si>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</si>
  <si>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</si>
  <si>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</si>
  <si>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</si>
  <si>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</si>
  <si>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</si>
  <si>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</si>
  <si>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</si>
  <si>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</si>
  <si>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</si>
  <si>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</si>
  <si>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</si>
  <si>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</si>
  <si>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</si>
  <si>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</si>
  <si>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</si>
  <si>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</si>
  <si>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</si>
  <si>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</si>
  <si>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</si>
  <si>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</si>
  <si>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</si>
  <si>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</si>
  <si>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</si>
  <si>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</si>
  <si>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</si>
  <si>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</si>
  <si>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</si>
  <si>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</si>
  <si>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</si>
  <si>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</si>
  <si>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</si>
  <si>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</si>
  <si>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</si>
  <si>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</si>
  <si>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</si>
  <si>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</si>
  <si>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</si>
  <si>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</si>
  <si>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</si>
  <si>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</si>
  <si>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</si>
  <si>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</si>
  <si>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</si>
  <si>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</si>
  <si>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</si>
  <si>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</si>
  <si>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</si>
  <si>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</si>
  <si>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</si>
  <si>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</si>
  <si>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</si>
  <si>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</si>
  <si>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</si>
  <si>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</si>
  <si>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</si>
  <si>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</si>
  <si>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</si>
  <si>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</si>
  <si>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</si>
  <si>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</si>
  <si>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</si>
  <si>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</si>
  <si>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</si>
  <si>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</si>
  <si>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</si>
  <si>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</si>
  <si>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</si>
  <si>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</si>
  <si>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</si>
  <si>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</si>
  <si>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</si>
  <si>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</si>
  <si>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</si>
  <si>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</si>
  <si>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</si>
  <si>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</si>
  <si>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</si>
  <si>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</si>
  <si>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</si>
  <si>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</si>
  <si>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</si>
  <si>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</si>
  <si>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</si>
  <si>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</si>
  <si>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</si>
  <si>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</si>
  <si>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</si>
  <si>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</si>
  <si>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</si>
  <si>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</si>
  <si>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</si>
  <si>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</si>
  <si>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</si>
  <si>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</si>
  <si>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</si>
  <si>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</si>
  <si>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</si>
  <si>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</si>
  <si>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</si>
  <si>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</si>
  <si>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</si>
  <si>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</si>
  <si>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</si>
  <si>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</si>
  <si>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</si>
  <si>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</si>
  <si>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</si>
  <si>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</si>
  <si>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</si>
  <si>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</si>
  <si>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</si>
  <si>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</si>
  <si>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</si>
  <si>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</si>
  <si>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</si>
  <si>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</si>
  <si>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</si>
  <si>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</si>
  <si>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</si>
  <si>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</si>
  <si>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</si>
  <si>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</si>
  <si>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</si>
  <si>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</si>
  <si>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</si>
  <si>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</si>
  <si>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</si>
  <si>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</si>
  <si>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</si>
  <si>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</si>
  <si>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</si>
  <si>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</si>
  <si>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</si>
  <si>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</si>
  <si>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</si>
  <si>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</si>
  <si>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</si>
  <si>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</si>
  <si>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</si>
  <si>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</si>
  <si>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</si>
  <si>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</si>
  <si>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</si>
  <si>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</si>
  <si>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</si>
  <si>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</si>
  <si>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</si>
  <si>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</si>
  <si>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</si>
  <si>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</si>
  <si>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</si>
  <si>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</si>
  <si>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</si>
  <si>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</si>
  <si>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</si>
  <si>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</si>
  <si>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</si>
  <si>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</si>
  <si>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</si>
  <si>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</si>
  <si>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</si>
  <si>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</si>
  <si>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</si>
  <si>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</si>
  <si>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</si>
  <si>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</si>
  <si>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</si>
  <si>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</si>
  <si>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</si>
  <si>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</si>
  <si>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</si>
  <si>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</si>
  <si>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</si>
  <si>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</si>
  <si>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</si>
  <si>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</si>
  <si>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</si>
  <si>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</si>
  <si>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</si>
  <si>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</si>
  <si>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</si>
  <si>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</si>
  <si>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</si>
  <si>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</si>
  <si>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</si>
  <si>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</si>
  <si>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</si>
  <si>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</si>
  <si>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</si>
  <si>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</si>
  <si>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</si>
  <si>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</si>
  <si>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</si>
  <si>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</si>
  <si>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</si>
  <si>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</si>
  <si>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</si>
  <si>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</si>
  <si>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</si>
  <si>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</si>
  <si>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</si>
  <si>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</si>
  <si>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</si>
  <si>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</si>
  <si>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</si>
  <si>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</si>
  <si>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</si>
  <si>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</si>
  <si>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</si>
  <si>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</si>
  <si>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</si>
  <si>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</si>
  <si>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</si>
  <si>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</si>
  <si>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</si>
  <si>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</si>
  <si>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</si>
  <si>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</si>
  <si>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</si>
  <si>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</si>
  <si>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</si>
  <si>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</si>
  <si>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</si>
  <si>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</si>
  <si>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</si>
  <si>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</si>
  <si>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</si>
  <si>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</si>
  <si>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</si>
  <si>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</si>
  <si>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</si>
  <si>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</si>
  <si>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</si>
  <si>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</si>
  <si>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</si>
  <si>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</si>
  <si>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</si>
  <si>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</si>
  <si>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</si>
  <si>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</si>
  <si>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</si>
  <si>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</si>
  <si>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</si>
  <si>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</si>
  <si>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</si>
  <si>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</si>
  <si>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</si>
  <si>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</si>
  <si>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</si>
  <si>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</si>
  <si>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</si>
  <si>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</si>
  <si>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</si>
  <si>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</si>
  <si>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</si>
  <si>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</si>
  <si>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</si>
  <si>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</si>
  <si>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</si>
  <si>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</si>
  <si>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</si>
  <si>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</si>
  <si>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</si>
  <si>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</si>
  <si>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</si>
  <si>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</si>
  <si>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</si>
  <si>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</si>
  <si>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</si>
  <si>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</si>
  <si>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</si>
  <si>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</si>
  <si>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</si>
  <si>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</si>
  <si>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</si>
  <si>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</si>
  <si>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</si>
  <si>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</si>
  <si>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</si>
  <si>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</si>
  <si>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</si>
  <si>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</si>
  <si>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</si>
  <si>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</si>
  <si>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</si>
  <si>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</si>
  <si>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</si>
  <si>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</si>
  <si>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</si>
  <si>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</si>
  <si>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</si>
  <si>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</si>
  <si>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</si>
  <si>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</si>
  <si>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</si>
  <si>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</si>
  <si>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</si>
  <si>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</si>
  <si>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</si>
  <si>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</si>
  <si>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</si>
  <si>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</si>
  <si>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</si>
  <si>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</si>
  <si>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</si>
  <si>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</si>
  <si>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</si>
  <si>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</si>
  <si>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</si>
  <si>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</si>
  <si>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</si>
  <si>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</si>
  <si>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</si>
  <si>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</si>
  <si>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</si>
  <si>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</si>
  <si>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</si>
  <si>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</si>
  <si>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</si>
  <si>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</si>
  <si>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</si>
  <si>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</si>
  <si>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</si>
  <si>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</si>
  <si>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</si>
  <si>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</si>
  <si>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</si>
  <si>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</si>
  <si>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</si>
  <si>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</si>
  <si>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</si>
  <si>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</si>
  <si>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</si>
  <si>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</si>
  <si>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</si>
  <si>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</si>
  <si>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</si>
  <si>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</si>
  <si>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</si>
  <si>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</si>
  <si>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</si>
  <si>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</si>
  <si>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</si>
  <si>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</si>
  <si>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</si>
  <si>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</si>
  <si>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</si>
  <si>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</si>
  <si>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</si>
  <si>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</si>
  <si>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</si>
  <si>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</si>
  <si>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</si>
  <si>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</si>
  <si>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</si>
  <si>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</si>
  <si>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</si>
  <si>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</si>
  <si>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</si>
  <si>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</si>
  <si>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</si>
  <si>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</si>
  <si>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</si>
  <si>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</si>
  <si>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</si>
  <si>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</si>
  <si>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</si>
  <si>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</si>
  <si>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</si>
  <si>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</si>
  <si>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</si>
  <si>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</si>
  <si>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</si>
  <si>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</si>
  <si>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</si>
  <si>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</si>
  <si>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</si>
  <si>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</si>
  <si>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</si>
  <si>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</si>
  <si>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</si>
  <si>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</si>
  <si>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</si>
  <si>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</si>
  <si>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</si>
  <si>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</si>
  <si>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</si>
  <si>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</si>
  <si>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</si>
  <si>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</si>
  <si>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</si>
  <si>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</si>
  <si>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</si>
  <si>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</si>
  <si>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</si>
  <si>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</si>
  <si>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</si>
  <si>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</si>
  <si>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</si>
  <si>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</si>
  <si>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</si>
  <si>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</si>
  <si>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</si>
  <si>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</si>
  <si>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</si>
  <si>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</si>
  <si>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</si>
  <si>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</si>
  <si>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</si>
  <si>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</si>
  <si>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</si>
  <si>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</si>
  <si>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</si>
  <si>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</si>
  <si>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</si>
  <si>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</si>
  <si>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</si>
  <si>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</si>
  <si>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</si>
  <si>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</si>
  <si>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</si>
  <si>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</si>
  <si>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</si>
  <si>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</si>
  <si>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</si>
  <si>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</si>
  <si>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</si>
  <si>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</si>
  <si>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</si>
  <si>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</si>
  <si>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</si>
  <si>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</si>
  <si>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</si>
  <si>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</si>
  <si>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</si>
  <si>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</si>
  <si>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</si>
  <si>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</si>
  <si>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</si>
  <si>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</si>
  <si>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</si>
  <si>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</si>
  <si>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</si>
  <si>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</si>
  <si>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</si>
  <si>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</si>
  <si>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</si>
  <si>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</si>
  <si>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</si>
  <si>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</si>
  <si>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</si>
  <si>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</si>
  <si>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</si>
  <si>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</si>
  <si>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</si>
  <si>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</si>
  <si>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</si>
  <si>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</si>
  <si>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</si>
  <si>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</si>
  <si>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</si>
  <si>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</si>
  <si>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</si>
  <si>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</si>
  <si>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</si>
  <si>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</si>
  <si>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</si>
  <si>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</si>
  <si>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</si>
  <si>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</si>
  <si>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</si>
  <si>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</si>
  <si>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</si>
  <si>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</si>
  <si>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</si>
  <si>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</si>
  <si>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</si>
  <si>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</si>
  <si>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</si>
  <si>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</si>
  <si>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</si>
  <si>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</si>
  <si>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</si>
  <si>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</si>
  <si>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</si>
  <si>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</si>
  <si>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</si>
  <si>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</si>
  <si>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</si>
  <si>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</si>
  <si>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</si>
  <si>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</si>
  <si>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</si>
  <si>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</si>
  <si>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</si>
  <si>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</si>
  <si>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</si>
  <si>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</si>
  <si>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</si>
  <si>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</si>
  <si>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</si>
  <si>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</si>
  <si>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</si>
  <si>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</si>
  <si>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</si>
  <si>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</si>
  <si>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</si>
  <si>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</si>
  <si>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</si>
  <si>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</si>
  <si>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</si>
  <si>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</si>
  <si>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</si>
  <si>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</si>
  <si>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</si>
  <si>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</si>
  <si>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</si>
  <si>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</si>
  <si>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</si>
  <si>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</si>
  <si>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</si>
  <si>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</si>
  <si>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</si>
  <si>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</si>
  <si>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</si>
  <si>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</si>
  <si>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</si>
  <si>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</si>
  <si>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</si>
  <si>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</si>
  <si>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</si>
  <si>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</si>
  <si>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</si>
  <si>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</si>
  <si>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</si>
  <si>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</si>
  <si>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</si>
  <si>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</si>
  <si>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</si>
  <si>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</si>
  <si>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</si>
  <si>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</si>
  <si>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</si>
  <si>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</si>
  <si>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</si>
  <si>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</si>
  <si>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</si>
  <si>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</si>
  <si>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</si>
  <si>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</si>
  <si>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</si>
  <si>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</si>
  <si>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</si>
  <si>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</si>
  <si>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</si>
  <si>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</si>
  <si>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</si>
  <si>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</si>
  <si>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</si>
  <si>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</si>
  <si>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</si>
  <si>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</si>
  <si>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</si>
  <si>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</si>
  <si>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</si>
  <si>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</si>
  <si>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</si>
  <si>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</si>
  <si>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</si>
  <si>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</si>
  <si>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</si>
  <si>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</si>
  <si>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</si>
  <si>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</si>
  <si>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</si>
  <si>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</si>
  <si>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</si>
  <si>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</si>
  <si>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</si>
  <si>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</si>
  <si>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</si>
  <si>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</si>
  <si>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</si>
  <si>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</si>
  <si>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</si>
  <si>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</si>
  <si>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</si>
  <si>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</si>
  <si>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</si>
  <si>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</si>
  <si>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</si>
  <si>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</si>
  <si>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</si>
  <si>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</si>
  <si>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</si>
  <si>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</si>
  <si>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</si>
  <si>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</si>
  <si>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</si>
  <si>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</si>
  <si>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</si>
  <si>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</si>
  <si>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</si>
  <si>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</si>
  <si>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</si>
  <si>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</si>
  <si>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</si>
  <si>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</si>
  <si>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</si>
  <si>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</si>
  <si>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</si>
  <si>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</si>
  <si>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</si>
  <si>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</si>
  <si>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</si>
  <si>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</si>
  <si>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</si>
  <si>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</si>
  <si>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</si>
  <si>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</si>
  <si>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</si>
  <si>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</si>
  <si>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</si>
  <si>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</si>
  <si>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</si>
  <si>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</si>
  <si>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</si>
  <si>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</si>
  <si>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</si>
  <si>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</si>
  <si>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</si>
  <si>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</si>
  <si>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</si>
  <si>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</si>
  <si>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</si>
  <si>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</si>
  <si>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</si>
  <si>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</si>
  <si>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</si>
  <si>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</si>
  <si>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</si>
  <si>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</si>
  <si>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</si>
  <si>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</si>
  <si>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</si>
  <si>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</si>
  <si>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</si>
  <si>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</si>
  <si>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</si>
  <si>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</si>
  <si>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</si>
  <si>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</si>
  <si>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</si>
  <si>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</si>
  <si>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</si>
  <si>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</si>
  <si>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</si>
  <si>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</si>
  <si>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</si>
  <si>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</si>
  <si>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</si>
  <si>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</si>
  <si>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</si>
  <si>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</si>
  <si>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</si>
  <si>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</si>
  <si>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</si>
  <si>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</si>
  <si>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</si>
  <si>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</si>
  <si>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</si>
  <si>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</si>
  <si>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</si>
  <si>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</si>
  <si>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</si>
  <si>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</si>
  <si>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</si>
  <si>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</si>
  <si>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</si>
  <si>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</si>
  <si>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</si>
  <si>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</si>
  <si>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</si>
  <si>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</si>
  <si>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</si>
  <si>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</si>
  <si>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</si>
  <si>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</si>
  <si>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</si>
  <si>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</si>
  <si>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</si>
  <si>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</si>
  <si>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</si>
  <si>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</si>
  <si>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</si>
  <si>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</si>
  <si>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</si>
  <si>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</si>
  <si>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</si>
  <si>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</si>
  <si>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</si>
  <si>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</si>
  <si>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</si>
  <si>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</si>
  <si>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</si>
  <si>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</si>
  <si>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</si>
  <si>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</si>
  <si>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</si>
  <si>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</si>
  <si>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</si>
  <si>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</si>
  <si>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</si>
  <si>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</si>
  <si>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</si>
  <si>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</si>
  <si>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</si>
  <si>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</si>
  <si>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</si>
  <si>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</si>
  <si>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</si>
  <si>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</si>
  <si>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</si>
  <si>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</si>
  <si>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</si>
  <si>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</si>
  <si>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</si>
  <si>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</si>
  <si>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</si>
  <si>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</si>
  <si>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</si>
  <si>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</si>
  <si>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</si>
  <si>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</si>
  <si>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</si>
  <si>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</si>
  <si>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</si>
  <si>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</si>
  <si>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</si>
  <si>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</si>
  <si>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</si>
  <si>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</si>
  <si>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</si>
  <si>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</si>
  <si>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</si>
  <si>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</si>
  <si>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</si>
  <si>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</si>
  <si>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</si>
  <si>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</si>
  <si>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</si>
  <si>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</si>
  <si>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</si>
  <si>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</si>
  <si>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</si>
  <si>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</si>
  <si>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</si>
  <si>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</si>
  <si>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</si>
  <si>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</si>
  <si>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</si>
  <si>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</si>
  <si>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</si>
  <si>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</si>
  <si>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</si>
  <si>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</si>
  <si>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</si>
  <si>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</si>
  <si>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</si>
  <si>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</si>
  <si>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</si>
  <si>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</si>
  <si>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</si>
  <si>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</si>
  <si>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</si>
  <si>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</si>
  <si>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</si>
  <si>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</si>
  <si>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</si>
  <si>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</si>
  <si>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</si>
  <si>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</si>
  <si>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</si>
  <si>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</si>
  <si>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</si>
  <si>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</si>
  <si>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</si>
  <si>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</si>
  <si>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</si>
  <si>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</si>
  <si>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</si>
  <si>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</si>
  <si>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</si>
  <si>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</si>
  <si>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</si>
  <si>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</si>
  <si>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</si>
  <si>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</si>
  <si>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</si>
  <si>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</si>
  <si>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</si>
  <si>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</si>
  <si>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</si>
  <si>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</si>
  <si>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</si>
  <si>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</si>
  <si>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</si>
  <si>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</si>
  <si>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</si>
  <si>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</si>
  <si>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</si>
  <si>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</si>
  <si>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</si>
  <si>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</si>
  <si>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</si>
  <si>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</si>
  <si>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</si>
  <si>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</si>
  <si>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</si>
  <si>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</si>
  <si>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</si>
  <si>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</si>
  <si>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</si>
  <si>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</si>
  <si>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</si>
  <si>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</si>
  <si>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</si>
  <si>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</si>
  <si>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</si>
  <si>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</si>
  <si>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</si>
  <si>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</si>
  <si>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</si>
  <si>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</si>
  <si>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</si>
  <si>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</si>
  <si>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</si>
  <si>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</si>
  <si>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</si>
  <si>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</si>
  <si>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</si>
  <si>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</si>
  <si>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</si>
  <si>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</si>
  <si>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</si>
  <si>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</si>
  <si>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</si>
  <si>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</si>
  <si>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</si>
  <si>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</si>
  <si>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</si>
  <si>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</si>
  <si>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</si>
  <si>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</si>
  <si>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</si>
  <si>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</si>
  <si>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</si>
  <si>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</si>
  <si>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</si>
  <si>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</si>
  <si>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</si>
  <si>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</si>
  <si>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</si>
  <si>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</si>
  <si>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</si>
  <si>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</si>
  <si>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</si>
  <si>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</si>
  <si>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</si>
  <si>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</si>
  <si>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</si>
  <si>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</si>
  <si>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</si>
  <si>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</si>
  <si>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</si>
  <si>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</si>
  <si>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</si>
  <si>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</si>
  <si>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</si>
  <si>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</si>
  <si>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</si>
  <si>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</si>
  <si>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</si>
  <si>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</si>
  <si>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</si>
  <si>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</si>
  <si>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</si>
  <si>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</si>
  <si>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</si>
  <si>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</si>
  <si>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</si>
  <si>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</si>
  <si>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</si>
  <si>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</si>
  <si>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</si>
  <si>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</si>
  <si>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</si>
  <si>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</si>
  <si>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</si>
  <si>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</si>
  <si>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</si>
  <si>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</si>
  <si>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</si>
  <si>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</si>
  <si>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</si>
  <si>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</si>
  <si>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</si>
  <si>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</si>
  <si>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</si>
  <si>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</si>
  <si>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</si>
  <si>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</si>
  <si>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</si>
  <si>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</si>
  <si>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</si>
  <si>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</si>
  <si>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</si>
  <si>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</si>
  <si>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</si>
  <si>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</si>
  <si>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</si>
  <si>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</si>
  <si>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</si>
  <si>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</si>
  <si>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</si>
  <si>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</si>
  <si>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</si>
  <si>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</si>
  <si>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</si>
  <si>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</si>
  <si>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</si>
  <si>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</si>
  <si>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</si>
  <si>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</si>
  <si>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</si>
  <si>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</si>
  <si>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</si>
  <si>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</si>
  <si>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</si>
  <si>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</si>
  <si>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</si>
  <si>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</si>
  <si>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</si>
  <si>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</si>
  <si>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</si>
  <si>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</si>
  <si>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</si>
  <si>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</si>
  <si>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</si>
  <si>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</si>
  <si>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</si>
  <si>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</si>
  <si>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</si>
  <si>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</si>
  <si>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</si>
  <si>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</si>
  <si>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</si>
  <si>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</si>
  <si>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</si>
  <si>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</si>
  <si>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</si>
  <si>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</si>
  <si>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</si>
  <si>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</si>
  <si>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</si>
  <si>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</si>
  <si>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</si>
  <si>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</si>
  <si>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</si>
  <si>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</si>
  <si>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</si>
  <si>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</si>
  <si>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</si>
  <si>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</si>
  <si>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</si>
  <si>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</si>
  <si>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</si>
  <si>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</si>
  <si>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</si>
  <si>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</si>
  <si>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</si>
  <si>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</si>
  <si>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</si>
  <si>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</si>
  <si>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</si>
  <si>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</si>
  <si>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</si>
  <si>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</si>
  <si>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</si>
  <si>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</si>
  <si>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</si>
  <si>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</si>
  <si>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</si>
  <si>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</si>
  <si>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</si>
  <si>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</si>
  <si>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</si>
  <si>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</si>
  <si>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</si>
  <si>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</si>
  <si>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</si>
  <si>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</si>
  <si>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</si>
  <si>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</si>
  <si>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</si>
  <si>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</si>
  <si>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</si>
  <si>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</si>
  <si>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</si>
  <si>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</si>
  <si>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</si>
  <si>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</si>
  <si>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</si>
  <si>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</si>
  <si>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</si>
  <si>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</si>
  <si>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</si>
  <si>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</si>
  <si>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</si>
  <si>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</si>
  <si>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</si>
  <si>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</si>
  <si>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</si>
  <si>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</si>
  <si>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</si>
  <si>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</si>
  <si>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</si>
  <si>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</si>
  <si>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</si>
  <si>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</si>
  <si>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</si>
  <si>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</si>
  <si>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</si>
  <si>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</si>
  <si>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</si>
  <si>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</si>
  <si>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</si>
  <si>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</si>
  <si>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</si>
  <si>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</si>
  <si>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</si>
  <si>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</si>
  <si>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</si>
  <si>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</si>
  <si>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</si>
  <si>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</si>
  <si>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</si>
  <si>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</si>
  <si>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</si>
  <si>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</si>
  <si>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</si>
  <si>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</si>
  <si>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</si>
  <si>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</si>
  <si>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</si>
  <si>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</si>
  <si>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</si>
  <si>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</si>
  <si>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</si>
  <si>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</si>
  <si>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</si>
  <si>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</si>
  <si>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</si>
  <si>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</si>
  <si>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</si>
  <si>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</si>
  <si>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</si>
  <si>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</si>
  <si>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</si>
  <si>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</si>
  <si>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</si>
  <si>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</si>
  <si>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</si>
  <si>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</si>
  <si>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</si>
  <si>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</si>
  <si>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</si>
  <si>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</si>
  <si>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</si>
  <si>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</si>
  <si>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</si>
  <si>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</si>
  <si>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</si>
  <si>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</si>
  <si>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</si>
  <si>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</si>
  <si>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</si>
  <si>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</si>
  <si>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</si>
  <si>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</si>
  <si>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</si>
  <si>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</si>
  <si>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</si>
  <si>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</si>
  <si>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</si>
  <si>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</si>
  <si>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</si>
  <si>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</si>
  <si>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</si>
  <si>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</si>
  <si>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</si>
  <si>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</si>
  <si>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</si>
  <si>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</si>
  <si>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</si>
  <si>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</si>
  <si>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</si>
  <si>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</si>
  <si>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</si>
  <si>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</si>
  <si>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</si>
  <si>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</si>
  <si>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</si>
  <si>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</si>
  <si>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</si>
  <si>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</si>
  <si>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</si>
  <si>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</si>
  <si>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</si>
  <si>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</si>
  <si>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</si>
  <si>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</si>
  <si>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</si>
  <si>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</si>
  <si>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</si>
  <si>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</si>
  <si>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</si>
  <si>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</si>
  <si>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</si>
  <si>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</si>
  <si>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</si>
  <si>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</si>
  <si>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</si>
  <si>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</si>
  <si>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</si>
  <si>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</si>
  <si>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</si>
  <si>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</si>
  <si>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</si>
  <si>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</si>
  <si>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</si>
  <si>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</si>
  <si>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</si>
  <si>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</si>
  <si>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</si>
  <si>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</si>
  <si>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</si>
  <si>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</si>
  <si>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</si>
  <si>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</si>
  <si>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</si>
  <si>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</si>
  <si>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</si>
  <si>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</si>
  <si>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</si>
  <si>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</si>
  <si>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</si>
  <si>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</si>
  <si>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</si>
  <si>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</si>
  <si>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</si>
  <si>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</si>
  <si>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</si>
  <si>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</si>
  <si>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</si>
  <si>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</si>
  <si>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</si>
  <si>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</si>
  <si>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</si>
  <si>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</si>
  <si>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</si>
  <si>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</si>
  <si>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</si>
  <si>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</si>
  <si>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</si>
  <si>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</si>
  <si>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</si>
  <si>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</si>
  <si>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</si>
  <si>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</si>
  <si>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</si>
  <si>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</si>
  <si>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</si>
  <si>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</si>
  <si>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</si>
  <si>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</si>
  <si>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</si>
  <si>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</si>
  <si>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</si>
  <si>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</si>
  <si>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</si>
  <si>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</si>
  <si>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</si>
  <si>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</si>
  <si>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</si>
  <si>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</si>
  <si>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</si>
  <si>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</si>
  <si>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</si>
  <si>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</si>
  <si>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</si>
  <si>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</si>
  <si>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</si>
  <si>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</si>
  <si>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</si>
  <si>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</si>
  <si>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</si>
  <si>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</si>
  <si>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</si>
  <si>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</si>
  <si>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</si>
  <si>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</si>
  <si>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</si>
  <si>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</si>
  <si>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</si>
  <si>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</si>
  <si>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</si>
  <si>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</si>
  <si>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</si>
  <si>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</si>
  <si>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</si>
  <si>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</si>
  <si>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</si>
  <si>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</si>
  <si>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</si>
  <si>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</si>
  <si>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</si>
  <si>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</si>
  <si>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</si>
  <si>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</si>
  <si>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</si>
  <si>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</si>
  <si>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</si>
  <si>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</si>
  <si>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</si>
  <si>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</si>
  <si>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</si>
  <si>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</si>
  <si>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</si>
  <si>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</si>
  <si>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</si>
  <si>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</si>
  <si>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</si>
  <si>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</si>
  <si>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</si>
  <si>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</si>
  <si>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</si>
  <si>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</si>
  <si>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</si>
  <si>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</si>
  <si>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</si>
  <si>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</si>
  <si>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</si>
  <si>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</si>
  <si>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</si>
  <si>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</si>
  <si>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</si>
  <si>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</si>
  <si>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</si>
  <si>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</si>
  <si>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</si>
  <si>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</si>
  <si>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</si>
  <si>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</si>
  <si>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</si>
  <si>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</si>
  <si>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</si>
  <si>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</si>
  <si>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</si>
  <si>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</si>
  <si>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</si>
  <si>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</si>
  <si>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</si>
  <si>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</si>
  <si>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</si>
  <si>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</si>
  <si>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</si>
  <si>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</si>
  <si>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</si>
  <si>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</si>
  <si>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</si>
  <si>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</si>
  <si>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</si>
  <si>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</si>
  <si>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</si>
  <si>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</si>
  <si>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</si>
  <si>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</si>
  <si>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</si>
  <si>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</si>
  <si>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</si>
  <si>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</si>
  <si>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</si>
  <si>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</si>
  <si>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</si>
  <si>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</si>
  <si>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</si>
  <si>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</si>
  <si>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</si>
  <si>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</si>
  <si>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</si>
  <si>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</si>
  <si>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</si>
  <si>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</si>
  <si>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</si>
  <si>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</si>
  <si>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</si>
  <si>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</si>
  <si>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</si>
  <si>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</si>
  <si>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</si>
  <si>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</si>
  <si>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</si>
  <si>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</si>
  <si>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</si>
  <si>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</si>
  <si>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</si>
  <si>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</si>
  <si>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</si>
  <si>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</si>
  <si>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</si>
  <si>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</si>
  <si>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</si>
  <si>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</si>
  <si>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</si>
  <si>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</si>
  <si>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</si>
  <si>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</si>
  <si>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</si>
  <si>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</si>
  <si>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</si>
  <si>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</si>
  <si>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</si>
  <si>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</si>
  <si>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</si>
  <si>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</si>
  <si>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</si>
  <si>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</si>
  <si>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</si>
  <si>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</si>
  <si>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</si>
  <si>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</si>
  <si>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</si>
  <si>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</si>
  <si>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</si>
  <si>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</si>
  <si>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</si>
  <si>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</si>
  <si>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</si>
  <si>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</si>
  <si>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</si>
  <si>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</si>
  <si>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</si>
  <si>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</si>
  <si>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</si>
  <si>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</si>
  <si>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</si>
  <si>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</si>
  <si>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</si>
  <si>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</si>
  <si>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</si>
  <si>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</si>
  <si>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</si>
  <si>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</si>
  <si>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</si>
  <si>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</si>
  <si>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</si>
  <si>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</si>
  <si>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</si>
  <si>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</si>
  <si>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</si>
  <si>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</si>
  <si>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</si>
  <si>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</si>
  <si>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</si>
  <si>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</si>
  <si>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</si>
  <si>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</si>
  <si>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</si>
  <si>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</si>
  <si>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</si>
  <si>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</si>
  <si>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</si>
  <si>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</si>
  <si>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</si>
  <si>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</si>
  <si>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</si>
  <si>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</si>
  <si>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</si>
  <si>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</si>
  <si>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</si>
  <si>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</si>
  <si>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</si>
  <si>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</si>
  <si>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</si>
  <si>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</si>
  <si>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</si>
  <si>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</si>
  <si>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</si>
  <si>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</si>
  <si>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</si>
  <si>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</si>
  <si>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</si>
  <si>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</si>
  <si>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</si>
  <si>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</si>
  <si>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</si>
  <si>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</si>
  <si>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</si>
  <si>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</si>
  <si>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</si>
  <si>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</si>
  <si>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</si>
  <si>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</si>
  <si>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</si>
  <si>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</si>
  <si>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</si>
  <si>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</si>
  <si>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</si>
  <si>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</si>
  <si>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</si>
  <si>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</si>
  <si>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</si>
  <si>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</si>
  <si>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</si>
  <si>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</si>
  <si>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</si>
  <si>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</si>
  <si>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</si>
  <si>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</si>
  <si>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</si>
  <si>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</si>
  <si>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</si>
  <si>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</si>
  <si>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</si>
  <si>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</si>
  <si>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</si>
  <si>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</si>
  <si>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</si>
  <si>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</si>
  <si>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</si>
  <si>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</si>
  <si>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</si>
  <si>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</si>
  <si>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</si>
  <si>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</si>
  <si>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</si>
  <si>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</si>
  <si>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</si>
  <si>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</si>
  <si>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</si>
  <si>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</si>
  <si>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</si>
  <si>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</si>
  <si>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</si>
  <si>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</si>
  <si>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</si>
  <si>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</si>
  <si>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</si>
  <si>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</si>
  <si>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</si>
  <si>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</si>
  <si>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</si>
  <si>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</si>
  <si>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</si>
  <si>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</si>
  <si>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</si>
  <si>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</si>
  <si>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</si>
  <si>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</si>
  <si>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</si>
  <si>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</si>
  <si>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</si>
  <si>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</si>
  <si>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</si>
  <si>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</si>
  <si>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</si>
  <si>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</si>
  <si>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</si>
  <si>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</si>
  <si>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</si>
  <si>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</si>
  <si>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</si>
  <si>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</si>
  <si>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</si>
  <si>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</si>
  <si>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</si>
  <si>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</si>
  <si>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</si>
  <si>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</si>
  <si>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</si>
  <si>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</si>
  <si>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</si>
  <si>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</si>
  <si>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</si>
  <si>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</si>
  <si>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</si>
  <si>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</si>
  <si>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</si>
  <si>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</si>
  <si>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</si>
  <si>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</si>
  <si>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</si>
  <si>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</si>
  <si>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</si>
  <si>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</si>
  <si>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</si>
  <si>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</si>
  <si>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</si>
  <si>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</si>
  <si>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</si>
  <si>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</si>
  <si>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</si>
  <si>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</si>
  <si>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</si>
  <si>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</si>
  <si>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</si>
  <si>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</si>
  <si>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</si>
  <si>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</si>
  <si>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</si>
  <si>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</si>
  <si>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</si>
  <si>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</si>
  <si>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</si>
  <si>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</si>
  <si>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</si>
  <si>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</si>
  <si>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</si>
  <si>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</si>
  <si>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</si>
  <si>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</si>
  <si>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</si>
  <si>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</si>
  <si>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</si>
  <si>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</si>
  <si>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</si>
  <si>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</si>
  <si>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</si>
  <si>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</si>
  <si>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</si>
  <si>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</si>
  <si>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</si>
  <si>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</si>
  <si>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</si>
  <si>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</si>
  <si>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</si>
  <si>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</si>
  <si>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</si>
  <si>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</si>
  <si>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</si>
  <si>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</si>
  <si>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</si>
  <si>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</si>
  <si>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</si>
  <si>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</si>
  <si>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</si>
  <si>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</si>
  <si>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</si>
  <si>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</si>
  <si>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</si>
  <si>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</si>
  <si>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</si>
  <si>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</si>
  <si>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</si>
  <si>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</si>
  <si>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</si>
  <si>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</si>
  <si>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</si>
  <si>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</si>
  <si>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</si>
  <si>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</si>
  <si>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</si>
  <si>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</si>
  <si>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</si>
  <si>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</si>
  <si>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</si>
  <si>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</si>
  <si>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</si>
  <si>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</si>
  <si>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</si>
  <si>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</si>
  <si>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</si>
  <si>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</si>
  <si>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</si>
  <si>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</si>
  <si>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</si>
  <si>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</si>
  <si>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</si>
  <si>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</si>
  <si>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</si>
  <si>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</si>
  <si>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</si>
  <si>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</si>
  <si>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</si>
  <si>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</si>
  <si>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</si>
  <si>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</si>
  <si>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</si>
  <si>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</si>
  <si>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</si>
  <si>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</si>
  <si>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</si>
  <si>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</si>
  <si>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</si>
  <si>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</si>
  <si>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</si>
  <si>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</si>
  <si>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</si>
  <si>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</si>
  <si>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</si>
  <si>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</si>
  <si>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</si>
  <si>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</si>
  <si>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</si>
  <si>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</si>
  <si>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</si>
  <si>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</si>
  <si>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</si>
  <si>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</si>
  <si>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</si>
  <si>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</si>
  <si>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</si>
  <si>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</si>
  <si>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</si>
  <si>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</si>
  <si>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</si>
  <si>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</si>
  <si>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</si>
  <si>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</si>
  <si>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</si>
  <si>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</si>
  <si>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</si>
  <si>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</si>
  <si>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</si>
  <si>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</si>
  <si>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</si>
  <si>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</si>
  <si>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</si>
  <si>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</si>
  <si>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</si>
  <si>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</si>
  <si>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</si>
  <si>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</si>
  <si>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</si>
  <si>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</si>
  <si>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</si>
  <si>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</si>
  <si>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</si>
  <si>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</si>
  <si>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</si>
  <si>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</si>
  <si>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</si>
  <si>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</si>
  <si>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</si>
  <si>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</si>
  <si>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</si>
  <si>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</si>
  <si>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</si>
  <si>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</si>
  <si>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</si>
  <si>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</si>
  <si>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</si>
  <si>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</si>
  <si>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</si>
  <si>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</si>
  <si>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</si>
  <si>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</si>
  <si>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</si>
  <si>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</si>
  <si>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</si>
  <si>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</si>
  <si>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</si>
  <si>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</si>
  <si>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</si>
  <si>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</si>
  <si>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</si>
  <si>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</si>
  <si>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</si>
  <si>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</si>
  <si>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</si>
  <si>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</si>
  <si>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</si>
  <si>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</si>
  <si>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</si>
  <si>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</si>
  <si>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</si>
  <si>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</si>
  <si>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</si>
  <si>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</si>
  <si>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</si>
  <si>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</si>
  <si>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</si>
  <si>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</si>
  <si>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</si>
  <si>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</si>
  <si>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</si>
  <si>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</si>
  <si>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</si>
  <si>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</si>
  <si>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</si>
  <si>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</si>
  <si>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</si>
  <si>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</si>
  <si>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</si>
  <si>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</si>
  <si>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</si>
  <si>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</si>
  <si>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</si>
  <si>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</si>
  <si>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</si>
  <si>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</si>
  <si>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</si>
  <si>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</si>
  <si>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</si>
  <si>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</si>
  <si>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</si>
  <si>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</si>
  <si>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</si>
  <si>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</si>
  <si>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</si>
  <si>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</si>
  <si>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</si>
  <si>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</si>
  <si>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</si>
  <si>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</si>
  <si>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</si>
  <si>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</si>
  <si>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</si>
  <si>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</si>
  <si>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</si>
  <si>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</si>
  <si>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</si>
  <si>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</si>
  <si>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</si>
  <si>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</si>
  <si>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</si>
  <si>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</si>
  <si>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</si>
  <si>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</si>
  <si>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</si>
  <si>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</si>
  <si>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</si>
  <si>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</si>
  <si>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</si>
  <si>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</si>
  <si>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</si>
  <si>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</si>
  <si>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</si>
  <si>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</si>
  <si>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</si>
  <si>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</si>
  <si>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</si>
  <si>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</si>
  <si>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</si>
  <si>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</si>
  <si>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</si>
  <si>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</si>
  <si>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</si>
  <si>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</si>
  <si>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</si>
  <si>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</si>
  <si>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</si>
  <si>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</si>
  <si>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</si>
  <si>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</si>
  <si>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</si>
  <si>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</si>
  <si>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</si>
  <si>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</si>
  <si>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</si>
  <si>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</si>
  <si>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</si>
  <si>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</si>
  <si>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</si>
  <si>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</si>
  <si>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</si>
  <si>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</si>
  <si>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</si>
  <si>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</si>
  <si>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</si>
  <si>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</si>
  <si>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</si>
  <si>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</si>
  <si>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</si>
  <si>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</si>
  <si>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</si>
  <si>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</si>
  <si>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</si>
  <si>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</si>
  <si>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</si>
  <si>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</si>
  <si>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</si>
  <si>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</si>
  <si>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</si>
  <si>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</si>
  <si>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</si>
  <si>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</si>
  <si>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</si>
  <si>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</si>
  <si>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</si>
  <si>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</si>
  <si>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</si>
  <si>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</si>
  <si>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</si>
  <si>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</si>
  <si>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</si>
  <si>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</si>
  <si>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</si>
  <si>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</si>
  <si>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</si>
  <si>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</si>
  <si>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</si>
  <si>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</si>
  <si>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</si>
  <si>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</si>
  <si>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</si>
  <si>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</si>
  <si>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</si>
  <si>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</si>
  <si>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</si>
  <si>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</si>
  <si>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</si>
  <si>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</si>
  <si>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</si>
  <si>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</si>
  <si>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</si>
  <si>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</si>
  <si>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</si>
  <si>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</si>
  <si>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</si>
  <si>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</si>
  <si>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</si>
  <si>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</si>
  <si>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</si>
  <si>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</si>
  <si>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</si>
  <si>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</si>
  <si>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</si>
  <si>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</si>
  <si>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</si>
  <si>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</si>
  <si>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</si>
  <si>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</si>
  <si>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</si>
  <si>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</si>
  <si>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</si>
  <si>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</si>
  <si>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</si>
  <si>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</si>
  <si>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</si>
  <si>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</si>
  <si>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</si>
  <si>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</si>
  <si>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</si>
  <si>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</si>
  <si>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</si>
  <si>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</si>
  <si>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</si>
  <si>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</si>
  <si>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</si>
  <si>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</si>
  <si>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</si>
  <si>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</si>
  <si>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</si>
  <si>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</si>
  <si>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</si>
  <si>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</si>
  <si>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</si>
  <si>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</si>
  <si>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</si>
  <si>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</si>
  <si>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</si>
  <si>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</si>
  <si>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</si>
  <si>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</si>
  <si>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</si>
  <si>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</si>
  <si>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</si>
  <si>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</si>
  <si>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</si>
  <si>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</si>
  <si>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</si>
  <si>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</si>
  <si>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</si>
  <si>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</si>
  <si>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</si>
  <si>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</si>
  <si>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</si>
  <si>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</si>
  <si>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</si>
  <si>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</si>
  <si>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</si>
  <si>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</si>
  <si>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</si>
  <si>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</si>
  <si>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</si>
  <si>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</si>
  <si>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</si>
  <si>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</si>
  <si>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</si>
  <si>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</si>
  <si>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</si>
  <si>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</si>
  <si>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</si>
  <si>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</si>
  <si>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</si>
  <si>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</si>
  <si>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</si>
  <si>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</si>
  <si>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</si>
  <si>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</si>
  <si>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</si>
  <si>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</si>
  <si>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</si>
  <si>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</si>
  <si>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</si>
  <si>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</si>
  <si>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</si>
  <si>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</si>
  <si>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</si>
  <si>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</si>
  <si>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</si>
  <si>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</si>
  <si>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</si>
  <si>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</si>
  <si>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</si>
  <si>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</si>
  <si>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</si>
  <si>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</si>
  <si>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</si>
  <si>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</si>
  <si>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</si>
  <si>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</si>
  <si>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</si>
  <si>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</si>
  <si>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</si>
  <si>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</si>
  <si>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</si>
  <si>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</si>
  <si>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</si>
  <si>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</si>
  <si>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</si>
  <si>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</si>
  <si>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</si>
  <si>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</si>
  <si>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</si>
  <si>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</si>
  <si>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</si>
  <si>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</si>
  <si>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</si>
  <si>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</si>
  <si>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</si>
  <si>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</si>
  <si>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</si>
  <si>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</si>
  <si>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</si>
  <si>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</si>
  <si>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</si>
  <si>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</si>
  <si>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</si>
  <si>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</si>
  <si>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</si>
  <si>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</si>
  <si>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</si>
  <si>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</si>
  <si>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</si>
  <si>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</si>
  <si>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</si>
  <si>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</si>
  <si>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</si>
  <si>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</si>
  <si>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</si>
  <si>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</si>
  <si>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</si>
  <si>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</si>
  <si>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</si>
  <si>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</si>
  <si>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</si>
  <si>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</si>
  <si>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</si>
  <si>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</si>
  <si>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</si>
  <si>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</si>
  <si>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</si>
  <si>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</si>
  <si>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</si>
  <si>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</si>
  <si>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</si>
  <si>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</si>
  <si>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</si>
  <si>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</si>
  <si>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</si>
  <si>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</si>
  <si>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</si>
  <si>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</si>
  <si>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</si>
  <si>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</si>
  <si>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</si>
  <si>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</si>
  <si>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</si>
  <si>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</si>
  <si>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</si>
  <si>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</si>
  <si>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</si>
  <si>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</si>
  <si>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</si>
  <si>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</si>
  <si>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</si>
  <si>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</si>
  <si>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</si>
  <si>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</si>
  <si>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</si>
  <si>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</si>
  <si>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</si>
  <si>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</si>
  <si>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</si>
  <si>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</si>
  <si>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</si>
  <si>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</si>
  <si>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</si>
  <si>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</si>
  <si>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</si>
  <si>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</si>
  <si>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</si>
  <si>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</si>
  <si>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</si>
  <si>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</si>
  <si>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</si>
  <si>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</si>
  <si>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</si>
  <si>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</si>
  <si>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</si>
  <si>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</si>
  <si>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</si>
  <si>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</si>
  <si>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</si>
  <si>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</si>
  <si>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</si>
  <si>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</si>
  <si>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</si>
  <si>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</si>
  <si>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</si>
  <si>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</si>
  <si>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</si>
  <si>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</si>
  <si>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</si>
  <si>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</si>
  <si>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</si>
  <si>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</si>
  <si>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</si>
  <si>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</si>
  <si>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</si>
  <si>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</si>
  <si>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</si>
  <si>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</si>
  <si>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</si>
  <si>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</si>
  <si>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</si>
  <si>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</si>
  <si>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</si>
  <si>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</si>
  <si>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</si>
  <si>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</si>
  <si>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</si>
  <si>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</si>
  <si>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</si>
  <si>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</si>
  <si>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</si>
  <si>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</si>
  <si>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</si>
  <si>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</si>
  <si>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</si>
  <si>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</si>
  <si>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</si>
  <si>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</si>
  <si>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</si>
  <si>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</si>
  <si>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</si>
  <si>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</si>
  <si>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</si>
  <si>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</si>
  <si>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</si>
  <si>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</si>
  <si>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</si>
  <si>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</si>
  <si>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</si>
  <si>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</si>
  <si>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</si>
  <si>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</si>
  <si>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</si>
  <si>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</si>
  <si>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</si>
  <si>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</si>
  <si>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</si>
  <si>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</si>
  <si>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</si>
  <si>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</si>
  <si>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</si>
  <si>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</si>
  <si>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</si>
  <si>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</si>
  <si>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</si>
  <si>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</si>
  <si>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</si>
  <si>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</si>
  <si>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</si>
  <si>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</si>
  <si>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</si>
  <si>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</si>
  <si>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</si>
  <si>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</si>
  <si>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</si>
  <si>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</si>
  <si>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</si>
  <si>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</si>
  <si>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</si>
  <si>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</si>
  <si>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</si>
  <si>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</si>
  <si>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</si>
  <si>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</si>
  <si>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</si>
  <si>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</si>
  <si>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</si>
  <si>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</si>
  <si>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</si>
  <si>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</si>
  <si>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</si>
  <si>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</si>
  <si>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</si>
  <si>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</si>
  <si>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</si>
  <si>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</si>
  <si>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</si>
  <si>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</si>
  <si>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</si>
  <si>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</si>
  <si>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</si>
  <si>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</si>
  <si>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</si>
  <si>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</si>
  <si>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</si>
  <si>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</si>
  <si>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</si>
  <si>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</si>
  <si>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</si>
  <si>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</si>
  <si>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</si>
  <si>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</si>
  <si>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</si>
  <si>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</si>
  <si>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</si>
  <si>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</si>
  <si>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</si>
  <si>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</si>
  <si>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</si>
  <si>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</si>
  <si>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</si>
  <si>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</si>
  <si>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</si>
  <si>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</si>
  <si>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</si>
  <si>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</si>
  <si>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</si>
  <si>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</si>
  <si>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</si>
  <si>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</si>
  <si>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</si>
  <si>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</si>
  <si>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</si>
  <si>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</si>
  <si>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</si>
  <si>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</si>
  <si>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</si>
  <si>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</si>
  <si>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</si>
  <si>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</si>
  <si>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</si>
  <si>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</si>
  <si>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</si>
  <si>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</si>
  <si>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</si>
  <si>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</si>
  <si>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</si>
  <si>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</si>
  <si>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</si>
  <si>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</si>
  <si>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</si>
  <si>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</si>
  <si>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</si>
  <si>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</si>
  <si>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</si>
  <si>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</si>
  <si>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</si>
  <si>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</si>
  <si>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</si>
  <si>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</si>
  <si>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</si>
  <si>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</si>
  <si>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</si>
  <si>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</si>
  <si>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</si>
  <si>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</si>
  <si>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</si>
  <si>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</si>
  <si>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</si>
  <si>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</si>
  <si>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</si>
  <si>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</si>
  <si>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</si>
  <si>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</si>
  <si>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</si>
  <si>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</si>
  <si>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</si>
  <si>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</si>
  <si>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</si>
  <si>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</si>
  <si>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</si>
  <si>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</si>
  <si>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</si>
  <si>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</si>
  <si>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</si>
  <si>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</si>
  <si>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</si>
  <si>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</si>
  <si>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</si>
  <si>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</si>
  <si>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</si>
  <si>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</si>
  <si>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</si>
  <si>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</si>
  <si>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</si>
  <si>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</si>
  <si>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</si>
  <si>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</si>
  <si>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</si>
  <si>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</si>
  <si>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</si>
  <si>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</si>
  <si>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</si>
  <si>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</si>
  <si>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</si>
  <si>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</si>
  <si>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</si>
  <si>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</si>
  <si>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</si>
  <si>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</si>
  <si>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</si>
  <si>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</si>
  <si>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</si>
  <si>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</si>
  <si>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</si>
  <si>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</si>
  <si>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</si>
  <si>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</si>
  <si>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</si>
  <si>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</si>
  <si>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</si>
  <si>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</si>
  <si>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</si>
  <si>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</si>
  <si>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</si>
  <si>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</si>
  <si>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</si>
  <si>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</si>
  <si>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</si>
  <si>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</si>
  <si>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</si>
  <si>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</si>
  <si>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</si>
  <si>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</si>
  <si>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</si>
  <si>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</si>
  <si>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</si>
  <si>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</si>
  <si>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</si>
  <si>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</si>
  <si>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</si>
  <si>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</si>
  <si>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</si>
  <si>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</si>
  <si>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</si>
  <si>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</si>
  <si>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</si>
  <si>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</si>
  <si>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</si>
  <si>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</si>
  <si>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</si>
  <si>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</si>
  <si>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</si>
  <si>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</si>
  <si>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</si>
  <si>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</si>
  <si>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</si>
  <si>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</si>
  <si>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</si>
  <si>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</si>
  <si>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</si>
  <si>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</si>
  <si>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</si>
  <si>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</si>
  <si>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</si>
  <si>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</si>
  <si>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</si>
  <si>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</si>
  <si>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</si>
  <si>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</si>
  <si>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</si>
  <si>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</si>
  <si>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</si>
  <si>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</si>
  <si>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</si>
  <si>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</si>
  <si>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</si>
  <si>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</si>
  <si>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</si>
  <si>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</si>
  <si>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</si>
  <si>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</si>
  <si>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</si>
  <si>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</si>
  <si>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</si>
  <si>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</si>
  <si>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</si>
  <si>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</si>
  <si>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</si>
  <si>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</si>
  <si>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</si>
  <si>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</si>
  <si>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</si>
  <si>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</si>
  <si>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</si>
  <si>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</si>
  <si>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</si>
  <si>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</si>
  <si>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</si>
  <si>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</si>
  <si>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</si>
  <si>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</si>
  <si>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</si>
  <si>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</si>
  <si>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</si>
  <si>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</si>
  <si>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</si>
  <si>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</si>
  <si>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</si>
  <si>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</si>
  <si>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</si>
  <si>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</si>
  <si>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</si>
  <si>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</si>
  <si>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</si>
  <si>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</si>
  <si>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</si>
  <si>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</si>
  <si>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</si>
  <si>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</si>
  <si>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</si>
  <si>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</si>
  <si>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</si>
  <si>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</si>
  <si>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</si>
  <si>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</si>
  <si>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</si>
  <si>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</si>
  <si>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</si>
  <si>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</si>
  <si>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</si>
  <si>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</si>
  <si>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</si>
  <si>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</si>
  <si>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</si>
  <si>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</si>
  <si>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</si>
  <si>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</si>
  <si>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</si>
  <si>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</si>
  <si>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</si>
  <si>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</si>
  <si>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</si>
  <si>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</si>
  <si>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</si>
  <si>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</si>
  <si>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</si>
  <si>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</si>
  <si>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</si>
  <si>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</si>
  <si>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</si>
  <si>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</si>
  <si>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</si>
  <si>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</si>
  <si>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</si>
  <si>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</si>
  <si>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</si>
  <si>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</si>
  <si>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</si>
  <si>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</si>
  <si>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</si>
  <si>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</si>
  <si>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</si>
  <si>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</si>
  <si>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</si>
  <si>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</si>
  <si>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</si>
  <si>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</si>
  <si>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</si>
  <si>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</si>
  <si>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</si>
  <si>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</si>
  <si>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</si>
  <si>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</si>
  <si>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</si>
  <si>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</si>
  <si>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</si>
  <si>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</si>
  <si>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</si>
  <si>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</si>
  <si>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</si>
  <si>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</si>
  <si>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</si>
  <si>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</si>
  <si>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</si>
  <si>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</si>
  <si>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</si>
  <si>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</si>
  <si>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</si>
  <si>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</si>
  <si>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</si>
  <si>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</si>
  <si>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</si>
  <si>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</si>
  <si>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</si>
  <si>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</si>
  <si>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</si>
  <si>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</si>
  <si>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</si>
  <si>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</si>
  <si>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</si>
  <si>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</si>
  <si>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</si>
  <si>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</si>
  <si>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</si>
  <si>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</si>
  <si>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</si>
  <si>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</si>
  <si>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</si>
  <si>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</si>
  <si>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</si>
  <si>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</si>
  <si>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</si>
  <si>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</si>
  <si>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</si>
  <si>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</si>
  <si>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</si>
  <si>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</si>
  <si>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</si>
  <si>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</si>
  <si>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</si>
  <si>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</si>
  <si>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</si>
  <si>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</si>
  <si>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</si>
  <si>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</si>
  <si>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</si>
  <si>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</si>
  <si>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</si>
  <si>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</si>
  <si>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</si>
  <si>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</si>
  <si>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</si>
  <si>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</si>
  <si>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</si>
  <si>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</si>
  <si>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</si>
  <si>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</si>
  <si>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</si>
  <si>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</si>
  <si>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</si>
  <si>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</si>
  <si>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</si>
  <si>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</si>
  <si>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</si>
  <si>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</si>
  <si>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</si>
  <si>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</si>
  <si>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</si>
  <si>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</si>
  <si>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</si>
  <si>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</si>
  <si>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</si>
  <si>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</si>
  <si>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</si>
  <si>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</si>
  <si>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</si>
  <si>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</si>
  <si>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</si>
  <si>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</si>
  <si>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</si>
  <si>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</si>
  <si>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</si>
  <si>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</si>
  <si>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</si>
  <si>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</si>
  <si>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</si>
  <si>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</si>
  <si>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</si>
  <si>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</si>
  <si>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</si>
  <si>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</si>
  <si>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</si>
  <si>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</si>
  <si>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</si>
  <si>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</si>
  <si>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</si>
  <si>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</si>
  <si>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</si>
  <si>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</si>
  <si>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</si>
  <si>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</si>
  <si>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</si>
  <si>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</si>
  <si>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</si>
  <si>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</si>
  <si>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</si>
  <si>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</si>
  <si>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</si>
  <si>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</si>
  <si>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</si>
  <si>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</si>
  <si>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</si>
  <si>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</si>
  <si>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</si>
  <si>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</si>
  <si>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</si>
  <si>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</si>
  <si>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</si>
  <si>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</si>
  <si>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</si>
  <si>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</si>
  <si>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</si>
  <si>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</si>
  <si>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</si>
  <si>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</si>
  <si>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</si>
  <si>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</si>
  <si>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</si>
  <si>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</si>
  <si>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</si>
  <si>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</si>
  <si>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</si>
  <si>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</si>
  <si>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</si>
  <si>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</si>
  <si>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</si>
  <si>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</si>
  <si>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</si>
  <si>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</si>
  <si>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</si>
  <si>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</si>
  <si>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</si>
  <si>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</si>
  <si>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</si>
  <si>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</si>
  <si>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</si>
  <si>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</si>
  <si>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</si>
  <si>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</si>
  <si>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</si>
  <si>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</si>
  <si>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</si>
  <si>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</si>
  <si>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</si>
  <si>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</si>
  <si>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</si>
  <si>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</si>
  <si>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</si>
  <si>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</si>
  <si>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</si>
  <si>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</si>
  <si>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</si>
  <si>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</si>
  <si>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</si>
  <si>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</si>
  <si>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</si>
  <si>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</si>
  <si>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</si>
  <si>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</si>
  <si>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</si>
  <si>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</si>
  <si>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</si>
  <si>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</si>
  <si>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</si>
  <si>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</si>
  <si>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</si>
  <si>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</si>
  <si>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</si>
  <si>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</si>
  <si>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</si>
  <si>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</si>
  <si>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</si>
  <si>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</si>
  <si>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</si>
  <si>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</si>
  <si>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</si>
  <si>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</si>
  <si>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</si>
  <si>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</si>
  <si>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</si>
  <si>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</si>
  <si>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</si>
  <si>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</si>
  <si>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</si>
  <si>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</si>
  <si>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</si>
  <si>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</si>
  <si>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</si>
  <si>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</si>
  <si>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</si>
  <si>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</si>
  <si>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</si>
  <si>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</si>
  <si>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</si>
  <si>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</si>
  <si>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</si>
  <si>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</si>
  <si>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</si>
  <si>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</si>
  <si>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</si>
  <si>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</si>
  <si>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</si>
  <si>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</si>
  <si>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</si>
  <si>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</si>
  <si>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</si>
  <si>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</si>
  <si>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</si>
  <si>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</si>
  <si>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</si>
  <si>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</si>
  <si>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</si>
  <si>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</si>
  <si>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</si>
  <si>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</si>
  <si>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</si>
  <si>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</si>
  <si>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</si>
  <si>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</si>
  <si>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</si>
  <si>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</si>
  <si>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</si>
  <si>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</si>
  <si>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</si>
  <si>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</si>
  <si>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</si>
  <si>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</si>
  <si>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</si>
  <si>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</si>
  <si>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</si>
  <si>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</si>
  <si>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</si>
  <si>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</si>
  <si>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</si>
  <si>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</si>
  <si>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</si>
  <si>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</si>
  <si>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</si>
  <si>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</si>
  <si>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</si>
  <si>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</si>
  <si>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</si>
  <si>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</si>
  <si>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</si>
  <si>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</si>
  <si>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</si>
  <si>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</si>
  <si>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</si>
  <si>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</si>
  <si>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</si>
  <si>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</si>
  <si>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</si>
  <si>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</si>
  <si>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</si>
  <si>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</si>
  <si>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</si>
  <si>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</si>
  <si>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</si>
  <si>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</si>
  <si>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</si>
  <si>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</si>
  <si>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</si>
  <si>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</si>
  <si>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</si>
  <si>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</si>
  <si>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</si>
  <si>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</si>
  <si>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</si>
  <si>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</si>
  <si>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</si>
  <si>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</si>
  <si>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</si>
  <si>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</si>
  <si>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</si>
  <si>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</si>
  <si>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</si>
  <si>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</si>
  <si>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</si>
  <si>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</si>
  <si>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</si>
  <si>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</si>
  <si>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</si>
  <si>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</si>
  <si>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</si>
  <si>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</si>
  <si>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</si>
  <si>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</si>
  <si>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</si>
  <si>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</si>
  <si>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</si>
  <si>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</si>
  <si>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</si>
  <si>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</si>
  <si>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</si>
  <si>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</si>
  <si>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</si>
  <si>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</si>
  <si>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</si>
  <si>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</si>
  <si>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</si>
  <si>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</si>
  <si>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</si>
  <si>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</si>
  <si>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</si>
  <si>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</si>
  <si>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</si>
  <si>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</si>
  <si>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</si>
  <si>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</si>
  <si>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</si>
  <si>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</si>
  <si>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</si>
  <si>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</si>
  <si>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</si>
  <si>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</si>
  <si>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</si>
  <si>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</si>
  <si>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</si>
  <si>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</si>
  <si>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</si>
  <si>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</si>
  <si>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</si>
  <si>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</si>
  <si>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</si>
  <si>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</si>
  <si>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</si>
  <si>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</si>
  <si>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</si>
  <si>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</si>
  <si>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</si>
  <si>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</si>
  <si>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</si>
  <si>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</si>
  <si>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</si>
  <si>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</si>
  <si>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</si>
  <si>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</si>
  <si>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</si>
  <si>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</si>
  <si>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</si>
  <si>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</si>
  <si>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</si>
  <si>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</si>
  <si>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</si>
  <si>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</si>
  <si>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</si>
  <si>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</si>
  <si>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</si>
  <si>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</si>
  <si>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</si>
  <si>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</si>
  <si>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</si>
  <si>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</si>
  <si>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</si>
  <si>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</si>
  <si>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</si>
  <si>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</si>
  <si>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</si>
  <si>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</si>
  <si>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</si>
  <si>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</si>
  <si>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</si>
  <si>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</si>
  <si>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</si>
  <si>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</si>
  <si>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</si>
  <si>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</si>
  <si>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</si>
  <si>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</si>
  <si>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</si>
  <si>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</si>
  <si>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</si>
  <si>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</si>
  <si>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</si>
  <si>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</si>
  <si>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</si>
  <si>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</si>
  <si>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</si>
  <si>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</si>
  <si>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</si>
  <si>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</si>
  <si>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</si>
  <si>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</si>
  <si>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</si>
  <si>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</si>
  <si>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</si>
  <si>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</si>
  <si>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</si>
  <si>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</si>
  <si>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</si>
  <si>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</si>
  <si>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</si>
  <si>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</si>
  <si>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</si>
  <si>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</si>
  <si>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</si>
  <si>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</si>
  <si>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</si>
  <si>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</si>
  <si>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</si>
  <si>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</si>
  <si>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</si>
  <si>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</si>
  <si>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</si>
  <si>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</si>
  <si>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</si>
  <si>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</si>
  <si>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</si>
  <si>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</si>
  <si>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</si>
  <si>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</si>
  <si>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</si>
  <si>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</si>
  <si>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</si>
  <si>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</si>
  <si>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</si>
  <si>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</si>
  <si>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</si>
  <si>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</si>
  <si>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</si>
  <si>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</si>
  <si>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</si>
  <si>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</si>
  <si>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</si>
  <si>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</si>
  <si>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</si>
  <si>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</si>
  <si>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</si>
  <si>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</si>
  <si>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</si>
  <si>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</si>
  <si>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</si>
  <si>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</si>
  <si>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</si>
  <si>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</si>
  <si>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</si>
  <si>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</si>
  <si>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</si>
  <si>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</si>
  <si>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</si>
  <si>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</si>
  <si>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</si>
  <si>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</si>
  <si>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</si>
  <si>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</si>
  <si>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</si>
  <si>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</si>
  <si>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</si>
  <si>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</si>
  <si>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</si>
  <si>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</si>
  <si>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</si>
  <si>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</si>
  <si>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</si>
  <si>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</si>
  <si>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</si>
  <si>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</si>
  <si>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</si>
  <si>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</si>
  <si>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</si>
  <si>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</si>
  <si>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</si>
  <si>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</si>
  <si>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</si>
  <si>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</si>
  <si>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</si>
  <si>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</si>
  <si>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</si>
  <si>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</si>
  <si>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</si>
  <si>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</si>
  <si>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</si>
  <si>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</si>
  <si>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</si>
  <si>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</si>
  <si>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</si>
  <si>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</si>
  <si>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</si>
  <si>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</si>
  <si>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</si>
  <si>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</si>
  <si>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</si>
  <si>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</si>
  <si>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</si>
  <si>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</si>
  <si>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</si>
  <si>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</si>
  <si>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</si>
  <si>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</si>
  <si>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</si>
  <si>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</si>
  <si>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</si>
  <si>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</si>
  <si>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</si>
  <si>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</si>
  <si>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</si>
  <si>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</si>
  <si>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</si>
  <si>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</si>
  <si>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</si>
  <si>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</si>
  <si>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</si>
  <si>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</si>
  <si>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</si>
  <si>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</si>
  <si>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</si>
  <si>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</si>
  <si>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</si>
  <si>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</si>
  <si>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</si>
  <si>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</si>
  <si>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</si>
  <si>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</si>
  <si>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</si>
  <si>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</si>
  <si>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</si>
  <si>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</si>
  <si>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</si>
  <si>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</si>
  <si>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</si>
  <si>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</si>
  <si>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</si>
  <si>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</si>
  <si>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</si>
  <si>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</si>
  <si>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</si>
  <si>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</si>
  <si>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</si>
  <si>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</si>
  <si>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</si>
  <si>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</si>
  <si>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</si>
  <si>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</si>
  <si>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</si>
  <si>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</si>
  <si>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</si>
  <si>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</si>
  <si>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</si>
  <si>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</si>
  <si>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</si>
  <si>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</si>
  <si>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</si>
  <si>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</si>
  <si>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</si>
  <si>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</si>
  <si>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</si>
  <si>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</si>
  <si>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</si>
  <si>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</si>
  <si>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</si>
  <si>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</si>
  <si>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</si>
  <si>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</si>
  <si>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</si>
  <si>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</si>
  <si>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</si>
  <si>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</si>
  <si>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</si>
  <si>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</si>
  <si>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</si>
  <si>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</si>
  <si>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</si>
  <si>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</si>
  <si>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</si>
  <si>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</si>
  <si>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</si>
  <si>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</si>
  <si>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</si>
  <si>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</si>
  <si>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</si>
  <si>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</si>
  <si>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</si>
  <si>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</si>
  <si>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</si>
  <si>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</si>
  <si>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</si>
  <si>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</si>
  <si>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</si>
  <si>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</si>
  <si>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</si>
  <si>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</si>
  <si>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</si>
  <si>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</si>
  <si>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</si>
  <si>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</si>
  <si>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</si>
  <si>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</si>
  <si>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</si>
  <si>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</si>
  <si>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</si>
  <si>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</si>
  <si>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</si>
  <si>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</si>
  <si>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</si>
  <si>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</si>
  <si>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</si>
  <si>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</si>
  <si>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</si>
  <si>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</si>
  <si>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</si>
  <si>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</si>
  <si>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</si>
  <si>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</si>
  <si>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</si>
  <si>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</si>
  <si>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</si>
  <si>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</si>
  <si>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</si>
  <si>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</si>
  <si>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</si>
  <si>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</si>
  <si>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</si>
  <si>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</si>
  <si>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</si>
  <si>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</si>
  <si>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</si>
  <si>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</si>
  <si>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</si>
  <si>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</si>
  <si>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</si>
  <si>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</si>
  <si>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</si>
  <si>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</si>
  <si>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</si>
  <si>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</si>
  <si>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</si>
  <si>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</si>
  <si>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</si>
  <si>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</si>
  <si>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</si>
  <si>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</si>
  <si>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</si>
  <si>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</si>
  <si>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</si>
  <si>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</si>
  <si>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</si>
  <si>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</si>
  <si>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</si>
  <si>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</si>
  <si>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</si>
  <si>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</si>
  <si>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</si>
  <si>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</si>
  <si>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</si>
  <si>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</si>
  <si>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</si>
  <si>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</si>
  <si>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</si>
  <si>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</si>
  <si>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</si>
  <si>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</si>
  <si>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</si>
  <si>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</si>
  <si>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</si>
  <si>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</si>
  <si>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</si>
  <si>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</si>
  <si>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</si>
  <si>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</si>
  <si>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</si>
  <si>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</si>
  <si>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</si>
  <si>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</si>
  <si>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</si>
  <si>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</si>
  <si>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</si>
  <si>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</si>
  <si>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</si>
  <si>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</si>
  <si>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</si>
  <si>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</si>
  <si>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</si>
  <si>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</si>
  <si>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</si>
  <si>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</si>
  <si>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</si>
  <si>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</si>
  <si>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</si>
  <si>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</si>
  <si>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</si>
  <si>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</si>
  <si>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</si>
  <si>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</si>
  <si>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</si>
  <si>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</si>
  <si>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</si>
  <si>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</si>
  <si>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</si>
  <si>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</si>
  <si>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</si>
  <si>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</si>
  <si>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</si>
  <si>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</si>
  <si>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</si>
  <si>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</si>
  <si>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</si>
  <si>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</si>
  <si>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</si>
  <si>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</si>
  <si>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</si>
  <si>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</si>
  <si>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</si>
  <si>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</si>
  <si>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</si>
  <si>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</si>
  <si>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</si>
  <si>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</si>
  <si>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</si>
  <si>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</si>
  <si>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</si>
  <si>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</si>
  <si>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</si>
  <si>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</si>
  <si>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</si>
  <si>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</si>
  <si>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</si>
  <si>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</si>
  <si>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</si>
  <si>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</si>
  <si>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</si>
  <si>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</si>
  <si>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</si>
  <si>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</si>
  <si>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</si>
  <si>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</si>
  <si>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</si>
  <si>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</si>
  <si>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</si>
  <si>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</si>
  <si>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</si>
  <si>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</si>
  <si>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</si>
  <si>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</si>
  <si>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</si>
  <si>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</si>
  <si>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</si>
  <si>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</si>
  <si>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</si>
  <si>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</si>
  <si>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</si>
  <si>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</si>
  <si>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</si>
  <si>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</si>
  <si>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</si>
  <si>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</si>
  <si>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</si>
  <si>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</si>
  <si>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</si>
  <si>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</si>
  <si>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</si>
  <si>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</si>
  <si>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</si>
  <si>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</si>
  <si>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</si>
  <si>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</si>
  <si>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</si>
  <si>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</si>
  <si>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</si>
  <si>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</si>
  <si>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</si>
  <si>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</si>
  <si>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</si>
  <si>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</si>
  <si>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</si>
  <si>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</si>
  <si>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</si>
  <si>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</si>
  <si>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</si>
  <si>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</si>
  <si>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</si>
  <si>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</si>
  <si>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</si>
  <si>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</si>
  <si>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</si>
  <si>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</si>
  <si>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</si>
  <si>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</si>
  <si>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</si>
  <si>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</si>
  <si>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</si>
  <si>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</si>
  <si>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</si>
  <si>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</si>
  <si>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</si>
  <si>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</si>
  <si>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</si>
  <si>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</si>
  <si>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</si>
  <si>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</si>
  <si>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</si>
  <si>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</si>
  <si>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</si>
  <si>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</si>
  <si>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</si>
  <si>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</si>
  <si>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</si>
  <si>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</si>
  <si>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</si>
  <si>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</si>
  <si>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</si>
  <si>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</si>
  <si>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</si>
  <si>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</si>
  <si>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</si>
  <si>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</si>
  <si>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</si>
  <si>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</si>
  <si>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</si>
  <si>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</si>
  <si>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</si>
  <si>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</si>
  <si>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</si>
  <si>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</si>
  <si>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</si>
  <si>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</si>
  <si>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</si>
  <si>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</si>
  <si>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</si>
  <si>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</si>
  <si>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</si>
  <si>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</si>
  <si>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</si>
  <si>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</si>
  <si>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</si>
  <si>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</si>
  <si>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</si>
  <si>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</si>
  <si>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</si>
  <si>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</si>
  <si>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</si>
  <si>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</si>
  <si>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catogory</t>
  </si>
  <si>
    <t>profit</t>
  </si>
  <si>
    <t>Sum of Quantity</t>
  </si>
  <si>
    <t>Count of Order ID</t>
  </si>
  <si>
    <t>Sum of Profit Margin</t>
  </si>
  <si>
    <t>2011</t>
  </si>
  <si>
    <t>2012</t>
  </si>
  <si>
    <t>2013</t>
  </si>
  <si>
    <t>2014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</si>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</sst>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 &quot;k&quot;"/>
    <numFmt numFmtId="166" formatCode="_([$$-409]* #,##0.00_);_([$$-409]* \(#,##0.00\);_([$$-409]* &quot;-&quot;??_);_(@_)"/>
    <numFmt numFmtId="167" formatCode="&quot;#&quot;\ 0"/>
  </numFmts>
  <fonts count="5"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indexed="65"/>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9">
    <xf numFmtId="0" fontId="0" fillId="0" borderId="0" xfId="0"/>
    <xf numFmtId="0" fontId="2" fillId="0" borderId="0" xfId="0" applyFont="1"/>
    <xf numFmtId="0" fontId="3" fillId="0" borderId="0" xfId="0" applyFont="1"/>
    <xf numFmtId="14" fontId="4" fillId="0" borderId="0" xfId="0" applyNumberFormat="1" applyFont="1"/>
    <xf numFmtId="165" fontId="0" fillId="0" borderId="1" xfId="0" applyNumberFormat="1" applyBorder="1"/>
    <xf numFmtId="165" fontId="0" fillId="0" borderId="1" xfId="0" pivotButton="1" applyNumberFormat="1" applyBorder="1"/>
    <xf numFmtId="165" fontId="0" fillId="0" borderId="3" xfId="0" applyNumberFormat="1" applyBorder="1"/>
    <xf numFmtId="165" fontId="0" fillId="0" borderId="1" xfId="0" applyNumberFormat="1" applyBorder="1" applyAlignment="1">
      <alignment horizontal="left"/>
    </xf>
    <xf numFmtId="165" fontId="0" fillId="0" borderId="2" xfId="0" applyNumberFormat="1" applyBorder="1" applyAlignment="1">
      <alignment horizontal="left"/>
    </xf>
    <xf numFmtId="165" fontId="0" fillId="0" borderId="2" xfId="0" applyNumberFormat="1" applyBorder="1"/>
    <xf numFmtId="165" fontId="0" fillId="0" borderId="4" xfId="0" applyNumberFormat="1" applyBorder="1"/>
    <xf numFmtId="0" fontId="0" fillId="0" borderId="1" xfId="0" pivotButton="1" applyBorder="1"/>
    <xf numFmtId="0" fontId="0" fillId="0" borderId="6" xfId="0" applyBorder="1"/>
    <xf numFmtId="0" fontId="0" fillId="0" borderId="1" xfId="0" applyBorder="1" applyAlignment="1">
      <alignment horizontal="left"/>
    </xf>
    <xf numFmtId="0" fontId="0" fillId="0" borderId="5" xfId="0" applyBorder="1" applyAlignment="1">
      <alignment horizontal="left"/>
    </xf>
    <xf numFmtId="0" fontId="0" fillId="0" borderId="2" xfId="0" applyBorder="1" applyAlignment="1">
      <alignment horizontal="left"/>
    </xf>
    <xf numFmtId="165" fontId="0" fillId="0" borderId="0" xfId="0" applyNumberFormat="1"/>
    <xf numFmtId="10" fontId="0" fillId="0" borderId="6" xfId="0" applyNumberFormat="1" applyBorder="1"/>
    <xf numFmtId="10" fontId="0" fillId="0" borderId="7" xfId="0" applyNumberFormat="1" applyBorder="1"/>
    <xf numFmtId="10" fontId="0" fillId="0" borderId="8" xfId="0" applyNumberFormat="1" applyBorder="1"/>
    <xf numFmtId="0" fontId="1" fillId="0" borderId="0" xfId="0" applyFont="1"/>
    <xf numFmtId="166" fontId="0" fillId="0" borderId="0" xfId="0" applyNumberFormat="1"/>
    <xf numFmtId="44" fontId="0" fillId="0" borderId="0" xfId="1" applyFont="1"/>
    <xf numFmtId="167" fontId="0" fillId="0" borderId="0" xfId="0" applyNumberFormat="1"/>
    <xf numFmtId="10" fontId="0" fillId="0" borderId="0" xfId="2" applyNumberFormat="1" applyFont="1"/>
    <xf numFmtId="0" fontId="0" fillId="0" borderId="1" xfId="0" applyBorder="1"/>
    <xf numFmtId="0" fontId="0" fillId="0" borderId="3" xfId="0" applyBorder="1"/>
    <xf numFmtId="0" fontId="0" fillId="0" borderId="11" xfId="0" applyBorder="1"/>
    <xf numFmtId="0" fontId="0" fillId="0" borderId="9" xfId="0" applyBorder="1" applyAlignment="1">
      <alignment horizontal="left"/>
    </xf>
    <xf numFmtId="164" fontId="0" fillId="0" borderId="0" xfId="0" applyNumberFormat="1"/>
    <xf numFmtId="0" fontId="0" fillId="0" borderId="5" xfId="0" applyBorder="1"/>
    <xf numFmtId="0" fontId="0" fillId="0" borderId="12" xfId="0" applyBorder="1"/>
    <xf numFmtId="0" fontId="0" fillId="0" borderId="10" xfId="0" applyBorder="1"/>
    <xf numFmtId="0" fontId="0" fillId="0" borderId="9" xfId="0" applyBorder="1"/>
    <xf numFmtId="0" fontId="0" fillId="0" borderId="13" xfId="0" applyBorder="1"/>
    <xf numFmtId="0" fontId="0" fillId="0" borderId="14" xfId="0" applyBorder="1"/>
    <xf numFmtId="0" fontId="0" fillId="0" borderId="6" xfId="0" applyNumberFormat="1" applyBorder="1"/>
    <xf numFmtId="0" fontId="0" fillId="0" borderId="7" xfId="0" applyNumberFormat="1" applyBorder="1"/>
    <xf numFmtId="0" fontId="0" fillId="0" borderId="8" xfId="0" applyNumberFormat="1" applyBorder="1"/>
  </cellXfs>
  <cellStyles count="3">
    <cellStyle name="Currency" xfId="1" builtinId="4"/>
    <cellStyle name="Normal" xfId="0" builtinId="0"/>
    <cellStyle name="Percent" xfId="2" builtinId="5"/>
  </cellStyles>
  <dxfs count="11">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color theme="0"/>
      </font>
      <border>
        <bottom style="thin">
          <color theme="4"/>
        </bottom>
        <vertical/>
        <horizontal/>
      </border>
    </dxf>
    <dxf>
      <font>
        <color theme="1"/>
      </font>
      <fill>
        <patternFill>
          <bgColor theme="1" tint="0.24994659260841701"/>
        </patternFill>
      </fill>
      <border diagonalUp="0" diagonalDown="0">
        <left/>
        <right/>
        <top/>
        <bottom/>
        <vertical/>
        <horizontal/>
      </border>
    </dxf>
  </dxfs>
  <tableStyles count="2">
    <tableStyle name="ABC" pivot="0" table="0" count="10" xr9:uid="{8BB6A5B5-3F22-4DF9-8377-589E51458C0F}">
      <tableStyleElement type="wholeTable" dxfId="10"/>
      <tableStyleElement type="headerRow" dxfId="9"/>
    </tableStyle>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Combo!$B$3</c:f>
              <c:strCache>
                <c:ptCount val="1"/>
                <c:pt idx="0">
                  <c:v>Sum of Sales</c:v>
                </c:pt>
              </c:strCache>
            </c:strRef>
          </c:tx>
          <c:spPr>
            <a:solidFill>
              <a:schemeClr val="accent1"/>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1563.232</c:v>
                </c:pt>
                <c:pt idx="1">
                  <c:v>188.67400000000001</c:v>
                </c:pt>
                <c:pt idx="2">
                  <c:v>264.67599999999999</c:v>
                </c:pt>
                <c:pt idx="3">
                  <c:v>307.16800000000001</c:v>
                </c:pt>
                <c:pt idx="4">
                  <c:v>5387.2180000000008</c:v>
                </c:pt>
                <c:pt idx="5">
                  <c:v>224.9</c:v>
                </c:pt>
                <c:pt idx="6">
                  <c:v>709.96100000000001</c:v>
                </c:pt>
                <c:pt idx="7">
                  <c:v>799.56650000000013</c:v>
                </c:pt>
                <c:pt idx="8">
                  <c:v>2369.6499999999996</c:v>
                </c:pt>
                <c:pt idx="9">
                  <c:v>1233.2870000000003</c:v>
                </c:pt>
                <c:pt idx="10">
                  <c:v>9967.4260000000013</c:v>
                </c:pt>
                <c:pt idx="11">
                  <c:v>3679.1319999999996</c:v>
                </c:pt>
              </c:numCache>
            </c:numRef>
          </c:val>
          <c:extLst>
            <c:ext xmlns:c16="http://schemas.microsoft.com/office/drawing/2014/chart" uri="{C3380CC4-5D6E-409C-BE32-E72D297353CC}">
              <c16:uniqueId val="{00000000-AB3F-486F-8BB1-33406828B233}"/>
            </c:ext>
          </c:extLst>
        </c:ser>
        <c:dLbls>
          <c:showLegendKey val="0"/>
          <c:showVal val="0"/>
          <c:showCatName val="0"/>
          <c:showSerName val="0"/>
          <c:showPercent val="0"/>
          <c:showBubbleSize val="0"/>
        </c:dLbls>
        <c:axId val="1191074976"/>
        <c:axId val="1191074496"/>
      </c:areaChart>
      <c:lineChart>
        <c:grouping val="standard"/>
        <c:varyColors val="0"/>
        <c:ser>
          <c:idx val="1"/>
          <c:order val="1"/>
          <c:tx>
            <c:strRef>
              <c:f>Combo!$C$3</c:f>
              <c:strCache>
                <c:ptCount val="1"/>
                <c:pt idx="0">
                  <c:v>Sum of Profit</c:v>
                </c:pt>
              </c:strCache>
            </c:strRef>
          </c:tx>
          <c:spPr>
            <a:ln w="28575" cap="rnd">
              <a:solidFill>
                <a:schemeClr val="accent2"/>
              </a:solidFill>
              <a:round/>
            </a:ln>
            <a:effectLst/>
          </c:spPr>
          <c:marker>
            <c:symbol val="none"/>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213.73279999999988</c:v>
                </c:pt>
                <c:pt idx="1">
                  <c:v>-3.5038</c:v>
                </c:pt>
                <c:pt idx="2">
                  <c:v>70.738200000000006</c:v>
                </c:pt>
                <c:pt idx="3">
                  <c:v>0.76779999999998694</c:v>
                </c:pt>
                <c:pt idx="4">
                  <c:v>1077.2089999999998</c:v>
                </c:pt>
                <c:pt idx="5">
                  <c:v>64.238400000000013</c:v>
                </c:pt>
                <c:pt idx="6">
                  <c:v>13.931299999999926</c:v>
                </c:pt>
                <c:pt idx="7">
                  <c:v>-181.89130000000011</c:v>
                </c:pt>
                <c:pt idx="8">
                  <c:v>247.04399999999987</c:v>
                </c:pt>
                <c:pt idx="9">
                  <c:v>242.91220000000004</c:v>
                </c:pt>
                <c:pt idx="10">
                  <c:v>2056.6753999999996</c:v>
                </c:pt>
                <c:pt idx="11">
                  <c:v>295.65120000000002</c:v>
                </c:pt>
              </c:numCache>
            </c:numRef>
          </c:val>
          <c:smooth val="0"/>
          <c:extLst>
            <c:ext xmlns:c16="http://schemas.microsoft.com/office/drawing/2014/chart" uri="{C3380CC4-5D6E-409C-BE32-E72D297353CC}">
              <c16:uniqueId val="{00000001-AB3F-486F-8BB1-33406828B233}"/>
            </c:ext>
          </c:extLst>
        </c:ser>
        <c:dLbls>
          <c:showLegendKey val="0"/>
          <c:showVal val="0"/>
          <c:showCatName val="0"/>
          <c:showSerName val="0"/>
          <c:showPercent val="0"/>
          <c:showBubbleSize val="0"/>
        </c:dLbls>
        <c:marker val="1"/>
        <c:smooth val="0"/>
        <c:axId val="1191088416"/>
        <c:axId val="1191087936"/>
      </c:lineChart>
      <c:catAx>
        <c:axId val="119107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74496"/>
        <c:crosses val="autoZero"/>
        <c:auto val="1"/>
        <c:lblAlgn val="ctr"/>
        <c:lblOffset val="100"/>
        <c:noMultiLvlLbl val="0"/>
      </c:catAx>
      <c:valAx>
        <c:axId val="1191074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74976"/>
        <c:crosses val="autoZero"/>
        <c:crossBetween val="between"/>
      </c:valAx>
      <c:valAx>
        <c:axId val="1191087936"/>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88416"/>
        <c:crosses val="max"/>
        <c:crossBetween val="between"/>
      </c:valAx>
      <c:catAx>
        <c:axId val="1191088416"/>
        <c:scaling>
          <c:orientation val="minMax"/>
        </c:scaling>
        <c:delete val="1"/>
        <c:axPos val="b"/>
        <c:numFmt formatCode="General" sourceLinked="1"/>
        <c:majorTickMark val="out"/>
        <c:minorTickMark val="none"/>
        <c:tickLblPos val="nextTo"/>
        <c:crossAx val="1191087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A4-4F54-9BEA-2BDD394218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A4-4F54-9BEA-2BDD394218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A4-4F54-9BEA-2BDD394218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0.28766592992767664</c:v>
                </c:pt>
                <c:pt idx="1">
                  <c:v>0.33028856215012381</c:v>
                </c:pt>
                <c:pt idx="2">
                  <c:v>0.38204550792219949</c:v>
                </c:pt>
              </c:numCache>
            </c:numRef>
          </c:val>
          <c:extLst>
            <c:ext xmlns:c16="http://schemas.microsoft.com/office/drawing/2014/chart" uri="{C3380CC4-5D6E-409C-BE32-E72D297353CC}">
              <c16:uniqueId val="{00000000-D45F-47C2-AC42-362A6CD4B070}"/>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5'!$B$3</c:f>
              <c:strCache>
                <c:ptCount val="1"/>
                <c:pt idx="0">
                  <c:v>Total</c:v>
                </c:pt>
              </c:strCache>
            </c:strRef>
          </c:tx>
          <c:spPr>
            <a:solidFill>
              <a:schemeClr val="accent1"/>
            </a:solidFill>
            <a:ln>
              <a:noFill/>
            </a:ln>
            <a:effectLst/>
            <a:sp3d/>
          </c:spPr>
          <c:invertIfNegative val="0"/>
          <c:cat>
            <c:strRef>
              <c:f>'Top 5'!$A$4:$A$9</c:f>
              <c:strCache>
                <c:ptCount val="5"/>
                <c:pt idx="0">
                  <c:v>Appliances</c:v>
                </c:pt>
                <c:pt idx="1">
                  <c:v>Storage</c:v>
                </c:pt>
                <c:pt idx="2">
                  <c:v>Machines</c:v>
                </c:pt>
                <c:pt idx="3">
                  <c:v>Accessories</c:v>
                </c:pt>
                <c:pt idx="4">
                  <c:v>Tables</c:v>
                </c:pt>
              </c:strCache>
            </c:strRef>
          </c:cat>
          <c:val>
            <c:numRef>
              <c:f>'Top 5'!$B$4:$B$9</c:f>
              <c:numCache>
                <c:formatCode>General</c:formatCode>
                <c:ptCount val="5"/>
                <c:pt idx="0">
                  <c:v>2574.1939999999995</c:v>
                </c:pt>
                <c:pt idx="1">
                  <c:v>2996.2780000000002</c:v>
                </c:pt>
                <c:pt idx="2">
                  <c:v>3305.4749999999999</c:v>
                </c:pt>
                <c:pt idx="3">
                  <c:v>4165.4119999999994</c:v>
                </c:pt>
                <c:pt idx="4">
                  <c:v>4807.5285000000003</c:v>
                </c:pt>
              </c:numCache>
            </c:numRef>
          </c:val>
          <c:extLst>
            <c:ext xmlns:c16="http://schemas.microsoft.com/office/drawing/2014/chart" uri="{C3380CC4-5D6E-409C-BE32-E72D297353CC}">
              <c16:uniqueId val="{00000000-6D70-48BD-ADE8-378A4FF9AF9F}"/>
            </c:ext>
          </c:extLst>
        </c:ser>
        <c:dLbls>
          <c:showLegendKey val="0"/>
          <c:showVal val="0"/>
          <c:showCatName val="0"/>
          <c:showSerName val="0"/>
          <c:showPercent val="0"/>
          <c:showBubbleSize val="0"/>
        </c:dLbls>
        <c:gapWidth val="150"/>
        <c:shape val="box"/>
        <c:axId val="2051543856"/>
        <c:axId val="2051545296"/>
        <c:axId val="0"/>
      </c:bar3DChart>
      <c:catAx>
        <c:axId val="205154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45296"/>
        <c:crosses val="autoZero"/>
        <c:auto val="1"/>
        <c:lblAlgn val="ctr"/>
        <c:lblOffset val="100"/>
        <c:noMultiLvlLbl val="0"/>
      </c:catAx>
      <c:valAx>
        <c:axId val="205154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4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1563.232</c:v>
                </c:pt>
                <c:pt idx="1">
                  <c:v>188.67400000000001</c:v>
                </c:pt>
                <c:pt idx="2">
                  <c:v>264.67599999999999</c:v>
                </c:pt>
                <c:pt idx="3">
                  <c:v>307.16800000000001</c:v>
                </c:pt>
                <c:pt idx="4">
                  <c:v>5387.2180000000008</c:v>
                </c:pt>
                <c:pt idx="5">
                  <c:v>224.9</c:v>
                </c:pt>
                <c:pt idx="6">
                  <c:v>709.96100000000001</c:v>
                </c:pt>
                <c:pt idx="7">
                  <c:v>799.56650000000013</c:v>
                </c:pt>
                <c:pt idx="8">
                  <c:v>2369.6499999999996</c:v>
                </c:pt>
                <c:pt idx="9">
                  <c:v>1233.2870000000003</c:v>
                </c:pt>
                <c:pt idx="10">
                  <c:v>9967.4260000000013</c:v>
                </c:pt>
                <c:pt idx="11">
                  <c:v>3679.1319999999996</c:v>
                </c:pt>
              </c:numCache>
            </c:numRef>
          </c:val>
          <c:smooth val="0"/>
          <c:extLst>
            <c:ext xmlns:c16="http://schemas.microsoft.com/office/drawing/2014/chart" uri="{C3380CC4-5D6E-409C-BE32-E72D297353CC}">
              <c16:uniqueId val="{00000000-44C8-4DEE-B602-024946998A90}"/>
            </c:ext>
          </c:extLst>
        </c:ser>
        <c:dLbls>
          <c:showLegendKey val="0"/>
          <c:showVal val="0"/>
          <c:showCatName val="0"/>
          <c:showSerName val="0"/>
          <c:showPercent val="0"/>
          <c:showBubbleSize val="0"/>
        </c:dLbls>
        <c:smooth val="0"/>
        <c:axId val="2051550576"/>
        <c:axId val="2051560176"/>
      </c:lineChart>
      <c:catAx>
        <c:axId val="2051550576"/>
        <c:scaling>
          <c:orientation val="minMax"/>
        </c:scaling>
        <c:delete val="1"/>
        <c:axPos val="b"/>
        <c:numFmt formatCode="General" sourceLinked="1"/>
        <c:majorTickMark val="none"/>
        <c:minorTickMark val="none"/>
        <c:tickLblPos val="nextTo"/>
        <c:crossAx val="2051560176"/>
        <c:crosses val="autoZero"/>
        <c:auto val="1"/>
        <c:lblAlgn val="ctr"/>
        <c:lblOffset val="100"/>
        <c:noMultiLvlLbl val="0"/>
      </c:catAx>
      <c:valAx>
        <c:axId val="2051560176"/>
        <c:scaling>
          <c:orientation val="minMax"/>
        </c:scaling>
        <c:delete val="1"/>
        <c:axPos val="l"/>
        <c:numFmt formatCode="General" sourceLinked="1"/>
        <c:majorTickMark val="none"/>
        <c:minorTickMark val="none"/>
        <c:tickLblPos val="nextTo"/>
        <c:crossAx val="2051550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213.73279999999988</c:v>
                </c:pt>
                <c:pt idx="1">
                  <c:v>-3.5038</c:v>
                </c:pt>
                <c:pt idx="2">
                  <c:v>70.738200000000006</c:v>
                </c:pt>
                <c:pt idx="3">
                  <c:v>0.76779999999998694</c:v>
                </c:pt>
                <c:pt idx="4">
                  <c:v>1077.2089999999998</c:v>
                </c:pt>
                <c:pt idx="5">
                  <c:v>64.238400000000013</c:v>
                </c:pt>
                <c:pt idx="6">
                  <c:v>13.931299999999926</c:v>
                </c:pt>
                <c:pt idx="7">
                  <c:v>-181.89130000000011</c:v>
                </c:pt>
                <c:pt idx="8">
                  <c:v>247.04399999999987</c:v>
                </c:pt>
                <c:pt idx="9">
                  <c:v>242.91220000000004</c:v>
                </c:pt>
                <c:pt idx="10">
                  <c:v>2056.6753999999996</c:v>
                </c:pt>
                <c:pt idx="11">
                  <c:v>295.65120000000002</c:v>
                </c:pt>
              </c:numCache>
            </c:numRef>
          </c:val>
          <c:smooth val="0"/>
          <c:extLst>
            <c:ext xmlns:c16="http://schemas.microsoft.com/office/drawing/2014/chart" uri="{C3380CC4-5D6E-409C-BE32-E72D297353CC}">
              <c16:uniqueId val="{00000000-07AD-4650-81C8-C3D19B642153}"/>
            </c:ext>
          </c:extLst>
        </c:ser>
        <c:dLbls>
          <c:showLegendKey val="0"/>
          <c:showVal val="0"/>
          <c:showCatName val="0"/>
          <c:showSerName val="0"/>
          <c:showPercent val="0"/>
          <c:showBubbleSize val="0"/>
        </c:dLbls>
        <c:smooth val="0"/>
        <c:axId val="2051576976"/>
        <c:axId val="2051576496"/>
      </c:lineChart>
      <c:catAx>
        <c:axId val="2051576976"/>
        <c:scaling>
          <c:orientation val="minMax"/>
        </c:scaling>
        <c:delete val="1"/>
        <c:axPos val="b"/>
        <c:numFmt formatCode="General" sourceLinked="1"/>
        <c:majorTickMark val="none"/>
        <c:minorTickMark val="none"/>
        <c:tickLblPos val="nextTo"/>
        <c:crossAx val="2051576496"/>
        <c:crosses val="autoZero"/>
        <c:auto val="1"/>
        <c:lblAlgn val="ctr"/>
        <c:lblOffset val="100"/>
        <c:noMultiLvlLbl val="0"/>
      </c:catAx>
      <c:valAx>
        <c:axId val="2051576496"/>
        <c:scaling>
          <c:orientation val="minMax"/>
        </c:scaling>
        <c:delete val="1"/>
        <c:axPos val="l"/>
        <c:numFmt formatCode="General" sourceLinked="1"/>
        <c:majorTickMark val="none"/>
        <c:minorTickMark val="none"/>
        <c:tickLblPos val="nextTo"/>
        <c:crossAx val="205157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0193236714976E-2"/>
          <c:y val="0.15974440894568689"/>
          <c:w val="0.893719806763285"/>
          <c:h val="0.7657082002129925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22</c:v>
                </c:pt>
                <c:pt idx="1">
                  <c:v>9</c:v>
                </c:pt>
                <c:pt idx="2">
                  <c:v>25</c:v>
                </c:pt>
                <c:pt idx="3">
                  <c:v>17</c:v>
                </c:pt>
                <c:pt idx="4">
                  <c:v>106</c:v>
                </c:pt>
                <c:pt idx="5">
                  <c:v>4</c:v>
                </c:pt>
                <c:pt idx="6">
                  <c:v>39</c:v>
                </c:pt>
                <c:pt idx="7">
                  <c:v>19</c:v>
                </c:pt>
                <c:pt idx="8">
                  <c:v>48</c:v>
                </c:pt>
                <c:pt idx="9">
                  <c:v>36</c:v>
                </c:pt>
                <c:pt idx="10">
                  <c:v>94</c:v>
                </c:pt>
                <c:pt idx="11">
                  <c:v>38</c:v>
                </c:pt>
              </c:numCache>
            </c:numRef>
          </c:val>
          <c:smooth val="0"/>
          <c:extLst>
            <c:ext xmlns:c16="http://schemas.microsoft.com/office/drawing/2014/chart" uri="{C3380CC4-5D6E-409C-BE32-E72D297353CC}">
              <c16:uniqueId val="{00000000-C7C2-4FF9-BB16-48E6101423E0}"/>
            </c:ext>
          </c:extLst>
        </c:ser>
        <c:dLbls>
          <c:showLegendKey val="0"/>
          <c:showVal val="0"/>
          <c:showCatName val="0"/>
          <c:showSerName val="0"/>
          <c:showPercent val="0"/>
          <c:showBubbleSize val="0"/>
        </c:dLbls>
        <c:smooth val="0"/>
        <c:axId val="2051579856"/>
        <c:axId val="2051580816"/>
      </c:lineChart>
      <c:catAx>
        <c:axId val="2051579856"/>
        <c:scaling>
          <c:orientation val="minMax"/>
        </c:scaling>
        <c:delete val="1"/>
        <c:axPos val="b"/>
        <c:numFmt formatCode="General" sourceLinked="1"/>
        <c:majorTickMark val="none"/>
        <c:minorTickMark val="none"/>
        <c:tickLblPos val="nextTo"/>
        <c:crossAx val="2051580816"/>
        <c:crosses val="autoZero"/>
        <c:auto val="1"/>
        <c:lblAlgn val="ctr"/>
        <c:lblOffset val="100"/>
        <c:noMultiLvlLbl val="0"/>
      </c:catAx>
      <c:valAx>
        <c:axId val="2051580816"/>
        <c:scaling>
          <c:orientation val="minMax"/>
        </c:scaling>
        <c:delete val="1"/>
        <c:axPos val="l"/>
        <c:numFmt formatCode="General" sourceLinked="1"/>
        <c:majorTickMark val="none"/>
        <c:minorTickMark val="none"/>
        <c:tickLblPos val="nextTo"/>
        <c:crossAx val="2051579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6</c:v>
                </c:pt>
                <c:pt idx="1">
                  <c:v>2</c:v>
                </c:pt>
                <c:pt idx="2">
                  <c:v>8</c:v>
                </c:pt>
                <c:pt idx="3">
                  <c:v>5</c:v>
                </c:pt>
                <c:pt idx="4">
                  <c:v>20</c:v>
                </c:pt>
                <c:pt idx="5">
                  <c:v>2</c:v>
                </c:pt>
                <c:pt idx="6">
                  <c:v>11</c:v>
                </c:pt>
                <c:pt idx="7">
                  <c:v>4</c:v>
                </c:pt>
                <c:pt idx="8">
                  <c:v>11</c:v>
                </c:pt>
                <c:pt idx="9">
                  <c:v>9</c:v>
                </c:pt>
                <c:pt idx="10">
                  <c:v>22</c:v>
                </c:pt>
                <c:pt idx="11">
                  <c:v>9</c:v>
                </c:pt>
              </c:numCache>
            </c:numRef>
          </c:val>
          <c:smooth val="0"/>
          <c:extLst>
            <c:ext xmlns:c16="http://schemas.microsoft.com/office/drawing/2014/chart" uri="{C3380CC4-5D6E-409C-BE32-E72D297353CC}">
              <c16:uniqueId val="{00000000-0E6C-472B-90E2-133765EE0633}"/>
            </c:ext>
          </c:extLst>
        </c:ser>
        <c:dLbls>
          <c:showLegendKey val="0"/>
          <c:showVal val="0"/>
          <c:showCatName val="0"/>
          <c:showSerName val="0"/>
          <c:showPercent val="0"/>
          <c:showBubbleSize val="0"/>
        </c:dLbls>
        <c:smooth val="0"/>
        <c:axId val="575150272"/>
        <c:axId val="575142592"/>
      </c:lineChart>
      <c:catAx>
        <c:axId val="575150272"/>
        <c:scaling>
          <c:orientation val="minMax"/>
        </c:scaling>
        <c:delete val="1"/>
        <c:axPos val="b"/>
        <c:numFmt formatCode="General" sourceLinked="1"/>
        <c:majorTickMark val="none"/>
        <c:minorTickMark val="none"/>
        <c:tickLblPos val="nextTo"/>
        <c:crossAx val="575142592"/>
        <c:crosses val="autoZero"/>
        <c:auto val="1"/>
        <c:lblAlgn val="ctr"/>
        <c:lblOffset val="100"/>
        <c:noMultiLvlLbl val="0"/>
      </c:catAx>
      <c:valAx>
        <c:axId val="575142592"/>
        <c:scaling>
          <c:orientation val="minMax"/>
        </c:scaling>
        <c:delete val="1"/>
        <c:axPos val="l"/>
        <c:numFmt formatCode="General" sourceLinked="1"/>
        <c:majorTickMark val="none"/>
        <c:minorTickMark val="none"/>
        <c:tickLblPos val="nextTo"/>
        <c:crossAx val="5751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0.1367249391005301</c:v>
                </c:pt>
                <c:pt idx="1">
                  <c:v>-1.8570656264244145E-2</c:v>
                </c:pt>
                <c:pt idx="2">
                  <c:v>0.26726337106500025</c:v>
                </c:pt>
                <c:pt idx="3">
                  <c:v>2.4996093343056143E-3</c:v>
                </c:pt>
                <c:pt idx="4">
                  <c:v>0.19995645247695559</c:v>
                </c:pt>
                <c:pt idx="5">
                  <c:v>0.28563094708759451</c:v>
                </c:pt>
                <c:pt idx="6">
                  <c:v>1.9622627158393101E-2</c:v>
                </c:pt>
                <c:pt idx="7">
                  <c:v>-0.22748739473202051</c:v>
                </c:pt>
                <c:pt idx="8">
                  <c:v>0.10425337075095474</c:v>
                </c:pt>
                <c:pt idx="9">
                  <c:v>0.19696323726756221</c:v>
                </c:pt>
                <c:pt idx="10">
                  <c:v>0.20633967084380656</c:v>
                </c:pt>
                <c:pt idx="11">
                  <c:v>8.0358954231595947E-2</c:v>
                </c:pt>
              </c:numCache>
            </c:numRef>
          </c:val>
          <c:smooth val="0"/>
          <c:extLst>
            <c:ext xmlns:c16="http://schemas.microsoft.com/office/drawing/2014/chart" uri="{C3380CC4-5D6E-409C-BE32-E72D297353CC}">
              <c16:uniqueId val="{00000000-08B3-4DB3-89A0-1EC184C32D16}"/>
            </c:ext>
          </c:extLst>
        </c:ser>
        <c:dLbls>
          <c:showLegendKey val="0"/>
          <c:showVal val="0"/>
          <c:showCatName val="0"/>
          <c:showSerName val="0"/>
          <c:showPercent val="0"/>
          <c:showBubbleSize val="0"/>
        </c:dLbls>
        <c:smooth val="0"/>
        <c:axId val="575156512"/>
        <c:axId val="575161312"/>
      </c:lineChart>
      <c:catAx>
        <c:axId val="575156512"/>
        <c:scaling>
          <c:orientation val="minMax"/>
        </c:scaling>
        <c:delete val="1"/>
        <c:axPos val="b"/>
        <c:numFmt formatCode="General" sourceLinked="1"/>
        <c:majorTickMark val="none"/>
        <c:minorTickMark val="none"/>
        <c:tickLblPos val="nextTo"/>
        <c:crossAx val="575161312"/>
        <c:crosses val="autoZero"/>
        <c:auto val="1"/>
        <c:lblAlgn val="ctr"/>
        <c:lblOffset val="100"/>
        <c:noMultiLvlLbl val="0"/>
      </c:catAx>
      <c:valAx>
        <c:axId val="575161312"/>
        <c:scaling>
          <c:orientation val="minMax"/>
        </c:scaling>
        <c:delete val="1"/>
        <c:axPos val="l"/>
        <c:numFmt formatCode="General" sourceLinked="1"/>
        <c:majorTickMark val="none"/>
        <c:minorTickMark val="none"/>
        <c:tickLblPos val="nextTo"/>
        <c:crossAx val="57515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1750"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1563.232</c:v>
                </c:pt>
                <c:pt idx="1">
                  <c:v>188.67400000000001</c:v>
                </c:pt>
                <c:pt idx="2">
                  <c:v>264.67599999999999</c:v>
                </c:pt>
                <c:pt idx="3">
                  <c:v>307.16800000000001</c:v>
                </c:pt>
                <c:pt idx="4">
                  <c:v>5387.2180000000008</c:v>
                </c:pt>
                <c:pt idx="5">
                  <c:v>224.9</c:v>
                </c:pt>
                <c:pt idx="6">
                  <c:v>709.96100000000001</c:v>
                </c:pt>
                <c:pt idx="7">
                  <c:v>799.56650000000013</c:v>
                </c:pt>
                <c:pt idx="8">
                  <c:v>2369.6499999999996</c:v>
                </c:pt>
                <c:pt idx="9">
                  <c:v>1233.2870000000003</c:v>
                </c:pt>
                <c:pt idx="10">
                  <c:v>9967.4260000000013</c:v>
                </c:pt>
                <c:pt idx="11">
                  <c:v>3679.1319999999996</c:v>
                </c:pt>
              </c:numCache>
            </c:numRef>
          </c:val>
          <c:smooth val="0"/>
          <c:extLst>
            <c:ext xmlns:c16="http://schemas.microsoft.com/office/drawing/2014/chart" uri="{C3380CC4-5D6E-409C-BE32-E72D297353CC}">
              <c16:uniqueId val="{00000000-0F23-4F06-BCD7-DA848FB02420}"/>
            </c:ext>
          </c:extLst>
        </c:ser>
        <c:dLbls>
          <c:showLegendKey val="0"/>
          <c:showVal val="0"/>
          <c:showCatName val="0"/>
          <c:showSerName val="0"/>
          <c:showPercent val="0"/>
          <c:showBubbleSize val="0"/>
        </c:dLbls>
        <c:smooth val="0"/>
        <c:axId val="2051550576"/>
        <c:axId val="2051560176"/>
      </c:lineChart>
      <c:catAx>
        <c:axId val="2051550576"/>
        <c:scaling>
          <c:orientation val="minMax"/>
        </c:scaling>
        <c:delete val="1"/>
        <c:axPos val="b"/>
        <c:numFmt formatCode="General" sourceLinked="1"/>
        <c:majorTickMark val="none"/>
        <c:minorTickMark val="none"/>
        <c:tickLblPos val="nextTo"/>
        <c:crossAx val="2051560176"/>
        <c:crosses val="autoZero"/>
        <c:auto val="1"/>
        <c:lblAlgn val="ctr"/>
        <c:lblOffset val="100"/>
        <c:noMultiLvlLbl val="0"/>
      </c:catAx>
      <c:valAx>
        <c:axId val="2051560176"/>
        <c:scaling>
          <c:orientation val="minMax"/>
        </c:scaling>
        <c:delete val="1"/>
        <c:axPos val="l"/>
        <c:numFmt formatCode="General" sourceLinked="1"/>
        <c:majorTickMark val="none"/>
        <c:minorTickMark val="none"/>
        <c:tickLblPos val="nextTo"/>
        <c:crossAx val="2051550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1750"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213.73279999999988</c:v>
                </c:pt>
                <c:pt idx="1">
                  <c:v>-3.5038</c:v>
                </c:pt>
                <c:pt idx="2">
                  <c:v>70.738200000000006</c:v>
                </c:pt>
                <c:pt idx="3">
                  <c:v>0.76779999999998694</c:v>
                </c:pt>
                <c:pt idx="4">
                  <c:v>1077.2089999999998</c:v>
                </c:pt>
                <c:pt idx="5">
                  <c:v>64.238400000000013</c:v>
                </c:pt>
                <c:pt idx="6">
                  <c:v>13.931299999999926</c:v>
                </c:pt>
                <c:pt idx="7">
                  <c:v>-181.89130000000011</c:v>
                </c:pt>
                <c:pt idx="8">
                  <c:v>247.04399999999987</c:v>
                </c:pt>
                <c:pt idx="9">
                  <c:v>242.91220000000004</c:v>
                </c:pt>
                <c:pt idx="10">
                  <c:v>2056.6753999999996</c:v>
                </c:pt>
                <c:pt idx="11">
                  <c:v>295.65120000000002</c:v>
                </c:pt>
              </c:numCache>
            </c:numRef>
          </c:val>
          <c:smooth val="0"/>
          <c:extLst>
            <c:ext xmlns:c16="http://schemas.microsoft.com/office/drawing/2014/chart" uri="{C3380CC4-5D6E-409C-BE32-E72D297353CC}">
              <c16:uniqueId val="{00000000-4D10-4D5A-A274-8C8AAD1E4769}"/>
            </c:ext>
          </c:extLst>
        </c:ser>
        <c:dLbls>
          <c:showLegendKey val="0"/>
          <c:showVal val="0"/>
          <c:showCatName val="0"/>
          <c:showSerName val="0"/>
          <c:showPercent val="0"/>
          <c:showBubbleSize val="0"/>
        </c:dLbls>
        <c:smooth val="0"/>
        <c:axId val="2051576976"/>
        <c:axId val="2051576496"/>
      </c:lineChart>
      <c:catAx>
        <c:axId val="2051576976"/>
        <c:scaling>
          <c:orientation val="minMax"/>
        </c:scaling>
        <c:delete val="1"/>
        <c:axPos val="b"/>
        <c:numFmt formatCode="General" sourceLinked="1"/>
        <c:majorTickMark val="none"/>
        <c:minorTickMark val="none"/>
        <c:tickLblPos val="nextTo"/>
        <c:crossAx val="2051576496"/>
        <c:crosses val="autoZero"/>
        <c:auto val="1"/>
        <c:lblAlgn val="ctr"/>
        <c:lblOffset val="100"/>
        <c:noMultiLvlLbl val="0"/>
      </c:catAx>
      <c:valAx>
        <c:axId val="2051576496"/>
        <c:scaling>
          <c:orientation val="minMax"/>
        </c:scaling>
        <c:delete val="1"/>
        <c:axPos val="l"/>
        <c:numFmt formatCode="General" sourceLinked="1"/>
        <c:majorTickMark val="none"/>
        <c:minorTickMark val="none"/>
        <c:tickLblPos val="nextTo"/>
        <c:crossAx val="205157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0193236714976E-2"/>
          <c:y val="0.15974440894568689"/>
          <c:w val="0.893719806763285"/>
          <c:h val="0.76570820021299257"/>
        </c:manualLayout>
      </c:layout>
      <c:lineChart>
        <c:grouping val="standard"/>
        <c:varyColors val="0"/>
        <c:ser>
          <c:idx val="0"/>
          <c:order val="0"/>
          <c:tx>
            <c:strRef>
              <c:f>Kpi!$H$3</c:f>
              <c:strCache>
                <c:ptCount val="1"/>
                <c:pt idx="0">
                  <c:v>Total</c:v>
                </c:pt>
              </c:strCache>
            </c:strRef>
          </c:tx>
          <c:spPr>
            <a:ln w="31750" cap="rnd">
              <a:solidFill>
                <a:schemeClr val="bg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22</c:v>
                </c:pt>
                <c:pt idx="1">
                  <c:v>9</c:v>
                </c:pt>
                <c:pt idx="2">
                  <c:v>25</c:v>
                </c:pt>
                <c:pt idx="3">
                  <c:v>17</c:v>
                </c:pt>
                <c:pt idx="4">
                  <c:v>106</c:v>
                </c:pt>
                <c:pt idx="5">
                  <c:v>4</c:v>
                </c:pt>
                <c:pt idx="6">
                  <c:v>39</c:v>
                </c:pt>
                <c:pt idx="7">
                  <c:v>19</c:v>
                </c:pt>
                <c:pt idx="8">
                  <c:v>48</c:v>
                </c:pt>
                <c:pt idx="9">
                  <c:v>36</c:v>
                </c:pt>
                <c:pt idx="10">
                  <c:v>94</c:v>
                </c:pt>
                <c:pt idx="11">
                  <c:v>38</c:v>
                </c:pt>
              </c:numCache>
            </c:numRef>
          </c:val>
          <c:smooth val="0"/>
          <c:extLst>
            <c:ext xmlns:c16="http://schemas.microsoft.com/office/drawing/2014/chart" uri="{C3380CC4-5D6E-409C-BE32-E72D297353CC}">
              <c16:uniqueId val="{00000000-1095-4347-967C-A9ED7778847C}"/>
            </c:ext>
          </c:extLst>
        </c:ser>
        <c:dLbls>
          <c:showLegendKey val="0"/>
          <c:showVal val="0"/>
          <c:showCatName val="0"/>
          <c:showSerName val="0"/>
          <c:showPercent val="0"/>
          <c:showBubbleSize val="0"/>
        </c:dLbls>
        <c:smooth val="0"/>
        <c:axId val="2051579856"/>
        <c:axId val="2051580816"/>
      </c:lineChart>
      <c:catAx>
        <c:axId val="2051579856"/>
        <c:scaling>
          <c:orientation val="minMax"/>
        </c:scaling>
        <c:delete val="1"/>
        <c:axPos val="b"/>
        <c:numFmt formatCode="General" sourceLinked="1"/>
        <c:majorTickMark val="none"/>
        <c:minorTickMark val="none"/>
        <c:tickLblPos val="nextTo"/>
        <c:crossAx val="2051580816"/>
        <c:crosses val="autoZero"/>
        <c:auto val="1"/>
        <c:lblAlgn val="ctr"/>
        <c:lblOffset val="100"/>
        <c:noMultiLvlLbl val="0"/>
      </c:catAx>
      <c:valAx>
        <c:axId val="2051580816"/>
        <c:scaling>
          <c:orientation val="minMax"/>
        </c:scaling>
        <c:delete val="1"/>
        <c:axPos val="l"/>
        <c:numFmt formatCode="General" sourceLinked="1"/>
        <c:majorTickMark val="none"/>
        <c:minorTickMark val="none"/>
        <c:tickLblPos val="nextTo"/>
        <c:crossAx val="2051579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1750" cap="rnd">
              <a:solidFill>
                <a:schemeClr val="bg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6</c:v>
                </c:pt>
                <c:pt idx="1">
                  <c:v>2</c:v>
                </c:pt>
                <c:pt idx="2">
                  <c:v>8</c:v>
                </c:pt>
                <c:pt idx="3">
                  <c:v>5</c:v>
                </c:pt>
                <c:pt idx="4">
                  <c:v>20</c:v>
                </c:pt>
                <c:pt idx="5">
                  <c:v>2</c:v>
                </c:pt>
                <c:pt idx="6">
                  <c:v>11</c:v>
                </c:pt>
                <c:pt idx="7">
                  <c:v>4</c:v>
                </c:pt>
                <c:pt idx="8">
                  <c:v>11</c:v>
                </c:pt>
                <c:pt idx="9">
                  <c:v>9</c:v>
                </c:pt>
                <c:pt idx="10">
                  <c:v>22</c:v>
                </c:pt>
                <c:pt idx="11">
                  <c:v>9</c:v>
                </c:pt>
              </c:numCache>
            </c:numRef>
          </c:val>
          <c:smooth val="0"/>
          <c:extLst>
            <c:ext xmlns:c16="http://schemas.microsoft.com/office/drawing/2014/chart" uri="{C3380CC4-5D6E-409C-BE32-E72D297353CC}">
              <c16:uniqueId val="{00000000-95FA-4C4A-B1EC-CF1C3B1F5A68}"/>
            </c:ext>
          </c:extLst>
        </c:ser>
        <c:dLbls>
          <c:showLegendKey val="0"/>
          <c:showVal val="0"/>
          <c:showCatName val="0"/>
          <c:showSerName val="0"/>
          <c:showPercent val="0"/>
          <c:showBubbleSize val="0"/>
        </c:dLbls>
        <c:smooth val="0"/>
        <c:axId val="575150272"/>
        <c:axId val="575142592"/>
      </c:lineChart>
      <c:catAx>
        <c:axId val="575150272"/>
        <c:scaling>
          <c:orientation val="minMax"/>
        </c:scaling>
        <c:delete val="1"/>
        <c:axPos val="b"/>
        <c:numFmt formatCode="General" sourceLinked="1"/>
        <c:majorTickMark val="none"/>
        <c:minorTickMark val="none"/>
        <c:tickLblPos val="nextTo"/>
        <c:crossAx val="575142592"/>
        <c:crosses val="autoZero"/>
        <c:auto val="1"/>
        <c:lblAlgn val="ctr"/>
        <c:lblOffset val="100"/>
        <c:noMultiLvlLbl val="0"/>
      </c:catAx>
      <c:valAx>
        <c:axId val="575142592"/>
        <c:scaling>
          <c:orientation val="minMax"/>
        </c:scaling>
        <c:delete val="1"/>
        <c:axPos val="l"/>
        <c:numFmt formatCode="General" sourceLinked="1"/>
        <c:majorTickMark val="none"/>
        <c:minorTickMark val="none"/>
        <c:tickLblPos val="nextTo"/>
        <c:crossAx val="5751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1750" cap="rnd">
              <a:solidFill>
                <a:schemeClr val="bg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0.1367249391005301</c:v>
                </c:pt>
                <c:pt idx="1">
                  <c:v>-1.8570656264244145E-2</c:v>
                </c:pt>
                <c:pt idx="2">
                  <c:v>0.26726337106500025</c:v>
                </c:pt>
                <c:pt idx="3">
                  <c:v>2.4996093343056143E-3</c:v>
                </c:pt>
                <c:pt idx="4">
                  <c:v>0.19995645247695559</c:v>
                </c:pt>
                <c:pt idx="5">
                  <c:v>0.28563094708759451</c:v>
                </c:pt>
                <c:pt idx="6">
                  <c:v>1.9622627158393101E-2</c:v>
                </c:pt>
                <c:pt idx="7">
                  <c:v>-0.22748739473202051</c:v>
                </c:pt>
                <c:pt idx="8">
                  <c:v>0.10425337075095474</c:v>
                </c:pt>
                <c:pt idx="9">
                  <c:v>0.19696323726756221</c:v>
                </c:pt>
                <c:pt idx="10">
                  <c:v>0.20633967084380656</c:v>
                </c:pt>
                <c:pt idx="11">
                  <c:v>8.0358954231595947E-2</c:v>
                </c:pt>
              </c:numCache>
            </c:numRef>
          </c:val>
          <c:smooth val="0"/>
          <c:extLst>
            <c:ext xmlns:c16="http://schemas.microsoft.com/office/drawing/2014/chart" uri="{C3380CC4-5D6E-409C-BE32-E72D297353CC}">
              <c16:uniqueId val="{00000000-60EE-439D-BE77-F228FBEAEC4D}"/>
            </c:ext>
          </c:extLst>
        </c:ser>
        <c:dLbls>
          <c:showLegendKey val="0"/>
          <c:showVal val="0"/>
          <c:showCatName val="0"/>
          <c:showSerName val="0"/>
          <c:showPercent val="0"/>
          <c:showBubbleSize val="0"/>
        </c:dLbls>
        <c:smooth val="0"/>
        <c:axId val="575156512"/>
        <c:axId val="575161312"/>
      </c:lineChart>
      <c:catAx>
        <c:axId val="575156512"/>
        <c:scaling>
          <c:orientation val="minMax"/>
        </c:scaling>
        <c:delete val="1"/>
        <c:axPos val="b"/>
        <c:numFmt formatCode="General" sourceLinked="1"/>
        <c:majorTickMark val="none"/>
        <c:minorTickMark val="none"/>
        <c:tickLblPos val="nextTo"/>
        <c:crossAx val="575161312"/>
        <c:crosses val="autoZero"/>
        <c:auto val="1"/>
        <c:lblAlgn val="ctr"/>
        <c:lblOffset val="100"/>
        <c:noMultiLvlLbl val="0"/>
      </c:catAx>
      <c:valAx>
        <c:axId val="575161312"/>
        <c:scaling>
          <c:orientation val="minMax"/>
        </c:scaling>
        <c:delete val="1"/>
        <c:axPos val="l"/>
        <c:numFmt formatCode="General" sourceLinked="1"/>
        <c:majorTickMark val="none"/>
        <c:minorTickMark val="none"/>
        <c:tickLblPos val="nextTo"/>
        <c:crossAx val="57515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Combo!$B$3</c:f>
              <c:strCache>
                <c:ptCount val="1"/>
                <c:pt idx="0">
                  <c:v>Sum of Sales</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 0.00,\ "k"</c:formatCode>
                <c:ptCount val="12"/>
                <c:pt idx="0">
                  <c:v>1563.232</c:v>
                </c:pt>
                <c:pt idx="1">
                  <c:v>188.67400000000001</c:v>
                </c:pt>
                <c:pt idx="2">
                  <c:v>264.67599999999999</c:v>
                </c:pt>
                <c:pt idx="3">
                  <c:v>307.16800000000001</c:v>
                </c:pt>
                <c:pt idx="4">
                  <c:v>5387.2180000000008</c:v>
                </c:pt>
                <c:pt idx="5">
                  <c:v>224.9</c:v>
                </c:pt>
                <c:pt idx="6">
                  <c:v>709.96100000000001</c:v>
                </c:pt>
                <c:pt idx="7">
                  <c:v>799.56650000000013</c:v>
                </c:pt>
                <c:pt idx="8">
                  <c:v>2369.6499999999996</c:v>
                </c:pt>
                <c:pt idx="9">
                  <c:v>1233.2870000000003</c:v>
                </c:pt>
                <c:pt idx="10">
                  <c:v>9967.4260000000013</c:v>
                </c:pt>
                <c:pt idx="11">
                  <c:v>3679.1319999999996</c:v>
                </c:pt>
              </c:numCache>
            </c:numRef>
          </c:val>
          <c:extLst>
            <c:ext xmlns:c16="http://schemas.microsoft.com/office/drawing/2014/chart" uri="{C3380CC4-5D6E-409C-BE32-E72D297353CC}">
              <c16:uniqueId val="{00000000-30C3-4924-83AD-E0DA38932CBA}"/>
            </c:ext>
          </c:extLst>
        </c:ser>
        <c:dLbls>
          <c:showLegendKey val="0"/>
          <c:showVal val="0"/>
          <c:showCatName val="0"/>
          <c:showSerName val="0"/>
          <c:showPercent val="0"/>
          <c:showBubbleSize val="0"/>
        </c:dLbls>
        <c:axId val="1191074976"/>
        <c:axId val="1191074496"/>
      </c:areaChart>
      <c:lineChart>
        <c:grouping val="standard"/>
        <c:varyColors val="0"/>
        <c:ser>
          <c:idx val="1"/>
          <c:order val="1"/>
          <c:tx>
            <c:strRef>
              <c:f>Combo!$C$3</c:f>
              <c:strCache>
                <c:ptCount val="1"/>
                <c:pt idx="0">
                  <c:v>Sum of Profit</c:v>
                </c:pt>
              </c:strCache>
            </c:strRef>
          </c:tx>
          <c:spPr>
            <a:ln w="28575" cap="rnd">
              <a:solidFill>
                <a:schemeClr val="accent2"/>
              </a:solidFill>
              <a:round/>
            </a:ln>
            <a:effectLst/>
          </c:spPr>
          <c:marker>
            <c:symbol val="none"/>
          </c:marke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 0.00,\ "k"</c:formatCode>
                <c:ptCount val="12"/>
                <c:pt idx="0">
                  <c:v>213.73279999999988</c:v>
                </c:pt>
                <c:pt idx="1">
                  <c:v>-3.5038</c:v>
                </c:pt>
                <c:pt idx="2">
                  <c:v>70.738200000000006</c:v>
                </c:pt>
                <c:pt idx="3">
                  <c:v>0.76779999999998694</c:v>
                </c:pt>
                <c:pt idx="4">
                  <c:v>1077.2089999999998</c:v>
                </c:pt>
                <c:pt idx="5">
                  <c:v>64.238400000000013</c:v>
                </c:pt>
                <c:pt idx="6">
                  <c:v>13.931299999999926</c:v>
                </c:pt>
                <c:pt idx="7">
                  <c:v>-181.89130000000011</c:v>
                </c:pt>
                <c:pt idx="8">
                  <c:v>247.04399999999987</c:v>
                </c:pt>
                <c:pt idx="9">
                  <c:v>242.91220000000004</c:v>
                </c:pt>
                <c:pt idx="10">
                  <c:v>2056.6753999999996</c:v>
                </c:pt>
                <c:pt idx="11">
                  <c:v>295.65120000000002</c:v>
                </c:pt>
              </c:numCache>
            </c:numRef>
          </c:val>
          <c:smooth val="0"/>
          <c:extLst>
            <c:ext xmlns:c16="http://schemas.microsoft.com/office/drawing/2014/chart" uri="{C3380CC4-5D6E-409C-BE32-E72D297353CC}">
              <c16:uniqueId val="{00000001-30C3-4924-83AD-E0DA38932CBA}"/>
            </c:ext>
          </c:extLst>
        </c:ser>
        <c:dLbls>
          <c:showLegendKey val="0"/>
          <c:showVal val="0"/>
          <c:showCatName val="0"/>
          <c:showSerName val="0"/>
          <c:showPercent val="0"/>
          <c:showBubbleSize val="0"/>
        </c:dLbls>
        <c:marker val="1"/>
        <c:smooth val="0"/>
        <c:axId val="1191088416"/>
        <c:axId val="1191087936"/>
      </c:lineChart>
      <c:catAx>
        <c:axId val="119107497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074496"/>
        <c:crosses val="autoZero"/>
        <c:auto val="1"/>
        <c:lblAlgn val="ctr"/>
        <c:lblOffset val="100"/>
        <c:noMultiLvlLbl val="0"/>
      </c:catAx>
      <c:valAx>
        <c:axId val="1191074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074976"/>
        <c:crosses val="autoZero"/>
        <c:crossBetween val="between"/>
      </c:valAx>
      <c:valAx>
        <c:axId val="11910879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91088416"/>
        <c:crosses val="max"/>
        <c:crossBetween val="between"/>
      </c:valAx>
      <c:catAx>
        <c:axId val="1191088416"/>
        <c:scaling>
          <c:orientation val="minMax"/>
        </c:scaling>
        <c:delete val="1"/>
        <c:axPos val="b"/>
        <c:numFmt formatCode="General" sourceLinked="1"/>
        <c:majorTickMark val="out"/>
        <c:minorTickMark val="none"/>
        <c:tickLblPos val="nextTo"/>
        <c:crossAx val="1191087936"/>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268532084626467"/>
              <c:y val="-6.08433754179988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402798126939693"/>
              <c:y val="5.4083000371554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313287432064212"/>
              <c:y val="-4.73226253251101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62683581841739"/>
          <c:y val="0.27354164375941892"/>
          <c:w val="0.40637253671636836"/>
          <c:h val="0.68069614317407134"/>
        </c:manualLayout>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88-4C23-8B73-68DBD9C22F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88-4C23-8B73-68DBD9C22F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88-4C23-8B73-68DBD9C22F57}"/>
              </c:ext>
            </c:extLst>
          </c:dPt>
          <c:dLbls>
            <c:dLbl>
              <c:idx val="0"/>
              <c:layout>
                <c:manualLayout>
                  <c:x val="0.12268532084626467"/>
                  <c:y val="-6.08433754179988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F88-4C23-8B73-68DBD9C22F57}"/>
                </c:ext>
              </c:extLst>
            </c:dLbl>
            <c:dLbl>
              <c:idx val="1"/>
              <c:layout>
                <c:manualLayout>
                  <c:x val="0.18402798126939693"/>
                  <c:y val="5.4083000371554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88-4C23-8B73-68DBD9C22F57}"/>
                </c:ext>
              </c:extLst>
            </c:dLbl>
            <c:dLbl>
              <c:idx val="2"/>
              <c:layout>
                <c:manualLayout>
                  <c:x val="-0.14313287432064212"/>
                  <c:y val="-4.732262532511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88-4C23-8B73-68DBD9C22F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0.28766592992767664</c:v>
                </c:pt>
                <c:pt idx="1">
                  <c:v>0.33028856215012381</c:v>
                </c:pt>
                <c:pt idx="2">
                  <c:v>0.38204550792219949</c:v>
                </c:pt>
              </c:numCache>
            </c:numRef>
          </c:val>
          <c:extLst>
            <c:ext xmlns:c16="http://schemas.microsoft.com/office/drawing/2014/chart" uri="{C3380CC4-5D6E-409C-BE32-E72D297353CC}">
              <c16:uniqueId val="{00000006-5F88-4C23-8B73-68DBD9C22F57}"/>
            </c:ext>
          </c:extLst>
        </c:ser>
        <c:dLbls>
          <c:showLegendKey val="0"/>
          <c:showVal val="1"/>
          <c:showCatName val="0"/>
          <c:showSerName val="0"/>
          <c:showPercent val="0"/>
          <c:showBubbleSize val="0"/>
          <c:showLeaderLines val="1"/>
        </c:dLbls>
        <c:firstSliceAng val="0"/>
        <c:holeSize val="6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5!PivotTable9</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sp3d/>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71383355387863"/>
          <c:y val="0.13652304058408798"/>
          <c:w val="0.80870453488787952"/>
          <c:h val="0.86347695941591207"/>
        </c:manualLayout>
      </c:layout>
      <c:bar3DChart>
        <c:barDir val="bar"/>
        <c:grouping val="clustered"/>
        <c:varyColors val="0"/>
        <c:ser>
          <c:idx val="0"/>
          <c:order val="0"/>
          <c:tx>
            <c:strRef>
              <c:f>'Top 5'!$B$3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sp3d/>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Appliances</c:v>
                </c:pt>
                <c:pt idx="1">
                  <c:v>Storage</c:v>
                </c:pt>
                <c:pt idx="2">
                  <c:v>Machines</c:v>
                </c:pt>
                <c:pt idx="3">
                  <c:v>Accessories</c:v>
                </c:pt>
                <c:pt idx="4">
                  <c:v>Tables</c:v>
                </c:pt>
              </c:strCache>
            </c:strRef>
          </c:cat>
          <c:val>
            <c:numRef>
              <c:f>'Top 5'!$B$4:$B$9</c:f>
              <c:numCache>
                <c:formatCode>General</c:formatCode>
                <c:ptCount val="5"/>
                <c:pt idx="0">
                  <c:v>2574.1939999999995</c:v>
                </c:pt>
                <c:pt idx="1">
                  <c:v>2996.2780000000002</c:v>
                </c:pt>
                <c:pt idx="2">
                  <c:v>3305.4749999999999</c:v>
                </c:pt>
                <c:pt idx="3">
                  <c:v>4165.4119999999994</c:v>
                </c:pt>
                <c:pt idx="4">
                  <c:v>4807.5285000000003</c:v>
                </c:pt>
              </c:numCache>
            </c:numRef>
          </c:val>
          <c:extLst>
            <c:ext xmlns:c16="http://schemas.microsoft.com/office/drawing/2014/chart" uri="{C3380CC4-5D6E-409C-BE32-E72D297353CC}">
              <c16:uniqueId val="{00000000-DBDE-4E2E-B962-6228949AF537}"/>
            </c:ext>
          </c:extLst>
        </c:ser>
        <c:dLbls>
          <c:showLegendKey val="0"/>
          <c:showVal val="1"/>
          <c:showCatName val="0"/>
          <c:showSerName val="0"/>
          <c:showPercent val="0"/>
          <c:showBubbleSize val="0"/>
        </c:dLbls>
        <c:gapWidth val="172"/>
        <c:shape val="box"/>
        <c:axId val="2051543856"/>
        <c:axId val="2051545296"/>
        <c:axId val="0"/>
      </c:bar3DChart>
      <c:catAx>
        <c:axId val="205154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1545296"/>
        <c:crosses val="autoZero"/>
        <c:auto val="1"/>
        <c:lblAlgn val="ctr"/>
        <c:lblOffset val="100"/>
        <c:noMultiLvlLbl val="0"/>
      </c:catAx>
      <c:valAx>
        <c:axId val="205154529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205154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5C1DA771-63DB-4A63-8C18-289286481D89}">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6D45407A-A036-4E24-AC6A-DE51DA80A40A}">
          <cx:tx>
            <cx:txData>
              <cx:f>_xlchart.v5.5</cx:f>
              <cx:v>State</cx:v>
            </cx:txData>
          </cx:tx>
          <cx:dataId val="0"/>
          <cx:layoutPr>
            <cx:geography cultureLanguage="en-US" cultureRegion="US" attribution="Powered by Bing">
              <cx:geoCache provider="{E9337A44-BEBE-4D9F-B70C-5C5E7DAFC167}">
                <cx:binary>7Htpb91GsvZfCfz5pcLe2YPJAEOeTbss2U7sL4QsKezm1uyF66+/RUt2LMXjZIDcCwR4jcQH53Dp
6tr6qafK/7yb/nFXP9y6H6ambv0/7qafXqkQun/8+KO/Uw/NrT9q9J0z3vwaju5M86P59Vd99/Dj
vbsddVv8iGNEf7xTty48TK/+9U94W/FgzszdbdCmfd0/uPn6wfd18N+59s1LP9zeN7rdaB+cvgvo
p1dvHtr2wfuHh1c/PLRBh/nN3D389OrZba9++PHly3638A81yBb6e3iWsKOEYinjJIk//cGvfqhN
WzxdjhJ+RCjBHAn8eB19XvvitoHn/5RInwS6vb93IDxs6tPns0ef7QCuXLz64c70bVhVV4AWf3r1
ttXh4f6Hm3AbHvyrH7Q32eMNmVm38fbm075/fK78f/3zxQ+giRe/fGWfl2r7o0u/M8+/69uPt83t
ZwX9BcbBR4JzijEWv7NKQmNCcAym+/Tn86KPVvkTknzbJl8efGGRf5/9LS1yCmHS31XzZ+38BSYR
RwwLnHD2pPnkhWXYEU6EEASRx3hhn9d+tMyfkejbpvntyRe2OX3/t7TNrjZO3/+F0YKTIyYZQxw9
xYR8YRp8RBNBKE6eTEOem+ZPCPRty3x58IVhdn/PoNk/GFfov9AwBB9xmuCESvTlDHl2xpAjSikR
NH46g14Y5k8I9G3DfHnwhWH2//5bRsyZ6bXXt+1faZr4SCZgFf4laJ7HjERHiUQJxkn8GFT0ecz8
KZG+bZyvHn1hnrO/p3luTB/UD9mtM7X+S21EjmRMJMXoKXwgPJ6FTww2gthB6Cnx8ec2+vNyfdtQ
L59/Ya2b7G8ZTOfa+/W/rtOf1fUXoAMAbDhORML+wxEkjzjjOAZI95gJX5jqTwr1bTs9e/iFkc5v
/pZGujDufyek2BEjkghGntLaC3wt5BFKGEk459+005+X69umevn8C2td/D1D6p0G3ND+pcgB0DbC
iSRcPAbUC7QtkiMuk5jJ+Ok6pMbHyvgRbf8Zib5tod+efGGbd3/Pw2nvbtv7H96YcFt/VtF/Snf/
ixVy/H+49t13CYSv+ZNnd/63/Ik8YjFhAuDrY6YAD/z6cJbyKEYJ4XB+fxNAveA1/rNY33bTF48/
28n/EWnyn93lC++0uQ2320+E1Vecyvevftou8GgvHv0e7/Wou+P7n15BCYjRV4ZcX/IsL5zetv7W
f3bGrx55uPXhp1eRpEcskUKwOGGUSoyglBwfPl1CMT6KGcUxT2iCKGVg8HY9pn56RcG9/QoCgVbj
RyunhpIYE54gTtEXZvDK1HNh2i/bf/r+Q9s3V0a3wYP8FHBB93jfKhyLJZxWsUgI4nAqYTiV4Prd
7TXQj+vt/8/mIanLYuKnDe4SlGEu0LjhaJxHm/U+6oJNBV7yfkyrhpj8wrQzYpljceTkZgmEopva
2DhqTrznxE3baJkczQ9J3iOe9WRgPhW2XrqLSlGeiF3jhoaOFyGutJrSGYuRZtRHPBS74OuGnw3U
+ruqGF8HqkWeIRyJjCoudjUEwrzztth0eJlvomRZ0NkSlO4yK1Eb2xRLXC57jJyPz9oJ1Swrfeyi
VDhAbIfaJr29KqO8unE2l+99vRCVOW97lDk3lN0pb53Kt2aWv0SEUwNLzHzZTrLGet8JEbcpmdtm
S4xOLivb8vdWiHETSTN+0AMtrxYWxM70M8u0Uy6k5YCnkBqioiQNJur21dLUx2Vfqw/cM/sL9gSb
FBkt74xM7uppvkhiV+p0qJr5GP7Kz4eek0vNdHyQUqBtKInMJhI3cA+R9nVftmrM4nmON2EsBp3S
TsgmNb1xaU1zPqcjYsOhjZbmqke9fzepJj/Gbh73yyLm19Lj+SSSpXXprPEUpXke6YOqS30P/sBe
l9UwkO1gcHSpmjbZT4y7gzcTOhvz0L5Ri9D7JenNlVmoyIapUCajScDnlA3458jUnqbcYnJpaNFv
ZFebrAGS63jQaDmtA5uHje5pv0W47beRGnA6Rvm0IyNZDjUtJ5PNuV0+RHPT7RJdR3ur7XJMFV7u
4gaLY+VRd7PEc37RRxa486jomz1dovly6hc+ILSbBhowr9LPn6HCdFDnEcNd12c6boS2qR0kbd1J
2flibE+a3I+12YiQ21LusIuukwglY5wOY+3HZRurHMV3X/PGz0LzznSz04V64u2/fP3XG9PAf5+I
5N9+XGn/376df+4XfPcuoCdWmOJf3rRm1C/v+o2yXrPYF/76RV587DD8h6T53Yt/LqMSRBHknC+t
hd9l1JtvFr9r8np69CmzAmJj8CqgtXmMoBQCevQpsSbkiDDOYk6oWIskuPKUV6FHgWOGWIIJxDNm
AlDg5zwLyZgCABSMccQwofS/ybNMQrfj6zxLJaR8FlMB7+SfKNznebbXuGohss1hGiDDbqWqyJi1
rZZ71dpux1tM+6wtyuS11GQZUgx4+GLkk9kMtUqSjSM9elPmmvzMvZqvDMftzeB5/kFSNF11Cxm7
gxgXdugcafJUgo5OdTSAF1etmbJxqnizCdFU+lQRIclZUkfqokImqiBRMHLSL7a2Wyt1saRunkeU
VT1X02YZyvZX3/S6S4Wc6a6KPL1UqJyuKpXTLDLTEG1jG5ETl0NyTMEEbbmJiMLqeJh8lw5m5uc4
cnmXBZyT474h5GRcEnIsJx2326m2w/u4AaE2tsnDA6yChtTRVqIs71tP0qSzWsGL63krZ0aOp7zl
Lqt4MNVWRyM76BjO3C1Z4uZXDQY/sJxNV7xlY7FFi87vF86sTSs0+p+7JRLwXpDsZ9ox/3M7xtW1
rOLpKp+0uhz7vH3T+cRcBu+G+XSyU8E2tMexSnMlEp/WTY3yLEbWxOmiuuT1VIFclnegyBLleZPG
ROdTCslLvF700n1ARZJc5bUZTTotLkabXArabmQ9mp1IGp+yRRxPXdNdVsjKK+aVVmcllezgQX+7
wVh5VnNt94tS45nqJd5NamiaTLPW3CBkk9cRBW8pK9Vkck7YoUFFkzW5Q29yU9FjPYN1olrT46kX
5rJydohuFtrMWy5KdEL9OGa2rnq60Qwzf1iiJsCeEdmRVtuP49LY9643+OcuninJ5GIZz1jB/D2K
mmQLECbwNBln+XrqCpXOM5U3GDLg64ksU7GVk4tkxgbyAeeT9yl4HsOboKLxNlmqJKs8kmddR0Sx
6+e4OKFT2epDLmxYjvt+xvNe5310hvNoGLMRCziA4ylpVeqJLMOxYhUb02Ls+muBJKvOFJnkVQcp
m6TIcf62RTM9Vz6KxyIjNY3iNClLs7CMI7eQfTHNsczTqCzHbk4jUIQ7zEyb5L0dzJBGQQIUUh0n
OdgnGoeUStLbcQtkTbIrHFpwf8iNi8JJ4F0fH9fWzvpn3HkZThj8cWkL7vOLyIvoZh6dz3CVn4um
GU71EPzPyjYXuSTFWd03gANKFgFqSDFpDI1OiiYW7UbgOn4LjIPe6WVWabyEZZu7udrFHL4GEtfH
dinGdzpgDWhEmXNfKrv1Xbgue6Q2uu4wT0WJUZJW4EPvOM8LfoDwjt60Bcn3xrnFpT0jTZcB9uw2
usR2w6up2EUB++KetSDDYY711KdDj/vNHKbpNEri8tj0MdvMsr02S3IWSp8flwPymUzMdDLqst+K
SddbGpRKrZn2Y0Sje7ZApqlzl9l82U8JKvcAPlA6d0Fc+Hm6CYsvNqIY90ko2Tvk3JyWfd+ny9yb
yzGJrxF0MNPBLWA2L9WmoLZIhzrvIFXwYpe3PvMla0/jtvMP5Swu4gXn762rxsM02vqm5UNyWQ7G
Z3NFl5TWfrhCfU521kR1Omo17ylfLrRN5n1N45Ap5evdjCqUThE8haq5AojnTLepkuW9yQXL5lpc
Lp07D2OVZx1WQ1YR4/Y2b92u5FF87lw+XnJfJyn0oD9KyLb7VqNkq/M530EdUGZtznxmELaHxRid
1cMQnZSNRqdzPQ9pL4oPRmO/KZDSWSXmdoNlb9I6GPfzWNrxEDdFeFv2LoBjjNG+cNOvveP1flbl
vA1uRG8GhPMPpGJRk065ose8pE2ZRgmOj3tuxupAGspOW6u7nZQu0mlXGIC+fUVPkjyqsymKxOu+
U3KvFziaysbrfWC0Aa/gi7iYvW1bAK+LLreJ1eFaepu/k5ZByLIm38LZqy4WmdiPralMlS6Trn7p
RN3sUD+4NNc42TU+yL1Zhu59N+bxz9IV0TYMfZuZsV0u2gSb09mO7tCQJnlN4MK551N06ZPinShs
E2dI2n5X+IVfOJyjKe2nUKETNpXFmayaRKZFy2xWB92LrMKA5VPL9bKhYzOnLFCTDRiRC5LnKl0a
Nbk06lq9FyZP9qIT1UnkinrjuqJPbdRH70IX+5/B41oLSHbsTmPirnlemtfTEuILUlbtJgmg6b4G
N6DjLp6wzyak6AFjl6eDp9Gxy0X5QDxtHvrGNRuuSLNkQ8hHBucgn09aASd2Vs6WbTjT6K1R/XCt
ZJXcT0lfbDtpkzOb4w+R7H/VUNr9wjGf0mhu48xT9ralLDqHmKoyTKohHRDkuWW2+dvC0f1Eyg85
7+8SbNl+MTSkS74MGdHzL/Mwy02oDd4I4W5tU1dQdMTHlZqqrUO4eyhyMaRVGZkNtEbLw4D71mRQ
m9HtwnN0VXvutpUfq9ct4hdtEdqzZnH9tgk4nlMM5UrIRuXGbutRs1wUc8i3XePv+1K9mc0GoBTg
C70QlI5kqA8ClcuG5TG2qVyTa8XsCmZskgXqfDrBKbdVba5vcVW9iTA3GzLa+IPCQh+gYhMPDrnr
fkC/5o1NE6dtJiPxvq1RvLEs6P1UxeJEzvly1sU9TQWx702xdLtF9idjW+WQO7tuO7S22iTFQA7l
NDfHZOiO2RzjtOTorR7n6qwGn09bzdEO6lC5x2VQWReXezfU3YkJ0w1dlN+hRbVpPbCsV+VyD3U0
zQLpzU2eTEOm/QK6zhsyb+q5HbaMm5DOrW92U2+a1EXJXV7gX5At8vexZeSSSFFnDdRrFgXwK3bX
4AYd66X32w7q49OuHcxpb/GDaMYMcMG9TyqrNj2IlKHWj4eky8vU045utVVlOiRc7QGxiGsUzcVG
1WO5iwE9XuJW5FcuNycOjG5qt9cqvlCzpxkTHbgoSorNrCa8cahEF6Qr305Vx6/zSfX7btSsBzah
Nde96g3U5lCZDxx2V5iUwpF+FlnPN54v70Kp9yvYtKi9NCIUGR3lKe7Mr0wXB4ubOlVRfJmP/nKp
dVpDqQV1vEjLrvngatmmi5/ejL6/6lC4DFF7DmhNZ/DiGeI+n7J57ivAgH2RzSWEOUtqNWwY0SxP
J0HZWVsmyRlvbJsp7lI8CyAxoqpZrrBrq9P/X/h9NUJ29zVZ+jUvhqGi+k7Z94J//I2C+/TcU83H
gQwTULpB4Ua4RDQGduux6IOpspXgB6ZMEsaAWILK7qnoEwjKQSqAOcUJWovBp4oPJUeSYAatToQB
KAoYjfpc9j4r34E7fPr+NbNGgK37quBbV0Q4lhwRLLgEag0E+JpYq1HpWjRW7CFBeejlFne0gxM0
7ga9vGOs76pbGjnmd62d/Uw3AU9MTVBP5fHHooXyJ8oMnirISIrN/aaSUWsPo2xqf16zpovm1FQT
6z6yKgBNsok4r0uSFUJQ9CAmM/fXtZpEfZskrMvvSEMsvyigiuhI2iDtQRSof1wDpVwcxnZT1MxV
XWpG1jRnSMwWRC6aBs2nuCFt+WvkB8BG2Vcm/YaSoBn2TEcylhjqGE4lB/NB9/K5jgRqdK+4Sh7y
0bSlPYSG1hR4n8E7cQAMGPSYLbqr9a91DOAg331/efS8KKcciFgiCKYkIWApEOb5+ktJEs9jru9L
VJFKZ8EQRlQqJY5suXPTWLiwcSoUVKWAW5euvRopmT3OEF34SADxq9ZXqTGWOHQhWWLh2veFfE7Q
UgHDeIQm4EIcwZgLuOVzGSelI6wcie555IYYb4pFFMLu6oQC8E9bFzj/ULE4D8ffX/eFbdZ1qaQC
DgsYBUzIy3W7fjbCRCS5L2bwOZ4OcVf7XxTNcVukY6l7fdnmMO0aUqUMhvri+8sDD/61a8DyQJUg
GO6RFOgZiKHn2y7YoKN4UuQ+ErWwJGNjzNktBFIUjs2iRX2hI2TQOans3N9UPo4XKAiVrkEp35cE
MsJzSRiGISPGYDKPgzbICwMEruNyrtr8LpdLy9ze2K7J522UN17O+zlxE1jl+0v+fvNQPHLKGQzH
rAMaL0h5JVRel3Ps7ikfIcqh8uALqnbMjb2HEzrJKf+wFuSAhDwXgn8w8Tw4uR20ibvxDxwBvchk
Yu2CwqTuGqgE0mnyQppCLiWTXYg+Ku1EEx2moNaAaCajYJi2H0u60Ew3fsZdOklMQCrgq1V/03S8
nLM2Qq69kY1qXAtAyzh83Qy69R+/r7M1n/7WyKACwVwkpTFlSEAOBzrvucP0Y5642C7Tx8kFB04Q
91UMyoqnkbAonRwBzqPDlV2DJoxm/dAA4v9bZSHEBeUkhu4xJRRS23MxEot9mD03H9uaRZDDS8he
y5gOcxxmdkpyBnnfF72rbhuoUCGjuq5xiB2SqIyGKrUKsu2a+WcFT7V6qYdTChDKNH+QVtZG0wt9
rc1v6OckGCzM+YvzaSJj28l2IR99jnnUbMvgu7q/skvQXZuNdrYgXCSaAa6Z2TZm3iTVMkc3Y9fl
x146aBtlzQLc+2mjbBsA88qY5yHroTdUX/NGFksDBYecICXiqJxRexIvsoa3VjofgY/7vv0R9OGe
bQhGyRPJJbC/K9sLzvpc8+CZrR3aofsgmGElA8ydMHDFPO+hlM3QIoCTTPP5MXvWPYVr/ad00qE8
gUvTGAi3u34kfxzQL9pskEYBbUgIJIQwDH/8zi2qqfJNrkz3oXMQRXZLfJXQc4wUmU+J72dQh8yH
enkHFec8i7SHssiqDBL+yK8Lu+TRwTW0XN65qPf8ItF8BQgTHZpa7quereYxwIeBC82DYMN158pq
ebfUvBqrNK7r9dDSoH0wkGmlgh8JNCmWd0kzTWA7wkqovlK/xEVINkCMEr/jol9tByyQBoBhPy0v
kyKaxxTInRJeYQA8gOQ6aldsEDrWVLeT5yuhLQeHhhtKzBLOnKtyaEfVjcNNFhV5Mx0KCofr+zZp
c/puiAfgEbciKQBnDLY1AFG+7xsvUzhoX8RCQLt87QBAr/O5axAgpgsEzacPC2q8K9IJx6Lz6WhK
Ux+vZB4kiu+v+DIbYQG5CPi0FZXC2f1yRe9ir8aGjO/J0q/OOPZ0TX/YiwoObz4Ag/ohL8kCTjji
PvjiXEBiAT/9vhgrnH0WFAT6IVisTQ+Y6KeAkp/vfAGCxEaSN+8a2jaBQBeyZ9GDscpCNlKVb9EW
yAejrwYgUCDjdIqZYltAB28wKYyjj/WQBlzY0zpP+M1EXJ3MqR8RH65DEsU6swyIoFNwIiDIy5jm
0CaAtiNag13F4IdmUIAujvOyCmvkD9BquFz/WQJQEKRyZBr239/xy7yWEDigAG7ArtfhCKgJnu+4
4rlqR+vFW6CGYgCxzDkMIHaAnuCYUgBZ9KDQOIHbTpUk8FGET8g24t3q0qQvR5zf5BNfXRpbvTTu
oDtM1hRpFx+jna2HDnivhc0VRF0+NiumRnPSQHQKZCGMvr+ldcLgayMmgICgQ4Uhq4EFYVbzRaq2
pG0WU7b4bRKA7uh2oStWAUJE+jV0P8UxjAXOIFuupjXEIVeuKcV1wHneRgoBjEcTW38ytvLVbS1L
QQ96rFc92Hk0/CK3E9ylFVm3OBcN99DqEY7susQNBJhSOC9gu3+wtRcoE7YmEQzOw1QF9Noo4L3n
1gpThUTdm/ktKYY1UwVnwbWWetHmLsRJhdt0DsYu74A2WM/HJjIIDDLxpi7m7dJwBHMDkkT9+BZQ
qgN1jKIk4H1kWCCbtDqS4GJ0rLs1u/WQNg8adyOktQCIBBbUIY/hG9RYCFTRFBRUEYJQUchY3ZcQ
EgqGCuDbo37WVFjdfl8JL2I0AbgA6EpglkDZGf8O6qJxAY6P2+jN0AgD2eER3mIFTFCVQWWpivaP
0sIa9l+BpXVJSgDYQy8S/gfU9FztcWkAQnaTeON7BB4S5hDAoeDsB/3QsqOGbfMRWns+5TWZQeH1
kLcAWSDpgZZGN9XhSnCf5OUuDzSBZAABOVw7GGCCE6CJIPDD1MJB9WS2wgJ5O6ZTnbQQKxBFqzmK
aloNEZUawYecSzlcx6YxIAmrKjiboMO31qnf1zZ0Y363+fUQgCSBoPf8+4oK4KCPinia3yg18zpP
Q1+RLsvHOC8vOF6og3aecrxLUomxLFXqHEwdnMR1TyaWdoB2olNXNBE9zxslSGZHMxV3sa7jw5j3
lG8q0Zr6npb14q4bwxv4534LqsdLOqB4WjZJ2UoGMyuAH32/G0eWDBfOqnwyKW/iBp2R2CG5aVsH
HdByCj3QxGZK7FKmqh0cnbJigrEMIGMXN841tCRYScsdDBv19IbXYaZFFk+oH4Fyk6NC60RLXoTj
oAQgs0ws9bgsUNaCK3bHUzXnwGT7ruS7QYqCbFgTTcubkRus3/W0LvINgQkKlM1Qn5o55UXwciM1
HqusYHVxEJiEDXRDx+U0l20c79GIFN4VkU9UvO0q09C3MxuKKnorTTxNb6YwkXAe+dBG13BiiP6e
QZvOvV3EULQm7YxByr+WE3Cg+1wDu7EDWjppTCorQ7DKhFu8TT6ipkzaewWs4DBtwFVm+yD7MI5x
VtWjR+Uh5K1lyQbqAFbzfd5EFb+QSERVtR94h32tHlTSkgBanhBJHD1fiBnApRcgbjv1mvA48Hjb
trTrxHEvc63qs5ZNlS225VCEcTgbWV5ovctpM/bsOm8xsWtPRRXJDnyFkyrthiWGY732iR6h9RBR
bsNG5W4p5+Ox8JHS+1E3cNpklRwpJNih0z37xUQ9Z/4YnAPmYbKRAGxBF30HqEumYSbJxC9rLAR8
hMcfI61ruAbzXhSWW4yn9uPSW4mHk5JDtwIf0Nq8EcB4sqoX+6ktEdCojA7ruRizSMN2CsLgULmd
8pnHMiuZkqy4nMdu7MRVmUflWO9ERSLcHVf9LJPhkpeEaZlaKVdOQrjAVAVtGBgiWk4ptNVAU9Fs
IWWfQ9a2ip1GJHeiPkPaalRfQcu1TPLtWEIiKLZGIwKyQ8paRZqHqI7xNi7UrO0m7qrSJZs2xBFr
f8EF8NB215S1lG/7IrE2c1AHg2Zx0ms4QTIEvU14CcgPkCW1Vq6YnioPu886hVrCd6UaV42ROlTw
YbwK0U3biDXl0yEUicjkGAw4wNIC3tgH6Rq4r3vcqgoMRrlSW8Iwk4CzxOewWq0QFJkt0qt5UAdT
SuxnVE+rnlsqS+CSoGHkwBRRWyWKPlgLBY3dOQ3NCZGNCZqFzXSiWB+BBWlveyDC2163oK9ILWav
+oWi6TwpxSqyBkt3yw0Hz4IVCFyyH/NoWh2MQ8cdLM/mCH6rZbOqZhgQ3ApHbGJHkGFoPSybPe3H
OULsRyDcFPzGps7wm4pR6EuvzDsQQGknFAJdPHlPvngJrxRltG4uD/MnZfTgNS57wriSLWz9Rjyr
zqF37aKbJ1VHj7d/VvLjfcAU4Opc4K4BAVALo2AfK807DR2GlsywaYsX+FfWaYFJoeMbKMALI1P2
aChoFwZwNai8e1cctwiaOCxFlRpmfimb3oCWBtzUcAvugGNzGdAc+SDTKp5X0Fs08G8yIUZFEduP
8lGDpoMIgrz2uCeFNdRoWWdaPqLD3CdrdR4/mvbRPXhe1aAfTjU8sWWiXjc/QX8e/LRAbl1GwRQj
/DjDuKRQb5dI0z6cwE7Jqt5HR1r6uQcpYZPrW5B2Hp6DIWEC3uWDWkV/VGi0jAt8MTUxVGyjmLVV
ebzAhNPU7YsYGK14O+reQEzLsliZDz+CffUgsP2IeNGC+3gGiBU27wYAu5ceuOz1hXhYP+hQJPBR
t/EaDs3CVvnbnhdqfNvXRV3oXVsk8F5lCSrIofKzQOGUPPqKLqE9J/ZPKpfl4ECcSZMKXgIngIHF
y05XcM4PyC48fgvIrUyGTWej0Oos9kUOi7NSGSiZQt0Bt1kDYQCUDZhJ9cfCFGs493C+wm/V3PMy
2VUAFqf5hEhfT+YAfdwYJmRqSetmSHNfAG2IJOrhfhWshw8Ajay+aGwPf8/NCCQai2FWMkotcPn1
xVCFHEiB0ZWwOlL/w9yXLdeNY9l+ETs4gANe7gOHM0k61mApZb8wLNtJEiQIEAMJ8ut70XL1tbNu
Z0ZHv9yIinJkWjqHA7Cx95qyEfNLMtYOU0C9bvvaXyhKOTu4aApRYTLVDjarBo4jllfOG2uqzzHF
UeU++YljqDfNIETfn37CycwMrWIH2w6Yd7+uRJMoOknW4nEcox97ZhLZgAemawgKtpeozcRinqdo
aZfkZN5v3dFG4xFF0m097giiWR1XyeYHqHJGkf3xBU7uqwZ41b7E3/HTTPcLnkBgw/1+TdeF+ENh
gePnpw5QqJd3wwZcGdaxfqQ5IIs14XeRhBJjLBPoILCo5xjy4KefIMsWxIOqD3acVB2eG0g28Rnb
O/RWYywHajjFpAdeWgc9Rl/OMTuNhRkATMQ3vE/2/WTI0gGEb/rMoFRGSb3izNMrKg07YNbbH57t
oh0qCG3WA4tnw9jg19U64C4/LWjPau+y1Fqp7kojtoOUwuK4u0v7OkrMAwGMtdaVq5m3todkkfGg
S0AXUFnnKUCg5DNpIsgvchyGFC9/88iGu0pGvh8bPK735aZCFWDxvT9JZgSQ6Kjzu2iGpg0ah/Sh
3+ziQWG8GaAKm5xo8hn1FuvLW+SGJ8CIv99DLUcPxR/j5Y5SDR36VXTWlItFfk7o2k7BG3FDMlyT
ZJJQiJBQaOP9uXSQ3tUVTrRoiHM9AP/2imwIUvUCRHLpzUe/mVjTFHW8Rq17XFL0NtM3OnfzFH7S
dQZo4qh6O3NaeCE0AS8b1G1E5JBrY+DITRAI9JRQsFPohbHKOaNhMeNfeuD60wXMlCt/3sn7u5wk
A0BcxHG07rf1o9wMYLax3Oja7NUE3f++eTvN958Yf6D3NQv3fxcHvoefWJt1/8E6AjrBK0zuO7fR
QdCDrdygW6yvm1kDWTFs1H1XUr7/zc8li54SlYjGIHtAAfzAw/dy6jWFcquK0jwIlZ/d2xaKIpEv
/gj0nKxbTcPzMo37Lm+8bYcDNXgi/EHQlhkoqnysb+KDf4B8iO5X3ndgGj///KJYQSDzNGGpeE/v
E9vYsS2FCHCUljz07wWrfwcaJ1hlsRq8ATpJXKNKFCElb/gk6rydEus92S6WuGezgMWbL13Y7G1c
SyCde0rnYb8s+2PDeQI6euCYsd03uQx3mrEcF7evybTewr7L41aPnFctG7AbD+8PBDjwXvT6DH4S
lHcdeOymDaMhzf4B+PrLQA8sB/UBKzhEcUuCf4OVoQREc9rL8KkV0KjCPNA0DrthESizk0f2HTTM
AF7afO6m/dr/Ybr7fbbbvx65FhD7vvv1/wq/K+uEt+gUUNV7aWTAgHEVmAOwk/7+q/4CoGM3+XDm
4LsAWeH/k32s/8U5sUBBkdVoJf+1RvzeCVFMsibkQ0rBWaEiJ+3+Ui1kcFgkRBG8sp/F8e+v5XcI
IfYhysP/dl8h6HCs8/D3a6nnKAR8y5onKEtRxro42PtxrZFaUG0CrfM/Ped//0KkVAA4SDIaAlyk
f8EV+1b5wcD9+nFyIw6KpseJf07XHmXu587++xvcNeG/IBb7HQK7hRwbpr0wAB31ly90AyPNaIbk
8WfFWFooiKE1TaI1jg+O6Gw+MFlv6sEu0cpKbse9nkcKpcHTGxRQ/4DKBb+vdFwRRqndwg5hMqw8
oOp+f+Yr9b0lXaPpcXjfVAv6OuxxZ/sadb3L5g6voCWQtIYljXA4oLXw2v1CmIwmC4HXhMn+EMNW
E/u5Q2lZC5T6CT+O/VEH126NME8WyzufJd/L7N8/1r++Rrw4pL34MRgTmLyzv7KsOHcnEzpvvra6
3yvT9qMRkjoe7cPqZZYgiOK/pPv37wjTr6qI/9f3xVDB/3C07Ur9359Z6tCNIBHAXn8ee/CLTCz3
BSqryGHSaf5H0FrsA/IPkD+EjYFkDoJz/Pfvi5YaSPTcsev7sYQmeX8baT9gX4x62g+Mv7/B/QP/
L7AGfBbCeizUXZQC2hb//PsXLiskjWqL+1M6eqqPi5TzNPqcKGyYf9qC//5VeHUZmCXELGHI/Ou9
8Trkq22S5vTeiswx0BGso3Di+OPv7+ov3Bo+HQoNCjJ+zzehSfxXOmP0TVszJ+lXnwGm/rmt4KrZ
W0UV8X2cXLJ55IXPiQpTGK4GMB35gFZUQ9c2uvSZLT6K4D9c17tE5JcHDgwTj4BCuPNDMJD9lcb0
ffBFadfqo9qg0ddVGLtdJWHhlLfiT72NINoLoRtgvjTn9YYpNjdxYwJ+gy4C0qCmEL0EInUbEmAi
/j2v46YRJ2hMwVVfYQroA7cWdQgq7JOeJo7xTLGQjFPFB7uFpvCFn2heZioGBHgbuUBEyT195xn7
BENS9KEeeTC5u75pZwopj52TLgBWwyAhOWEASjteDh6TWCI/G6fUw6+1sNwt+xLF5AB1Zp78KK/v
I1D/42kuLQ9xpGBk3duTZQ49NNoizDC/jKHF40brl9j0GulhbzK9955LgrTFe/Ph99u6vNeGB1s+
akXHrkygxmU2/xcUM+E4h+D8vcH60dmB8VvwfLcp25uLdJqBeGHm6ZOwkpnAV/Ie08588cGidE0x
OI6ohCN4hoENzxHacRpdk9VQIs8s8b0dpNCzAv67vs+HdFl1NJVtbzngYCBDKdiPnLUmE3XhWdEs
Ps+nCKqm8J5OVKZL1UwJiaeP8UrnTXwED7IzbehN/TC5CqNBbnzsJFBwSMpTApnDoVVTELCCB2iG
/1wxEuvsEiduCT8HsVtNdgWcV8uHkVLWhxUbYR3AhI6sE2cKmB3A8VejWPFuy8WFG8TpvgfEZC7Q
MgZxVqxkrZfbnmqjYaUZ2NJhyqeZAl8LtaQ+En8wy1vi835ty5pgEBhzno5cvY5AhDybw/a5U4E/
a+QEnr5JbjOO84QdxnZIQovu/kf/B0B+71/X0eyH4fvSGH50qWM69BglFYVSBx4c5Sc8QIVtRIrL
gEAWRrvem+lHHC4ie5Ij9YYD72DqyNumWZ7itYtZuXZLfewItK6dH21nrtx8AsIiHlOVhIWjcXtN
OzP4wLJn9bHGoj6RJhY6x+5r35iSw2vjd6J0NKgxIw+ROWIIB9QVjvFNJv3Posd2HBeZ3CZLJ8uU
tC3eLrylB5Y6UjHR2Q8bG4xfYVowVbb60YAVm/CvrbRPYUDkjSJec8NnbapYAxqHQKY5zcLSsqVL
9pDKdoLeQHbfOshyy6GVTb6ScYSOmE6XbAv5Ya1HsNOjjAk+OlvHgrAxPSz4yHOGOfFNOWGP0GPU
3ybaD8cevtItXymLDy3zxZMk4AzyAdARNKKRaJ4Xt2VfBm+MATFY/nHJwq7yQ+NfiE/bLheeF90S
wIcHZTRC+VhaPwDU7KCjMhH9FoCCwpwVyOBxDlnbHeQ6elWguXnUcDKe91JQwiNhL5GGBSSP+ZIV
dUrrNnvt5pCuZygj7FcdEhZUwkqD8avj7Qrldpx9z0yc8tKrPXXhFDKJkgSGPbg56jG/cXETaxNM
RZ214ovPtLyFGta/0Umwr9A63rndZl4uDm32nZ/28xmovHfpepi9ygzV71uwLBHUt1sWwJcCveOn
RU7L98nzXBHC8flFayZCKB0kZI3bprFy20EOOZRcypZyW3p3SWwDM4cfyO66BikKMUa9Yl6iIbpA
EA4JtXKTOoTShjfxwF0OBPolXtavvq3rKwmwfWZtTQnI0+/yxvE5LeNVRBVJzXiVLVGfVunQK/qg
3Rud2x7ajL5IuyaWuWcj8gWMucijcBiPAgBGHvrcPLhg7B/guzN90RvTPE/tOr0qeLbCfHLWFXWg
JMsZrg9McAYsEBvPtVtBXLbc01C3QzHCSPeFcbnlIJ/4yyhgO5VyDh4oyI2zDFVWWOXXF9KN5IvO
EnfLwEPMoENgDAQYZfIaFldMyra5TTIPtoUh6OkX5aHZKjP0jSyPmZ7ukyXpDyj0SVLQbktPJhDt
PfRD0JxAa/8cilEeZ+uCI5Nz8kVF9fOC+f15m/iWHSdJYLWZePN9xQM5tia1tkJ7uj4ZRaGOVmQC
k9w3JvfbeT4ntJfHCf1xkDepps90NPQtcjL6yKARf5u3eftuscDLORWwBEPwcPRxUpSTm8wT+l4v
j5dxvvWU7j9vvhiPEbx1UIwB5oao3Cc4y2C/w0HZZcCp4j45pSCMCqlHduxjq56hOYtw/XN4Cfwx
gsEi0p+AF073dGzVKVgH+sS52m4azabKpSi5GM95dx1h6rkoS5b7Udfqo8oy8hXWCBSHcFrnK1k5
Ng+wtg9BZOyNU+ly7hYXCeBJ2XisE05KjO1QfgKOoecN5sZb+EXUwxZm7XMGSOfTtGXmIw785oTN
lt5tgWegrUq6w0Dr+BbMexAVhtOhzLZ1jLDe1XjYGk/c96AG7hsnJOwJcvAPCtaeT9JY0mDo37Zb
RYm9gYCqB2rBxccm2uD3bhvuqijts1MALrKY5UY+ZHMTgTFQ3jevDqGNu11jsnW0WLlDD16mFlB7
dtvH0ZyayheqH0w+UFnfLp5s7oH+DFePrOPLYNQX/E4DALoLXjRHB8Nsyq6OMshCYxl0Fypk+Nl6
SAkohnbx7yBBss9dOM/TsQ2HiBS0DdIbApdcdqA+H+mFt5kswS/DfTWDhy8zunHo9zdD55xH9XgV
HnQIN6s3pXjWib8YdTtR+K8PgVPBch7JxD9EjngP6UgRAJA41YqqpVI9sqabeQUqem1veNcLWOLU
GEOpWdeBd0xnrbfHNRuVbY976+GXdHJiED2emliaHraSLFFDEaToXIqY23q+A4rDdAEHbvNxSTex
FsIfklvICOugXAK0iDcGAIF5iTtMpQp1REkTJ2icmhFyp9NskvQSh84f2cctWutwzlc3+bCVhCh2
/jkjYCqOE6weqmxnHdsn6jU9gzKoGaiC3aNuhr7wCHVPXQQ1Tx62ZHgQa+BtxwUDMCv8dAr924Uy
NxahAr9wlw4opyWEe1spgLhdWGi6IgngXzLe6jT7MKxeQrcIj3/0HS+BH/F+V4/JMOYfjCEsM+Wa
sGQIAfxrgf2QgXYtbLCGvCIBMgxu4YdhSc5HwM/FZtyEeAS+gpBKLetPY0diUTVLvNz1HeDbkrnO
naKGBFmZZH6bAqpjKjj3jZKgSW2cwhK0gJVPTGiuXkxdWnBWE8RHkD4CRAgs8SWQnvo2U7QmkZJr
eBSiDqKqmdvQhgVauNYTBTQDkMgtedomj6tHRIrGzGZrNxSopAY/IHyvc91XFKEpS6pWDjKPmylw
tOp5GqRtJUMn4vgu8ObEPoNk5vWJTRn50szz521rm+emlZ8bKmOWY0zgTws0J1Wd1ero4/DwUSQS
BVouRcLBGg5XFXX2MLeKFnKSG2zUkI/KnPOYP6lxSEqlENNgs46gvs6GfzVNvR1SMYBebFx9B+Yz
g6vN6WUqNxw25J7qNnpKIWxSZTcDg8J6wILJodNbvgVC9g9yGnVW6TRtbrWAR9hO2jSVdc1cn4Fm
N2nucUfPXLCpDMdpOPRTHT+NvR9U1LTipq9hGAt7R+C5AZkqGg1SnWIsKsOwnr+MNrXHzYXhkPsp
DuHSp/MEp1GQiCt0jYs5S7XAg64X3xVT37CCJHqWOQ14DW0rhJr2rBPcXLUCfH/aasR51uDjpyMD
71cqbMoFBrVeXXHK4/Dvkn6AJRX9BS6hfsSp0x1sShEvMsr2hXVN8BmIoDtATATroE/5AUY9du8x
XxUzT9pXf+TPA4NCrcHgdkjDmn0SS2hEHkdCfIr8Wl1sGMG0XSvHsqIDaHupZYibbnwg7x0sWRjC
ow8MY8llXoLua99G6ee+boLXPoiW2xmMchnLSZwjQNkvIAVCmMTo5mQeMX+6S+o6Qt+K4rgvQvKV
IEzFR9vO91MbhsA3MWdeV8HlDYIWILdIzmM8dqLQqnMGHNgmAGKmCwvgYEYdyROvY/HdIHX41rat
6fNwwDXkbEhbGKrxuQVgOayJdpXxmSc2TGG4hsAUbkYc3xcuhfkDjvWkLXoZRf5nHLyLyqmXLfPJ
M31SGsm8UzfF4fOuZ4Bdbe5tDiO5/BDDSvlm50zieMDkibyTGiotUcfRLShFdSNXiF1y1aCluXXa
yrc+NA7uK8Cfc97Ng/tqzIq9gk2JOc1KoKvfZrBpcw6mcK5GNiMeYIK1DYer29DMQ876nUDaWh94
2pobsmJ+yz20I6Yc6smLK2/i0CL72xy/IEJm+JTK2cFVHuly8L3Jv9olDZ7A+mUUaiX0cHlilnY4
LmiqLqh+41K5qYXrbXIUrSfUJZ64Ru0SeAU8wdA7rdyPZaXkDOcDlDJYRAik4S0j/Xxo5gQUD+8L
1qNJU9U+xs5FvU4IfCjiaKy311Hbsf8QimDRJaaKukdJo4nYZKEC2wzr0fNDNpIPiY1qGLSDqYu+
DJCzemMxe5ljuzt47J1/17ciEbTAtO2IzO3Wcm2LFAduvJYteLVsyC1U5mQtx3mteX+zZjUgnUJb
DGDyfpiBWkW5g/yc2oOySFV4bZqeiKZcsFVA78AlFI0qn90kEnNo0KuNZ1j1PP6nnrSb46qFLouP
VTyBA3yCExOc0FFCwGXGUq1w1rN7ZmWP90Bgk+4sg8Ia3MQM+T1u/zv3aOrjOWo2rsiCaV38Gqs4
bJ/eQWRP7kSIGegO2YZB7eQNkq92SQF0DDs/g324pd8aUvsuOULvvWG/TYGm3Scrl9Zr8xEhBJuH
ybZmS4IjAuXYvNgWgAKs6Wgo3dVnFBkGhW20nfrjBtYNbwtHHhPsLcrsOPMyHoxdx5vI4va2HBni
IQy7EOMgVuMpMrHskiqBgLaLLr610yqgj+oMehzMDs10kDJjqMeeEWUPddRdCJEZWndJUTFX2qGJ
ysixMylfVwl0eAbC2yEHRNlhIVUzOgKzvFygBKLADkaRIeDIkqyC+Tqpwc7NNZU2D8hESZWuW0SO
4CP5i8zs8OxB9WPyUMAUlxOLvVNBBcO/+ePucYcqv1V9JZLdLz8r6GdcvoUTSNEtsesP9f8F2R/z
fQzV7gn4dHcr/DqCQzqxdyxYV17JiENENlMQ1NIbnhh1S3qe0MKleTTKleRuXPrxqIwPdaXL5AIr
uD/33+Tm13CzKoJckgTnqC1NtK2PGtEdDg2CN1ToQDEh1kzG8VElxPCy5pl787barTIPmmUKHrO+
6+MSufnjV+WDWM81mzEajJs3YxpRLGgrtBNKnywCIeZvjed2xAUddTgWW982B/jH5to7cBtkEA2F
Ex2L2idCVGT19SnQIv00zAMBYJnWYSMKAIpdjAk1XfWVZ4lvS0SLWPMKSQbkHLmSUP8V0JpMMxqk
IITeCeDWtcHkzXMyoQ+/cyACHbzLfVqlfTJcvEYLSOwt8rMkNH+SQ1ISrlaX2RhTUGWeaY/wU+DF
pK7x8giav9Mkh4kVFoDZ2wYhBdZGTR+s5wvcJ7zJSSDd/YqXXRJaZ7Ri0Hx89yCqAnjIZHProQzr
zxgul/YhZVztXVcUdid0MMlFkTTu3lAio/UYIb/qUSxRfQf5ZvMNuRZ48tmyOcjoagtkZNs6l8vO
X54zF9v7RcEze5Ww14G1TrlANU05TBR9TB8RaBWkJWViOQcALbpygWbnjyUi8DfGvSankTAG2aSK
n6a6EQcTjv5ronSQ0xT6yFYNG5wDeltz+LLWK7yeyLUIrZ5hNhsQ6ZDTbqbzuUkUVHN63CBTberF
4XLpsEs2MA0XckzX8ADmCvyvH8HwWMKyPaP0evBhdLmRKWSPUaMnNAXjqu8iK+1tEwZzVvpxI9MD
BBry4+JSAzW0GXGXUCmkn4lqsybnaMA/TN7e8WqEuY05euq1y5O+ppDJ9EirKXGgMyjCAJfcbxwI
QL4lUiZVP0P4V0bI76q2yeF3mhgyP8hZuCznSP656HaswlojscfE66cU1WK+cWZUskRMTvaoY2Us
vi5GhIEHrdEl4qG4i4Y6vMnaoU8hX6pXOMSDmt54Xhu+rUPXX5wn9T00hKyANi38AreOHcF/IGkH
GTKaqQIhbN1a2mVFPNCgMvjwbdtlA+qvioYbFoRrfDDJEr94dSvdFchVHwEMEIhMGCQPPnUUSoyc
QyByFVC++FW6xCuGAhrCbTHVPgIgeABXfx87tRQ4N9HVoT8v20hN2f7ckg9LtACGRh5afc0GHr1O
UH8g1MMOnyLNxasyQuRtB+94CqUnBFzNjCU/qE+Nt/gNeivnFR46jztlYTvSwF0+j41FtALDpi5V
16cfjDXiYuIJHhSV9rfABdKTV/vZCxDjLsUyaJI3JMtFlSO+fpzVGp57LUxYsHkP/0KaAoekZwTE
k2qdnXTUjkm5UQ+NE5Jb3HGMw3l4hIu3KxXArVJhqZNiimJboX0JbsZVtNAsLsFrW6/uldYmyKW2
PiydcV/xbKj/hNzZL0lMzHOGdv8YkDp4E1DGvyJybI1zz+HBwYrwCi9QducgPjjK2WDXZfYLhNPm
XlpEoeWZEX6AfbDd08br0dEEhB9xHqgRY4aOyiyFaAa/fbtMofqDAewoM4dBBSb5cctdG4gXLxvI
E2sjwgsCVP8s5RiAooMCtI+ir6sF+o9oBwk8SL3hgOr5XIKbh7vqFROt4PJRES1I/MEgiAZVXmfZ
rplSE3zZEC+4lXHky0gQoeIDWSHxWY9LCA9JWEbCd6Y9+7blbDtDYL6a57pzS/w1HonoT0xk3JCi
Jso3XpnNMVkUilcPlQ24Nug2GA26xC8hCAw2tI2Zv3aF6hPlu7NdHVDMPAldfCBkXLLPyTgaFJVJ
9oND8EsatwizQZ8H/UTprUnTQGhDoP2CTBptPNReKzza2DSQ15MYEtVWiu/+5K2pLkG0QkCI0B1k
QCDrZuuaHiom2dS7uB1rcAIN0rBm86eHOcoMRpgucolSLyJb6pmVIIgzzH2wMnWOXRFQpK0o9ZJk
SVD5MrJ6erP9Ngdrjk+R3VosgqAlyzfZojKcatg3GS2AWO93QpLGp8OxbZA2Nv1hvWYL47yrsx5/
B41+miC8x2gMzDds1fWQFM6nWTof/p6e+50hB2sIBYgP6nB38oKA3Q3/vyokAJVlxod74TsXcic0
5neNSxSPCkS5TltiIUmbfefBgNExUHT/cAG/0837BUAoAPMuBQEMGfoeAvDrBXQx4iXjpku/9e8X
wN+VJ7ynA1acJ8CLvTOlP6NIfzLc7wmbvwbp/Zqr93/+u/S9337of5P19/9hjB+olt1d/19agH+L
8btDY/Yd1RIE/i9ZDu+/9TPNIaP4z2hAvgL90O6Y+yXNAXPBf+D1UchNEmTiBnGC7/pXNir9jwhW
WwTlxjCTQuGKlwza9kdsKv7zD6CGd4uRj+B0fPL/JNEBVk18y6/svg9uKoMrYmecIwBiP0Qqv0h+
oranKD6jfzP6nmgnW8D855UgB+pTZ6BBrHoSAVVYo1mqg/MiYFOJNNF354ZUQ0bbjQC60Gy4FdtV
gMZk2x+wORDyElAo+UrYFt6aLGyeOYLaiq5J4j9mQszdBFfm/bbgbD90gsUNjJdeetcs+MtiThyV
Rw/QxAkZUuNNytx24i5+GJSJ3ryF1OuNryeHmSAJze3MkHT5HPW1TW/1BsaysEOyWLSsPLLf2LaC
CgvRftQJ8u0oQ/rNqpdy6zW6FuVHBQwv9tPC4gXhrRARenc9YlO2fFI8lYce7/apqZHiWkSIeekr
OdTdcwCyJIdyeNwK1bE5OUNNpb+lSkxPCbSHZ52i7w0d+zZMdK26tANY4E8dUmjmMDyysPu4Ip3h
PgGRwE74kehuTVmNNEMXdSe0ZgYQKTRalQm8L65Hx41YMr6clQbVuY00quCCoGg4MmBLG/TYcbUR
Tz8G/hDfAUt0VWBsGsDgQSdxYzZav2wQoT/JNK5Bj65hhnwmE3klCLF4uEGiKWDQVNXsdV5UW3kI
AEEWYZriGcg5n6wbLwkVww1azD36jS9dHia63oXK63KDJqTJYIKVbZV2yfY4jQ3p/GPdwGQFMnR3
wEHrHZrltLJlQ/ZbhlOmIEgiPWRAsE/oucJXxD2iyQNOsX2kQzqQ3DQLQo4wgGcD8scxxz7Dv4DA
2sqOBPqeasFUrfUxtNC/6HPbxODU4Z5AltQXJGWpBm9uCPI4HmjFkeUTgge6bnENYMSvxyqhI8KE
5u0xa+sE0ZUERs5eLAzNI9o7ItBRQdluICE2OoPow4sw58bhUg1bPUOEmcl89NKPiCspobQ/w/1+
F68Yk7dly9NOXMm0AViO+yPB+XxBYOVhTHr9jP71wUVBmit8zaHZEKXL5/UTBAiAR9OuPtTz+uQP
TJ8n1baInJrY7cQ9/wwqtz8gvDW8IDTFoDcMdAWnDcs5cd2F2EEclkx0N96wbmd/wtYMAXM/0zX8
DCIdLRvUc7vkwCuIYfMB56UxlziK2Fl3y5sSariojjQ3E5Ductv4jmmsR+FRgFzSHgiQnb73kAcG
pBPiV496uUT3WzRt+z3epldIchlIUCExDvtbTolCCqJPsqWkdm12ixHmim4Ftca2J9N5eo8IDvI5
jOuCYNK9x9WzGwZUBJlpzsgz4vDsd+DYsOi3ER4ONhsGxxlGNLjtxmYzJzFN53HBvBUNj33W3W5B
faTK+gULt49dYgCbanqBQPYRcMp53PhO6K5Vw/D0G6CE2UyeoX45Zqu7Y6Hn4Kyx7gCC31QzzCCY
v8hLEkFOsoxclzCFfEduHqKTRuAwbEAWBDzidxlkFwU1ic4nE6MIdtkdQfoBAE/nciT5BDnEf+QB
vd9YcafGIgXjg7Ul9Q5ttskx1FwXXkvtKVPD1y3F/ATeg14SlMuLBZeJVLuIXVtq2MlCEVFiVwQP
0Jg9zExXiLkD2ybGq8sI+zLs1ay3dYoxl2nvRsqQPHbgTS9C7oldENYeJCRPn9IJADLib/IhdH+2
EMucwHXaQnfTkCOSYC1ir6YXC+Cv0ijrDyZaZN5sCT33LH2sE/WwzMY/oExkN4JBM1houNX+QF0B
ojCnQHVkZNDxhRZEhenNEYBkfPDFZK+QY7SPkXP0DiEjjxsyJkvC+CfdhBhKqP2AfhbxQRhhHZNp
vo36EeZ7VBf0n7X12YFFPZJTPEG+tKS7gqbH6TDVxQ+cvGPm4zD2ySHkW/209Mud9CZYViAIeE49
9hw3QKsGb/6iN/qaNOE5tHGCdWzlgQ+Dy9twOehFnUXCjnDIYupgE7mGQTMdl0x9BeMWw3u96ZNv
wo+yTpGdOPciK3mLSIt4WhAbFkSPlkoEprUvSQ8RRTggW1nsDLSWVeLRz4QuoN1IDJAatVR62T3G
l6PumHt0eHU8l3MDx1SyZe9Y/ADqroTiG1vNA5sSpvNdus7VPPUXxGCYQzxP4Y2CWySfYLOD0IEK
AODrkEGgZLdzK8wJuPdl7kDgQ9byn+ydSXPcSJqm/0rb3JGG1QEc5gIgEBuDm0hK1AVGUhI2x777
r58nMrOrM1WVVV1zGhvrY2WRIhmBcP++d8WL4GstmLUWc5nJEMm4C8hgXwO27SuKr/F+BQR7e7eb
0u2HrLJxPbh9d5FTruGYnptdi4vuvV2FjehlullzgrbrRT4bNqHcSXNBssTFWvjkQ/Xjpxmoqcvd
6mNe64PvbV8wel3RsQx+k7zE0Hbc/Dxv1tHoKyO2s8Qz8WA66hb1KEZ9J+naCFjYODsoeWLy8PDq
T6n1miAEebR0o6yhJse63XnlFVwmauQ+1eZrgFGfCYgzHE75Uh828jMiwzDauL6iImZaJ2Fumu3B
n9BUJJb2nGnL9Xpe0qgRPvmRzu2iu+aLVsv6Tk+B3yN7k3aaB5sqpse60LyjP5TqhNLk2V719l1D
lws1XtUTsTbuYg348K4MhG0323zgnjV38+h/VNp8b2QuyUz2ggDGIX+p1jQ4Je2h2rLprlzzz0Nv
9fGEg/IEv/7ZG2z5BCN7MjVj3Bn8eTBcsvvK8WofFmNL3q6yih3Gzf5osXigMZqzvYB5CTyvLcOq
RGCQD/MrdNewq3VPu4DhlC+tP2InnAfvh5icNJqc1kRob8m3xnO3T+6iiaCcvFerxNlbeZX74roK
5jkRemi6WUHOao04c0H+RVRfFVgWkRorDsEl5g0rwPqsMu68nAPZ59dL+wHEpPjW9uX7hgXh0ffr
+bM1zDtY4+xW6kCh28yV7RatUYVe3ttZqFjHkan18jwo1RxITLWZEer0YpDdOpYJFDIhfbtp8ptH
rzKhOlArTA/Af95BuaL7rCn/0Izb+jQPqR0bfu7nhP2WOUz3+K0rPTIibRljaPEjlMsw/IVBZL7l
71u/3yKcqjmuFsEFkfsQSKY1Y6s39ZpMs8K8rS0rx17mdDeFgS6OVtPthiIA/7A0xhq5Wfch08oI
p1Xmxv1VGPOJA3JA1TBZRKb+xtjYtBbEdmWXXF6DVr8iPbHOqQCcksyCL/rSW3DznvQIv7Q361OV
WcY1iEe8o6ohf1aNqU+MM+yRIRkYJl5z078u6wQwMADPJ3eCPsiBZGrLvEtYVMD1sbxMySlDqlEx
eYSZl89pRrqyUS3ZuZ8WNwb9SKHsGUSNC4NWWNXzS++rozCXb00iBLIaV0UVTt3dRPDuMakRQanV
8Une1ve8aycM3GMAqgnK1zRFsNrT13m0yXFQoP11m0AuSqwifdJx/5XNIbPrNtiSdgwQccqDNZp2
gJ1sPtX6QjSwdVtkhfWc26Lfy1Z4xDog7ipG8qFL1/+0qSyWc9c/9tls73XjHTKfgalIGgw2ybOR
9lUgOzNKNNsijLRtI2DHwJuL5ARVXe/ocziomueu6oFecQgYYaPVbYhSMPKQenKc5A7YrZiDAXSc
kOfs6+KPN4IBP9Y9XuLKb59XmOmdq/uw7zliXAEASXxkhTiI0VCOGnK8FCaPZOrm2DT2o79U9l6k
1oesp2ci9p07TaiHsWJPMcFK43WpbYB1MBcYwsAi3O6iIViMe6WZL5Lg5WCUVfW8jgOxRCagJ6JZ
OygM+iGsRoZF5pDgbRZNc0PS4zOhHlCbAzNd3iT5t7I3sNK5ikRvnnJ8WQHypCoQq5c8u4a86bLJ
vu1tn/ijrv7B8DuQFjrsSCxtwkxDbbna892aDVmsyHl+xgmSR9Ke0rgj53xn2ww7ZucBKWmFRCfM
4bItZYVYxuluhZe868TWRH4J75UhknvoNleLfYR519hhph6j9e/0trit1226NXVKFpqO6LyhL3Gd
6tutWfgnKgz0UInGCt15RmLou8sN5oZvzdW5bGivpqfe0hZizRimG9Zc5BhFGS9SHcGN5p3StL3M
fmheB/8kKNgwhqI9dGV/D195rteM4zEji3Wacx0WjPV2Nntrb43z3mwQiFlFcfYM0Hiv0E966T07
bmYFVq7eVnf6SKb0HXskz09jPUzjhbjd52ZWI+m9dfpVQyccTrY8jrlSYWq5N4QIf/HaJup9v9mj
4GuIk4WRThKTOONaN25su30oFqYzbSh0fI9qQOrspfptmTSYXpV2PwkAdSTWq+JKKBL+XG6CDi1v
m8Wb5w3H/mql2frsu1UuPCPJspE2aw59sNhynIPMqV5lU1TNLs+N6pYrC5ptbfBUhUPTuxGpffXD
gpjlMMMUhKi9y32Ra2kfwozrGbLzsX01EROE6wKO1yMfeF4mTx7nOZuPTNXl0Xezem/7tY0KVKVn
NN8i7uvpaesVsHrj3/neVNwTcmL8cPJhOqssF6eWKIODKbfyNDXJFjuL3T/ZYM8o1M03dvjiUtYI
ZZNUv1MqncN5aFJk6wRZwGKhekEpvevUuu4tQieiYmZbml1bi0ffpYYgR4Zm1fV+ri07wtrFUtWl
Bd6+kVqWadOC2tLvUnvyQuBda2dmMrkTxohyT27vXjUhwjfdNzeVvGIMtZd6kvWhL7aj08+Qast8
a1QQ0tjxkf+U/ldf1/Oow8dE2HRGGnvrINBlroyWkn9+8BdUkyxZYmXcY+vHJlngGV7NsFnXIs4Q
ah2ZG49uVRchCVRzzHEFj+3LjbfeqXeyzPdFhqoBu8vjVGj2nlUYxMVai1fQQp9J2tbLC1c1t9DC
tkDItX8m7tkLEObYkUn2NyJSOIWZ9eMa3n2GMNSJyZD5YSjta7UM0tByHPTzWHbjaWisH52aLhvk
RXDdLUyV3xqc7jvEDtV90fM2NqUICh/tuSHlEmqLZgSiyceoRB5+XiiayU2UpyRrXFLhAiD7w575
ugvXlsd/WNe4NvR9uoB3ULHCLuNkWzyVhGli6TGDnEJs1bQPohkvW7sVQb8lkUqRyCYQWoVp1WGl
VXWwjBl/ngSuIf5Hz1ZOZXImDxmxvztVtg5Dy3Za+KQikyBGRZ9GzkjH6CMGwPfZLd5z10Hb1t2v
Y7Mec7SaESvkmSP6pU3mOrandceqxZNM8AE48LAEfBr0W2VM5t5bF2AUxaVLzuWxRw69FdrRI09e
zaIMO5KBMbBmqv7c2RqwybIsXmxK44mz89FEhMNfNI+7UixsXt4Spj3r4Ej2v0KBNYEIREaSL6fM
M5jj7Pq9Hhv/oUBSyWvk7DF/ZJGgvuDZM+x7V/ljtOJciqxBj8HN3cDu+0Jg5Xe0SEh3C1hwiieY
xe+e0d0OyjzjtHzDSxy3NKYb1X4avR/0SbSsufm2qw1VhCgpo66oQ6NoC/wU8w+02mUotfJrhk9s
12FgCYdWg4GH+ZLKAytRhZ+SCwMWkJEfHXBqfUW4cA8niYphmHqxhi3uq7tqQhGrMdMTyJgi4Ftm
lvIZRo0v4iZvaRaiIaTt4ADXq+ZwdIOlE2eYvHOv04tQrBWDGKrHGBQnPXFlORDAhttxQ5MMe6M1
qt/bgyl9xGx2f8xll9x7nGqUHQ1G71SMxl3mBSsT+fhE5kk1xJU3aFvca+XSh5aRAbUJdgRIw86c
8pi6C6NDachr5BDj30PdbfrN5Hr2+1CubjneJIY/gFj8X+D1/w0o/q8g/f8HkXhD1wk8+msg/m9F
7P8Fw//2Lf+JwtuUvno2yDWGwD+j8J73i40B08JVZyIVxVn3NxSeJh0drZ9LZyJmWOwpcEG/o/CW
/otpQnDiOxDI8GA6/x0U/mfXG//K1QlqmLp59Xz9TOkUBjDNYNnawdc0m3un2NRh8u3h6Q+vyb82
Kl6zTj2WB3RYEFee+XN6szIwVyBf1w5YR40nTlq29En37qqFPMzfnkHonn8cFX21rv7Bwnb9WeRC
WsSgWXimQar/zFLxXpCXwe1x2AyudF308wULHnYHRStNK6r8X5kULePPxBj8iuNeE48dncQ1Zi79
mjj3ByJjLWkfM8CwD/nWJ9zoXTPeYMEgh71BVO5Ary/+i46v1Yz1CeEE6weBtHuBarLed046Uecy
28t1OoOCLvL+4DcrdRGb3+vvNRbIm45PK+UXqb9fVJ/vK7GZ9FuAjUPrVw+yJLZSgkU8MxrUJ8Ii
25hA3fw22cb81k6JRo2stM72WwfpnqcDkVzM7Q8miQzfsTSpl6y0+xe3TS86yNtucWUdTsjlD4qK
g4tt45oMWYGmB3OYqh/KUs0dFUnFs6nDK9R6ImOnyzh784rBsqnpzmgSMi5Vx80z63hRCcXbGRn6
TTlaw9k1xuYW0Q4hFRDgb7pMtQO0CYLcXgNqZQgHB1/9REDAms3H4BGiLVS1Yu5Q2RTo3YJqpPfs
WB/M/jUvNX8pozXr3QHZz7aQ2/HqO6azDTdZ3RaxW7uok5aE55yLl0zfQLeq+n3q3fa1IO/o83U4
ePTheLMQSMH/VngEeAUEfbgYdcyNag1EeeCzs4c2QgcJfS+ZX6ilq215p0vEmyF+uObGnZbpvKHR
e/E2Baqf5D0S36vVplCYY2xEpne5ZTxmK8hEshbbY8b6vxsMvX8lrA5sfNXH2JuF5jD6iupbX1UZ
jVbZx9YXbZQSFnBOGVIRcSknq3YDLw4VDfLSyUp9JnRYe6BiSN3oimAKJhejRJ8861pU5gWMidaQ
wCBy58gMZh/mpR521paXN3qRTt/SQYzvpbEVcqeAW+udNub+iZdgIF9LfHSjDBcgpdta6ggQXflN
t9YFrYl9TrRxDcoyfQZEIPUuaeVeaz3uU1TRSEcWukZMWw8J/KI1px3Phdbb6CbHFIO27hVveMET
vtj9aiWTFSHK3PCWiO4xWaR5I7Lh3lmXxQBPcm0ebT49K8oQkqpt0CZj/r5WLG8OYO6FeEP1PhLW
HvLOOsCEZXmHlAYDuBrHR0optBBC4pGwj3w3OeqLBsZ9a6rM3JmbGm41V6nd4ovlU137U5ga/hxv
lf1QL9Vn10oa85Cjxp6v9NCcbR+1yFlEqT1AWCAmbJoy2LzrxKiQ0kVlWpWEx5gT1Tab7IS68Ra5
rUfp6ySAhxlGBT1INKQEL+WwEBAUrEiylpQXoumiaZuH4glywktHGRBR4s3Lk7uN2c43BjeNHES7
4E8JRu/A6XQR+KPHFrHMuF+/rJpNYBrpASZaZW8ZdBqLtM2LhwKQ3SaeaSQ9p1xU+jiXzjVarQWC
uRUdFo6gwey53KdonT0raEU3ZGefoijsUQTnOK9miwMGh3mdMFKRW+ibL8W0aE6M1tdxv7msrQxT
FFhpp3IjDrr/ROki8ml8ikP5qjlt+cmfq3zf6zXHcFO5zmHWR/niJpAv5JWY7I3LJCz6ZWaAiEXN
yxQ4UBR7Z7zWnJlJd2Osq3MwIaZc5HEbMEelfOPJzBr2pqG7/mc3EcknSimWD2rd0ADXRt3GuB6s
YyPxjAYT+xu2YWkf20GvT8hh/N1YTYpBvUvQViLbbs6dbV+JydmleEQMTST7HKUuuGVYD/oVEduA
f7Qk8b/ilamgGrT6kxoIPQycWpuQn8G1wLfZ7XcbScUNv0gOL0g0DIpuv1IR6U+AZrCTzRGfm38H
eyjeZHWtZrMQn8fJ4FYP2lK6eORIlgL2I76Lcg1trH7gP5Ivlj6u97IsBBGIqmo+pRXVJMHAGEGt
EivPxOdWRr/e4/+WHuO/Md/9f1erSHKTjnrhr8fAP3W6/9co+Pv3/ecs6P1C1sZVpGEREfGb7OL3
UkXf+EWgcWKFYbb4W53iH4c+gyGQMg0M1YTLON6/M/Qh8/i7GcmhlwMVkbCuefjOVZnxh4EFUUDn
lO1QHiua2y5uWqpYMwc2JFW1XuSMmX4YOwfBoEkgLDdhR7EXzYNmfdPAKDxTYIuOHx+LiXYCMZjE
i7I1dAgm5noPl1tGLtaGV9WWqH5RFucTYZa5u01sSK25s4xRXQjH1A/8lqy6W0Ym++2c1fN3t/Cs
KezyHD9vRvhYUCBJerxKwkKiw9a9tyzrPbFAKm4tasXc2U5OjXOdlUS91jf8mk4dJGTrvlmksccU
ApRRPWnWcZu2grU/s0FWD/K3s8lI1KSdvF8PrQ2y3/2Gxy8V8eK7YJz6TBjlrprSlROvzDTnNdP9
jZOQYW7Mzs1olZyRC8jmct+ZLoenm3pLSiGXlnlxU25G+rikuoh1WVacuzntc+zUyG71SMt0yzka
9vUrUyPzObSpC6n3ENgCI+L1WCfrjiMeuRvHvbF4yvLoSRNGmsugEonuigCtw3ultvRudrdm1+jX
7p6BqpGrxLvzvqhpHTV2Y/SCS925+4mDYuR/kRk39x9O0c23LuDhEJY6kXOS8GfQWLOJliSZv/Ty
wfeQvFV9pV+MwZN73B4tA1ARzlKAOoANdXbX3ndZafLAtC5hSxMOG23zk4dZbOszkMZVaImpmmky
C9FtYiZDdP5dq9fi0RsYGsiR7CK88mQIEPN4HMkRfC2cqw+UEowod/v6yP09nuxEHkzDkI806ZYP
MwLeGnl36oZEU+81YxHAQPVx9bcnl5UXU47vD+9OYySPVZm50QpXgjFOVDuMj9XZ1SUChhYtZqZy
CS4q6qDTjIzqwsb/EGkJE90nfXE/kyiGSw0QBiho028pgwQmGAtDO9WZ4Ls2vdYfCDdFbtkRqozL
+anQWvNViLRNQ9MuP3I2vxfh8aGyEWzHADv2MYXgQKqwVsfeWr4nyeC9KTjknd/SOxHMWTq+QfTu
CsUeYGSLHZTtcp7tzLmTeJ5iopgtoPI0IbErtctj4xvikjSu8coE4SHvrjGLmbjGiFuQODs3H6y3
GZ4QQKZ31uI0hxJjynnJtvVWkol3qNLWeWiJ8byd5rb40tVZ8co7KvfrOlnnqVHyMNV1e1sqW360
6SgSOq9S95T3lrpnqpqBtzuY6Lw1yAZsPRdsaSSEEWc+x4q15hdv660HX+kCEyYfiYNc+wQRh5cT
5QAFcTdBTd3MGPs+r4OOv4V8Rh2j3pxfxqzsnqZyWj7lxFeerDJlMF1z/xVeu3jpZzGeR6fxNXKC
3IJCBFeZsUE3Br4LPzm2ZObtR0L4I4wqXtx3s/PDmftub7ti+7wWuMqgpI912VbH0UkuEtN0lEwZ
k8evQqY6PZp+e95wbENuMxCV9vSN8d4kbL2WBz1FaFE74OYGwvw9A4Ibm5lOySupoe8toRJnVhU8
yjaiWVHby0PRQEBkxCIcWA+tB1JOty9Tk6sPJzHmB16Q5A6r8vQZLYYRshGSgzKMY9RUa3FYKHDe
t3Yh0M5PTflMmKfc87bzadGWLvbdsv1maWhPFCUE9LclOtJrsdpBV/XESxtzTfBctQk0KnMWeJAq
P9TV6RhQMzHxKANpQz09MTXPlyyp7pFC+7dmY6ZfTBJQ9gpPBfGMmzYHaID1C9OvfvHH0r/V0FA9
bOuMP8kYNv+GwGG59+V6Jzt2yMDgg3qaptSOFFR/RTL0CHxZGumpJYU9Sj2Boniy6svUQdq5FkcN
vPdZE05xMjvb+CQ2ZE4h+uQkHDqxfWTFQo3gotE5B/RYFIdhQ82LZgx5VVHSd1r6O1Zw82sBeXKU
gyP3nZ3nT0ZfDI+pSymmCStLOkGncHhtZfc81JMP6e+qywxE+NZSwsmNZiyPMm/gdfn0uDf1smzf
NrjXDRtj5xxq+nCxoFTzPhmM+XYee+tkSrOOvbzrXhZ8CPerAxK82bPaI0LOHrjZ2ldBx+S7N9bu
DzYvZntBWUFACO43eKhiZ+cKRnVs46Xx2CTXwYlcCqWgfK97hK8NYLZGiRNCH+T8huPckOFskuYQ
CqUVJ5nZ3Qslv+OucVvmSqfKk9ARRfmjJs02BhbpPlMLIcQOl1r1bqWpt687TLETcY3n2au1QKJr
P9IxgDihxJC6mdxv8KqjvB1t3b8rvGq4sCWOO6TvSAQa1q5k1FAl2SWqBYnrTZvr6TNJ9fiqWxh+
RFx4h4LBWqaHNh1wYGn+9l23JjkFPjF9deDzGp/lMmokiDvitcsbjp4SmQ3op1bU10O7FQDNSbIb
daqEUbRZtzlKOo6lmUHek5sRFIlDoSTdnddnYsmt0PSJd6gMCtTXxvXeSh17D7mSbzbu64tGaeUn
D0lCYOhkFS34gTgGN/Meg7dOplx9ub6Bp05axl6NUzhvhPlQ625eJjpUj6nZ4NfIaprNUhITXG+c
WVmJfOm6xtlrgsxCwuqsnYcOJ4ISGSLE0e0RVcvwgILa/hiznngAY2zZA5bZ/2Q4SEPrbgAfynrj
yUmKzIY1aO37MumujuR59R9kWrv7JeOSXXQKp5N+4W2vbB09K0S5LdaTP5oeMbda9z2jIXtkR0EQ
kIyde0CC1IaDHEiDSLaBgmvZ3rOhdYciM83DioY8VA4im2VRviJVtHc/MwuYTyudwLipHcv94VXa
9Fo1nhMnZfvF6SRBuYX/YJn9QEF1o4/MHYs3HEyOvDQosCqclrbXQCDMIQ9p+SF33dU69ZG3PY2R
A6ELGPbXyGm43jbIRB5NG2C7KJ37hNk0NnIu6wmEoUBf2LuY1EmBKJBb2dOtlU4d9Ef/UuuUrs1s
5UTOIxrac9/V8WxPJVwNALmGdepgNtK7w4q+ciu4+SsDmoD3L1jiui05TG2RoCUsfZOcmB7IBJ+h
EV6ra++XpkUt2tOg7ASu3jC+zkBnJaD7I1YDvFGAYEehb/UdXBQyNWmJnofDRyHfqwweujT3tGCq
CxJohmls8EgRR1NfPs1gXs962chnon28mIxMSp8QHHV3bTn6Z1UKppXUSY6626ImTvXCQvHacIMh
HEiO+URbb7SmVnEqRoS2iKqMHENx6jcHGIB0+G5VBREiJUzZZiAYtbBsJmSaRevo9SdHouET2mAB
7fXbrd9Bx+MCT8Mx7dYThR9qlzL4f1FoHQpbPKUiX6LJJOgjh3omgeJUla7xNSf/CbZLyrBLELUG
biW+4Gw2j4SbYlZcMivqJg0nu6Xe+myDwNIevBZa189mEUlFqs3QgYQ1Y73sdUuzQzyeISXd5jmX
RrWjEumZt8WKpw0ZKQjoFFmS4Ybu7Tt8cNZlcOxXY0Cats7YuNISXzt5HzDCleSFqQhGltXVd2dZ
VPFREn5Cu2ihwvJibBTbCenJXbbZ5otFcEAZeiu1ULqgYPhqkQsVuf1hUgJJEVEBE4Ppx4VGw4pS
WK+bZq7Qz0hTK9/bk0Hi3q0iK8NW1OWl5vF70wZ3h10iearGQRxafGRkVgz6JatkHs3pYodkW3DN
DVl+zFvXi7dhVGSxJHQf2xPVMc2Y3tJoxc1OzN6do/PHFZ7c5Wqs2BPafoQSRmv7h631HwD1VwvH
T+C5ifQW9RZVNx774Z8XQyrocbgRnnCki5i1TltdRCrK45R2plKQzVl3Hy2zVM2VrZe/oQt/idz/
PYwuTEEwLzyEYwnD/+mHo+dHD6Pa/GisTf+hiNm8aXOZ3XmlXz7+87/zH/AeFslBlnHdfjFo/fSj
yMsviLeo+FGt2dU7PiOk9NZb2nz/5z/n6tr4+QWFX6H6D4oF/ufnQD0qbTb0yG56nFrUAxm1CHQX
r+ZO1vl4T51M6d/MfoY2crOrt9ZN2ahB5rI7nIHX5Rp1Vb3757/S37/FV7+FbbgwTuy0PzcRTvro
ZSNbxhGbuLroVY9btUBsFti4eIyIhoD+Y51m3mejT06//uz/wY+etvb7//5fb9+qvI4QZ/T5x/gn
Z44lTB7Bv8aPbmkkz/4jeit/tvT89o2/A0i++IVgXKE7hrg6dMxrW9PvABLA0i86Nam+fi2+uXp7
/oYj2T5koi58/m8dT7X+R0uPQ0mroUPM6VRK88H798hE96cQX8/HIeZCY3GdORBtPwfn2r7XDmJ1
zRulO3aq9vlwbaGOGlMPKow62mj7u7ZCERLMHghEwDGkXjVTorwi0OxAqol2k4Bg7qjLq+KUrovQ
bdRwadL6kPXWdKJswY14UMWZolzyosGTKGBLtfOYe9g/7Up8go1ZiZnxR+yZCMT3BjkiAWbdLhTD
sAX8e0Zsdh3mITIwrH3R+UnI740E20kPZZ5dhFX1J9MnEyLrkodFdXcr+K/L64iosTUO3YANwBMe
MWdSnDCVsjKWBOSl3bfJMbgoi3YIq7kvwt6qtwu7copjRI/WWf/INJSxnRw0kr0LrNC6UnvnumPU
qbkn5K7+7G9zATpR5hFOph2b8l1f0gBOghGwgDlasXQrDw1K29MuL/j5lYFfYOuovK09/7DRyvSI
Y6GJKsNQh7Y0fayNuFgXRKCHdCzueqJ2ww758A6w2QgmkwQkW28p+9YdK0pzuKelmlbgPjmcyty9
0JOQBIZVPZI1tezGxN1TAnFoSUcPEhYeWEqgP9tKdeQt+p4kFSNEIfMCMLCF83j9I5hpopE4Duq3
CQjtHU3spDe90/gZIcevTrhh83Pb48K0zHXXKJe5TbYx5g4STUqBhpQ08qBzxMHHGzBujR56pYmU
nCK/l83KCZjTJ2c3NJQMWROCHdNGmaqx7R7NBrUwsl51HAxvJrKSVRlizAGI07ZoWHUbAIpdxfHS
/ToJtmULwZZvFF9xK9jnDrHTVidIHB1iNKehpz9CpvvMmtzA79qOhFFtVxbdUzOIF29VN4W54H2e
hR1rda7vDHpU6bmv3pRTfC260d7TFdWHS7Gw1/iFdupM/7vN7haRBOFEPBNPclgDuNCUEoQUwrNo
4iktt9DECMbmOWK8MkjCG6TO/uAcO7Mwvm62MsKyH86rVr7TF7/u1swj3h06/+DUaRUqhcBKkzwL
eU1IkZu21LYpGyc1KFCI6aeLSqP/QolQhctlTSJRD0hgyLvaG1iXdw0ociwIPIgxhDz3pkgvtZ5V
seW9p/jTTyv52KHTCu2JxAdMJRNAa+TKPKebFDMO1VV6UJQAtm3u9096jRIOvLt8VChSIhLELhyp
MvaKcsGtn4lYlRPJIabu7uqVwXk0Nf0+Fz1+BlVWxDd62dXgZCK1sQomu0IcDbNHaJ5688E0U8Cc
2TyTMzpFtP22z+wvvIoeul9yHN1QpP6CvpolRHeuReZOoT9jIQTBpLuAT26n4jFrKayZFCGfqqw/
kea8sZRM+skYh4UoSiGyPFy0MsORiNFoHfHoIb0rIVTZXPhVpxsCZyy+ULshmxCghrYkzS7f8xn7
T1FfdYkdLPfkzVrkKl7PVg3OwQXgDHJL/7ESQBmtxLyfaDwyg0KMn5A6HVl4BTGbLpd17zyKhBg+
dsFrUhsyYbWQfmXb+LrMzv+YRvmYb+t9Ykz3EkjgGvtn7Ldc+17ZaoslMX796BKdx9cPLtyh2Lag
JssTvxNcXAWsGW3JPARYFD0iUvK3jrTYIPXUp6Ex14M7Y4UnIoF8GG8aQwLVt52ZN1TVgyiEeir6
C3bheKrMN79j/vYYm8GfBudTQgVbWLn+7qpvxCRa7Fe7+z4PkpAxtSUIGa/BhtIwToknCV+U5rxj
Vx2orivbiJhh75Chimyk+VWI4YZiCpxkzvoC1Qn3h/sqlJsljpgr6iffnz9LNuWobd3vIluWcKYD
K1xS+WQa09m1R1KxPPOUN4i0naaRFwmyzlJ5L7MELJCeEKrquh89426U+6wajpqaPeEkeZQ4W7Hr
llHebOihcdv1XuBYiX+QBYYzK/sKXuw/bTZgn6yNsxIFuWXm1sWjJ+do9fiJtVJPHavMPR4mhPxc
QvQNQqYvlGiBkMm4nxxSWSrnU1tWSOjGLj9vHQkXPagMVLhG3SISRJlxvWRVJ15luX6hNW06uBtS
5IlovAyaMZ5wQNJRtWox5pNrjPbs341yvtdTFx2/bV9/cRxL3ZCEo2Oy1CSPDVrrHTLyeO1yCneF
Lelt0T7jMCLZSVu/WbQ4chZO09GjOI2zJietKUnEgfM3P6GEX/ZkSdS7xdMcRKVeRWCtae1zZTlx
6i4W6sLWCkleMvapW3xecLMfleY9beNwHkp8Pa2W/rA0ok1lLZOY3ggV2K0wYgc4Z0cEg34i8tZk
L+MmV5yqcU+ASYRGWVn1uxRDPT7b+ZjAJqSeRjzNYWXIBSZYAaub5WVM6Afko0juJMx9x9NXeXgU
ep893s3M8vohQ45MUNGhMxv269BthZk8W9NC3RXJfltPx+fOGRpOb5qGVUvdCmbfxHkk5sEV/StF
arWqT701Dy71Xw0CBieoC0n5FLtG26u+v/zPeF2P+bj9y/HaEGiu/sl4/X35j1cyN/88k//6Tb+P
1q7xi+cQ1MmFw82DWo3l9PfR2vV/cZmcbTpQ/w97Z7Yct5Ft0S+CA4k5X2tgDZxHiXpBkJaIeZ4S
+Pq7krKjpZIsXd/72h3RCjssElWorESec/Ze29NpHB6n3r/d8uj0OOmSXuD5wiYugvLvL52eY/5/
3PKnpXHgwsDwqczhRcngB9K/GFHXm2ZUHQDbEeqTlZF7bbdTfUX6YPCbMlzXvt/2APS1cIdSGwaU
re+yxG+Hw2NnggILRHnwYchcLeMsrtLBlk8zd+CCOZf8lwUp10NvZFk+cAsq0+AkxaDVlu86MLle
AUxvNZkEwq+w3YurXjn2gSxsWqnQmwQpion18M06+EnD43uohgvxCBElMkEZ8OmhPtbV8jeTcPQi
napIfTosLa6sIi86D/vGGFzMYsEWGS7yKbTM373ln9xiJIcoLz10gz/W4H3Xp+0U+EwAC6FuMvbv
z+D+EzpjSatuInP+1xfU6kQKQK4oGS2f9jtSjVTHayH3sRFW574eSM5xjz09sA10V6P3/Ovbehrn
4fAFMm0vgAhFJoa0Aqrfb+/r3HHyjUINOK9Uk60GL+wsDBIN4jEsn0QbQNkSoIlKR+eciDtGc+VT
yVN6wvyeLSVmpc6/AxdgDat2dAdsvXXcIf6R6iNe39+sAsqF00XvuxAq+O47fJp82U9eb0kbL0qL
fti7PlDVB6PAHX7eRblJ3lylp5tNJKYj8Oc51+heFxUrjKY7A9vB3jKZBh+TLrAPtBvdl8gmkmgV
ezlriTh48pwheF+hPCri42haOaFN7SiuCsx8CIcydxE0Vzt0FkaboC6frSU4q10lrgArGe12oPV8
XoOZvUPdyYEukdDfl3as3NcAyNW84WCsRkyo1ALnre2qG49dwtuQmZLJfWqOxgc845JwGQ23g76Q
EoG88rvZQKCK/E2IL6xSRdNeJHiBGSXI0blV5TxdcMjPGV26TJxGiQx09b4RtHPB91SNnboxGObd
SB7XwVphl30eUgvdR2vaB4/INywU41g/B4XNUQNlUrGWDQbINXM62Goo218AKas7CADYBooxrJ/t
uFd3BtP4B7cfgk2yJO4L4fRWeShnqZ7xWCBS8RwBFJ9OqbobnJZ3ylyWWL2844KkLoRPOK2ydjME
k/uSD9zHYBm5by3S40HyoS1BI5+mZnFfPMNTd+hh5RY6tWufIe/og7VURoySiiC/u69rNU4jVCmx
nUzDZZKp7nOeVrphxlHp2ZrHutt1E2nzgLCAFR2lHybFgSCxpuhXnoVec9vT5f8Qj6iAg5r9dNNn
g6+2Ba1BbzWWnvNSdUH9HEfQ56KmkBdybuVTncPhXDllwspQGdYFB4ECjoKZj9+uK3UzDHM9bUaP
lKo13+76GY8OA9aoyhYC5YaWDwlStA1zMkUZNuElvUsmKF+rIKra/fv9p1pw1/YQOLAofSBzgRF3
66aU5tX73wFWhyhuNlP2jSXeG7zX29jvx80USXkGB5cFHOuvh0fqZ72HRx+G58zCzRof1EQ2R6MC
iVWawQph6WjDga3l8ESueo5dWF6CIrPUPU1zE/JFWKlwPAMsO2tTND9Q4l01D5Po/VEhWzTK+Nh1
ABx2s0ms+KaJjDm8q+vSzVcxhGGwGDEJ3hcW8WLMWXGLjgCvR4rtbkluJlr204eO2x/vurIcd53F
oGO1MIRB8DcC0jUJ+yJq2eU+dw+1HcaELM4Ylko5k4nNkCNu1GGyG+xjQWpfueRzrFH57UM5q/M+
qtSDx2AevkKIGonQ1SsHxPoaLpP42JlWs6nJR14xeRY4LeP+boobRr8cQ91PPVl+Duurm2w88ok6
H31j3DsBQ9rVYDK+WpnVchWgKP8M90pcIWL3jygovavaLGnODIszXwh0qnzgyoCKuEDt3pX10n+W
CcSwDQznKNmwuCVaGqKkN9IZCXChRxw+2SXRwRthOI+Yh4x10jYvpQBInub08PYN0YYjf9Fm0bWm
rvnmDNxMLPiXFfuyuuMxx1q2wjJO9p4R8pTWCnWmGfWzK3r5pJ3lqdZGFWhVx1HdLSoOn7To6qp2
RP1MwQxGi7jyF1UF0VPqemyYlZUhpTHTD2lLejnJdy6h9ybMr8RHxhnUEvqwlFRoPEarBw8gHmOZ
ckMQmxOd0asKXIZciyk/LF0tPhWtYSyHBUBWcKC5x9RuLepOndktcd1Hz7LtV+xNrrcFDHv8D7Sd
wWZ8iKjh/Dhu/i/gdvKi/Xu085kPWXo6uPaAf96eGrAd3xDcS6u8VpCZhzNi855OUe7ObDUApnPH
/QvlXvqG8wrvnr9f88RqH91YWuGrDKakXTUEplVnCziWfGVF2cBIjSiqC2ZOA7euwAu09G70cfaD
ap84JWNRSmlQPH2CURV7/HqGlviMU5GzSN27wYU9MRXOxMjHSixxu00A9rBZOHnUXrVBNx9mOw2u
DDXLpxYANpw3Sq/PdJTkhUs1hY3fW1g0zcBK6SIz0CZHvZQG7Agb2pTiymZST0/Us9jTU8nvGWGr
77w+lhfdxEeDz5DQVTQvjNtW8HumVYIKBhZzVrIElR1JnNA1mT+RlbHfo//az/HIPji6EZAebU25
AP1vrFMyb/JVysOkWNuM8m7A5fFdcqcm3/kzz3F69MnODhfnZZkxO6zft0A/HuAQozbTS38y8/im
n0oYlTBynYtpGMwd4bTLuGp7o/tc2kDc6ZW2PPmtpXFfaHWrmw5Q2wSrJ8nbDS3tPNY+Qp8Tw2wL
b/f1ZYnSRc7TxCknCWThPL78lt2+ydt2P86DuulHzr7IueVWLDnDS2uyaNKhX4HCc0kGrWWvzVZW
zxO0ofjackdedVLUvFdU4VyypL3q3yHZy5nG1x6JrrjS6VlngPoCcyQxOVKOdxwy3SlHHjrfh0bl
PnuxYGOdWyO9YJqvcP3+FN7voE/s2Bd9cZ9Xhnmsh9h469tG7uJhkgq/AuPeTWL48slSE8siyFue
5I3sxYNNHjyIl1aV2VkLnR5Lskr0HQWgCNnAnXmsD3UAWYqmVF/eh/oTTVOyRZahYMXlHR+jIRqq
ht5aTCIIXFQ84L8DNzSfhDFDgOQ+cbS8hwZoDPcwvnIPf/0UR3Fwl2fERvOoquWi21RRMydnc4az
WDBF4LRMXxh4KNoAjhsIxNxtQmgGysy8SDbkS9JZx4yzA8bMGcRH/nXEShNfAfcd11T685b/N7Ap
XHnM06W+5ONv7qqAnSUbYwOxvkyOBox6clZiHj1zUOwjRINEGmBryIfJ5X003gaTDQEIvoTXTZOG
ULLbKGBLt7H2nQkzEjAyBaBSpZpDRYozfaFc3JXkGcFFY5NYAbtNyHDmRNJ7RfZGJ8TFaFKFe7lU
BQDXZoRGX3UT1IHyrWybN2hO11I504F1zcFgaMxr2dfmtVvM42Y0C6Ypc7FXg0tyF3Txe+UN81nK
Q3STNjGkK2IbHbN3LhEllrd82jyXS5UfefIVO6fIDLQgdr8OCm8byfxyyEgmsLlV1+ZcR4+14Q3P
bWXZV9WIRHnNcIEDpGp2ucyJzB1v7ELccfID7gqv9M31Qvdo2zTSEvw6MoXoXvqg2oK9kS5f3Mbj
A3HANgJHoc8Vk2Zo5kSXomWr1wZPYFqLSMXYQWKsTMiRB3bDPq3Oh8ZCv2Ijqb3sspxFWsTsNnR3
WZHLqF26ocoxqMzZlCbrkWP35tdllK46vivFdU/It10aC4IWxGnAH1qKVPLEq/e1+37oHxUdr1Yf
fH99nR+qnyAI8MzRy6Dsdyjcvq/WiDvqh7TqUUaXHpvxwOz4oelaA/SlEtpaqkuX9+3w19c9nUVz
2cA3TW1lBPFJpfj9dSnJczutVL3HPeO99AbUtqJTuTqb/Jj9qyrK+Y5Wu5aEj/qU++urfz+tpPbn
f9KiKuYLzos4jeGbu5TuCSkLe/A1FCDoMayHQO+6SGfY7fuo5k+zbilL9MnbcgI29/eX8N+B+G86
dkhLftmw23zJX6aX9su3DbuvP/N3v47OG6oKm+XqCwyyuin3d7/O/cMnexM4lRSO6Vn00v52VMg/
kLQAtUT/4PpMu//TrrMx49Lsck1MtV9H4f/GYSGkdpl++80FJaIdv0T3Yv9lGn/S1MrSMU7FIpv9
jJD/Y5+Cidp4NSLIlcKss1Z+W/RndTPf5JW16JyfcY0jWCLPM+uzdGRMt8JmKT6GyQAHvIQstk6k
OX1RPYjMgF++ZpxFJGTU35SBofPG80+O0Qb4ahOkhEzldrNtEq6oJHEo3MQEPJTr3qecXi6U6per
PHX7aRUM5rL3afwDAWa+d/QEOzikC/SxPvRvhIrNiu5Ae64abBBeQWCcodx0N/Hi6P+3Xn2AzBQe
Ktynd6WMnGPbJZ9SvzE+JnlhPERNyXgZqclukFa0rSNm5zX2ymsw43RVVHc7BtFnWDG8SQjwKxFb
t441Z2dSZvGGYz/5riTV7swoe6tRiCN9lYQBlOZCQl2NTQTofn3W0L27i0fr1rMVSdd+f9mTN8Vs
27pNRPCASe8ShHe5ilV5T+EvLtTEGCPPyhFo06T/KC6qubhwgvpjWMCoXkSvsLBFn6RHxktTgauz
7dtszj417kg1U1X3KjWW5ywvzQ1WlBgZKqxCeNE89ZNyzRJEOxlu4RhwBA49/RKInHT51eQj2Tt/
8c1rOzPggIBxu6cDkT9V8wC5VNnkdpV5veahagOkR6UIL6pZxSaxEUt9A09kAU9sHEHKNC+VI9oH
TGnMeZKQI6Bd50xcrPomn9x9GCzBKnD75hroZfvRyYIHr0uqXaUo0JBqk3wWAtNffCn2svECUp6C
x3ypDUK77ekxcsLo6BSIn9d+pN3CMhz+NExi7dd+Y9q3Pc7WqyJpYlKbrBiNLwzXZZvH5b1tCEhT
bdlCvKjsuy7v5VkXUK3ZNmA0zm/odZMx2cQA8ZgJKo6JLTPC7BDVguyzZAaNTdudjsFIBo4l1HAe
RUY/nE2t4T76BNufo/QwPwEIGjcdHud1kQA23bjcy+pMBLg3NE3DPJ9m/AmHKjUpPd20n9+QWCzG
LmhJOnqbpT9d5lB1NLPeyba5n9jtSuQR+sFU3P93o//fjGYEvV/2xn8ezVxUQ9IlL+V3JOO/fuo/
vjmkc5Zku2ejQgDFtv23b06rnqAIu37gITcCL/Kfzd7+A1ET3Vzsb5YPk/Y/DAUrAMpAvKFExwnx
5l8yFOyTUxroPhvYgCNcesgMabTS69teN6b/CROHaA9uGQL1SVND3Jl8Fy4Jra7PqiYNeoLdfPO1
M/yQZoJsD3NRhiBFkvDYtcCY/NwXBIR45Y5wkXFtjaSBY3jOjIeghjXix7Wb4PDq5VrEqboWOEy/
pK3FPsZ494kwlx5ZVQBgMS7Cy8okGWJTgmvc8K1q1yIyW2wwBLzALUUgNZSD+k14+8k8gzvgMB6j
jtLMBdyNJ+fHdA5oR491fVAt8wx6/XIXzYNcW32v3xev+5sl8pOpzck47P160oaNwfOdmtI8mdoA
IzQVct/6MOk+IVCW12iZ2HlD7sGvr3RyMtZX8m1LMBoKXIlx8+SdLYMnCNb08sMELG5jpajhaUax
hdhhcj9aubOb4zS8+/VFf/L2kIzCkeAswjI19X//ZiiVmlY3FWWXH9DR4J/Dp461GZK2uxmUS0Du
v7+a6wiPyWfgMAQ7uZkABYiBAV98AAXsol5ui+UMlL6YrodcPvz6WqfB8/p+Skoajv22yXTxdN6m
MuQIRWYmhyZWOc+rOOzyTdMUmqdFYEU8x+p6aAdxMXXZuF9yv6+3SQfj9tev48c7zDiMwZvDmYo/
/ZOPNcdWORcDCOIG2FS8UViINljqwgfp4cL7zcV+XEOuydES7AngQ6YkJ2dBuiBE9cJJPdRiWW6r
oO1AJ/ENruM6iw8z7aF045cyC35z3Z+9STIDyAD2PFAo5sm+RFIcTgy4YaCKAbSuRj7NCfkCmSo6
S+pf3VBNXeE8ztSYTZUi8nR+5pA+JMYY2HEimmhDFgt55cAz5/NonuzHX1/rZL99v5ae1aNLIaD0
h7qNpqdntAZraJmXSWyq0C+OeWKPYvPr65zWh/o9IUSnOmSTYbla338NBwZ4rVephM4zhz7kWPBj
V/hLNPXBdu/jJKGdoohSSRjH4SLZmkUUf5V0/KMm/mTt6PcqiPqgNqEHoPW7378GhkUZzbie1wBF
dFOLsbE0bi+6DGGWH6socDcdHYrf7Ofvpe935QsPWbYgyvLA5hl6Or4dI2+sltBPDjFlxgfgXMWR
Cn6+qlMoMq1d03kk+xE3yzSj/cPTB7HiMOHB/izAUrZ/1qMsjhlR0PvINIpjmIT8saTG7a8/oZ+9
TpycHA18Tgc/KbPQW02Lbxh7NM7eK8wHh1yMJsfLQwzH5O1LfE/+CtaZj1upmrJLEwUW47MyDA9D
VjnnsscnqkjUvNKuIP/MG+Mq3VRYssfdr1/rj6sWmBMjrkDQn6ThcfJJmhiZK1RGyaGQJma+LApU
hjKSpO1fX+fkW8+KCVBT6M3N0vr+02djYiBVDY0uOVRTtdwSWkxDp8wqV6P23a+n2n9cnafb+fvF
fGDPPB3RpYCr+n55zkHndtij2M5R3+DlDMcNodLDOuerchZauKBrNc3nYlD+MxA8eqmV2//mxoqv
vILvlyseHtM3pcuhgJdz8gjL2xqkZWOFewg87XzwyYukepAK01001MutYXvmqxuHCcXZACJ9rhnp
8s8Zkj2POEIm/WN4lAxU6bNLJAddk9YtrFQ87WsLgOklbT6otUlj3S25Hb6NasiB/OTL5ZK3mIKw
UHn3fqMAJTN7Oh+ZjjFBLibr7t03A/UVogKAMIBEzjxszDoxHgx/Wm5nqryBGK54vC4Avr3k4Wy+
Qs4JLzsDSiXzvDJ8K9DQ1Uc4KsWyKsc63C+dwCqXMpuAFuIzdYbtkyFgLRsLOLkMxZ8kJdiPk23X
DU5ggiXWnQqdt3zsHSYRvbJjQoTS+DKy+WY7LlsL4djJ6xCzeVdd5L5FYLhBTBUcG3VPIojWUyLp
NSN1cHaTY3IYIvOu+xz4g0XIZOM/I81vg7tKpKw3vv00W7NKcvkaE+BtYHXsnWY3+M+LE7obRf7p
pa9/tnMrXgaFPpjMZAJa6EOreZCVPV/ynMmfGtBR1++3N/SmfmuVsXlb22AHjujE8/gQighejGUW
MaBXhOnANuO03vrvu9UgZlSuCztUIJTxCew4K5JIJGEyVUIeT6+Eeze7QdKtW9OMH0g0cD4QHM64
yIrM8sbOLL/E3MrvwXmJN6CvI3yHfvLampJEvrBt52gnF6nViUA/7lEK2I9BObbWyrC4t4VtJa+g
mLGlt4DjU7ehqcqXBlolKoHlFsyz6td9huzHHBt1nczOGG98RySfcq9nayL980nMppNvbb0OCTMN
j2BKp2g9x0GPS0Dhd99A+VzOyjFnLfkFdI1omnV3mtJrXvXduNwWrmHCq8WFsSHBsZ7XKW+AEBVS
MbBVs8C2ZhfXL7G25zP+Y/W6ZH/ctGGsdDYeFYPnVsYDHjdumBk582VkYLLDfLuVi4GvEJfkNZ5J
1K2pD9N/Qj1KVwkzm1G1t1GPy83UfjfgXM460R44z+pAS9jlcmS24O2Jmwkfot7fwoLPXhrto5u1
oy7U3rpi8XeZdts1QM92QMfs50B78TB87EztzjMyfHqInJY13hRrLbSLT2o/HyhgrH3cVesJIPR1
on1/qQA4oZ2A0xBXR8mXZBWD7IFgimOw0d5BZkLtmnTOHCw4zkJLewx7zIatj2cyKpLrFh/lCgGu
2ozam8gDxwaBljx6hJlvZ+1gzLEymkPmrmvtbiTphvhb7XiMwSCQ1okLMpHxXYctUtbWS619kqlR
2IREOyWzQ1yUhhl8RCYRYqWkrbOeVcBTbSAavMCAybxNR1gkV7H2ZmaO9zCO4TnZGtHHntQ1JrQz
Ts68YAN29BkJjNmVl9j2Zb90za1gjHs0tB90WbyLzG8gV2Fu+WoZZRPBQNqYWa0ReinEbJIeiW3V
blMB/0XArYr8i8HNeUFVTo92NaJZenQXxwYbnYfoXUZLnvdCNNcclByCIyBJYSww80eiPSLiIrHA
zpV2w1ZdDcsNkft8mfmExYWF58Nq6oPPaZG0BwZ16hA3suCinKIv28i8C9xpuvOned7ayzBs9fNH
49K0VTepm+Km6/1l7fNNg7VKpq61sjKgqlBZ91Gmu2lZif3Xe3cCOyhAaHPxRPAj6e+Zpy9nA+sP
TCo2YogVzg5/NqLhtraK687sn5AhNxsxJaOOWcGNHOXM8jb9u0vZTa3i3NDW5VKbmM1BdWdkmkQf
+jSazjGmbHptek4nPHi67yg/2anqkJS/O6RH9slDKdv4aL87qC1tpl7GgoWZcnagRMiN23xufXRD
7UeyTEm1YMj4DM0qeOuhHswwcIT1YBWu/0G9+7hNbemGg6XQ1gycx0rV7OtlgXVgNN5tq+3gJDbr
GRgWcSpouZdK4BuvxdB+qcE+kI+Zzsemty/JjQf38O45dyQ8aJL7OMJgSB/8HGv6u0s9tEOb4l97
14W2sRsJRgLR5/LIhyrvlTssGx7CuL9KY3T+VIu2w/cGXQN8XKCqYaRj2dyG7/75OYzc3aRN9V6A
vX4KEucxm7vqJuo7ewUvPj0gZLMuuYOMQeEONmModqOLbd+Q5aVH+2AdEhWJoCp3927j2xc6g2DV
1gsWBHiNG4bp1S7XXIB8gcEy9LwlNppGS5cACBD7x8iU7O5gF8POQLI9aadVF0ZPRLzbV4MJiwDS
Hsd+aVdkebzDCuZ3cAG5TPmO9rL/jASIJo4mHCgDxdAmDBHSzxqB0FOOX/RMBG77d0KC/U5LMLKS
ZzpJHe26rEb3ioq93mWF71MAiOqYa/RCP/b15ZQW+U1NR/k6AFG8t0G14e4B3FBogsOkWQ6jpjpU
mu+QDmWwc6KxeM1AAZGbWcvmgxO5zZmn6RDyHRRRa2aEoekRdZpDg+zqTwzj1JY5PBFF0l2sfN2F
y/hior+Y2ASgUURAqnFOCxgVACBd8lSW4VyE8E7MKt3yiSfbrLD+nAxZbxIssNmKYDGCIKJovvQ1
CsMX5Xhc6KVvAskzsCFwZzdrboYTZP2NMMfuNcUAd0ybnKcGmwCqNjxQjo9u8rE3h9Lv/vQcasWV
6UBNf4sN4iz7hGxwvth9SZnUG2+NF5eXioyJq2Ryh0cjCsdXp02C52iQpDiC+zPyjTLxOfPYmwsc
dvikinJvwNQ9Wsxgo23hjR/mXiRXJjCnDYIx0iLSJq1WyZSRIu4V0dVszcSC5w1dDasJDy6wOZtX
1au9U6bmJV3rHBjExDOjsmYYgHgnPI/TZQXSUqSN2gvQKEfRFjWRvg7GNR5bS3Qf2Kk1r2EeDsRl
Kh4jgu4Q6xJVzBpsgPGQwBTEJF7xufFQ2Nlm3R/rJRn+rKmNqDDifFMaBXehDZJPhIuzlOko4UT3
a9x7vtWqvWfa4dPsWvaLYdXGm+UN00UYzNGDW4JWFhW/VjlKPooyYVgC9PhTWDsJx0lTYiVMHjkY
A+cgnQNVTnPn2U9RhIR3XthemZKzqIon0yWxg/yPO8R8hLL7xJeZuN7xvnkkM/czMaZmsVIcTjDp
ESIhSiSBATU2CHSnQpOZvGY5kr21QZ28GmKGQCRK7onjss4Gb/rSL7bcUcuTN9Va8iwTATlihXe0
usIFTDqKVeEOZ0Eko7UbWJiuQpazmSoB3geg9CJelppfHFdDsMOkk62KYs53Tp+oe7RJ8Rq2UnSZ
luObUZs2dg+I3t4IFxrvvrnt6GbBQ5rzvTRpD1hqnJFotsOuxpnzmvVCrqjxeepwECIxqyKuUSbN
WTH13YXZq/QiE2qXeRGneQ5ca4pqEj8mdT15JI9CR/P2btvEa7MAsd+RSpMP8DUtjoI3SnT41nLw
IUHffelbg4wceNI74eGKLBr5qZ1x0rZz7Z33Nb2DJTIP6dTdDrbxkuBSxGE+c06RVwRNHQujeZ6K
5XrIwmNfeY91G16y5dIwypP+HJnxW9pET1Dq7nzAtTWn6TV+lhdpJtNuyWhS+r18ZcbarQlBGzbS
EO5jlWMMMivrldB0DlZGxCYfW4ccEcWG4fxZOtTnKvaB30ben/iS6pVV0NVeuQYVQYTA6gNz0D8V
JB/8U9ZZg6twWs9yjj6YdaeDo9sA5k9bjzhyZvLFE3snlu3YJB/VqIiv7uMLt3k0g3F4aIJGbuMu
uUfiHe/9SWbrthmHj4bVBltFrNR+pIa5GIbW2LcKT6QRzObRtRP/o9c55S7BYRVsupiYpqTxaI9O
qS4nfBmrXUW+/dZMWjh5i4D22Y+u0Z7FhbpzLU9+xj8yG0ejzmnorDLZBebO0uCe8x6gToejKkah
zCxK/z6rydKXmabzRONChP0BYicr2p+yul3R1XRSbebL4VJ2COiIYXCnPTGCvnHVD72fIPassFYb
kqap102UnBnBM+1ghc9BlBGKG5J+hCG6Y8Tg4rBrOYpQSG2soKIsilj2w6Zie6HPpGcaczWEz0By
cSwDbyG5yXLPUeKpq4Zn3FPQhPOl4bhUydA9tmQJe+ZVarjJuO3lTNkx+GxLU4f3rxS6OhGkzn9J
F2u6Tr1ZXBCitJyRkJId42wKnxH50uSOGPnfic7ttx4xBjr9azSJs5g8Fx7YqEteRsAzaTh196EB
yUJKiuGR/ILu7sDZnl+NMsjYxhUF+sadIyLcBPAXc/L6T15OFlvScvxbOXF9Q/SBVjciL6+jdL3w
yD9YWceDtLPDox27NAU6ivxgIOP3fVLzfr2xdoztXAF7wZrCzCbLxx3mluLj+1+RQWHdmR64DJyp
cue77rK37Kx+6YqeGky1Fl2CwJ6uCSSEDESxyaxnKb17mXEzkzbG8Rf3zdl7o7jOFWMUlLEYoekb
IzqrGXAnEFENyUssyC85eksPOhCr2gcUvryBJOU3so8stx2Nlxt0h+Ijkic+9TIzec3gsw6tW2I8
UZx3F2CEewy3CwHr89wjzud9OQW98Nql7Gt0Ku8aq2Oz46imxUFD7rebMQvxfycLXRGal2wGpF2s
QhSIm8oZ3eaQhWZRsP7NxbiQVVS/0PxLdmaW0lEMlnPZtp3FrFUyu+XZQegyuXpEl2cTqsq86c0r
nPQuAW8LE7LFpXlFgMfxfd0ZpCqfjSmfgL2Ajs2JN7+NYaxQJilDvz4E2Mx56a4Rb+Est/mg70lO
HJwv+Fc+K3VV4V49ejQp1yiQl0sLQuyu0q24boCJ4c/hdP1urKpQIJ5hfVwwRZj8bowR/MI89e6h
/BhkN6L4qvOKfr6Po0aVvvmxMPkRIkHag1/q/1r13C3haSox6PD5cuQXbeelxe3dTIb5EX2lk24y
QGrQElj3scHxGv018tj3xpMwrPBtEQ5NpZTVZC/80lQZ1QutxBJDc2mNj72lxIUUU3gc47B6CWNT
3cxhzFfHQKh9cOyB2eTUh8ewFtVL5nfAARsCVVdzN2qcc5uHiAWJsOZha3m0v8IoIuouAKS5w1Bh
XVC3tB96GPHo68BZEoXCbSLpxLqbsj7lpMULt7os/lwAEH0heItLq6Ebj3k/h4eelitC9sDoENZG
68ikI9c3/JwkSPyczfd1cLGbxwCfEB3XfxITJteSYd6uG0GQmD2fTo+T80OjmJWGA0TDrijlrm+J
pIjgRV/atMAvaxwkz+1EUt568RZxnkeWuMarGSIFt3nlPZWPuynZDoENuTQ/GIsCO9WrYKppzbm1
S0vBdZwR4m5PTTjBQDt6/mK+wl+qXxhFGvAo4prvdNW6YC2oTpF8sD+i/Sx3kRcZDxpT9ubDwCYS
otdrsNWSEN+tw2MSWUhUAxvEvuFjbkHEhBQ38OLxC9lOtgvNUqiPXZWoT2oMmEJ1HMhbWql1BJuh
hHdg1Sn8424sr+KpHx4Scwo+1yBQ35JKyePoxgRARBNPJicBczC7/owhoGQFjLIJn1PPhePTtXYb
bvyKBvcG2XQ1f20//1fR9htFmxCmxp38s9DhLKde/Py9zOHrz/wtczD/4FegQyQJwNHJyyjk/pI5
BP4fUFU8De21BOWkdqf+rWkT0F3AGL1zXJgBa3XCXxZUy/mDI7uHtZHjhccx418FNp9qNQHW6YA2
gUSWfzTfSUffDKWjSRdIdTUAWBgowXJaWrTXIEheOIMm9fouvCaw0xBy3vfFb+7V7yf+4Jcd2vpI
PBhpMJs67fA3TbQQ7qj63YSpfcvw1gN0Z9Gf85Ni/3+4lNSmXp8JI9/q72carZ2OQhSMKdBWJbvc
EjA/6I1uKa6a30wYT2Y17++KWyltDxiTB8r4+0stAl/X7Dg9gZkq2RGQ02ywoWbrXvnD4dfv6mSY
+fVSvCfUvSwKBtHfX0oT0rLc5QaysUrdsLsliM97U5DYYAKkcHaQ2mn8+bo2qbd+ffGT2ddfF8fB
rFexYKb5/cV7HD+hXfc9IfGOp3n2MWBip7n49VV+vJsgQYSFuAAxChH1J1fpYNZ3YxMOu1Y6Hkga
C2fTylWNP27TusAJ8evLnYxmeVMuc6/AtNCRskxOR94ukmQ7JuwaqYvXU/i2X1CSvKGSLjjYFOc0
wv5SC//juO3H24iIwCJRi5gRR/wgKg1j0J+BXQ07BG08LuiI8mHJ6usO/o9X0bfpm2Ha+/uycGLL
gIGaHlp8/2E5QyjKrMkGqKW6jDWMi8jormdBX12BoviNcOBnd/Hbq518aFjDoyZy82EXjBNNXmbp
tKk4B6QZzD4picHOstdff3AWG+kP7xB3u+di2QenfrqVzXHmARLnayeYZl07tLeeIh7jB69aAgzL
EQrYhj7FHDABdLrPXm8Gx9q190PUVrtxkOMWhNtEvJpf/6mUbRxo2suVBWnzfkGek/sATkTWLL/Z
mMRPPn8buZvWBUGM/GHFBV2ES6rna4QR1UGKoOMBVsQhjFtYy5QFHaFlNXCLjc3d21q5cj6ZC5XP
AALyyqdDsoZLLa/hwke/+S64P31p7M/6Gw4/4FQDl8oc17ab9ztFSAUMH5cii05GE3gcqpuoe1SJ
na4pwQj+rHKwGKpM24suhA+EChj96ohpAxMIpfBMo8gWNVitMmCkaUWISAarvbJg3B6WbCJYZgSK
PHGoInYBo+yAR+2pHwM4XjYxxK1j+Gc2czfmJhT2GNCPzNc6iMH5sO5DckJV7p7HTvY40GK/yog2
Xc32gvkI7fRmMvprDkfLnuTgZTU7OfoyelgXZjybHwz6Bbu0zAxErPNbNtt3fUBmMSz7bN9jbbnm
N5dnv16tP35BAhcvvcW3HkHGD7w+xTR24PDOh97F/8PeeSxXjmTZ9lfKeo40CIcye/0GV19qEUEy
OIExBKGlwx3i698CM7s6SEYFX9a4JtlVnRWBC+U4fs7ea18w56ItGJhH9tGf1Bwt+bPMRv6NI7qL
0hJd5bLevF4A6MPqgKDaft+hkoCvuS2s+FtYiTN4ZhgKQ+/h98d7v24H6KHR8YW0jih93ogIZBxq
QJeq32dTQZELOuYY1wP4XJsc3N8f6v1jigaLLYzphXAQQHm9PrVYIeQhR5qvYKDZXhqthUxC+R9c
wF8eBVsJZYoDsmOhgvys3yvNyCh7dkaggDti21s/NA6qjYOr35+M9X4dWxRl2AyoFmGSvo1xwKRG
r6lB6j/i0tnURIjuvLGMN8Bv6pUgQYSSggffpN910gX3nR3va5GnHy1LzrvlFG0kwE4XaYuDwO/N
/QN6LOZU+xIEElBgfKLFLhqyfkfIdBqsHTGLo1WN4bYz6x9FPfg37BmhA7mmPi/nmbAX5nMf3AH7
l7/J9wGZBMh73wEvYmEYIDQdua9iVR3Nzt2GJlTVuerbi0iiUEl8aNyFy6tcEC9xqRroc15q2njg
K2h/VfGjsEZ9wcSQGenwSJalvW7TvrmdKpWyTU0ZKsXJcFJNxYVh9h8VF78+gZcgM0p63v/l3v9U
boNgDsspGLioyXQTE2i0U4OIPyesYuumhYYMdtwEo+X1fLG68mRK5qcg9T8hWQuPTFrIpUeUy8aR
IEaUEvWngKyv2Y2qEydIwt3QkOlI6KfBt6KHM5W2zQefhLfaIOoIHoufzuDNWwAYix9cTxhRjCxG
/RVWJz0j301mmAxCOxZ5hTUly8yjQ0o54YwkAP/+BXF++RSgSsKMg0YJzMvrixhMrCWTq+Q+M5Ke
oEosoV8pq658IasVY5PvNd2ge8x3yTfZrXulYzhNNmYOJ6GdRDq2bYJ+7DxBomNqDSXTEtWQWW2a
e0ww2RofsvVjqiyLpdKnrZxvXTMjDsoI72EEdAdLu+aZ4VoEPNf1k69NYPYcKBaWWjdDKN0Prvn7
0i3AyYYYmwqB0cBb/ibOJj+PMhaENivuq2jv66zYGDNm+Xp2nQ/qxF8s2wgSXXaeAqnZO6GZLHJU
Fiw6+yaunsM0iPhq440R498lBC1PEkfCqwdjxPPB9by+jeTeqcaPXJ6kLv6UW04M0GTGqQlAA3Lj
lBcAEjwjOIk8BBa/f4R+8fVF2Gp7PlBk9uZv9cp9jOQrykzJnHv6EvXB1ei3NxiAn1Emf2XL621+
f7yX2vN19c25ulBBLJsNNwLw1+caakOOiNTknm14daMc6p4JcOGEQmxN9McPMyo/4e4fN/HUUNwI
FO8oQ7sNmPEPTv2XDxNsJr4sDkLpt5/lVDHDSDTvL4iFHsmaj5ErwYVspDUztCR7/v2Z/+Kj6ZlU
jqCn2HuzyX994h5xJXGJZGI/Td24xwkUrWfGXB/sEX95fS06GTxJXF5A168Pk0krri3RyD175G4d
6DHZ6CoL114UGMdB4peItYAbObU4qSLYmXQDiu2ojVOkMh+tke835dhW2BWyKcfF4r59X4eJGLpE
5vwY3ZvbJPbjnezm80kvbdLSMuCBl9Ue4gpCm1yZH7zAb3MrX94rqiEu9kL7Blfz+lqQY4dnDPbK
frJE8rXxcVethi7uL4GMkDo7eDUD6lotwxJyfWihgiErXMJUwMoyXPSRZw1kDJzrxMHAbve9Av0a
gwf5/ZPxi4Vm0WAjwjYxHvsvIuCfPoWJEaSTW3ntnljqDn3OrLdCMsqjlk8/uCS/OFTI+gkPeXGV
APF9fUXSzJJN2/nMOuaofBbO5F/PVUIvmAHTv3FaC4sLC8vSUnu3qjULn6UJRLt37bS7DtG57+rJ
j06zrn/6/QX8xSLGkWiLUCLidnjbqbDnKM5qxZFAi8abCC/qbRm3xB6acl6ZYymIOEn+pq1kebhC
Opm0WuDsoQd68z7HyCf7MHHb/WRbel0uvfU0Y/jW4W75YKVC5st9ebNqUmmYiw7cDxxWrNf3LchF
reLZ4hERHcguWKZ9t04TMaA4IoGQoAzmTRuPmhyOj6MHY8fOkcDsefSd8hrJLi9X6tBjPEZyKu7s
RjMR7ao8UMx3CpjNfdQmT/XgGuc59Hq5i5NiyRsEXMzoilNy1r4H4XETanewdgMy5en0JbgQd5g/
I2rsEuYkeWJ98pQNCqMQKDp2mVWO3tYJm8R+CEnrLn94Gc0SBHHsYBLm4h3QZIYkXfJZFrU1HQGJ
hu4+Sa0SJLTZWCcl0fLGXqpcywu3JNrgXPRqiq49aRXVEnVgDMgMOhg7KyXCvNpUuRYxgRSV628W
Lm62A+FQ3GrmxaD+K6M+wMSpCGWLoYXBj0rvQOI5gnGOqLOjHw9xsw5UXecLJGNCGNNMVXeWocgh
x8cLm6HYS8loHdy1OyF10VNknpaGjEz6DmVjb5rSXYqrNAjsJ19G9Et8kETrORB1d4vPzfD3dS+z
6Yp4eH1bpaLrt3CcQv/GrEuImzgNYnWkiB13bTCG6U5UmFxWoonnec0sPdxXHZ+obREt7T/TsEPo
nNINPmdJS7pEUdYOmTQJgpCsadxDGahr+rw7pd3mPmrs4qEwAvOmrxi/R2U2Ar0iEtVpQ9xQ05LR
skOtUN1EPk1UkcRbWHXpnqgvRJhhDrNc6RNHT8PabuRTlgOUdpm8wwQfnV3pON+FYwxbXU1LLk7n
7xnQm9tQpN5eAOJYUTHPqwwb9akUzfjV72E3CZLrwFnop7n1iMt0xplB57RiqnsHlnILwqy9csOy
21qEal7lDpof0LfWaVAWybkzcD/YLZAMBxdtBL66dw3rmgEymtdpjI5RKPL1mOWKogKjb8FXAiCz
v8xJx2Pbi54Z7+Tyj/wyp7s0DqI7ycfR3gDOarcj2OZVlkRMzPy8PB0IhcfXG1xFgbgpjWTcWkOQ
7OaZKfuEf3cT2aBSZkrXmygumscqkOZZleCZhPHiocDqu2fPaNH49LrZBDSsmbTV7rErQtA/SH+P
jpnaRwm+CGO7PsEZvIOtY+1yd2LwqtoH6G8H3xW3qZoe3DECP4tMG3N89FCSadrxBpbBUSufjBij
jTaza3zKw4AZc+SgSI7rYGsyWeY+tOi5s3DeJOwbbtLO0FdtjLxdqpHvoiPPmGv6S1gSIc1G9UOS
/nIInD49pLIsD1UZ6GchUQ5P6TDT4SLKrJ8nopHbanbYmttmF0fbOg17wrCDZEaiGub3AAERh/lI
FXM+piwS5PIOXzC55xftwFOWTWiBg9w6EiINV6bua/zhMxK/vq63Iy/ENnJtd5JnQJLiQX4hQdCX
CHftCFb7ZpZ298WwnB1xv0huDZvfvCfosP42+jNaXwd5lUIU2ZHhNNU4Is8M0sSIPvQBka+KCUHL
Ce1ZU9KkbdND13GlVj05aBsCx/SnhK7+lV1k9qeorPL0OGRet3VROV1Yg00eIgCsmQR7mnFJKs2v
nhlRT9LfRao/m8Vpw0f2Ww9RFzQ8MRzrbHBTB1CBJHQErcFzSHOfmOwK9NmqibS5madg/Mz8vXzu
mm7J4iul9VjBVdiwRXMvQ+alXwgPhH2WyGnfU7F8CiaRfdGSv2cyCjjzvd2ezGjW1+kIhtIWjryn
C7cQB2QCAlwrngRCKNuHJA7ab20jsDSgnH3wWzs9ZF3UF0dn7MF9T6a8h+I/sT+sh2EDjabsN2pe
ElQKG/xxbhKJGXueu84ouI6K8M2NTwsZNlAfdrucfVN5KBn2Fqs+jfVdGw3xvA1c2AWrMB6wreDp
bcN1yWjw2FTIunkGjeEkDrPkFudDAQMdgQ8BX31j3FX4qNXab/IwOY3tmZ/q5fpOAxgbzrE4xpdp
ALGvZgp/XvdBcCYSKKsNKcB7Yabere5td15RibQoJJLkErVY80jrzt7SOHMvY+A33raqF+WIGnOS
ykZE+L7vx5dF0Wh/3bgkFfIStbxU3F2a8O1JXoYC1FjSfO103F2LGXWwTLneaZZP+3mqpj2isPRg
dGI6NXg0rxu3a74inq3QwXpzQ6Bym0EFo+I7uGPJX2ugbLE60Z40FqyxmeC2r/3UdA864brOvt9+
q9EVQUVXZG2RlVlGJzHdiL0Ke/k9HKR7KebWgGtZh/HlmLoLIdFD/PR9hiyFTLxBnSVwig2oWc8s
PssLehzTEJGdbQswIAE3FygVyVVbm9anxprcy9Sto8+Nl5Cm7Kr60Yu9fNOrhNBI25gj9PoBRaSr
HHsb90F7MnVmtIkNpU+7kpPHODt+DjCsPVZxlB6chj/dmEZ8qYAzYI0NXCpwtBFMLBy07V0eLcQr
os+zTYp46iQpe/4HkQ6DVRwPRb8BN1Wr1cx7ThurkvcTwtrnwNfyux8LF2fFhOe3Q328wkfUKGYu
tnublom+E3WvfHIj+JEFyUM3Qd+RqJol3q0RzsRjNtWQXE5eWVkrhHHdQ9HO41XgSXVnNmN+ky63
GyB/cOYiYLtpheZAOXFceHEBGFFkJJdCctWwIE1XJhzHZ3Ou070xLvGtNO2jG7vMxLE1k+rMcwb+
xnrObyjZx8+hyUQGszcEDDiDMtkaZTI9+4RNV0hDkL+s6LfIbgXIiORxz6iJokKVjI0pNbzoRiRs
uVaNku10LDUwfs6dJ2k22o6l1xM8aaxZCVGbWW2RHzfXV4aT0cTVGGpopRI9oEFC1SQghbJ/rmGv
uMwuygwm1wA1q86sOxEvWM5BWj88nSkgkfbYXrNazM+1vdjKSKVGNN1lrvphB2p2uWfgWYym4bJ4
fMnl3kRU3K3g21ifUF0bN2Fvspr5HmnnTdBe91FF47+1m4teT2A/swhLRx/El5HXpvs+XMipMnCO
rGMg+zCoQFE24v6eXN0lsNQIJGt8nZfusZ5qLh4Ex3P2xNGugXXHIoY3lL5pj1yvjZzgEXV8fxGV
TbzXRQGXktC5Y8tn88zpRE4+tx+nV56Qza6phMThoSNSE5JnkJj8v2TTNJtIN85XN4zdnWjAOTaC
sEnbGeGkaMfbW1yvFRNNgQyq4z3snXK6sUrk4BQhiE9FBtK1iLHZGPUtUX3nGsIqs0gTBn/fdZtB
hdkFSR0npko0uV9Nx2Fz79IcSusi8ckb95yZ8bqZGuejZzSX1eRGtx5k3iOyYgXpCScWgmOGjS3q
1aOb9id6QjsILE6fmzGa0Cr2l/SwalpR6lMCQhcFqBo/hW6C1s2vxpu81s53XYgTEs0IDZyQTM+O
bLeVZy3MeXEKnFXcU2+bZG2O9ddwWOZMdb9L6CwfWwJcmZbBeTjorJ7uMTfFN2aVDDsfOpZXF+0m
BF8fr9K2PgTD/ET/r/yCL2Am8qDmItmAL1no2eGsfSKnANvnuTzmBlplHRnmZV6KZieVYvBlLenk
0zBcIbE3yX7K5K1qUWE7QxjfKMlBlBv5VwrH6orG9LRiUyqewjT07jzZF4c09e/GzEQ0reOEOpBS
blUuzJYaot45OTzRurbsYwQh6CtAtWEHjdjc97ZFUHmKTWt4sSOijF4NOa3CeJq8U4oLcZ8Jd1+5
Y42vJWMBruG2rmIPOExYhOGzzpV9TyaLdRGW4YxqoRSfmmQkEJAadof3xj0tgQncgenwryfNXXK1
HNudT1246vou3hLX2vyYGTXZa2JsUxSsPAZpVcRwX8eKqNKmgfeKDUquxybrSHcHMjqD7FG+R0Ev
4uwpm8b8JB6qA4F/RHW4woAblI3Xs2nf9ylKa17FXerMJEAw1aMg89VFKdzoc5HXlBlC78DsmhkI
pD69CUxC/PLSCU7lBDMoMpNt4hZk9jmde1k2xFGsE5IgGFoU83Gaan3uuQRiUqMZOS+cV5008Zhd
FpmDDLgFZsZ711VsSwtjAf4yQ9NYdvrsoQRuv3ctGvC01sBsElZAS0OlBuzmyGnPJprZ7Op8nULq
7shQDYfUvHF9YE6ZPx4ivaTOyPy84C6fyoqEGylqQHkMeHDFyP6Mvi/uI5kdcFmGDxi1Vuxznrq6
Uusyced123h6jeY/WUxzvfUwQj4+1rb/1Zq9H1FXt49UrMVjIcuaRUsan2FqGjtHq3jb+6q8njwq
FrxPhN3C/FkAkVFCSoU5HrRdagCKTj2IjfZNSdRlbiFFrYRXXxrDQu2sJr++pH2Dos4OMpjXqihY
hGpCNx/LMquu7TYor72UPvIqnVhAM9R13wtpm18rCLDf2wiP0No2+AtbVAAn5JPUtxgKg+Gho+Lh
vqVsckogIXwlDM85Fg1w0Tkcmy98LemdzeCtFU1//lUdLRTPKmdnCndCnMQLTbrEu/FdKkkTQU6q
fM5hPhONOPfRoykz62uedHzpaxx9VxI3z6Odd2zCRZQa4bqZI/kdd7BRLqbBEJpT7la3RTuyMMiE
BBniXHpd70Q40NFQKOuzVYKXgRjwqqhvEw+LIjVmHT26lsufCZsRSim65RwzT2XyGFUOuSsbLfmV
2wx+WrCpUGkhn8Z6UcJxEpU8TWe3Z99oVtpKEFOCndhRvPI3k+gx1kcx0H7cJCKcjD1R7pQAPRNS
uMVjGZ5lCc6djdeVFK1F5HGXjJlP3boYVfSoO40XJFYpDFEMYeWzrRRHVa0DRXsQTvj458V0tRGr
lcN4Ml3PEukxYt95rMF5evXeCd147WClzAk2WZoCjiWqWxf9WLUvEEvfLcqClA1mPuaHxqILdGm3
8Nd3vTu7pxOAh1t3QFHBLWTeuoYEw/nlvks/pGuQNJ9KVAx6j1/ET85D3etn7dEbXSnbbbAMEy3+
KZ+0va+I0b4vrdC/zn0EmeuG1INPQ9LI6TDSho8uheKkD7Y2+Y1U5fzqFO8lu7xprAzmfzWeUu4J
7y69/wTwO0kjgEMN8gRYJGz5PWX3kq74seEZ0l75I80IN9mHqmsZYIRAslBgp/a4LqCJUu9yO+dD
Rf/vZEhJSyJgtKeicxMBMwQVOE2UjtkKJqc2dTtedcGGm48w3681enLMXFWgkFXZ8zgXl4nGcdcu
JWThV5gIC7SBny1YNtu2qM0TZtLdgWAx57qEfHCGlim9m+dk+DzYCG5f+p3/0aB+oEFdBlR0Rv+1
BvX8Scqnb4nCCdTLn9mKf/3Jv5SoXvgH2C7PsvAmOFTVIUOS/4ErOn/wjpMgwXAXARIv1D+VqML+
Y8H6oE3zXRO45qLR/EuJKqw/EOQhuaCUpGql5f136IpvmvT81RbKNLCoSOOxFr7TpziTZ8DDp+OS
Fs9JHeOFAO28QhYzfNBY/tWRbDSTsCWYTL2bp5JOUQkM9hzJnkkYMJvHpqrH1RAl6s9H9l+K7n51
JI6BK5VhKrLT5d//NOOISTeHIUMbBt2IYiNjXkrItyuvne9+uuEfC2mXixeAdBFIezxO661QS/uF
RV7fjLdb5s95kT9HRvqc8X//ncO4S5oOd/zdPUIMNcMzpnaNDJDV4bJnxtFEgh0F99+/dDyr8Nz8
cBFNvx0PxY1ZMr7gjDRG7rMR0z0dKjs466qPRpTLyOKnKcPLtUN7jJkftfX72aGvqbzYcDcHgsTy
FcDjmykeF8L0XaOxZfz+Ci6jpncHcxh7wTNBrfR2Hop3rubdrBvQjJAyfQkbN8NutSJ54gkeBxZV
0Tkra4r6f+d6Cr6VCxkLctSbWQopWsqG4gh0mCj2W74dDqZdI78zMv7T789xGba+O0f0UawKYIB5
q18/9bPK1JTWZXMwVAv6VzXTNrPN6Pb3R/nFu4XW83+P8kZKAwRYaEMVHCUcXfwm450uh+qkooP3
71y6n4705tIN1HS1Bt55SArF53nMnl76i/8fr9cLA+71pQsDHkieDD9cwpPejNdqaK5BWTflodF2
TZ9IG4BMmp7CU5TTNozMemOFnbVrQ9c9mJT9m6xwQgYZxGDr1mWwO7Dl3AZjrNYU6sM3P0mpmrLI
OS5kup3y8+eXzgFjNX3eMKlZrPML1z6s21Xd8D+ZkqjcmvnABokvxsEfWyr1LrTvc5+tNSH21G+l
RmZUjsBIaTLTVcS2Qx5HsKRMevFS7lLNwSUINrqNxbHvk2pL27/a9nBXbnsjEydmOA/fkICEe+Jv
+O2exVEyUZ8i3tQZOq4gqbfoNM2vJEzS5ZH8HoY+4qmMOOkcr/yOFl9zSSu03vSucL21dqIoW1ng
7YiAd/qQvmIHRNaMxm3W0jwx4Amxu+Ds5pKFCy5Gv/b7yl6znctJ1EurLVRqtYaAQ5GIP479UWg5
wFI1u4durk8tE39yQMDqPghpPfkF+8M4QXI4xkSLxkFd3LFVT/etdJovrVfa9xHnTvLcQCJGUwo1
85sgjJO+CN117TgT7zpFItWdIbriTg6Be4qhqrzGk9U/Rlya0yRrm0tPZc+mxT1VmWffw4R8HuUQ
3fbeXB+HZWlMyOE5nQqbAV5XmGyP0HARapClpMNk0G+OrOj9GmRQutcxGznKADYjjAYqDEzwrVaC
KJGL2GlCHJwIf9A6WRdgQriICvHrBiB7EKxeHvtCggOmPxCcASmptjnquntadPgs0bSty7aJPwWz
zSnFfpo/hjNtjLJF3hshLgHrz7aFXdrcecU+rWyzObeUbsKNx7jpIYkaI9wyWJaki9agYVaeyRjS
wK93HwB5/USYAJsFH74L5zhtkf1Fi3e2PQgconc1ovBPDoCFbO12UDLQDMOOZdqZUG2/7Eq6sSG9
k2ANWvLRyE5mBGZFbzFGMGhmXngnW9IGG4G/ERoBn7h5Igi+dxpNQ6wYmuSup+Wm9yqosqdwsI0d
Riw28D5dacgv4CFe8oWGLtQPjMfyvduQ2LmDZ2mnu6xx3Hk7Z0Q6rTqJCXqFZdf6OoeN/G7PvFuC
OHlmyIMrP2ufoJWY1snpS4ZFOdb82E4Zzgm6pnTagB0wEKNzJ9wkzh/b2EZ7HcUVAzRpExqbPdvo
Ac8iC4oSPwRXcVxOyF8YaW2S0ksu4jwctyouQkR03CFFO5Z/MDVJAnDThI9Et5nuYKYkzZj8qJrQ
PUCrZobkJfigUbo9sMHRe6es2beE2IO2M3SKkwF+gIzSdtUavblmWr0Pu/hHrzp/k8jxFgjNoa81
RKopPSkrz96qCA87n0L/OlG8lLTrxq1pFfpcowHfxjnvuQh6ZCiNn98H2DpPzXDcAfQo1vE8Nv26
HMhCWeUpw1CnL3ioWRXHq6QgQatSWXjpUFTuWoO3PmfUu9GAtjD+ZNN27ljd8OprwnD57jaC86Y/
/cSeKbgM2EU9FaMMrtHwWBdkpFqfMhE5J2SoczQW1EcFu5+QXXqeuuL0XTnzGpUBI+W+UsM3aXR0
DmIyK9aI0oNry2NsIcziyXVZKLuO9cNLDIQoKXZCG+DUJvLhIK1cRwXXUZ13ZxYdUPbHS6UF0IKU
BLNUmwzq3bq0FXLEgUODPO6YTgb92ras4VviVkySCnLWQmnyBLNN69Li0mkYKiaDw25dls2lbJe6
urbr08JCILsZWrIRVqWFCtzn6uAkgibmKQtEJ6suhKwvfR5YP8yB1UovzwgbTOsij2i2Ze4Y7zSw
VNY4KomVYfTuRUZHWNKdX+u6s9fu0qVt+3pc69mrP6cjV2j2wUaPpo+dxyCdQnGH6W+ZXUeWtVd9
0k0cYaGsKvSl9ImkYu0xCHJjVsNLn2u4ojqs1c4BB8TQRqcXTkRfJ7RUf6oNttN5rS6DXBYH6ZlI
+5M63JdhbJzTiL50YEo+GPRHL6cx6c+jbL5PTWe4D/Ip2ARkhe3pB7iHGcbetkra8rIxuuiqyL/4
bVduUid5ruMoXsOQ+Mz7fNdpE15FUONMj0sgJabTXJLmYTO9gyHG4v7VcJnX2D4fPfBo4mikCfwz
ugboMlhxzJIIRJrL2LFnbilRPsvs8qXxPnMPduy94IJ4o7/mu12tGVjQTCDHTnT7KsGeYiW02XsZ
0pucioLFjCicoOURycJygQTnCyfUhFTREH1a5V1JWo2GrL4iqDUtV06MLXvlRkNbrprS/ixLuzwZ
WgcKpc94Yl0Hqj1xCqk2yionrHlRO9a+dzoNNjZzPj5E85x7pT8wELIHoFV0ThJjL1JNtgQdC4eQ
LwyyOjgRGn/xKvKU4ztranF8aqs57PxnOWV0EIm1K380rrfk1cX+cQz8xgKZEXaS6sY1wY6NrOsT
UlgwNH3XQ8j3iFruMqFCtWbEnG37JunEZnYUg1fWHvlIJzzv1xh6b4fMIY6qIVGHCoFUaMbN/qRP
qiLLN3jvv4pAwYnKCOubnHIl0PjsbI/3i4VDXwMZNxam2ZLn7Zcw9IU9IeRUtkOWLCg2BMj9wW5V
vx3b6ClP3HzrD3aOEAuDf+231gOoh/FC8Y22VmNMlA09F2Ws6ajOF7yu8bcYUrRa5ZZEpOCDBsgK
wzimo2sGNPpK1jemMyz6MdUJuyXBlILAN3dDeGJ3yNVAYyyY3I/Qlm9FlQKlF2o5SniUWdjhxJsK
W85zLJQ0iwMcC9Ybm8ZzHyuahEFHndBTWl5MjkEnz56pK/Kwq0954d1TJj00363wo43aG8Hbn7+H
DgFxjni83qU5+jGmIbIZigP5mndA+U+7nDV18OGQF+ommvjM/X6L8W5niGrQZGuI8pp6HN3b642M
FNot46EpIIhQhFWRivhAESlVVUl9ajDu+sDN+Va6uZyhhW5z8faGeEzegjerJS1JeHnBggJGgPk2
63wqgUNusq58gs0abnNMq5c4yYarl88ONFDSphIbeVpiwTeMsIM+1TOGplHyXf/99XgxCb7anvD7
XHjZRNf4Jp2kN9uTZkwBSEJSOyQl7UVF+/i5dlreqaEf6M+CDKDYpg/Pi0RQRn+hPWpNi/Ssy8ai
0E45CUqZ6iSgOb+ZbHaeMl3CrAoks6fCTsOzqsNAlntkN/bQXpgaqsg9xChU9g6R1fVWEHd26whT
PGEDIk4q5B/7wLAYDkW0SFbRNKKgIvHy8eWrWFVmGKyHObc/kpC/NUK83CsoLxZyLCzc76y3iHgi
9BBysYiRW+YuAX0wfyBqOuIBl5lxMCgbV8zC7R350+4aicXJ72/Hu312iGd7CWPFHuu8d0/3kzd4
TWqlh5D9NgqwmEBRMXy0DLzrWHAUGhXo1n2BzvTtPVep0pFH2v2BMbqz8mIWroqksXWLBC9eeXmN
z45gwgsIDPrh9ydoL52C188bJQpWqwAlirUYjV+/gJOVC90VQ3IQcoijQyHq8MyIIuYDitIYhpFL
nJXhhnfwV+/ycGJU37gDwBpNl72vCS9c1lua3C1sJQd9RkM5KfLuQP3NjKKuJHOgBcZjRJKN68uv
/0+/+oN+NXti7uO/blezYlFnfev/UT//Y10Xqvyaonz+8ZI7cfz+3//155//q2nte3/QZ4R2IIAE
LkkQtIH+p2nt/0EvO6BvgeXvz/bzP/EJwR8LORp2sYOXm+eGB+evpjWRQMviuhihl+6Rzb/6v//n
VUNXvvnv/4Cqe1WnVS//+7/efSP5RNIWd+DA803ynOXMf+7wTpiqLSSX5iEf63UZPxexcTlCR8lQ
DVdMlMvUPJFmROtGPSCWWWWO/KCjGL59QZefQEfRcnhPMXhbb75SNV2fJggWwms3mReReJjC5kzq
fFshXM0BjJh9C7YLP89KFNF5AxNpTwcZFaX9RWhScYgRbGCPs+llVxDseqS1jW9dtIkXUQqRE9pk
GwNVwMpsvgmUkmmdrFSFZSR/zCRbOP7jJFCbp9NnOdf7tCTGFxqOGx5QHLUM+nLvrDWRx5LL2lML
G5104LrSEZ+c6m4KwKnwTDAtC1alQzau7WANZhydZvO16CXxfUXAHMA4pxAL2OWBGpT5mTDUNQ1N
tR2rGKFE2F974RfLMbYy9p9mxs1b8l5WQC/WuI/oS4TwlxJ8w8VGjyXkrPyGzMpPGWwwvqnllo4S
Wzrb3KeFuoqlf5pZFfmheIuzfA0XrNh7Mz9j6PsFNF59K0dh7vMsQEhhDt8qESMFVPKskoPLTqZZ
N57kYPMuzZ3LmMjf/ywuf64AHywuLo2r3y0u66cifa676vWS8uef+mtJwcv6BzHt2C/5ZroudsZ/
LikWcBVmKHzSxWJyeCl5/yKyMAejlY13xKQYDBdExP8uKfYfLsUaXh/KZUDlofW3lpSlrP7po2di
qoAH4xGTt2ShsK68XlIw9NdNi3ztohpo7WrGUjATHNDrbM8Hfe0ZLuDMUVf51mR786UHzfUZj/3I
LCas2vufrt7Vn4d9tcC9KbqXXyMY9CD1pKhiZvFmEyCqaZGcKn1ht5VF22imR6H82kvWwEdq5PKD
UF98vTDEujIgQrGF7Ens8yx9sWbxrr6HfY9SiS6c2tjwuT8jz0ZGNXlu9MOaDMTev//FL7OuN9eP
NxoopM1eyCTn4PX1E6mfcG+n/sIZ3TimXz8Xn7XAUbzrffDEaP5GC3GlH9HQ9L0JrXduOvtSdzTf
CLzpvyejlBbCwgbxQ5+SEtaXCTwtv3Nz5EZ1llzlKjwpZbhQLdk93cmkPc3p2410TAxvgb3pcv/7
s3p/G/xlXsmN8Hg23pEY4AzGA6BBeVH1EZ3OmC/lSlDVNqg2UToCfwtvm8gqPqjA3gxZ8EtR8TH+
ZThmLv9YftZPA0yXQB4BkLG6qAJaPlTy6qLC6ootNLn7/Qm++Yq9HCnEjujzoWe3tWCSfj4SIsNp
brukvggainsaxgTn4syc7FXeJFuzVYh7HHMKEJE77lB+9NC8qTQ5PA8KRipYSMun9O3hfd9Jk7gq
04sFQftUZsp9ykE/FXt3LuWW6VnNOs+t3w9FO9irNq/9HzCQ5ZGWlDgbPacz186Q1fkiiCo/O11j
O5skmKYfDXmkG9OYS3/thjiGDnzMZ/XBzuztznH5/YTCMMxmsid4VxdP4k83yvSUW7luRJ9CReVT
2vWkkFtG3ldi5UxTFZ/Qxsu/xgGlwTi3yc6rgeLTNNT+M2DtuYY7D08fM5D+kXaO/10jcvE/2q+4
726yI+gk+Iy3WFt5O53Xv9KDVWt2Se+cZ4JI6zDY4CWbgYuMTrhDmc/MamzNa13i7l4lSeKvOyBx
OByafSEa+tpFW940hUsPxi+G+B5ack3STg9Yxm2bz0iBAvpTVYQlI6MfnPbOQjTOZHUxNMBuWgMU
eRzTmECMFC0SF52U/4+9M1uOG0mz9KvMC0AGuGO9jX1jkAxSlKgbGCVR2FcH4ACevj+wMqez1NOV
U/d1UWWZlmQwFgTc/fznfOfguF1+E2n0EE2lHFd57zVXcmHPnSgMuXEHcltWQtpt0zK/IVin/fSS
x47/Gpq9fYpdGHNzNC64OTO2Cza8U3I0/JbYgJ78Gaq4Y2zmdPxRq6Z76k3Di1e66LxdqJr+aIdC
PNO1p7N96BkWlTNxRuu3NNthlZSN8a0vvAKdR4ljVpX10QLD8BMOH9GoWhbZUxKEo7caGhsURNiy
oeJ92FvsEu8b5nNbW7fNzrJGa9jmwCai9aAJPWBdjsNtQSp20yPkxIDfzY1lVd2BpUZozEjUG/qd
l38dCzNmtBrUT47sHMxGuFp3yi2AErhVu1XmmEJtzPxoZ4yj+SZoQvmlorqG1Sc6E8Z8JIZoN9K6
y5dD6+0UDb2/a8HTMgiSRGr4UbZoNkMXl6GiR0aDnrW1F7L78yqHUJTd5eEa2nNZ7Fs32yJITeaj
RqzilAFjE9CA3XQ72RG7B4vhjReANVgmH3vddEVBUicnyPaTgLMQ86uilsGjjjJouZVXP8RUpJ3E
Mtn1fW1eu6wrsvGEUXzeD0FPTUPRJkgQqcBSZ1JsfEwniZ2t5zMgSYeoOvJxFctGPwxZDzsw0M3W
zShbWLd5h/MrbkC4VYds8qgnRpgIugteW8kVpUMi9gjfrIU716BrDKQ+ILEItE5NjMeSbEl38Hnb
YJU3LF4hWeXExbsKbMVZEb4D2VLB2SnWcYAQsdO5lxdbFbIr2DllVMxrH24PnGiR2Ytbcyn9HeiG
VNSWG0WxraLE/4UP2kvMDRhfMDQooP7VMcIoPJXS6zwnXZejaubpoHAOtTEln5iut6Ea5maHKlvS
p52jSh5MxUxh7UCDTNbe6IBXBjvBdIqPVXwx6oLEE+e3rNjwP9PA12oaFJx3mObSogiKo2yDLt9m
cefe5r6TcpcalbDOsY4VJn8vFnG3D9uhLp9YjOUpjWaR7fqaZ0DWJ18SNRZsgrWfTrW+K3zG14So
yrrdhJbVn1pMT/mGOhbIxaA7+TiTjxpgCNhyfs8zFJaNzxMoNjQv4fq2zMQ+RIlHM6vIskZuYA+T
KOtD5m+GRvd8SKGg2GuQROm8Kup0Ns7US9s70EYRfeJx4NVbC2xHdSTPqUkSBnZMpQU/hyJKdInL
J5JL5A7MC4JRYnxrS+z6HL34HomrRfCQ+JlPEkI+T7kW/dWtA5ToMmi6O6cvWZI4nWT8QkDyUO7C
JLbKV/pEyvhEVomWZU4gc3K2uqh7tjHuvZGYw0/oW1y8u54sldwqd2a2WvTWMpCVTabWvg63KEnN
a641O4s0Socn5bj6e93G8jB4qC9bPyMdjDkw5HGcvErHXdkO1pUpnLQfVedYz1Zn8BPaNZjfdtaE
EQEjb0qqbBRCH2mxUOKeJChyjdksF2ea4mD0crJcD3iHO39tNpq9Y6xLnliluOmeWcGCF4RSru6C
u2S7QSrCe8rAIxQPKae47CZ8slHHEXp9f9eR3GLzyYn8AQiMSxxMF/zpqprRCkdBiQpeSW958ctT
19yfeF41gQIiKrwKMly8VXFWUVcfZANfnTqPsgSonrfYsDHav0X8N+6poivj+8ayJ0jzsobHcgQg
PfZ35CNrtUpwp487Blym3DJtwSfMv6tmzSviBgIze9knd2XxQnAsOFEomTAAYW7AdTFF7psuJU9j
bNPpJrvRVOeIbW56ruoyS598Vou9Kk0O6EHUvCKgufTI2nEiThUg9P4cYp4bNhN5d8g43iT3NaHA
bG16zfQDa5jzAMPVrA4NCNPsC+moSB0KjLu/JvpuuIckzYKNdhFTt4mYYrWr3SL4YuCbIHJcR82K
+UOzpR0zviVEes9BkaXOxhFwiLjtAaBaDbEIXtoUyWCbi5KvyWyEMjjaZWU17wU35OmEF5Dvhl7u
2NiPDd7RcQAAwCKjm7NF6o1C2QCvACutHEy23k36jaF68GxMbNNPc9C11s9Okbhlbml5wzHRgoca
Cyue17YG2rpk32K9NgBb7eYKf/od7XU5Q22yk76nDnZBlPkwa5cPJzMtNe9r3PzVXemO9oXhtV1t
Y/Jlw1J1V8dr0uFF/MxORP0kQcFthFunGlZZrLRaBXrwG1aBqXnKo8ZKvloVTS7DamYHNn2uO4mr
IaY3p93GnpFFJyOs9fc4MunJzT3lZkdKoK3HUeEW3Ld9o5JtMvdcpInoUvkwZvnsXAuXyPqqqQfT
vbOt2B4RT1KttjiN+dSYvZPwaGdiMSsfCPjWGuUIzzkXfruf/Yarn+KfyNtMNFGpdVgrt/mCespU
+8OGzkoXvHCtF+qhxNLADVbUQbrz8b9rQuKvJJo01TRZNnifHVHiItBO1Nl3dpj7w62hGpREUsQV
va3JSTQ7Dg7TeElkl1UXr61j+SBGM3ePmHcCXhfp9uguaw0SVQUZchjTZdF3d3ke8vxbdOWdin2a
oqGTmsepQbGlFsBlgGmHsfePLr7/yLR/o6RgBVzISf+7TvuStHie/llI+eOX/hRnnU9kTHgcxs2L
M3hRR/9k28pPzIhsDiK4jZFYJEeBP9m2wSeb2BeDExPZciHf/reS4qKk0E6IMRd/5L8rznrWcp74
ixQAB4ZxIWc3ZhfQ9v5H4aFP0XTFGN46+P5U5kss1F/TkMX2tJyaSwKNjiK2b1PpOzkk6yj+bPaw
+uG6VGeOg/2VBhjw4O3AgucxJ9i2nuM/xFNUnwkn589VOaGGUIdK0qujDDwcfYp5mjc8AFmbbFre
4M+qNcoX0bnjQ11ofEeDMNqfALuYlcbMIIh/OG//WA5HoZw38qH8kHDt4KVzK+M9G4mPZrIqxvdl
ROmlp0TZ+hpX3rYtWLeJCp1NUgz+3h3CkiZQO1rQ3UZvX3vCWdZGxBR8wfKvCRPE5bCFYBWtsDJk
FNkljb0BEzRerXbMN20W+9/yjP6ns4K7yNtSCUH2R0eXtAZt1WcuYi7zmmobAtp0dlZj2qtQZd/t
Yi7Pkeau6PizvXEIEH5tOXZtHSu0N4ZHRDoPpX6hdGW6FZVjRUdb9ckeo2P9EC5pmj3RH/toAuR5
7RQ1Yr0ayYFTXrbB2ZPbZJuGxnupVUJoyXOJI2HfmRE/CEkCBgmDaNl8znYn7puP+49BAedz2/j2
W1/bJPFdzFuvdmT7F1Q/63nUcnmXM4v3AnOI9UwwhrvQJLT1HCU0OuKOcHj4Tn6A1CssQEjWrBQe
crRiwS+55/rOwFYJmxUnSRCS7Lw181pWr5zIz8c/5hZEK262buuuGmIiBafsgt9x5JR5l7okSySC
mU280xXhS0pyL1k7vUuBENu/ZJXHuDQ30ch8y68yNg4f2o/VGx23ep9qZi5N23oWRJ4idnO4FLVX
4TEcOwLlMu6cN2I/7LDYWdF5hDMMQn8J8ZVUvVWdRURLwzq1Z14QXfE8TtPa6bnL5jw+0ZHBE9BW
M0ZbL0p5d8GwQ9bDahCuKNphO+9gXkw3/ujl9sZHEBTXcMg5iqguNKNjVw8sYIhl3c80rTBwZsuW
0x6Xh42rhl0sQ2J2QZVB1cOwco0FxG/7BLr/MET6c7fsHASL37rVI/91bjx5/IipjuOix80Kj9zH
PNImZQvAoBfmA5B69/LxF11cnSNACPJZOre4NptB8P7SsRe+6DZjtwmhjxXR1mJg2W0t+82cJnau
djRWZ9dssXCSbhxWjTPiS0pSx36M0p4JPD2F1TGRCdaUxc4iGYUu58RI0lqwnzgQXqjDcr/YXToZ
Lx/P0s/nPjrkk00gkFkST9apXa4yA9vFNWjzMlvlmZJw3F3N55wVOHSeyAxg56zy5SMlzsA7wBnH
VNduCqpz4C6Gz7bi34MpYQLvBxE2XkpicGJUoPk4HuBT9XTOHcpL8WHbhWlNO4iA+a95BnG2Sl1j
uaYsjrerCE222Ff9oKuzB74GkmKdjevRyzqNSCPmg8KddEP8GB9IBdavkitNUgcFhJbrtIRWyjyu
vnR+v65qh6mII4xmWCnBJL+nIlSup1Z5V6BToJCCKXjhw3RjToaedSMu3s2rvFX1a4fhJNx5qRgh
FgRyn2q/2M2gmtfmEDmPfdKpH6khLbkC+he85EE+PvmugcVZtFzYotUtL4Y34IJP0uDVkW+TWKqc
Uq073eZyQ8XZshEHyDAfRiSqg0aNBAORci6y6F+TWzuExkg7YGYfIyyYR8nWKl1hFgtfWg+Ahts3
FfB/UdD1QZZlaw8YU7ZGh09LME0OOFvYNQyJRO6r3I/jdcuK8VhadXnLh2pptMiW9JWXxeJzUM3e
jnPl9I6xQZ7CFthIOvjWT+Sa+cWPaFjdEe5KL03rJu+yGfVz7zjTcQFfb0HYEMpNjM/stduXWNi0
dzZZB3Am8BPoX0a6Is2XX6yRxiZc0eXO9HGRl5E5vwP5yfgG6FydaZrx0tWQepO9KuZQvk5Zqs4d
oJ5mjR5tHfu5ze4KICQbOvqghoRjx/48CWfv4kTNtXXb4p0JTGxvZ+CU+WqcmulUdqN/zbVB5NsQ
eDodCwhb5g/KuuQZd/PH2ZbxkaqpfTe4424e5LBRTUYFWg/mNDP68IG+Te4mk7cq0eL7m1WWXyVG
TCb7gZqJrfewROqsNMXnsJbVi47z9gnWzkPsDM1tEhwEdaSsGzqA91R6tJHk/dj59w14+EPi5fXW
jGLzK0fA8WyH/vMcCfdLz6lzX41O1e4dXVYB348a5//QQjqFwnMYa2x1fS0elMJr5xZ17GxzMzYv
GHFocwxx0z2qeCG3CBqk8rSFpZDKdlzFA07wba7N0twgR2m6tsYiX1t276REo/u+OExNDsvYsGgF
HWRTrf3R7J4FuKrXRAQmVYuAvu57DG9klujXG2ipUdhN0m8AFuqzpnns2gnzm2795q5W89StLD3W
7hrGTnfhzJ9uUJLEE8w3+zyNqfWYWW73a7DH9ttEWLR5GzszHx4Ttw2jc4d9+RjRdrcGnfZVTHP4
GMdWuMncDDcumssFY6xc54otjee2p15J4x6rhbsl8Rot8fLiPe/0eGnmJAVhM4nHNOmGVz9xwWNw
rngIMBXfgy+JPLICcdGsCDcBtDZC+pzDRpSbGLX00abkmObUXnO4yzlb2u54Wvh53yAZ2munqj/T
nmmeqMB5wVoOGhXJY6NS89USEZ1YqboYk2N/1TrC2IduQnchjFVqj+KYfmA7upd+1d/1XnvgiEN+
1yPkGJuo6AiQNUdBHXc2r9C31iK2JVJSLfqOxc+4UiMn9mYSXwpQigeRW18wBHmrCFVs1YrKpvmD
iK075vnGqgFTKVHb23h0A1aKIJwpRGpcgBYs4TvYLiY+SVHLR59E8QOted1TheDMQl/ivSOw3FE0
Ou4MrxvuKGV2gF1En12zsc4LF2tjyZEgKwSEXYDs+ZSkBFZWKduPHS04yWYE4aO2tTkaKG8uplmK
qOKHYmwlmBpzesZ5O5wnJRcWNr84wEy64w40HBJ6GOnBKYJH2eGkZdbEzKsTdn2WxdzcYqfIh/XE
0JtZ9xJvjnVlnXo77YFRueamDd2j36X+pcKu/9lUJIFXTtG/QCb5mqJKrR3HgjCKfB59HmgvXHlq
oYY3Sp7cuhgPoxkx5gpif+f2Lp9D16bapcON9AjB9t5twZXFDt+EgnqFeqT50E56Vsc8DqJV4xX5
vta2/1IHvPChHtunMK28HaPSMN2yHOqDn9IzSbN4tvJDogRjS1UPbicKJem7hEYUqTMJbZvGv3jq
z2NrVzstBNQvfme8wwwa+3THOMNPEibuLz+P9TbJXKqhYjTFH7XnNYegRb3Nl61VXShst8MEvsam
2nedF6m7TYym3tJAR2dM7/d3urbEBoRLt0Y3go/jeeKcpcVwnZVfy8+sb9ldV+YSbmhBb+BDiia6
VplT3fpijNxbHhhyXjtGQGq9w4bnl9r+nlnCjHYBhmq+QObSf+laGdGZ8Ska8vFCcF1tp55EwDpV
fojfetB3Iq9r7ryTjL56xQA8eZYpeyw7oF7Rqm4zKmi9KqJ4R6fAdHGU41wb7NKEAZrG2PSV059k
lXfn0WrAAJUJXB+nU8+xLk4NGk/tz+OmCURzX6iKskfulvuha9oTcN1w30b+Cxs1OBkKEcNr7ccU
43O+Is6RZbsUGnZ+guaE6TEJ5nlaabutU0YvZZWuCnLft16a9fcxK3LsJIHIB6ak9EzKsucNkeF8
yWiDK35MdMk90No53xsx2JltVCdO/93v6ue6n0oo/G3SM6HZA7qjDiAc3T1Nlt6tsvIvtczH+Fzm
jRdegG2+MYCoKaNkI5f4XAvHTCchn3M6ZeimaezdGNs55pek4J9aTf1BGT5UjIRI1Ocr1Pm1U+sv
c0xHhw0pJ/IeIlE3D6x+x65gBdWHv5zk/x9jffxP/3QwXhCVPgjtJfBoAU1dBnV/GRdGge4nEbGv
9drWPmrJSdRJYvE8Tx4cpdZK/mZ87fw2SLYB+GDFWuarnmmzVfgtQ5eDnAVMryooam1w6eCvvSpu
zG+ZwXB9I6r+R5ybtn2NBr+Xx7Z1ZTjh4Tbi4i51UlRtgy/21m2o4Lr/0G4LA4DUqRVW8DLA29oO
GXiSlY09gW1b4SLTRUy0OdDb3fwkXAPxjSJ3whLMel67mnhH5Qy6e1IMVNRu7ohPKKBUhO+/zZwn
qKj2Rw5sUehI9voRZxHGF9Zz4RHt0vkEniGey1/+PJRPMojY0XeN4uddIk2vZmGP44VAvGcs906T
A5ZlhI+zoXq1C1IODnsKRdrDxA+2NFXgS9+3sYVcrSy/ev04CxduY13/9Yf+u1+UoPaS7vZ9Hzwp
4sxvH3rGDjl0F+mX9jxOdE6SLl4OK+e49q//0PJAf5VdPv7QMt/x0T6k+P3q8lsibU3OH8pj3MiI
E0ycurLh8+G7Z78pyBoLyGTkEALDvH79d/+6DxaVzgG84HhXf4/Y1sZEJHWi4LxNa/HsaurAGEjB
Hlqs29Vo8FfdzuMQYGh69/5uEP+be4cLHYeQoMsMMjmOid9fO7khI6yAnxwU2RpkYh319p2XNeK5
TBXHZiDfvPgB8/i5i2r2qGZLFgTmaOTlh8gereePd+M/8ubfyJssaea/lDf37xX65ttfnad//M4f
6qZvfuIKIoIOuoTr2F4kzD/VTeeTCz8Btwpx+6Xlif/0p7rJne9Pq6n5Ce+yTUMXxS4WDRX/ji0M
k+rv3yoPHywPhvHetqlj+c0XFoiK2Vvl5wfpR686i0diP9BbyGB/LQ33qR2MQ8nc6atfWF8BQS1h
34m9znDiCOVvYaGJo9TFdFQLd7PEl3CkCY9p7WTWG2/hc3ZD0P6aQrqjKvK3m2rheBoL0RMQv3kz
BNvdeeF9yhwaae0nyS40yiVF6N3ShQ+q52SzdOydS4JAPFq/gPaaZqsMITYTa/QJFCiN3sU9+Sh2
sAuHlFv7EWFgfnRU6BCW0d7amnT/TBYgW0cLyzReqKY2eFO9cE5VF31x7SJZCY0lkx1efNctXNR0
IaSaCyvVchWISsNtHnzpbW2Aqj1g1X4hrE4La7UAuopswYkXYjCmDoisycJmzRZKq1x4rXXeAFZS
MFzbheaqF66rtmFL5qBeu4X5ai/0VzZ6yJ9e/ybgbi1w0xN8HYZkCdORdOHHUuAZbVFtV3phyxaN
2nXAZufKuA8X+mxv0A5dS0imI/nRW7BQajt8N19oM9kVgX6cra64ZSQPLknut/0qJfzEutTnd23N
QXgr/AE2C0f+rz2cvUfqDRArlNGtpSzJftTR0D410gifhG0Rr8imGeJ34XyE7BpYLXVybatcfw0D
IDPcR4OXsZBZuaqqXm/cCqkjHgImgholBP+V/+gtgAQ2n9y1csH0rJN+/eolKVyf1BvylzIrnbPD
5ntvchy62uUHJ8nKkbGoh2wvXiPozkwkx8gkED0lyP1CkBA1WTi1hLfnyixP2HRgezV+6TWrBE8F
g/MKYxbWYRQvMNE7gV7xzRNIe5uPzCukbdTTxaXhS3KeYwHgwGI7cJUUdJ7thZsDJCz9VtdQMVaB
5QH6QY+0dgXZ1y2JvfGB9FSCYJ7hke65CTMFVXx+GjoD1hKkYqpvp82HntyYMn+ZgIN+b3v0SANH
yNLY3fGuthU/Ew/jA28g+eFxQvHEvG09Q9gkntvxkJ7oKeI1y2h6EBGXptOHU3ZwSA0vFUnRdCNT
znMsKhP2nIuarLB3Z2s58TnUfs4DWtSuNZwniJxOGKU2Y1fUrzHfv30CsWMpjiLqHo4JYqAX06RK
8IaYVgNeEV8LWdde1u8ImuND2Ff1/cczS+k083dDb/HwOVCCx2heIvdOS6ie5mr/0R4XoCg7tV/5
grcqnbJ/Vqmt15XLWI5YDy8cOw/gjN7pPntjwQ/mYSqODgMXinxpAtmagSKJqe3028eVljodf22O
ApLV1kRoLBnJuTLPqe51jVeUPH4KGRYs5QuQK/FFlwv9uSts77F1SFHSZTzemE0QgW1huYmo92yg
CXyofQ8LwUDIQsMLdb1Ds+5+foTVSrNy733Lnc7IdOIWmql/041RbGOuyIwwohN+C8QSKXMKkiOQ
iXmggWhy63Ea2OVRbDx9RKtmF1ZYE8Gw44QTbD8+rUIX1VMSLQKyysKyW1vMUNYVOYDLRJ7tYjXK
DlcuR8QBJDEP32vqALx85Kqf+T/I2a8+oNS1aKpkrdL5qsr4OjTTQ2+oZzgK1Wpwqm8lTgG2t9M6
8O9E10NDjB7iwUQ/7uJDkba/HB2cA05eqw6OWCm826gkzLV4DyzgJWqVu2E2i4jJER/kroP33ViJ
ekJtEmV161jHCKtK2uisxHJvMKM+Kyu1rvjgxIb6dfy0Xi3XlocBKSmmazIGTGnTjQqrkyy98AEP
yHhvjYLhcRXBuNZUoe7dKlsU6sHe4iZGhkFSOgxDXq87wvAxZAbrZxkREG7EO1XM1bmJk/qczr3a
lqKwjpST/Wit7sCc7pGJH/neoZfQvKLwlebxrwS2f0w9BX00Lxe7fMg7OkQYdRmFnDbgBoHv4U4Y
1rXrQj6h2Hg9xOn8sxgcIFdQy5e2hl3dEU9P+/oUeBn4xC5Gm5j5gBPX2o0NclCqp4xkmvXZnRgV
gfo6ZuNUHHFmyIPmJrwx/b5mnog8ZgY9EL+53hlV9dpwBFmNZWVe8Bl7p5YLH+Yz4ohDsa1pkRk2
0L56a/olp/pWJ773ngjIobgszG8eqNONlWXPHTVQb9NkSASuAYOJbHDL9AgVjN67EwYxu1kNHIU3
oxzYR6Zo5gzjTHsNHkMQ5m8K9ROZPdyapT9dQdBrqi8jANYMlYQ5rcq57bfzIMpLZbnXnHv+I5cV
He9uaD3IebJJiyDMQggz0kNWZvXGVgb6viXqd+UQdp0LcZyKKmM4Vr/1eSU2ja+CTWoNX81wHhgV
sNpz3neoz+p/mLb5yll6b05N+FlbNY2EMhsYjGFUqYjf3rW28zmkM27t8jWER1dGX5l+cEJTctNZ
pn/RPhhBNgn+T9tzhpsHme5zNjXLHsILFha8O50oR9b4vQVHOfo/0s/pAvqwlV28q9BL36GM5qeg
LZA5IkXx72AAcnRtvcsUvxsVeHfmzrx6iEaPuPMoZ4kbdlYSNqyuW/9aD7X+VppT/k3j67kiUFGp
zQ5rhVY/b5gCUntYdAnM3bh0GqKZhR/AfEijy4BNyTopEVoIw0xWriJo+p0fNYXJVyJi9Dsa967V
+utMirHhQ6zMddhGBsfctL94TFi5YsowWlWNUy/HXs2wdeyra4Wz5mTjYtqGeJmw6zXhS0DD1Q0q
JzrsrJqyBC9cUisf+c6RnUK2t8yq2SYjwwQ87BUaZTv+Kgsh7q0i6j7rNtEHzMDNF5cUP/nkqdwA
04MI6GmKzu06wVo0H7OCXRjsXeNk0q+9RsZqDhXtPuu67VII2VMILdzyeVo55RF2/t1TxGlUSyl3
xvTvrg3LdpdLdPdGIG71OgvX7BnuRroMqP3aM2OBHujPr2nbVuRhywHsv27a9Wxl1iqJVb4rbJO0
d5vZ+7mi9zyJp31LmH4l+nBxrKnhYc7Y42VDpVi5Bv9+0nQkNKlCB5SZ8Sq74GqVtXonUswGxJ26
XVC70a7PQzq3ybkC4kyYTbczX3HGwQv5+cYKWt2DjAG0TAxzpUztvMh63I96jDZKzk8T5oTrmAhr
1fl+up9Ka+8C5lvnVruthip6b8ZpLzuWvKGpUP6TlEiTOY6nZLAUwBcVHnUTXpKoudmhgxYe+ulx
mt3xHKYMnwFCG3FmbYHh3oKMu6t19nrDTZZ21Bi+wz4rdBo9SjdtNnyFyVFistXMrFYUf0csCVFj
wggMzGhiioayMR4ZGsP4cNiq4GaPiszZTiodNqNfC+CoTFXTfMW6TTa5cBM6Y1Q0xNOPOPP1YK8Q
bioBV6P4AoHw0TCDYUer9wLK7PUTuKAZd+SsrlHqVLt0cOw7cIxfm1km27l2b0nArDidu+7GWF1s
8sBJ7xuvdr6rpWo9FeX83VJWd6cLz9gl1vDeRhMIc0cMd/4wyA3t2/bJHjn9ADxUD+AxxQVMZXOL
2KpsRQiodjK8b0yAwlVT9Omb7qKJqEeLxIuL91QYibuKUtNcZ8g562FIRub3fsxSWecM1u1kz9H/
OTC6ceVk9nmWbLTJO//0SMev7KZor0ir67yy0bOEgmScBKcpmt1ym1rLpj8CPPndBLH608uc9KJ1
qdjHK/sg3YRKhDR4Moc+MBej12wsnKPsSPm4r9gk2NPFprPgEb/X/CXH/Hyn4uIHB9AIP69oetCP
3UK2LENC42X8oykKVn2jKX56A6EhPMddhwE0GXatZbavbF/crcD9cSNRMq/ZA90kQ+57mc6RWjEV
lifTDpqNNzHYGvtSv7i97s9NLcvLnA8+NZ1Tl99nZePhp/Fl/L1slMl0ME0AtFgxS4EZtFh4ORoi
y2qGkj9JKXLjYJJr3SA0+186GvBeZ1mQtIsrE1kklDZclNJbfLKmLp/LpQTBWeoQwqUYQXFjxO87
H5OlNKFe6hNgA2XXhLzgq7WUK7jN0rPgkPwFxZ3qilFVxSUUsSlJPzoZyqWeAdTpUtXQ/dHcwO65
o8hh/Eetg1wqHtpGDb+gpRQHbymAaMGtH0Y6IbKlHEItNRGwiC9Z24PNiFr/5hbm8BAha97kUjCB
E5zdLfnwlRNRP9EuRRTpUknBE/vMwY+u9iCudkZKcUX+0WHxH9XnIyD8N6oPfgmJtPy/m9qu7/r/
3L2PyY/qr8LPH7/2h/BjmZL2dRtjG0ELl/gb6vkfwg9mtU9L2pYQILl7jEv8pz+FH49fwq8QLJ2E
eM5s1Kc/hSDrE4FjIn0SL8GHmPTvKEG/t/LSh8Sfx1SHi85CD/ofzZypnc86KtNLK/pkerPZMCkw
rl5nb804MMoA2aXV6XRIZKUKAyQzBPJ2IYeUhwoG9B6D9vSzxRKPcckkrDGm0zCfR4Aq7zhzvE1C
vK6dm0PZRW7GQZJs22Q/GUxc2HSthp5BpfoJD5YKBnOKfI9TxDyncXAPi73zHgd8JJbcAglo6+lJ
fhD5XE0X2muO4SAhBmwbeKkIe5llcSLYq2m19DiGDIUzwZOLZicb44s7lE3tP8XCmytNy7AvwRlR
kdQBr0kxbatn5dNfuvVT5rKMVhq6kPt9WQ++AP9iFqV5xtKesa01mx+xodqd19TTgyPy0lvPk075
VXcyZuifppf8x1X6/5XPRShF5/wXX8Bj+RMeyz/Lrv/4nT9lV/sTyE+0uQX9wLgImfNP1dX/xOKK
sM+3DFIKrtP/++UDRQs2xTMRZB3LdlFr//vL530CVsKXxpXwAITj+f/Ol8+2f0tiwqZlkMWjLVAc
6BsLD/evo7NeqDiZ45F5oGSESWcHSK+UAhbI6yZh+5hDFJg0NVFb1RuDXmeRsC4uLuu72Q2xbVsg
A7bQxYefHkil+xmV4VtgppD2I4zPLC7AEzdjFXbsm+byW+HAbkQSFvfsw10E06GVd8Q9/HnNXJil
XwW5i/bjP3lgnW9kEIZ7c3grqrblaBFnuCJY7IHpDcZ6HvJy3mdmPb6pvCNFR1x1mtnaRsiZY7DE
32RH6zVf3Sb7HhsZaXzZFov7id4PNhlE27KRJMMqzIP+bpFniZRwvFs8n8KnUrrygTu1MiB5n/qp
3Dfk++IV1qn4QoJ58Ldy8hJUyDInl58ZhLBqVdevVWfO8JEmc93DmjpDL9M/fKbOr1C2wHkNPm3h
ic6ax6lOozcRCwEcQFSABXt0K+JHLt4/1m9fX2eqBh4cORFNxqzGPHoqtLfPxyS7+rIYH6n+nnf1
1G0mVR09T3NDY4K9Hsqeag572muReA+INQEpGFn8GFVureRY+A+uY9VHuPvdk5w4+CSKoTk9tPIQ
zrWVU3+SlSenw1CYTnN/puohCY8z3e2nAUMle6GIpoxV4jTexf8v9s5jOXIszdIvNEiDvsAWgGtB
0qm5gTEYEdDiQgNPPx84mWZZ1V1d0/uyNItcRJB0ugMXvzjnO2qhl36jzPmLUdT9Y4++3Ut7jSgl
Et+0N9xH4Vun1NOhHi2yJkpXOY8LtXdXUp1WNOP+OLHEXiKtf82zuZY4S4HkjmEjT7FDShWagwUV
8NwpWdDmZnw3mGW+qaVbplApXFl6q2nikisIHvDf9dmn/C5OUUZYuygB6ufpmAs+0hSYjw8aXdZe
Jo3ovnRwB+xXj+MNgaDxqkdF8uAuFj8N93LzqNEibHsZmydNTzFuxH0VA8LpqChnuja9G+R+nLXh
FsWIn2wSId6VMmqOhlq4v3hoiWZrq0VkepoxOsmG7YF7c1N7GX0G/5XylkaGfR8jo8xovtg+eCjB
si+zrgzX62PGEGjbisC1Os2XhVY+8TlmzBfa+F5MaXtpcWYdBbMgd6NVo0SnWaJPtueoCLhcSVM2
pLpmIVU0tqgUzloVmRf8dz1mEIC217QUBKrh3+Quf5tKLTXB1kVgOXh7Jt1RmR4Nicr/qlKLus6b
3GFO7VtbubgfzqWqTmWHslDpFjqkHm/qAEjzNo+DMR9j+Jh7Odr3mgOUrDYFfmcDUwehCu7jlHP3
bNqpz9/B38yeliO2DQThf62f1XqF0LG1HvEn0QXMidb5nTlLxg6JejUR0pw7iymcSTSGh9qC+VlG
xp+LjHdD/haXIvfLLWzxK+FCG/LnKRyNAp1jp6b32FyW3A3MeunVR3NpmYnnnrBL66prUtmPffNi
Int5UDJnjQdsjBFH33AcotK+VHXd7JDm0MhNOQabvpgfZOXohz7NpVc5VnRw5jZ/GBujueVjOvlm
lrJVMtx8I2o+SNzOHvEfwMRkfC3YwfcFMj61S85DeiSQgO9kKHLXi1Bu3ER/t8PY8qC1HdNU95Bp
qp7maC3fZi0xGMC+IOEyCYNsKl/jbdlSzLV3iWq+u+j+AxZMLoaxQbmkixZCnVpNNr36WmpdTU4B
Q4CMsqkdTt3Cexh26inFoTP7mpupW7Tqz9MaMI2288URszgUTv3FTIaY2US/qXPj0g3mL5HR3Nlj
mt53snyjoUf2NZ8E+4RtoVaPQ4JKrZhgtY4qDmISg4ZAL3OYk/1UO3sR01zOWA+8Hh8TGRSxfZGJ
1h4bA8VmGkbb2XWGnW4MZqC1M6BRkE4qvUYWH5tImAm/Xr28r4CDi0vq39amUda5jE42n/ZZjRqd
bMW+vKlkuu0Uq4TkxwzM7+Zquc4N7F+uHw2qVWLVD3Ke3ZuBNjQO0MznDxkgUZKOmp+iihHkJZF2
WgpXbiA8OvA1rQkPASUdaGBQi9GToAULgMED2Zsswr3I2AOhEs1X8vew1w5a87xk8FcUy2yZjyUP
VqNIbokMQe1ALmbRZGBcirx4HPIwfLDIw4Ni2zChqNQ5MPiYwCWT36gbMSTP8DNuVfmg12LEiuRO
J0QYxs3GkPlIAkPhd4Z9bEVR0uly6RBm/mpBdQDrxR9xOoXYWXmleia+xmlob47iUkOyWNwa2Oa2
/Sjy33Ybltdl3LT90p/HjqIUx2BrXjljlDM6LQE2AJnjjQVZHkhyKU6IqA3fCvV6505t/GXmCMg9
t2pbX2T9jYswv7qVmt+TaGN5NuX5JrGXNiAy9V4wxkSIlzaHYjGM+xyxT6D0c31njdqHNTT2RmI+
eyxc5jNWJ/RXMCFyC88z07gyYkJRqAts5KeEJs6J3tCorplNdZOclMF2j1Y7zszbk+lgdzwip2yx
D0pOJmzwn0b1/6dR5Y1d3Ur/ulE9/PyM/6FH/fMr/upRNe0PJFX8p6ENpUlFh/JXj6oJchmwEZg6
Gpi1fv6zQzXpXSmEVRyhxBQh+qJ0/bNDpX6G8ebalNwotcGmGP+bIhn0zT9qFVDqqsYKxoOqAkTn
v4AMMy2UPZYp+0rsiHKIwnKSp5IIK8IRMSJbgDsx42YGW1HgX/njktSW+0PTxa+YSPtHU2SG5WuV
8QSrYwI8riQnC6so8SO6gxG3Lm2nIMSpdasAuePc3Uh/wpkaR+Mon9VShoqHojI3ilPmJu2OZ1qa
XoUeozBl5OtsSZgrD0U4k++b9sBSZy0KEAhyaKJh22Lc1vVN6vYPGZhuSjN1DM85e41z22OVn+1B
HnW3GX9yg36YRccKAtwu5phK7FREPx9Nkak+Q3j7YBvtp9Gk0KFJ8mQbJvQmPi1zPO3VujJhjDrK
tUyVkJQ6MWxj1dGa0Ae2zureFzX9wbC1KNVZySVjikox1l/B15xNtriBlqD5bZNYvc3turrrZRnQ
ZL/mVuI+T9Y0303ltLp/3ddpcuzNoM5+aAzFg5kqELP7Rr82RdEcerbm0K+T5FwM1XigUkgurpJ/
up1kF0ig9QazSnaSRebu8koZfrSZCA8zwrhtVmo5jt6kWbHW2i98GtAlHB6ve1dPfvW93mwInZre
UPmOQIkTbCm09FAOitz50PU+21gipT9wqtciKV6lwo+m6YeyEY/De9gp1oYNBdTHLIGeUnM+wxnG
MOTlLO+oyxO3eBTLZNoeMVv1Yb0in+XQ2lviylAjI5XI9qzcJZ4jITpe/SCCUmFQvFOJqJtJgZ5W
DHemRTcz07J7/D/LXTjGqh8vJuWhocMqSNTJ4qdge1ujFXZmmpNuDBskeRztNj9bZCWfY6b8F92l
+AVkPt6PjWy2ZdtOX51jgmNm4tThn1Pq3y5Zxr0Xjaa2K0Q6ntklJHt0o+25Cx20J5M9Rj9j0gF9
9LfWPtbQkHhzX4uTxlq8gmkiVHzrs+rZ1Pg8YWCol/DJBlTlTtu/GNNMXUmQko6yO5MMNZltBDqU
+i22bEJLlQJbSFXo7mkoCvbOXW1SAbJ6aLYuan2wBiM6Dbs+tsvcPkcMcAsMKzrUY0QmG8fJ3T1c
d/vcWMpPe7FUz4hjdMaAI8iaaxTYONMCTtvAfo2PR3VfUU5QrDfiVIeoc3BHxWzSLfUHyH/U6SyZ
vzIZLsdlKobYt4fY3o0N02r2veMbvBzjXslCEajCCbc9wKnIL7NxPlWjYna+gyDq6IDcqAMs7DEi
Zn25Jym42iz0Or5tT2XQTYZ+aEnXuuWkEe6cfOxfCDOtUKiX8eylIVQ+4UY892pS8azCpVhxXH4l
EDkO4WJAfnz4xoh5m2HeYAhL2QOE8yYZneV5oBtG4yehrwLrDWJ35iPpzPASO2Vzb9sy0EKneUpg
Edxco983pbHcjYy2oRKLo9VzWyOB0qdDEhZsoUa7uidNXdlo9CwTzGZnfgRjXV+KdtCfdB0XfKJq
kpaFLXNPv0T9nMThAcqpeJxSqftUDz5eAPXCgoRdbzU+YDNoznOKPprDU722PR83epSYliExOBSk
G0TGqB4Wqf1EFGZfa1OWB8hA+qFoYTRTXhb+VNZ6tn7Iu0YH3hIm9ZMi6pk6TTe6R7aB8y9ydGp/
UcS8n1M2P2KWqLQaDbkDq7LY1xIr2wmq2CDBP4SNdOnw2PbTc4nudyvrMvJt/LoXWiQFBRIHkRvF
YxCSSPluVGq8nwkh9xUgKqiyullhsW/Z7zwElz0gSOWXlkrFm8YYo5lt9r/TUKmAOiTVrZW2Bt29
8Jj2q5/RUkSURngydKAAO2eA0+7XoYzf9SXqztSTdGtVf4xRy/tG09QnMiq7+6VkXTVOznKvaol7
18YNtTVs2mVjRjY9jsnKk1WKE4AgGoJexOavaJUgjGL66pF80HEJBClhNlK9kvd3jhUW9jjlxtea
tHPfhGx/s53RRUdT2e+9E3NvGHZNlrVDymqSTZcy7hUOrAj4s5WYH1mOUcMRMrlqYVnuFrXSPkc6
ZwRBC5YYjnR9nPW9NWCkoKYPyYBNtIlIkcU5FG5+W1TtQPWgem6DSHyTqRimvJKhdyCS4WFEmfqq
TFbhpz04R1oOwiTydi49RUbjixrZ8ugaUhwjpLwOJ2jo7jk3Fdp09dzCyrktS39PpsSKXiUIuucN
8y2uvad0BjAOzxeLl53sSlcjC3aJ4oPrKLcMmRNL3aaC8misjPUycrCg2P02cmDEtAYDa9UJz/id
s11lt/1h1fCgXSAzdKzJL+WGird9AS046vrV/ZaTZu6ExTmyGo7vMRw/40Stdwq172kZWvGliTz/
gfNQuVpt89AahfVIZv2zOtN0ZG4o2dAZ4tB0yrJzetFvJK6YZ1AQ/dGyi890SbtDnIoIF0RS4UhD
zNUvubA9AAftMWHhiAIxMm8g1Kr7ZU2IZqxlDWCLHshH1d+VsRzPpDUOsYcGaXjVkkTZ58tgnYs6
SY96Ym1B/0kfcBprcvNlUkbTw8WXbxJ8DJ7Av/HkOlG964keviN/UvOntiYNXIa/HNRsPlKjeIcQ
g+UgK/J9W+XLOTbN8VQDs3sbXHpr0eIwqhfCSFmJLL8tmT/FRVnCv0nFYxbyEjoNjDqvjzTI1Lhg
1ys3dax9hC37raJivJTW1Rmv30wQ63QGxGw+55JxmCR0eWNiKdqBxHO3JB2EH00/TzvYY80H6zR2
rS6y/oqR6UGMab/N7fZjBNCObq7QthE71Wxdb+Z9/Kn0FvK62YAG4qTL0WUKIrIoP03dSVRo0T2z
wiZj5lVEhoVKyKYq8udUsctHiqrsVEqHRz2GdGYcY+akdxWu7p0rovpKCO22sI16h+GuuWChL4Ny
spRdnJrFVo316CzSkmNHT3uGAmmCpIQc9HuUF9MhNnP0QU4PoCJNLWSi40cLL9Unutuqd+yhl7sa
uaKfWY12JPak3ILunj57J3RyD7wSRQobFosVS8RUzkaoF1jVMn2VQLM/7BndDGXuZxG5YcAL+V30
hdymLNQBtpVKA/xMdfwizZR9RCOO1U9m5ItpZlZe6klHOAhOfDMOhYx9omR/hl2jEwC5YHUobLDI
oKXRGWbpHXWv3yUqUSW4Z7ZqWPMEHUNAK5wDCHKoNpkrqvvQUNTfjnAsr5sx1fQd+rvK7qKNlhAD
QukBEyzPHvCuZqC9EeGfwpAgClnqRA/yUX9AvYr2+hSGG1H2mCbQy2VoP/vWR1zXBhITI2Z/EYo3
GauNu9V6YXnJoj6ImgcSRLUovWpjp31NtcjvlgmSqzroOTLFTN+G5ZKX2qMzhX0akk5MhNBX0hcD
Mt2izN3iSUxxlpnH0HKS7IQ/1a2exnngXQP6OCnK7LkllbKXNra2MPrOmZFi4lvpNm6SwU6BEBgo
RFV03sDs+1dNkvrPEQAG5trWeuNrqg8wjeF21gdGxXM4NZ42OFOgtk5y7GHEXGTNv65au3o3uPMM
7IhbfqJyyVw27T1ahl0irJpVQD2VP5tQ1S5VMjkHGyM6dzDN3BXX29NC5ronkWf+NPOaCKdFLPUp
tNxxg2StuTUFYPXULhpkkHXxoI5xTKgkHAyvisd+b+YdHNu4JQxFItNiLsAMamyht0dJtreb3NyI
3NJPatkSFatil0gsOEYoF6fAsufC8ITCz1OzunqeksF8bckEnVaSO0oqLDuMOdQc3hDv3G00HMtP
8m5+H63wLkod3lYV69wjas8oGOCGh37XL+plriPdT7u2DRqcVYiCLcfuGbrVZLHwFEatjQiPFFmi
u70WM9dxKtL0KXJyAKiUnvRM7XCdyyV6LKyl3Trrmx0WcboDDEz3ZelFfCXLYWxISJ2Gjd3XgGXS
Vj6GYaF2UL74pz0K0EPWNuWti/DPQfKRL03caG9a7ci3sopewkKoZ1Nn8ojWUFX2hl6TsF66SBf6
QT0Jt6gfiapvyyAM61JcSGY1H3DFfYqlQYVYLxMUZSVWcS+OKo/9hIQFQrKxRd5l+Zy/pip6Sycd
w53DPjli+qjpO1qh7hmlwfhzUHDc1kQWn9oiqgNeUblNsURWzF3LBdlZZyE+I6YEM1Ii8RHG1vhj
oeqj4lfYETfVNN9LsZJ1SjdPbk1EOLYqFySvRJrrmxaQ/oZ1q3tA8p0cYpa6ZysekkNBqtyV8F4a
2AnXvq0qP3KnWp5jgP9MpjSbXw71YoXNO5tfM44KnSt/VP0lFZjrmB4GeV+Hu04f8htrJidgbmjD
K0ITCEUkOoYrmqGm8vUTJED7Mg01sq61VaNaroWsZjVnhtRE+ZbqGmG7ML6e5QhLsU3SQr5VHTPG
Ow3jurHJ0SQbF6nxFAD4AkjI72NsT6PHSGT5qSAqHO81FxmjzUyfbzgo82sHi2N6Wsiw4fmqdDS8
3X2vtoYAb90LXdSei4l7PPGWNI6zrSLg2L7RahWCwv9TmEMbm+her4Agd6Ei5FOeF9PL38Y//41l
75vj/TdXFb4iEDas/dEwqUx3/ouvCfM/YW/aeI2U1goUl0gDjVUjcmt4k2i+ow+9MHZDqh+NzNoq
ZrO1YlbcAuR3v2zaqtvwq+5YDAUZZIj/+cWt3pP/8trwtrF7Xeme30zev/kJC22QpRrq45WJ/1XU
1IrhPhn+jX/tv/shWF9WzjI2K7xs/7h5tdJuoukdxmuiq7CxaIGVfMtGZvv9u/zHMfVvtDNYQdfA
kX89kjyhAOi/svnvypk/v+iv3T1jRFgxf0pj1v38X6t79w9L8NnBi4Dty1T/b7oZ948VSPovcFBw
mVcPH0NEm5v8f8fqRwPw94sUerWq2TpcEAOqIyO8fwJDQ4mKG2cJo+NA5EPMKkETD+Aklq0xlhAw
pXCPA3mDysjiVVIjeyjGXASeQ7dvRDHsDB4IO5ZPqAP/9jb+N7e2pf+ztwvNEIYubnHdxoyj/rOo
YGqt2coI7z0IDEDVnctG6c4h/4nXQOuWeVqPuUAzFXOTNKHXRaw7lXqgipvcPvzplKX20CIZks2m
BrwgXpdaia5zLMfON+NWey9i+JrNJh/qBdSGrZC7bpHJifnaclqFwr9TnD2S2yUw1azs4kADpJFN
FAcia57jeYhW52SRjqiIcnlzwpYsNVPQL5ECUIIwbIgLQx+QbgBRP0mHfq+n33KMe+JpejAnde4x
FCtAFuU01MwuUvmjmAsVTauBOnD4NnAnKIJmtkOsirZDqMf5kW44z7aMkDB/p0j3H9AYIq7DGY6q
6AX3j7JrkqU5kkGj7freaL8SNW7u3MKaAjttTzxBjjWd4pP4dqC7SG1FS0pYGMbDcVIGBQ74gkgg
Z8l8laYxn0ss7UpCh8nuGp+7guFdXZ3vSsJcIFiyPH7TebgLT+2t8ULmivKwfFvnRTxD40sGjL9i
eVTJ1rtrZnLVgJNiu29HW4u2TqaYdJuU6G4dt97ElH5B8qAm9k11svo20NX5RegU99awCMYGRqNl
F6PMW+M5jRompZqS3C2L3JhzqG8B0Y5PM1tlr4yN8jDZtbXjyVNua2gnma81NslYbA82Sym0/WSE
9YaHu+IZKKLQGNdEDi7d6Gsysh941+WJUVqzTfEgHSMNMOUqaTvGmppHQViq+VuNC+GpElX6W44a
qs+sV+pHcIXL1Sj16QypUfyMRGxvzbCTG8QZDIB0iF35PDQbHVokc9p4MLeLHCnxyEWOPzMue8/Q
m8nvuNJgOkXjTRWc8TxjhpM1tv0mNxOX3XWcb+jCS0pVxlZL2Rm3uCsa5CeL7kVNEnNJI+UHhTsg
3/cXadpvFt9kHRkpXui4/YYCWfvUozSmYwLMvfpHLhJDExArnPBmbaLWgZlgv7fgThpiQWPtoA92
2gTVaMyxv3SinHcDVDTqIKttHXg/hSDhzpUglHCbz0EeQaT12AQqT9bUsk83lbw7uMgsTm5tVRb+
EDU/DJSDK7gyj89RZpenKWbyapiMk3xzSDdpOzAjxRSVrrRV86ugq6QIz8eGCqUuz25Ot0AxKbM1
ESPcGpXLtMdJ1rsrdqQJgsQMh90avsSYi2jjB0G+vLUTWWUfsq55duNx+SGGZdqEY2seXOxMXmIz
fAlqjbEZJ+H4jqTbabwahZwK5mEpNfAzTeb6EROLmRamER9lKNw+sGTDGLmigxyuyFkgsWoLulvm
qFCFNKg3xXkmS0733HkYDlVkw3NpOUQYLdED31lVZcOqSCL9DqXK+GA3yN6prvHReXPZ5ndQ0Wik
ibNEQ4xeXtk2NNhDUDfYJmyOg1MRU8t6fZiDU8VljrLY6ODv4L+4hKuIQ8G2AKh/lXbAZqieRKUr
IFn6xAR9zN/b33qQZpWGDICxLqMOGyXRx+wZMGz55Kxikmjui6CoRxYW31oTq82yrzSCS+0l32oU
xWhs2MpzrrzhzUSvMq3SFf1bxSK+FS1R3cArMVehS7MY8giEbXxnfIa8aRXEYBeT+wmNzKLYCs3H
KpxRvzU0RKiYp9jFFCpGHJ2WUaG2CTU7ftAsXX+tCHW9iRn06b5t2uieAqpGST13We7rIm4/qhmZ
pWfibLAw+6JBD1fBTyxdiUhem4ZLx0yKlpPhL0EuhsNuOJu7+E6ZVvmQNbT8OGagw2/Od9Q4Sjxu
pWBOQ0YsPyJyVfJAOZu30LHTQ5MBe5KrbImzYTqQWhG+Dauoaci46DjnuckzlvgrTX+VMaxOQ2Y9
6KHIchRn7VslJWZ9VUy1iKdQKaCjggzSnzrHtr8/tr3ixKdCbRRiaAx+yUETG2LIv1KDff/omDXi
/cl4QQZTH9JaiHvXiGGXoubS5arrci0yWSalPqchRz+c7DO5ciFSr4qQZATdzGfxC0HdCByV7Vdd
m+l1tljumZVS8wXLpN+V3OimN66KM4aOqs8ySw+KeEZ20vAHqfXKR7oq1hrGwifTkmbut3WMos1y
h69hVbmx4xRBU1TTbq1LfuSrGo6r1CKw5lskZyL5cTbwrONzy6wabLxjNCfDWfV3lhEjtINaK8xN
PyuzGaDLcY3tDAyIbhCtzouddl25kauSz/wW9c3uKvADeYTYL/0W/nXfIkAnFuNn2cKo29XfMkFa
2eadFWn2wmKZj4vZm5kOd4pqZrdZtR+zKbR26bf40MAgDci5jY1L+y1PRCGg34VZicqmi6uPedUx
dquiEYkfnxfzWoSOipGWH4YlC74nOkh9VURiNENuI1adpCOBhLUcZ9xFq44y+pZUUnchryRqEaml
EHr2idYahoiGoXHWDCRxqVsfU0RhwuOuU9bcA0AaPuYdvFFKRXIAe73uSjLA/GDaWoKmalAB/Lca
MwmYjcq2b9sbZBQe1nRhF1ZEMTpMbrFzotuaFaDRQJkxmgmcPqsw6UBXL2eYzmhC0kn+cFxZD/S0
intEncGg3zAsFqBFSmrfrC3gi5qxWQ5OChMelUdvn7tCXUyvJnGIrZmyCAmpLx3OUlsspj2cI6nf
lAxlfcqT5lWH0KY8DIZZmLueh/4Dd+3C9IBrgHypKrePQwpryDdZbMk9SzVzCibSY5iwCJP6q8oN
53GaQOdXUrDXNHEhnpwm46CN3XX6Wdl5egFWB/iPo71A7eZMLw3WtBtqPPEhMR4xdUceR9xupnyZ
WqgcHfIty51sGyZxSlSohhdrC48MKeKeJKhau9cTtH5Hp2ZtEvWCDWhJgrEPdEQ9wCLNVZKeB8Vj
to8lckI6aHQnm9iPyv5/RfZ/2rp/09YZKDBoxP51W/f0C7nv33u6P7/iz57ONf6wVFcHFuTaf/ka
/lKaqPYftoEjHF2CTmjl2rb85Yaw/zBdm7/SIc4ARHFRiPypNdGtPxxUJmi0VZVZsYu94p8S1/7H
BDZzNXj8va/T6DdBzbhi7ZxsEpPW5upvwwe1UxQmmZWKT05vXgcFCBvtyZcD9ewKgltuYoWSYsKc
ehOjc2nbenizh1Q+1pXyKNWmPfbEWnvSEcvFxLqPtsGwQwo9kn56BGufvVjvWLtSkU04lIWeZelR
e18KazYeTBMPHG1Qybj4sODZ1K+EUqrVc5sDfmczni0VKoysq+uLUzcqywB1GBldY7obugKERJil
1MRLRN2Lp6lp5HPulB0jVXbvucYqcrKZqeqh221ErJrtNs6ZQR47E4IAWjUAgTj4Jh053iZBJKkd
RTXrLybwMomrvdIqy2clPTkMFcVsHfqksrC/kaMr0qdwVoiB8DSRDTKI8TJ+AgVyfkZkWopg0Vuo
9ZvVqMGU3GlJi3icFrA6QcdLaHfZVOknYDwLPkXbjTEksh73x47ieDuoHGWbpUrXVOUq3RcRoJ+p
TLrCy0uj24NecDaj6ljvhDWaHoPhmCDr5DHKGWmDHE8vIACrfaqPL2kFSjPtRsrJwo32tH8QfSXs
sdcEy1YEByE5CGe6EK5DbETfv7YRQr4+b+8RfMcRUiDWX0Nkf3UIW9Hkje9LijFVl66fTcYhmrKX
aejIT3a19Eic4I8oIdyElULPLrDHWrMoxQ5e1ouCFsWzRA1/X8Rii2N+R87gbViSFzvXf1d50p0W
Uik9hPzXJZbEzvXde1W0R47qcp91CaSVxOD5XOCanGv7VNeqtm3kck94NNRLPXup4T8EfaNUGyiw
v+wEGW1hL+H96FY2KxVAdm6PG701QDHOfbYzB5NQ4WW401PDJt58WEsXkskJAo3PCGCai9ON+gZR
hHpAvJxsy2mxvF6J6Gda6fxIen3YsZNMfjixnI5TM88IxS3lFtXwQMs0+hXi6LyzlO4R5zoe+YKE
D7Vmtw8FP9kTCm+vzgfEH9VsIbuy+m2HdenAuRBvG54e26iwADXGiktHMv6qrKw4wP+qyDvXsRZF
ZMf78Cp+VAb26cGCaxpFQEYpCtugqhgwtCUaW4uy2LPUAbK9wubE0acnzSpVHtzZi5KjtF9gnBZt
jWSzU14tElLYrkzpMZaW6ys1sfRGbzUf/SJ8gmm9FNoLBOxBshsiUSZD+pT1iGA77vgefmZgmIvy
m4a1JPLccTSWNkwlo6BJB4yCczEpez1T+xuV+ygeczOr79HWIU+SYZNca0e36coS3M6sslpfy/v0
qbULhLSqBrkUPKN+LPuoAQhtsLhFxFZmixeOHWIBCVY3HIZ7qkfNH8g6Z0c6YEKgSZ1/yppDdYOS
dz72XVLu9W6cRxCqXFqTr0AVmHzJq81o0MbutyYlmwo2UvXWnvo+/s3Gw+VewwEAi1mV9XhlXNa+
txZXi76GSCxbbSjUU1y6xY7itvZjqQC5BD2ES2I8CNTsOwHe9DOdiIavVBzplgHCw6gXFju1NDZ4
SfMdnTWEHmd5o9pwX0RST9c8VT65pV71JVFhyAAuKmR3xJ5qXlNVzwIqsPQE5ONn2DpNkOh18lI0
KX01Q43kojcIgmFcL0awaIV2L4vwWeZ65ngu48Nzzdr3qLkEAQljOAOGrW+m4SqPxOKJT72wkiDK
XGz0hYs+uI9ibuNxQuMXsgzazvmsXuxwBi8Sdm2Abr8DgBBXG75Pua0UFRv5etdmZmg/FIBqt1jr
pw2Es5jwkuE+x4+wSeYWkjDLYi/sWOpKZ3GI6bFLsormd7Dg1t4cCver0dsHMa2JMG1mDJCcujcb
uQwaM1XZINs+sE52gqwn7NPrtLr7HVamuUmVTjnBVonZa/VaUKqLu6mrieS6iOilkELMa6E6oEjK
7hZFHS5zQsZVOfdY+cqJ2rIlgGlACLfpTD3axa45IS3XHR+ZEwo/rdkRL9dwBncXt+fUWogM84jX
40rspvLQZSZLnrGx1h7x1jsMXDKA5JvKLJCM9JW7l9O0U2bpHhp1AEmsTSzpbRfAYg2RVcX/4fea
gnqlzWRAZhcSTlyU7ZObpG5AwzkHtEdu0Hby4Cq4ZBqEcpMUz0Ui2EO7Y4+6HswAafALa+w1maOc
0HlAvDwqmfw5ZMsl78L+pMFa9RaaT6ROorwj11s96xMfLJCGdDsmHSon9ip7xQLKhOQIXVpZAt6M
aHkhnkOJyrC2I0zlvJP2x7KsYAxHaJs46z70KstOVg0mVCNLwINnP3v1nGpnroF21yYmRIQs+93b
ubud6uUDuBuNNPtYDPezFV5IfApBBiDv4sEf/aA0Hn0175p7VtehHzP1uI6mgwg0p82x1ei90qzf
MFF/4YHKt7lFwTBM5mvR9Myvsla+5A7fagFRBQt26n43vckGtcU7QpYNjBU6kPvKytMHwGFIIx19
OQ9Zx9sgso++CMl9Gri7OKWGV2eueGB0BhIhVE9DBMwgRTHq9XaS/9ABhPiFTth5bxY2nn0x+ziS
yi2MmuKsa/qat7zAVDHmH22MRmTQbeGNUPFZMmc0dq50Xlr0XveZ0VYraQQAEHrMfip5w2pePib3
9J3bPusu3Vg6T1JYfK2hzo9NHx5sNJq+krvRQ9/m473F/v1dpPajZduo6PLoaupVuzeIbzD8KU5R
q4KS4jBLYvOZTp8e0mLANHfOxlxCW/dlK8AT98M4B4sE1vF/2TuT5biRLIv+Sv8A0uCOuZcxRzA4
U6TIDYwSJcyTY3Lg6/uAqWrLpLKVlb2uXVqViYhAAO7P37v33ATtJA2eSr45pS6dzcTvDBFHVNcD
h7aDOWvv4GnHfxkzRL69qb+mddhdz6ZlpFuO5cMhrTvrGrXvgDow1aTsmjUQWycG0oPTiEOv4/BE
mMVd4wfO3TiZSCJYNQ1KDEmqHf6G/HurCBhdXlSAtzN2RuIGPeXu61o4vDKl24EzbIOZFAZkYZsp
su7rZFryCMwz09b0cwv86UsZNSfSsunip4RLrAmaekNQ49yXbiK/iiiFkz7bLrBbYJqLuaxi8Jtk
cdpvyO3SX83czzd11bf3M736Y8jieTnERr4PSvcGhAEefK/zNgPbgT4IY055nN3Bewsjjxwy2XrX
QeckT06tbGIIE4fmxphvncQiDbdCYARAiwSxip7+naJxkKwnbsWVZu6BpyckmdPr6j7aMGHtig1o
1ukaAwJxV0Klu9Abu53whNzWfK59p1xjDxg0LPaNlydPrGbZE1tc/zkftXmfpV14MFMvOZrOSMUb
Nu4JsBDz68RoQT2RnI4TRybpdMH0d5GSx+oUGAsJP8ZzQ4hNHpxko4Z1XGiRrbRd1ht3iEy8xMjE
ull3T6Y/929QW4eDj7/rgr5Cd21HsfpUWQ7pGl5L9gH2UHeTFUuUBNXV/AjWuWDa4Tjt+BAJVlgg
Q3YfbOagtlzSmetp2CYp78MFgdhAM31yBD6NCIPdz1FmAJVBTcLO6uP74kVU6Cgn5RLRYCPzuXKx
xjwT1eWin/T6+5yME7FB6G5c5qVOnsPCKXeK2YK9KWadH9GBmovrLfJXRKIbsFgWaIcZ6vAWH3Z5
0MiDT6oI7uFnLXzKpv9SFnCAjdhD5dzN0YUqKUnzcmi6VVcMxYMgs22xAco9w/iMeHXwthOGrQ3j
8nxdG3NO40rVzm4U5Xib245SG2cOixX8hWw7pKI/Y3nt8Syl5aH3dHQjazCwdzSSVXWNdELThIm0
2UBE8z1XUizAXw9Abq36/t2TTrmZLBb1zGtG+776YV/vJ2ypqj2kQVzgCn03u+d6AU20eMDzuS4V
fqGYdVT7uaZ0cq1DF7vO09JT7zd47WvvoDLexS8YLsKNaeC0OuOUgxLDI6zSrfQjiHmyH2g9Gh4a
6LhTFYB0oz70bSDudNNxFhCNsZ+R16PSn4xTM6r6qHgmN31nJWeItMk6lL33vVDQQ8xyQdWQINMh
Ny7qhxYxYvIsBJFkBUC0y473ceW3JDnQwfL9b5VfRwe3LyjBRUdPtUmU9zinMAxp7M/2NkCXtSON
YX41KawvxqlGtcT5uPJqc1/xZ0+zbLrbGvvC51jbNMtG4ZzmGpCjLOx6g5TAqlciBooUZW23qsyQ
6oDouL2mu7tWKkVuC/9kY/EZQYYNEF+1DgjaESlcZbEU580EFV912z73jkZdDpuKgztamyTYqcyU
r46t7UORKcx2GStTXqEs9VDm7JOIcABVOf7ZSgqXn7eNxy+Qrod9Lu1rS8fBm1mq66XPjPralOta
yumAyrehlOqjM7BlX68gfY7IIdxmBw/c2TZTxvmGhxKTYJrE2xG5EC09tvFQk2zeUtOvqsArDkYS
WhtjZCcpR7ckqC3vWrgJxrS2U6LwqhBtcRl4xnWHFeWuHuNDT2TXpc4QWjtRadHMJ1ACWUocf6tr
174MwyRhoW2iQ1gZvLstC3+PZnDCGLZGKFRsiScZ2HTG6TbuzOBq0HiyU8y/hwxKzFYSOEB3vKpO
iMFvfLr3KzqT5M9jYnwlNBGPb0X7n8Ku8a8yA0YSOZ7ZFs+ojdg8sJ4jGIg0SRdecZHExbNRt8+N
5WWrePD3NtNXE2ny8GZqNlY/MWfAXhjTBAfPZDU4uFGIXCfsADbVCu2ruyEZ/ZWpewy8iGh4WerP
tc8hIvI3ZPq+lWn+GX7Q8rz1ZrUl+jHD52BZW7K25SonwvSUJkQfZa0OGTXhSqNmFuYatijDCgUp
YkEyNufKTRdlVusBrMq8tVR2cs6jKANP1prmprd172+H2hyu2o56O0UYuMEEtyiA2/oIljxH00jq
Byo089tYckRLu3Q4AJToNyN01Nu08+gI1OprF+vuRJRaitQ28070tTZxPNVHH188G7CRnSR6gNs5
i6NdlDRfOK9Rik1lwkx8Tosj0sYBeimBm09DF7Yr+j2XFpF+j5RSD4nRNGtPdd5F7FrjutEzhWMV
H8NxblqGzobalEP/EojmEiUs/dRUPsJ3BcU02DZhfEDBRsfyn2ItipXVqHIDknhYA7lyHuaKZABn
zuRFOcXnxCghXZN1N7XxPZrG7xYr6W5kcgzwjDzNuJLPTEbyozWU9hszObXBAWptaqN41J5vfa/r
wph3UenDHaDrQfGt6z5ezW5x508drJ+Ksfumq/3wZTCxrq/0MOAkDKbxrhGLUi+Hqk/bqRtHbEz2
BAOnAOcHStXZZ70V3JUsWIT3Wg7d3nQIPfDsKu4M3oRi65qZOklG52BlI2aBUbjhp6q9S+IGAVcS
GktOamZA+JmzRKxcifhzO/i5aLc9ZiDsya5/5D/4v7LS/y4jeWenFYuHn8SnoDaz0+SwudLa/hpm
dd/swRFEW8TmNuMF8iedXJ9mrPi86oIueFpC7MIH3MulF7jYFaagJ6VWuMPyTlDlJcLZS4dKmJhL
lgRXq2E8pFV/8IbmJfLnk+aBX+cJysMsMi7DoKXWyZmUpejokbd2u9HKvK2Xufmpdmj/NQFRfcD5
sfdziluD+DuraLgN0vbNLAhuhR3qbIl1uW3sGslygee4tBmne0YXYwiYaCDOhXE9SvsJ7QgG4dCo
NyNwunWUW+U+NmsIehVzQ51yOFNO3x4hvph0LuC8mZnzVo9hcNsbgLwJPU3WcTW9ZBFQMkzP1o5x
fbJKO+tL6AzifvTRtrt6GhWOgWr85rTecM/aJ1euC3vGI8D7hDLx0jdFumZwYF/myjfosySJ3Coz
yw4YLi5J+yWccGYUvsEZw8jeYwznYcCLs1PD/ijA8+6yZKpfkd5Vz45vW8UmM+b5Kw6lELbGlBmv
lVuoa8/MjUPKhqdWBMTpAxB++LMZRyQ83ymDnSQ6KSTRW6uYpi/UWbxaUU1ydir8a8b94eXcxf1X
cGDfI0bD6P/QJ5/g1wa3+M0Irkgwoq3rxBw/+drpbyTpIPOVwsnG5MYrqj1d0CVpuEM6Pc9kUAro
dx4ZuAkeDJmUZKjPU71LalR8thkaVyJRzrB22AwOSTg8TJHziQrBuW/CqNpFoLYOvAfT1mX6zeHK
f4SryQofl/I+MgFpMoEDbdqGrwX+mXWKhgRGp5TJJueQblyMkqLmnAO3WzXdwPTUDjq9w7pSgclK
3P5kl6w/K7dDgLqPwhHv0ch4C82O31DTFK6AGA3ih10D0woRbJV6VBiFLpoG3gSJXl5grohrCfYQ
OsI1Mm3x7FY6sK5GxMMPA3+AnN2mn5/6rMN7XHshTSMa1PEqAq98afU1WEOeHqwO9djtx6ZMznON
mhAGHGKnTvURFdM0oheVXdGxzS+VEKvMc5G5AN1UTGxy1qfdAVpbtWoMjZy+9W0f26FBRontW/re
6euO5hPKZRcpOX6tWhqESMk2enPgzeIBjcJIb+ipgbJlLoZ+nhcNLxkoXwp6Dt4aUdKaErSoN4NV
fx8pr7eMCG4ng7J+bl3zVGdut3HqfoSjETa3OhrkExiNEu00oR+c1x1x0zYVUd8EO/t3raPYT1nL
qpt8NoYnw04Izogb+jLFHPiXajK6p6w2zCuzGKe9rMm/5fDaWrcMKT2m8SHHFyXC4MIwYvllypPs
1LX+cC+lRTNUy563FHA42qHC8Uvy6kh+2SROm/JSMsucNv1IV3BlqQBpPR3+jv0ES1B+kQpJnEzn
wjNUdUGET6eidKOz9gY+HNwLd6rl1qIN9cAEMjoRfZOtyzyevufIJp5D0VKozW7nI5sQ6ioOAlgW
UZo0Tz1O+t1osOtGOOzY7NEvc9hJiGNq031tjOh2aY1eKKLNj8NodtuajNQzIGNwp5knzHMFEOpT
lxIxxSqbFJsYV8zaVXbIctIByMua+sqZRv9QxCLakliNgKSFhUosI0+Jocbu0s8L6zPdW4NNbKwf
TOq7s6qaEY8h1T/tTI8ujRHfTXE6YAckUFczy1hHRA9d9l3w1RiE2LI4haiInW4DRkdcBgOvhpXK
eJs01rGKhX9TYog5jtClT67hMawl3HFDLpzgoQEgQL9ZkWMCSsdQXnb23eALI1exHQhp3aX+9AqT
MV5L3K+kUaS0FUUI8blR06ORWMSk4a7b1pJQe4MHfR8PdbseUB+gYa/o2VRZiRIhIIM+tjRkPIEc
qXMqallzZr6fwxrmqDAfJqXdmY2s7W98DysOhR72uBKmYn6nnTjB98Bmk5KYntHPGrIzAmfiXxnf
0GMlf2iq4p3IfFjXQCKcbOZ/N0OsVBiQR4g1Kzlkj0Erye5isXaMcpvY1ryhU/IalIjAg4iBxzjG
0DKN3Nwg9652UmT2YbSLvR2ld7OP3AfGmbMOEHvhUpivrTghAS5tnkhQSW/IADyEhjxQWHX7YbaH
F0MzBpGW8dkyBWiOmQpZN0ayr5Ej4TbuX4sgbW7HvrntK5lPK7Py2drFchCMc+MamAJWaVPGR1TN
8mwPxptteP1lJUvFgF/bq4QxGI2ewP7cjZikIxArQ43eReXN03/UyP8OIEEKRsO/GltfVmX3AST2
49/8GFwL0/4NnoEL9IuGGTEu8Bb+NbgWLvSEwDQtVMWmZ0tGyv8GJMH+jchcMGPgIWkTu7b4J4Nr
8m/+PLc2SU1wBYQ6dCCMzt+ZZX+cW9dU60hJp/jaq2takPm7NXtcXNp0n7Pp4BH6We76LIrTBOJz
fRm9+8LRU7y172ZxLypkvfZNBneYNRrGT1XruV9n2iDbAlI4QJTFnF41mcqfksXRXrWz+ZZakQ6Q
FGf0eU1HeNOmePfEJ4ZbffI6aCHHtgkGBLJkXI6EDUAvjbuMzua0vCzZ5GaXNafpNSlpeMgm42xC
HkHruVj7RVrOnLsm9QInENUnG+bRHjTsgSkFEYAIundQmWG5A4cZM4IZSyde2wt0gHTE8djnvXcw
VK+OQ1WkNS2QUt8OdE5w32FWksHTuFANaEt2nF4JkeFTTXP6pJ22XlsLFwGD4TkOqKcOzMIVEbgM
0sJu01d5inLKsyBwr0Qpo5WsyJzEshySBbDil+cum3Mv0P4lzslO5/amrcfUvRjRun7ljkwXWRuk
ISpMt56PnYKAbV94ivnxNoWjVaPS1PVe+XB3t1LL8bKC1JjY+cHLJyHMcufOnNUFEiLU2NYBTipJ
qBpcfD303sVMQxxLP6IuBA+aXG+qmRhFZ6Q07khRZCIYLvKR+CBOYxowpE8+n294Xk0Z49jPgyXF
XdtO+iZvAkO/oTqu0+9BKloyPUw5WleybJ1C3HtFKGjgMVtpV9Rh3meM1YvrrgiG8xhl2cl9t+aB
k0M+NTG6PCY20rEto9ZbIZiMm4vZL4yz8bpdXIBmkqTgCnRWbaC7R2tDCnGCYVUxyDWRmydJRiRp
fE0GK6xZzlfJJoTXsUkCFXOoarqIoTsSpbVtcbfXEg3XgZTEoSNvA7lCgSlzNy8uyErW+VfZNcLa
Be+mSQbnMVTlxUpJ6rEC4Uuz7dQS2bCyLSLCUo7w4mCX/QtWTnTIM7vIjcEdZJxr19FLpGzzgohP
QjsWvyfSqnLjcblL6HT1XsxC35aLSzR+N4wyZvMgzi020kya2YUUUYMZW7bDxkfFu5QqzlXCeIKB
W5fbZ3exqZbhbAKChUiU4WHlM8LFX6ytPYMLN277jL6FezY9r6Xthj02XoyyFVPGfb2YZ7PFRtsL
r/4Ex/7KQXFyuzzZ15RXYJ1MqyQSS1zispoYeNQAESzaqz6nCsUdqM3vlZjMa0bu0WeyzeYL1djj
uSJ/9NDm7kIKcyOEfEO2DxNshGED1hPda7unyxDcRzYYBtfy5ZkmyOOMW6BcrMgENLpn6gDnXCcA
wNK0HZ+cpqL1m2Z6PBN7Kp/heDKu6qeZ8/aYm9Ydrod+K8rW+m54fgxuibuxyxb3dE9OHklOwVol
jIAWhlETgOh27fvaGjXVjzdUX20fYJST2hGNqUw5X+iiL97xtuVv1MaRuYVEbVcbq6Yf8uNoutUJ
TiEchzSlcB1SvbMWKzmToBBdXTnQMIbDvuscTrMrj0n6hQji/qFbXOpAQrIHQHjwIdLqzpfTORhp
qDqLxd3wFre7vxjffWUkAaG3uf+mF3d8kPvJYWCg/IZKJtjk7376ugBJsp0q20TvKo6hm96hWfeP
kzXoTcbTfY/eGn++WKz6wWLaH3HvM88Rm0kTTkwnAoN/ulj9q960Xhh30UhdQAB6FDbVuOk6nILB
BlgLQIADFygBT41PWdwiUrTSasnxy1oCLPVXQwMkGOA1fI8IVcGR3MzbKo/p4NrS+izLGRjlAjcY
FszBtAAPxII+kNgvL0JjNO89QSboum1gH+yqqqWyXogKfo35md5bdZfaRkVu4cJgYKZkIDnuou/Q
QMxDOZTesyU7kNYzj9Z2XlgOcYf3dkXq+ki/kpXfh/uBt3twL2UzR4ztDIJ2IiE/RU1QX/iok09V
oOobnH3DpmuQJG2nBTyRTAptyhA16RqRVLzBdwxdLhZgK0JNxKZYUBYzupZ+bcvmGycNkn41fEjk
mdWlTum8AndX53mhZeS4DXHxB1D/pMOh7x2vAT8uu4xNwBtQ7dMXSPLyIV2wHN4C6DBHAavDcOPg
zg50dxj8Th8r5jT2it7wuB4on6/VUGdPRVA1T5EPGaRElvpYY66/6DX223hhiQjSP7axWcGIV5BG
wqlrVqaLtpYTQ4OhndRdszuW0AEIT/P6T0y3mU8nNm5TI3Gw+i/ck4Ys2ptlxGltIaZUp/Kdk1Is
yBQnnYqMsBZmaP7CVWkWwoqtMSQ7A9QVFOQAWNKFxbJEf3yV/H1jXS3QlqiLx7W7wFym2WkPpj2z
0fuETWFhj9pkBwXePaPyqB9Cb6AtZziK5kQU+kjscbufIfGR5FsvoJn/FMf/XnGMGPOXxXHyNU6i
1/KPsk623eUf/cuqJ3+DYf1Ht97/VseB+ZuNohOyNJN4E1csdfi/qmP/N4FiE7BYQOlsOYI/+EPW
CUIMJq4JmtcWJJX5nvNPqmPxgSAmAYdZ4M08F1MiT5rFhf5YHDca+0GTt5wv8eUQFD9AGtUHemTJ
PozNkozdKiZvBBaIMMZPiUZxruspRp8P7MJ5BWJSSlZRM2WpBQnpzpOCkZ0TwxrJhlCIICyJsWpK
PBN/44VdPtkfvLBU8nxg/NmoYiVC0I+fHArTmIdqRqofQVcQDGBJBSGDahoWdJMxwYH5w0/7F/ZB
ttyfLmmbQhAjhKrWBUu+OB//oIA1EuhkRl9FKNiCc9V5BrAfGhTuPrVt8h1WWQPxSyizfg5GfB96
3dsDeUmQX4dw50SxqI6hlxA8NQ8wNQglDpfM+c7VN36ZEIxelb2+iS1bPOQSzP7eDsvqAjM+oZpR
Us7oR7OQo3yjmoLwWcICCPwaS+614Q76Lp8bfwPBwHntypqiM218LhXE4RBtFekqBd0EAplWTK5J
T3L5RUCydW3f70JsCpcT6oUHJSwegtEiT1JZBenmNhG327mrxZVCi5SsvYhIc/x3AYJQsXxyEzSH
2jRxJB8Errl5lXgt361VafNsxJTJkTvyMbRMfL1lK6if5UBIytqtZBNf67jgEwWTY5G1IWL9STVO
DPofOZx4kCm7ywURz568mrORKArXm9z6swSmGp86xTDLi9qceYlcsmloFcgHwwLz9ET7Thsv7ITc
uaTVfJ6pq3R15OhUFDRvMv5R6BpcOmeEFKHsyfh02IAY1emZPW9loKuNb0LkQqCAVUl4qs3YIMEt
Xzqv6RiFj4iZg8ehV/xzDG+q2DSJexu7PX/aZAZLz3+y+RVcu+soOsGp1Qf0yovagPMmmVuJxW1J
jJwYO+10zXxPGcfPyn4oxQXJL3l8mpefBC2xxVgtIdQSr0J1ETQkb26APRgoyAZGXuD45luD4ykB
PpqXl0Mf4rYGYGm3bWls5tguBZ9Sud7oEb8j860dehHW1IZ4Pjnq6cHtZHdlOIFmfJ4i/MCt01ev
Udo5l9MUuY/G4ImrcajzGzxFkKHpaB6IfKGtmDA6ei2jbHiqLZMCULC9ow429c0AT8GnQhm540Ue
ZtNJahdBHw6f4NFwm7a7lQlyU6xPHo8N6DJu78jgWV0jh4N61zoRam+0vY0lCBW0/RhZYsoTKb+O
yEVw/1icBRFbwm175j+L9HutR32XFGTBpW5O9moV8Yy0smS4GVeBeAC+xM+TM6x1oWyNC3N/nBmC
vcejcmd4uWDQ8FIC3QAw0pL/3n4mMVHfoYvnRcA8wg1OZC3dfUby6oVDshVzdN2SSzekBPClodQ3
NqabQx/PnJDJQubWe1W/jNp0BluXXHQj2GrNjI4hCePKFYrZ6qKMM6keAPwbxqPR45Y9d1IZ6mbS
8JSwKVosvzO96eBTgrktu6PcVohHDFr54WBZx3mwWSDmqeBeqq7jXmpzTBioBEsIbW0W6hBSwOud
zaoSn+rGk9b6/UHOtMEPVxkB77EL+0IyBrD5K5rxDMBtu2KY2i9IDF/4sftZ534vr1Nk8jAIIwIA
cVON4irmHBYxtF+yXpnwpfrghZFKX5RQCDtWTh91b1bod9mTYoUQ9PhDXIDXFQgk11/pyAgDeCiR
QS8jE/wlk8fp1DYAATddrsRV2hEC8+SjMcq+OV4pJdDdCQEsAeODlNcF+8/crHACRO4xLOUi2sPy
aJrHWALBwIEHLGdlJJH5QlMR2mAS+VelZQafnaFHSzlzYEeRh0u3qPpPUzUZ26yjJvRIj6bfATnL
yoEDWYgKslWRDONKWBA2N7FXOAfQuy4HPhs2WvIUxTbxw3btuCV+TeBtsIqxANfM6h9bByGaVZgv
BtxMOOPwPLIJVnUSAz07iExGX3Iys77pCOpUKVR53eXuuWdeM22zXOlb4iKjF0Rt5bZgk9pUHPXu
/CYsX4QdF4TQm1G4ZhrprMzOUzdBRLSQR5/eWqa3+WVSR/knmbYesu+225EySkE9aHxIKpq3QzEy
8M1RGzr20G8X2O4ty3r9AqIzvh/s/Gb0TJ3uFYTnXTNRT5tpVe4RI2AnaN3801jYbbRTXbl4Z6kK
8qyZTzn2xZ1v2UgaGlJ4CLbyWPYGq3pg06k/l3AdY3I825LztFk9xcgNubUFhz7fdahkXRSMV7Wr
LbiWA+hihN7fEd0wsOpt+yDnNNqRPiSvHBQL9iY2nXKCkEQ5sGkxnF40LUNCP2+mfA3VAxR9rOUu
csRtGlb13tRxv1F8x88pepiRXWpwjyVkrWE7FV5/1WDouMdD7u4NAOg78t7dtZEas7+boJ9cGXHX
XLBgTzRSyuk4GiI4zl02EuSk1LrjML5u+ik9xGXrPgzJML+ZZp4iOgvoEdCFyn+n/H7V/x19q/6i
QvmpmLM9D+m1hyVv0WMv4Nk/1idNVVhYverwpLtaER+HP8EcCSfBHq38DUqN6iLkLT/8ui76wHug
EPM8h+xdrAagY2FP/PmqdjjHXjw6wQl7dv2c2AkLQ91JaoxfX+cDl+T9Ou5idAqo9qRpfqi+hrhy
UXlF4Qkpz7KmmopEA4Ayz44OWTD++cWWdja3E65u8DHEG6VWa0QUgSdAlpDTKjJf8b5CRlzy0X99
qZ8LWd9EZxhQi5uCev5jCR4FXm3QYjiBShVXZU/p7TAVXrd+RzCpV/l/85T8xfWgYNDEF4FJn93/
wOcg+pzXNi+QnREY8fj7FlTGJjsGfFSqEezV3N5ff8flyftzsc6X8/GhSYxj1k/F+gQxsQsYJp+U
S8sR6cQSv8qCyg6M5oI90MYAZxHROPDfCP/YPn79AX5+SH2Hpnfg0+OT0jE/fOmqtBtT55l7Qlyl
DuNoWBjox+ri/3EVT0B4xqm6+PX+/CrkoHlKenzuiaM8ufMJwVmeP41/czP/6ruAfwEuDQOIF+/D
VdzOkjiH+C5BQyvPTUjqlLr+fzwmTmBbJugwpvbYbv78XbKmaHAeVc5J4rVZyII8FCQwe3o7hZ24
6mo9zH9zpPt5/WJNZzXha9kW//Xhi5GZFk5j7tonowrdzwKt+Wk2B0oRgi6DLYmaCNncduYR+fXP
9vPKwvAqQDLJtyW65uNXDWBdmHPtyBMyxgC3CutkR3Ahw1PXP//6Un/xFXk4iDOnBl8yy+Wf76oH
XYJLFRIHGP1Z4AQVVraufkYQyYq9nOD08tT8+qJ/9f1o7vrCZhhG3taHiw4mvBNIq+KUuyTCloVt
HXPTj/ccdP72TV9aEx9e9YDuhLMApAIYRD+9abGvfJP15DSrNoDyJwoHJhhCoTuy9hTG8DwuV+FE
mQyClFMFtVZLAO+gQwIoW5vDReW85hFZ2SJuLarOGbnDDa1/kgF/fVv+6pPS+pABK5ILTunDhlIm
zphMcH9OsrC4UAJu9znVBvvlkNo8amlAWf/rS4qf312QWrxVbM9A25HB/vn3j+gxy5A97mT4BrWu
JtCvXiHh7d58Jdgy4zpcnvc0EVdkgTfPw+DMAr1FoO+aVjaL56ufmx1VUrLvJtAmm19/wL+6J6yU
PCvC4rf7CG8yG9LHBp+3vph9im7TSV9EZFinFilbAtXd/Ls2zk/PJnlRy9tAK4dH1P54wSZpl6J/
mk+DHdqvrZkuMUhNyWOq4Q/+0xJiCaeiy2XSoGGp+fhsYqkigJMJ40lHWt9g6Q3OQCM55ThmzSnp
17fyp596uRg+VmFCXmY5+/DWoQcTUCPN6eSGNGopX+GjrHgROSX++kLyw4QbYBXL5VI8oMRjS/9Y
GeXoNLRL5AYVhIrbG5MzHIEefttln+Azz+1FjepTwVC2/TPmARKp8poBLczgZRtkOHoXQxrAnMVU
nExfIJjPs6fUwTRcWll0vSDdEkfP8ZwMpxlKDLnqXVkFcP1+/U1+fhhAkIEhw87r4GD4WAol5eRD
n2/bk5zxM4+Y3i6KMQYzbGK6/vWlfnrQCZLiGbBRJdDSsz6u+QgwZTdo/CgKs/vRlynfv6maYGvI
Jc2+1H/bP1x2rz/UQDbbmudLXn0Pa6j506/E4McS0ETtk9to+5vryuGElip4fG+IuF5LV6dBqPqp
0lr+zUonPz4iNld2LYCMXFlaVELWn9cdOyci1R5hHQso18W8MVOEjS0hC3NvyTU5V/4XElUzezNU
LRa5IKp4Ay0VJXhfiTpdAWOa7sy+oIs4Z0u/plHLYNtG90YCJyTqoyrweex7/v6Nh/GCkARCEJ1D
YESEkiNcsqpbh+nqo1oerxys2ryfOiXqE1oq9JLSbfWNM2paY1iH6PtlNI7CVdIMOOTxfUgoTKaR
oZ0WWXE70m24Um5nMFVL3Jtqwie1rwh7WdHFhtFpeo0kCdxMofa3ntMHuG5VfcZi6QnS4Ot53FRT
M3OAnpMTEVhibQ+5w6ClF3ETlIQaJQ4Wegz5Y/VqzWlZ8c6IlOZRX4tcvCHYzGiKGynvS6DrpRk6
RVl8Q2oE/+0ZzVwd3YoW5Z6MsDA+uHgCm3XZzPy/c+P9KD6HLKTzEmCMBTxQ867FZe5M3+mW4wcB
y6k4uCMbC94VCPquxtAe31gYO6tzFjVDd9taLT8IaTu83ZUo6uyumk32C9V3otmBcQA7bEr/HBHJ
nt15tWjfwGXxLUYrdeZvFhIE+1I1YmlFjTk/szYT/iFf3Xl1SFuf7xcBSrDNZGqfQQ1Quld1T28u
yRCq7FyMmYsVZaJzhR2XRrhfTC60eyvkL/ZkNIgv8wgyrdFpb9zrKuHSTUZQG2L6kinhKs6tFsrP
iLT7TiRGDHWOxyW+4bxaKXTG3livDSOxjyjeW48pfrfk6xGWsfiAWMIdwtnqU0lWhbuS3ph4qMhC
MR4JDsT92mkxJFeVyulpMT9t573OOcOS8hHQZYx6U6sHUToq35O0xANWxr4rr4xEsTe81wH07Bc+
Q+TSaojdir6ZcD1rughphPhEFUyV/h50YAP8edA3v7fgnLznw1ixFg92Kp3XJIzjcNv2LdG2v79W
rmRtMZd3ZvSs1H8tnYTW2whf50FoEScHur305mVns4wrdN3tvvFdTmZx7nBfZbv0zK207b9MCTla
O53Qh/99NCN8+5XEkKWQiGxqO7gx9msh0qUTq2jPr+qU4w/OEzrw79uf5+KEuInpXXlnkmR6crvN
hJl95WcmzC8UmfO+qA0mDflkc2MhntkwqAIZJbeY1fggwqR3squR996Vs2j0S689yxho9DhZdueT
ydZfOjoXD26alva6V2EyffNJm1Db1G+kfTuJmi5wPFEbW7x/yLrZjxkDoC+OaVfwrNhMc3DNYJ31
nijMsw7SMOlxNeLEZKixG4bhXNCbN6AtnhAb0a2fyEAVOzpos09LIrXJnDbfY+HokAPiclZzP4BZ
fN9T/sO++Rv2DdWNoCb5v9k3vGNd/F/rVwWb48+hpD/+6Y9pqef8Zjv4lhmvORzT33N/f2gJfVSB
eEkYtov34FGL7fXHtNRyf+MQTJuGkxuYHOmy1/+YllrWb5gTmKVK6Ka/ixP/AQTHMz8UKHYgaF9A
YaZ/4lPXeR+2UW+Ru6i8TQ88RBTuRNLFrA8tCqWNHFSgt91QYyqmCxHThpZTZB9LWQaM2+aWZqYc
3UUkQwgLtn4Hv+bByCsBLbtm8mQSx2O1b0WCAW8KaTjViKKu8JbbR1T4vGmTZKaW15QrQwJ7BItl
TtGSYdx+F7GfGfVVzxDG6ufanHm9hhRY+GoshX8WsbRfSzWIqyIoDJJJSraEFapcv97LHBzYts2M
5Z+8r9ykA043+BSDx55DMxPDhZbyP+ydyXblNpauX6VegLlIgh2GdXodNaE+FJ5wKTqSYE+wf/r6
IDlvheUs++Y8B+l0OKRzSBAENvbfbeC7z/fJ7MvnkoiL+4697yLOzSYtmjlkPXVRnJ1rwIzoTCmk
v2tUKI9FVbIOvcGzDnI2oAgPUHApzEafD5LbaKRHeey6CQUnTfVHm1Tm19Cs7nVtDScxpuJpnaL5
thIUJVrY1B1BqZ2bd4S5CQHj3uEeMC8qiRDlDtwqqGzfVZcxAu8QBkSSLyI22N4sOn7Mmzl7l7Xv
vy4Jv4dfBRfgOxNXOxV8m01c66OKMa/GOjTACieQM3eNhrfAO1VQwyibe5eFD+4yTLa4CbysBMcJ
0xuRW+oqYifCiyybr1WcjRfYR+YXwLz8znv7K3hrW5ZgOMGOec0Ivz9QPLsoc5A1yGd3ME94XICF
eaRa42JRAypNTUyxiKKb3ddGcZrdWaXLLdSLMks8YnLEy7pgs2UzYsgnWtaoR972RCKmLZQlFkDu
sWWfH09NXqb25y7QLOxk3iP1wjfpZxob4MoeK/m8FNM9WYz+YanSwNsWcRbDU9PqLhyhZm/wkbe2
jVO6j5XHBMRl08xaMkcP+YzZ5gHPeT5pxXucpm0ac20ojOVzbwvA7jdwOOxHZoPbEZqJAXgPEv6G
CHO0ojwBMDAN5UQz+ZCOk4ozErS9oTLov9ONpqCyDTydTi0vYUgCqKlRjOQROYEB+FRTLedKSY4v
OYz7cj8yRaEr8Vpe1Y0MvFOoyP61FJwtWFWC687Wgaq2zOP5XtgJZVE1lcyY2Bmon2aPr8SriJbz
aObJQv33ZTCPCGMPcVGifvmCRIgPg06UHWlmA2x59HSWkTzUxnOaLxjtx89vUzizAEMXhASXJifj
xrCdvsQGzJ/g2A7bt5PW21m1XF1OJSl7NmlmmL0IVzKQZg/Eqr6ImDBDCB5ZVIGZAeaVGIomOwYZ
9Kbtkg48bHPOyZysfT/bEavBNhkMAWXKVMfPFsWdtWm0YttVLdFSBZyBgnQmTl4rCu1jgcv9iBVj
ye3YVGTvuHprG6IFzlhMMOx1SKbJR8Yn7iAxjG7PXVOPEhri2gLspZZXU13Iq7UNTNvjrdFcNw6o
aGHRNtoOIQKrW/VW81sdJNt9DxK+Q3kVnqiD0BgUMDx8WCs7AVuQLIwavT7BwR1WxateBqTFvBQc
Vzq4nZtVsGKVLqRJsttmiN2K9l62YMuOaSGlsWR5jqocOBaTWD7HCwi3yXM6f6oH9bTt2HnsERkx
gqVn6m/wvQ2eme2X3I7bkyRl44j/Ihi9QUAD8tvjAwaq3fqgOeB6p3lgiRTkul7Nec6MwkyeB4UH
ovMY2+vanJM6BBEX+I+l55LIk6Oy1+yIwwjl2YhF2anITFOEgJtuTy4McyqmA0DudbDyWDsNTcMG
KgDrrRznEawJ4BtFDizYrsQ+kahT5oujexAMA5RM0tTJJVzWm8zA4ahEuR5VNsCoozQzJ3SKeoGU
3fHxbhLr70kOBTRLfWa35Cugb8vnLvMddelBSDzBmbXbw9uc91z4c1u75563Lr0qwdMMnJshGzni
Ar9yn7jvAANOTttDNSd8/mCTjE2Sl0a+VKTCzEdjM7BtcPDABcw0et+XNDgw6I/ocDCVfJK+iKiI
NEFU7ehN3b5xLOfWC3i7iiKXajtMDC/xFoe3N64cI+8Z5/GZzJ7W71KkxKysIDocV6Y0ap8dnCar
5ykBLP3sv5E88PXlQvGcyo5e2vuv0mBAJBiWd046uKDe1fcqnbHhaRqzGbS22ZzjhBVYFistzdVn
ISuoH4ZthGMAxmFpWjnpJ3dJlxPLjyinnZMMlBCbpK5qBzLMKi/LSiObccN4hquhM1ncrar4oeys
CKMtdI/kma2UU3nvlzyiyuatyYeZtZZ3EkENSwyWnxN2xltolsH3uiqfa0w9zjKeB2IZFiiC1CGi
e3S96MJI7rEzIuP2EUJPc8keE906VWjHvLt4L3H0hIXjOP0NXDRgKIjUJh88fcrC1i8QYce/tT0x
k27dXmlb+tsO6wU7VLwDpAdj6jqd+n4BMxuay1DJrowNU6jeStl/xuPi0DS4VlhBKG/hnW1UGd7H
rufbn5egwFMdwkQZxBfQ4EtWVQQDwsOUdhU22oQGV7Sdiw652oYaavEmaD2F84lbnhwstlOomk2E
f1FuchMxhsHbgKidYZ7OvsIoZ4txxDKinm/S5bAESxGeJNOy2yZ6QAyMla+87LEl+xTNPZp0Jdnm
srklH8tq+k05OU+eM9bXFpTRT9maR+fQjZm9CH83QRpBxo9Ug21Agx+UysPhsptH+zqEo0ZSj+XP
r4VXq6clLJ84cbXFVQGYftfm6ButXk/R1luJ44lGMf7USye/pgRybfSEm+7KJNu3PimDUUeczWIp
ebLHdoTB3Jf7MmogcXueIsGYnsA1QkS1XDNewXfOftVhHaaYfTzD1CybnqRUDfresDuG8fTbiKLX
z1T4NUGAeZ/6S7XD0sE9oJKGHtT73Z22GdYAe5q9P5cY8wzwrFSIQ9Ok9TU67xW/rsXfYodSHmBO
eMdYjuFVIzNvn7T6sZUDZ7QuoDLa67KtcdWIWaJoQ8HYS5t9Qt1wHkqSm9ARWyefcL2LXA7eVY2D
OsHE5GCNees/zEGNo0HbRntLQuZQrFgbZkh+S+I2RI3obK2584lNAPcjb6xIM7OCi6ITy11CALCo
BEZulu6OkdkhxILcbSYs6eRjkE6+yWJ90RCZd6rpJFR//27ISncHmcG+zzsVXdVL0T+5s2tdLWUD
89mKQn5vonb92o+FpC5x3fWMkVd7VLR6Xwjr4pxKkhRMD9yo8kcXV5hTOAnrxg5am/YIQuU88g5k
Ly0HuEMljPowfLXy8mW2WlytCE0zZLVOH6yQaYNV0QTBfe2Hox0Tz+xHebtl8Ufe7hdsREnaX4wV
cnKO/nu3x/fKaezCrFYOGTydeI1hJra7uNbzC6QeQG2roxLM7Gq35BhX9K0XPMYtKworf1eiWUc9
a2VueLI1UqAyJYtAuwsmgVPhTFfQ40PUOGKAHsJCEnWMXe/b97D7CjSb2Bws1OLtOqv7LHbQQDnk
FSLSWfWIDjifkwOWC+0OmKFBqDJWDdlUMUydGu7LsQ9Si4Wpw4sjyofp2cq1i9NbAHSyyejR7bqm
5wSStvsQcfV1hqJ2lyFIeW4CgvzWYEET3i05dp/9uh9SjDwkNkWHAE+PpymZI6Y4fTTPOmek7aDF
zAcYJ98gVSRXSVvepGOvP1soRi+REVxjbAAHiGrgoRxc+0VOGqcrkMK4P+dtu2SfddAM9gUKadmf
LWyF3eHEqiUPQoqhnfYK6uy4STi4xZ9ifOKpZkm7IJYgq6MvcVuwqMdKTc3C8r3YMoas1K3iiEkx
Kb1bt/AslLrasqdkS6LnIL4g7WDXheu0YBeaRSI5hFPsl5eYrPLf89q0AG2/pOkzolHr9v5ADYrk
hQK8msgR2AQ0cYZt1jbFcsYqcb5f3Ml5pBaFbtdOlOXSoj775cT/L8gpH9vfHJ19Dvauwf9DjtHm
738hzw5pjCdDnyncWOCg7EpMJ+fPq7cO+oXwczAtjxRtMgAqH5h+gw/M36GgjgFcfm3AcwXQnc0Z
HlcNruID3jelgVOvbp+c/Jkwv01c6QQPUIlf3A1ul2lCsRk3x0xkaXLZN/FK/B4RAzdJ1TuPkT04
N16NIOffHxYpMOq1KdtBI0Jz0b8MSyWGmFAsLznhkUORPrP7k2QPG4+KDP5Oj0qu3A0lnd+dNSbN
l79+KB/RWjMYfD00czqbNoPzAeWvFiLQq3FlTBaA95Ny2gUPaxxLS8UDSReMjlaBI/ojwZrWhWPK
73d69+i1jfvJIzsPS02bllx66s0JGr+dSv1840xOlWE3/s0F//kh+mHo+CFAvW2HzsfxGomQtYQV
FacKN5gO6vBMql0a5A1Fky/xJKyaErkWhrqvpZcv921Pr+KNnpzVc3dfVu3fwHwmT/zDtAJJhEMP
iglZiG34j0/Q8ltrxa4kPXWKVvUmsOi697SknjUtHr2JAEBoKbgA2jD6xUUzcr6oJrrSR6djS95i
lGzOYIzsXw+V+FcXBsEHvkHkBPabiODXqRWOdtOVXZuemiChQk1qzl4DZOWpC/EsyYSuHtBQRt4F
voSsGDNMsfw8eu54P3hEVmJTNMlnxC+clt/Jzw468+MbAyrxVsr3LNHU3LgrUcObXg8JbbzZVhnT
LcnDjsbvQmPw+/uhNCvh5g6r6QJUSwPkGGdAvaNa51tTx71mBo2tVvwJc2P+ywnor4fD/UC9YKrD
HoNzQQ+cFuKfKF2pY7UZ4gCLHACfNdCtSb84R4M56lQzV8/Cj3rAjUbrocLlZsXOKeWylmxYH2YZ
MFqJMBA9HrmGTOjxrwwW/5wRnib7t/aQcJFmYueh6NIME8GspzqhA7bNwgYWfjJCv3in6AI30LxB
fkzKdsSB4Pvbzf6nE/03nWghbJee7f/diX78UVU/tP7x41fJzu+/9U/JDgobs8agFIfH8qtcB/QU
pQydX/Bi/vlrA5pXzIa/4NrA/bDr/rcB7f0DngeEJvxufAwNIu/fkeuwoHxYbBC8QNSR6FAQBkEh
+bCLhksnSAbxqwuL/B2nOY6wrDEARziIHR5BB5GzMa/BBHucSs2Ywe2QzVFMQJw9tSU03NiPdbl3
yRG70abim03tF5gqMEkCTbZqJ/ZlEswv5UytvVuEL16lqSFdU00O0sdMy1SYSJq/D1VDzSlog/hZ
lewCU5E6pjal7hpoeGGYDr+Q0nUl1YGcPLSiRWWST4inePE45tOT1uXFMJMORjrTYdAhGeT9aG9H
lSWfHFMxV0tWPLqpoIwetUdJDZmnfkkdrKTc0VrP+q34TkAFvsZvJTk+fpTnZZck13W3kOnICehq
Vqt9D5Ha3VVFeIe9r7xGs9SSE5wkv6HOpEAU+Xhaw2EkgadFpavs7kgLrDpNmbfNzSmibmoyiunn
HxAqLgZBcj5VpJklFfkt9ZzfWsRibEIanRtnmaJ9kegar1tOLp2REE+tZ29JovCuJAr5C+BICz8N
fOS9PLXOhSYDJUeSuU0tte60sutrumQcmZDxcHyapuERaTeVPZvjVYLN5NGj6XpwW+HzqXq9a0ZX
XyMvwnOeA1pgTmpLPgR7PWEoFIe5xkkt5oM4Yh+CoZ53VsN5zzMnv4EjIG3S3+wy00enEeo0jIl7
pMkYP49RVh+UioPvUcZ6dY1Du7pOfDyJi7dDJ9wlNC1lMe6yNIpO1MbdoQ2wREKKiwQS6dYmMadY
Tq3ya9RV088EFcNhtSvaEW3MZs174915y6QLE6D+lA6Owu2pXl6tgB4KTra+fW3V+XgZWbR1axLQ
OeRLDo5NEnHqNufv1JzEY3MmF+Z0XnBMp93Ngd0SXnuKhjq/g+dCjkYlxk8uGS6XHnKdedOgVMMj
yrHK8DRYQ7YcOm1qPE6ftApW0zUIaB+ot0bCOnfikJrugvvWaCDWtTzRN1FbY7aL0YE3QDfAfg9M
fFqxxaOPGu60Uxr501reWhZ0CJ+wgBQvo+sucF/rghDeq5ZeVXoJr+BzALP9HkyCdMvIsS50Nnix
eyx6QSthM8qpkt9WVA/ZPomX9ROYM94JA1qHbxgHxOQDVaSkRv3w5DezuO3e4+GKPHz0Yq32siM8
jt1Inqc6JEoB9i0nOsjtDZ3Nt9A5tsfk1OAw1D2578F0/ntMXUWWSnjG1yAixa58i7RjoWTcS5N0
h966IvWuTmL7C3b8hOHZ9HBuWroc4WeiNl3y8jTo9l01mxg94oA0DYdVYr8ML+Mtbs82wXtvEXyR
LInjk/SP8+08cmRAyiDVV+Twi3WKqtGuL/yaEOxNHQ3I+t8FWDE8fu96SkqwqQVZYg75mZliL05y
4eDtOG4qc6ypsD/4vniiz49uPCPICpc2hKiCxDzf9E6MBKXyc75yLRKKHiwR6HgmyLK2OSw1bAon
WurvwHqfx/S9XWmw5jLJFP71mazqT9B9TabK8p6wQjfMt7HXp7OehHMIVJFWwad5DOYDXvD80S5G
OiM+UYDbgAbvYzFF7mWHQI88oLqjS4CX+oS8UATXlfTaizyTvPezH+/8vPB67AhFCOfGTY9ViKlk
jbL+tnKLqzUx3pOd49dXc+oTGdE04aGeei/doNoKeanGjF7AUA3OpleBe45oBmEapMy7ShPJSYJs
j1uWsA42HYIHKDNqH+Br6mzFxJkgsKrqhuwZlPtjGNz0QTt+wSbYXTYAsZcLBx58tzrCzGYvOfYd
6BF5TgMeoKVel2+IR76yR3V46XrBYeJksc3GzCbozW7th2R14sMMQenJ9xJN8IcVszlUxUWRhPpT
3UfWobAW+zwShfptBUS+RbCx02GQXLB0xicaLvYLBlbZTpOO9mWEk1BvejygTwrk4DJcTf6ITzuB
fle+a/Dl+g3am3PGXWG88ZL5QNwYVqG9vaptj3Fjg3EuHhFqidfbACt3bMrlUWPy9oRsrL9YgnGg
kq/Wo4+hbwvhdZq2q7ZI6Ciw4wCi8tWum93okj5zAz4h/F3T0Z2f+H4KS0zfXSejE4yo/rZZEpTs
a5rvPSWTY8ANHLBzH2kGYWfC0rh6L4L2rjEIlc3rGLn9Ncom58c4uDW8HUyqcGFxToFuxWecCJq9
K+tkB/EnOSiU4/uu6oub3J7a54H38Jrqt7ulOy+v8F+vtmtaqas8nTmIinS8yWufFp1bBCfU8L+1
EU6gC6Yqn2NcEm7i2AEfVjqgEihXmFNRbW9RoNg3GlVnv8148299Fc5H6QbdaxRW2xaDsZ2Y1/4O
7eZMWFpJFGcptbzLAVgvHcxMvk6A6ZsGJ9V9vtSot+zkc9xVwdYBIKd4CMMNCeJin4GkRBvbsV7m
Krb3OLs1136W2ZeC3IrC7P7tbrawqfGcFBe12emfLJeO+25ASg/4CxwhLfLz9DgHctv6NmJKGeE/
VyVuv23LyA0DjrWkSfJpNr4BIuKl7sZ+V8eZ/+rOETUFeByOXrZiJei6XOJPO9J5Ch8E/cKELQ8t
dZKSSIFrz91/6vv/L0U+fAPOdf93fX/zY/qv849O/1h+LfB5fc2v/ZNlIv6Bth5swfPwhJK/FvkQ
UHz+CzoVO6QdYs4S/5TkO7hSOSE8Sh+jq1B4dI/+STKJ/sEURi3E37zV//9W0pIQfzqo2kw3H2cA
op5CdAIfejJsl1VpYlROkp1JIM4T/X6BkJlfouX2L3HOaceHxNfxubazdIANUvV3aWON5TFXeHNi
Ez0W5YZlCr12PIhNPJDH4TYz/cMk9rI7YECbmEpCVxKJncc6W6Rd504qds4Sx4+zW/kvQTW+Fs6C
vW5RPo5t7D/0eb3eaXJn64bENNY/jJ3JMotxG3dCUs+FWq+HiVSETaQi514HNeEaOEG+SASd6G1p
Jd9X1ZSfNa/Rvi6jbAtpWaNHxwyE3uF8U+KEvAPMc+7j1bX2JULZn9rtantDGiQsl7Fcuwt0tvR9
vDlvXsWIxHmdNP7XniaJwwzUm4aiC9OvPP9sa1ma356csbvw827FJBfucY1x53CxEge1DcXAL2oC
UN0dkNCC3yIEGfmZtkSb4LMY2S9h2a/XQTNiIu/K9VTa83rqJ41xljXw7U40TeT3WMtBZ71EwFyL
AV9ySYwHCXEcBSYtVlpDEVWh2yTWl2EQ/gObbIl3LfSaqy7S0j5OvlNABADq243J4Lx0pRHv5zMY
4qYo0/lT1BTWzzWd5HYWbXxmkU6/W4VGGwk36vh2fdpcFTO7WzaEDncXbtHzMCqQ8G0YhNV0sLuh
Og7DMm5BJddDRkLnnkQTEsvXEcPhkGbjVRI5EDc3Q5/n0xW1dZqiG3bylS2lN+Wvj0z7KFYBFKPi
lSQiKvPz6tUXY+f1HEHVSDIRMaMvjWVH+LE2S2QfmSrraeB4+iKjJj8rIgB3fHu2xVvIz/Ye+sIH
xO/Fc4d+/wF3ieWlbVJ9RbkuHxWChEMq3C7YoUkS5wot8WXceulntRgKIFyRSwuwaRsFis5xTjjC
dqy5SbX65ObAVKmOKMO8DVY8WFbRpA82s2rWL2QZLcfI05I0X1f8nAIB2xTkgywgB45WuktcleUH
qew+vcmLms+SsCoOQR24xPJ4YuQJI1yvQ0XrONf3cSmX62ydMDTFK2G39nZMqhSGGthqTNHR6SUp
VADdz8UQ5ccygmO6YedDBzr3WRkdc8fWD33tvfh9gUk/cCg+lQuO5WNrfJ+G1UKli463TOK1h6cf
BIeMpG28iPCnGyjVz5jBeAjjh6gjvriob3WwlnfaElRZy0LcceY55yGpsKUjlndfYnHBkTfoqRK8
9Zx6BnXK8TCjdPHF00xXcQPYjKk7thO8qDOeXB7ayy1n4IxJNcX5oYJFv3fr3mObjBX86Elbx7YR
+noQUn1C4JKTNzT5t0C17p4cD/ZFO9S2cXMsOI5GlvSuChivuIPPdvgyrlZ2HTtO8m3plCIqHdcG
OpC7tZH5roLjTla3Q8d8syjoy1ub33ldMdvA00p1c3VK6rJ9wNKZenUaMe4c0hEkm/Ts9Yn0DZIl
VJvejKLpkJY1NUYEPnavbWi7e4G7LI63CWS3fYUbBWFmRe/tXNS7exwnfAyBWSgcxGiTvRuDYLkk
8am+S5GTf5bcv4AcC9p10ZR1qDFrT7rzEJOCTF6UodWSGgR+bLi+G7sdBmqtEOQ/rJpu2xVu+hiE
2Lht5wJvLNgr6nKkDl8AcCgNbeUGYOBBo7edHGcspRNCXZbyFbY3uXEZXqR13IY39TJYj3kOyWkz
uIRMyWlWgq8o+ma7RmvHkRDfuRBjLqKWWcxdStdyp4Mh5tzGytLmffxTQk48FzVvKF4i+MO/vUVg
V+CvK2tUN5VoDjGrtjejWxOXGi7sMF0dVEe6ON1FUxEWwOswufeOb76oT7t5V0EXE5ilECE02RhJ
YMVkyeqGbXu50V1eLxySVuwqhmq97iLHf9dl/qcd+jftUAeZyV9VS/9dvOr89ddK6f03fi+U2Av/
Qd4j8BBHQtsLTLfxnY4L7vIP7IIcG7kk+jl8iv5foRRSKIGz2ShraFz7vzZDff7KrLQRcroQBZ34
t5qhH4w9zeU4NLs8h44+90mX9Y/ASxSOS1kOtvcjtVc8GOEuxsLe0Qi12n7X98pdnlWB7OqgFwGS
jmmj739D19NUV4Q11lAcGssDocrpsGG6W8nYjlMsLNhbnzq7tNSy7bwmWIGcQeUQHkDLaD3S4gss
98QuYxtzP1EyNiHZE7Q8pqe0H2BqFQqzi2jnLTJD4rAOHISO9Eiz1t/MmfJltyU9h17hoYKhS+DW
Qp4TzLlfHuS/gFsdUyX+L9oJwIHG0Jjv8z/fA+78MDrEqzh1r1f/R6OnUXIkSsIUv4mOmji/lokv
+crZyaryZxuwhDyyieBIvXXTAXcFzCeAyZ/++pLcP11SGEq6k2jO/QBR/RsY+QvWGSqXdFDdJd+d
wvbza+ICE1M7DGTb4zQaZBPWGmGW4kqTp02E/6OaGxpfioU6f61JKmpbbARB7M+FTQmb7tc4WUmO
KZCX6H2PBGV9TrsgtuZ9sOZtcLNCCOHHSulpTuYYXw8kkv31Tf1R5edxSjBzkE48ABtJrB8Fvfhz
zpmVF9UPG8+p4MGvMqu+Z2er19u//iLeqF+fJ1/EYcUj7dV3EI7yfX+c7WQ1tHKFM/wdKNJ1xL7B
UwfDQ9fmDZ9FqLxPE4CjIFs88Aur3zZOEo73OZZ16udfXwmHoI9XQtMOvSGNWURtH22wHJHAUphV
8H0kQzC48SmbezbO0oIvf4ZzS/jOvzvIPv7CLCUC2/GQUfhw7xYS1LAuQvGtGNqOzQKQGvxjM1L8
/K263rwXv7w3jDMLl+cAS7DyQfX/AOcSGlDkDXKg77OD6Z73w4UilpIb0kBigrDZmiEu2NL/1gfi
TzMJ+YIxggts0iBZdD9AOwJdQSdVrr/NtiT9j8yXIhqhxVkZo/vXT9D58yOUDh4aEapUZhQOzX+c
TKqunXwa3fK7Ljyf3jfpMNVTAV+3JcQWrChpPs1yje3yqs7ovth7vAvz9VnpsKHkLqGlEiJD46OU
d0ohifJI1jN9x3xMumg5cQz0MBz664v+04PhSIwjQfgmqXWo9P54zWgtiCN17epbhW6Qq+hwllE/
R2ex/JcaviCW6zEBsP3fUg7+/GAkTwV5MoCFUYt++OLYcuy56XzrK+cJx123yEMySAchDsSdvXVw
HNMFJm9eHr4uaZHM9a7tuk4229LCUOYxK9cJF/M0ovH1FSDNEIOqwMUpslwAkXd/M0rRx2fLBYY0
EHhNSHcElvzwbP1kAvYfuhryYObyKuJw36+cBOaOSUVoeLKMR6kbjX+NiDPeJl15HptBFZCyBYE6
95LlGxMQP61A0/Qw25+X46o/OnAXf74vwF7csLrgQZcELzqRcKG2YxnmzFSKZs3TqTqawv2uAo/h
iaSwm1miYdmQbrJzF0yk7uK06ecvEAcpITbk88SMhasA5Vr8obOgVQfXa2Ezb9oUEcUtkU6q/BFM
A7aZG0Hez4rqLpb+SwVzAFkpuQFco9MoCQri0Nh+gVbfKIIjgrlYn1fEY+Pj2LXBeK8V/2Xa0Oxk
BdmkKPt4Zm46IyHYlIipqbsVTn+86DGhc9xMbdzgksNC977y4WNCXGs3hNvH/EiGdLcMaP7OaX/X
o15jM8McSbEE685TybJXOLyMjxZJK/w4bBrzbVZCLvGNQJXQfmlRH46n2Bvb7LrwsLk4GqvT6jLF
6W04D/MwM5fmKDYrH31yZ7mMRqK5cg5cvdkz2ygG0jo1Udtr8ggI0SPn5fcb8BXZAzQoQlsGageH
zWJAfbti+uk5MYtYUYa2Ve5bjSEepL+wWUq11Q1BLv/8jLZpsSoQWexn6ZYpV5NbItLVZwwGkS18
9dzQeT8vouaeoP+YUQU/mxg5H90lPzBNPdkyVdENcCecFMZtuReWcc5emjhgWJolbLk9FnozXWrZ
s2uJHENEvQd6VOU9tOc6DA9KANIHmwYMincKdYpk1iQuptnLVsyc+n7S3MNB+tAnPZrjs+XNGYBD
OY+MYT2PaATp4wCTxw9RgU2A2gH54vGDaXA1IhFJ1srUbsqZBX8H4bAwN6EkDlTXrYjHKtlDmzTP
PXRHVoE9TL2Rm6mxmOdKOtF6/CmJRCvGs9Sjx6fUOBPzKgwKEpbiyfche1fHmZlLIrzWfNE0KHMt
nkxBRPC8Ijvz2xK1JH/vxBpwSh8DDtJIHMssMnVbPOLXc6O9iPkPSGjMe6RYQi5LebBti207lowg
+OXAcK4ETvBJBSUgFK+eYJ3wkNiBmaKmtB4fmwjC7GPrkLlGBJXqWRsoHVeqDDTjvOcLBg1m8UgJ
p3hVrejMK+1J86EdHVGehA/Tm/9DiSPGx5CodkaBuJpGQ3ifba3K6xHpLR/YdnB8yV+jFjOzmmCi
rt81uVwd/0QuoD8jSLAfJRQdOe6g8oRmZUoLOu2HwLYOPqKNRhz6HGmdTT660RInEJ3WW39ZZqZ/
pFHCE8RHJiZE5naZaiIbfX/MOzIn+wJILYiVyD7VCG1pXVKrmydMOwO4GmlNqEcLaYtdZNiIdS2W
DRzJtbamyzzW8NJA7DXPpvVAxf3XSjsVN1PFiv7sgyzb2Ktuao3mFaY9IhlyOVmIWW72vUjU0hJs
MtSSZBnq9nncwGbtaa8JNfgJWt2cZZZYAfA1YDoW24V7hiqQr7QAOvp9KRF7Neh4eNPPgCZMHoJ9
zUwkSaeF0E3vlj9BddfMoVhkbZ5ckuGy8netC1Dq3Ky+YKnUbcUo7bC6d4ChZuwihvYGCztMl0G6
24GnVEHgZC+ol3LisyS+yAzSwOAzc+2MYNbxgOpq4ic5wtDtwTIwNutSbo/lfCd7Ujp7ZsiQsDw1
3hwwfn1qsTqMjCLvguP2mgk1tvAqasjea0sTD/dxZnpUYLWWXALfY9m+9RzkZc2B5ZLtaFyakF2+
jNHk6H2E8SiD0PdDy3ScA+i0Fptyt7A+LFFqeZ9muGvwAlmiEOM0bV9xS+jK625DMrwpsWzyaJZv
ZYQY5fr3cwirvhmcqW4R7B1xhYvwhCAaAt72xaDWldjECMbtriVRId57NoaED4Y0vVwSylew2huP
JK44VGTvjHjMpyEvNr07ymlS/gYzgr9P6zKbzN9hE4oIfrviS8iVB7VllnsNxXF9dsA5GWMRdrKb
NlSiic37aUGB7LdeFMPhIfzXCUlhy1h2dxoCbQ8DZXWWAIvBqege7HIuHqXrSjggXddmLbEDWJ7S
wxyH5hsSsNa67JKSoDByGUOBMBS7+d8y1tz1kIdVXXz3cD2AN2nivl4nOkDTp1WSILMhbBF/skb4
OL3T8a+k32xbT3h6OEyTH403MA9jkNegxIj/ShRsq3v8H0eH6HQ6eizySOhXxS5M53gm7SkfTUm/
dtNSgM8thSs3TWct/RfpOoP3EBT94iU4Z3sYViK0cZe4RjvK/cfM0zjpibtnJyvwPyymdd3hW7IS
aRC7KzZfMy/HsAn6nPaT7TSHUWLdvfMp0NbHRLmkkGe0QcOzxr48Qm3Su852gTpLkHKQ9FrurNoN
FQKX0EUpAt3+hNNZv2tre1rx1Kts++hMiGwPcTM7GDr2YbGS5BYL37pt8rr0ngbdEt55tJtwadq9
rO15fpz7mSxwS/eVde9ZHuYYfcWs3qBPDDrQ5TEhQb3og7BrjsSfJeuMIDNsgp2c18KkCfSIFUlb
iOhYy7wWbroNuxXy7lenVFH1PXUJBscBP+iX9odUvqDtOISwmEDptd/bxz6uWh9MNLf9IjjGJaZi
NxAHrDw/jkFDWZv+SOnB07cGMYBVVO8cnxTqYB8gdYTi0bncjEKn+1Z920sRB849NIwa3utE5DXb
UlOKsvGfpsVvGm/XxFMXI9C00bjmJ9iYPtVYDBzdHLp5MbVmZXXIlo+dmEezrUgWEl7uNjLlY8cG
zuuQeoFZ4eiPmwozwxwAwoBCpZrAyBCEiUSXoDcWJSmMM9Ciaz8tFbtMX9GCxnUEQWkfHwa/NnVK
oHNzcgiVQ77hdiE+vpBHpF5Z8IIdHk4c8KGsEMQ/sXp6DYgBfZZJX2sq+yjHIMc9eq5PFTzZ1G7W
llTGhrVMRUjbJmPoH5O7JUr9P+ydx3IdSZZtf+VZzyMtlIcY9KCvvtAgITkJAwkylIf2kF//lgPM
7ARYBXbOy6zM0rKS4L0I4X78nL3XFuZ2sEpvcQ6ha0tKotLmxG8cMYiY/KLUJQH9JiGKVi+IhbTZ
o9Fdu5QmyKUUF6gufb1zBihZ+KZtnPh8NqRYv1o+Dy4qZAlGPpz4y+ByRrxLnajwke0JU9HrJOgT
zMTkflgh36iM6s5qn8I21PVqGMH9vLNVj5llJBSuwimR+eVZXGUD26KqSfRi8FL7umRJQqWvkapK
T1k/eqOD47/BEjJoTr0FU9Va+XVEugGU0VZw+VnDZ10ivbR7vK7Qu9TPHcy1Kq4jjgXdsfDoV/Pt
LScyuJB1jASi2s8pUc4/ZG9wYVlmMv0N+s7AyXX480osDa/Qqq+dhYrULxP+xqpQeDk3uQVRCGkC
0XRcMhQJPG6imCLxAFKW3tPrbWTDtKw7jn+9ugGmiupn52SlxT3qO8DH7YXmGxPzvoyZGYWPQ+6L
LD8kqKoLgBiUo8PN4oPfIThsqXXzqW2BOCbH2ix1UWGqjJkQCvBZH+QBefCwFPTrrGmdjmbrqw1p
klQpCEB0NT9UdduKA6mR3RBcEY9oV+mZB3GE7zMvrn4PHAefR7PCFEWxJRFF8oowGtMNrzJr+ANA
OnShhqmV8rCx9APmRH3a2PvG9nF4buLX3TUZhphNs4ciwgtFtAdVIA5BXW8qCDukc8lMTyFMrkD2
I1oA7Mxr/n/9p6lK2uUKq7zPdmklfC97nSQkrtJQ9fpYF/NOrb/t6+vBWI77IvsRbNS+7Vj4ijNn
cob4yxCMMVAShsi5z1vd8CzIdTpTE2BBaF397MrSDstzzHcxAoxYdswoT/gLCoeidqxm7m3P9JvP
KpeWX8GsgQbSrEBDm23CoeLIFzMNbp+Gtk+dYtXlJBSyuMyj65y5o6VyiHTC5jkrTFsfArNacGIz
rUnfkM4NKS85eHKf1SyW+dRBzT+fMmCep2E/2U6TPw2JNXFRotfKp4vNgVqjq4KW3zaF4ENh8PNE
DM8upDCYSO3h9EWWvMO/xZxZ2u1sGMb0zRn6ZrkyDdSzayepE44jQ9LGHfI3r3b6G2KAnd5YGyMu
oStMSvrQ7XuBrsLaydKHfFDVupCPmZoPN1EXxdw1VdDQrTZTYCwh6RSDKKlRQlEtd1x1veIuVsOZ
99j4NR4hfX7gcfIEH09rL1r0UlmzJnuHGsuySralP/HoH6zASjiq5AF11OurVw5MN7WhuwjLApRb
JTuMYcPQ6QejHHX/yIicWT+SADTH8tJ0J0xzXJBFn7hFaCgu5Gj5+hXntIywx/Nyl+J1HjNsbkk5
9dfehI/sGGB/lYcAiUDXsrEZUPg5BCoSbneezCv+mtBVLWtV1pS6EgUEziq+RkapT41g4XPe0iYb
cKadU/D33rqjcwUfHeyNPgW+HixktOgvXS0ERcdr3rIZhaAKIACcuEOQ8aBzSDJ5+sekLLmlqdXr
r96XoKCKLcrESKktWiw3P/drmiP8wWXmiQJGrhcsxW00wGHnXZqWCOvSbmEykDhl/uRUkz6hz68r
BxJqXeji2dZP5cddo3/RM4Kdgr+NgY4vfrEBobYNCKGV49cpUvqcORD8lYiNgdhUhqsOmRi39OOP
fN9Vo00VcDx1dTvPDn4xPs11WQam8tRX4Y16evP6aEjEzmxd//SjfCugxnX0wIjR1LvOqp3E9TLQ
nfiaupFenyqP2T1FIYs1z8HHn/XSDfx7/5j4D9rUjkC6g0T/l6lUZ1qdHGXufJ2cAoTGaZ8UNk+i
QHvJa5i0BWLj7eKRFvfUl67oaKIMsgnkulY25266EHqyEXLk1WvP68r8c/ahMd26RPJFx55AxPrI
v3389X+5Kw5tYQpbhNUcx5EzvW2yTm1UMLv1yZBIrYnvwQalj4VsrhyhPv6oX545h8YwrgiSA+mr
Bu/73ZRRhAdQQD2FSeD08yGag2y8sxZfvyJehGLid4/c+xEKNGcL/wZxIUwTbPu9BbFtOieI6d8/
1W6i1yg18bJd9Skr+6fYBs41b6KQep9iYubfv0sQv+0lq10hjh//7u8vM1NTVJU0aRmTCst6/0SO
4AgwV8XOF3oSHB3JrKdLFWAmYAX8+JPeX2VbQLtkEIuezWeC9L55nVMYYorMrC99Wfn5uaqlPpqn
SIrZ5BNbV40ff+Bb9RpDEwxntJ0Z8gomfLSP3j5BKgsWFhOCCduSOVGybVGms8yxKM7c16ht5GSR
ohbPSbj2cwKB5+3HX0Ar8d5McCi1cCaYDiaeAAKtY7/9BpwSE2nVfvmlScw5LrfMspZ8S9cjCbP9
a9kytIkujeG66fX7Z1PcQD/L8aLwsLklR1iY+uIUmdAtHlr/M29xhZuS08Iig5ItocvHKug2gaOM
YFylVq5Yrf0R2QOtjbmHI7xJIlOLrsFW6f6r8nuaR9bYTiPCoZwW3TagmLfVMWW0TIQsOBNdW3VD
p8suo4UGQRs5bfR27tUptY3fOXqLr+u25mv5rw36jtKeVTPPbV00ZYF6qfhsBEcImrIiYyUxuxiR
G27wrKUzaQ8T6N/TpMxpy358+X954CBqQiEV5Ipq2eX7R7vnZJEQfTs/VknjULPGtdJHoHBRugL4
2bL++CP1+v33JVcvteHLjCZAC+C/x4YyKJtV0wXjYxgDKnO2fRp64CJReeaY7TuTb7ByZdhziJqs
SBeFhiz0t/n4a7z/zR0HPBkrJyxhbQZ7GX//bbxdek05ci+TxxxhXXEClUMVt3Y+2u2Z3amLjz/s
/UPuUJxhNw0AowfMK9/TZXHGxGlSd92Xoamz5Q6htX4ssqzWldXHH/XOOan/9gAlWGACZmNfcMx3
E6UYYZaU5WDfQighzjuifaniXUwblZNumo3sDisG3gX/8GnY8FxOwgnvOKwJRNo1bV1aMBx59Py+
JlyIOtTCB0WFncacUDA58VYkVZbottZk6DZAoLyKl3AIPN0mzgumIzdkkzj8ckYu2IvimDQ5lpWh
0Os1BwLQbEfCudNZ7srKjN3zjy/Cu+vNNUDj65i8p5jyfp2YChGrsPD66RYGqt6Zo4pRBYkieGqX
u48/SqPs/v4863vK4oVNj3wv+vrvn2ey3+mpWm50E7jVy2f1gtZpPqDPYmtiqWcJep29S0Q6XIVy
KnWX9Oe/tUOvOwTGaHJxhevrfiZnwZqVzi66iI6CkcPjXM46XlW0nmlNcN1+RgrLu0NqBMfjdGFR
G3Y/B39Mi/QQyZDo0BiYBObCfyM3Vt/wRWR8ivEyHfdfWxODRQeUsG6R6DuZWVQt48ofWPirjWpT
3Vj+OULjjeTZJYFTH56jiC4HwFOLlJvqN/tt8Pb2+T42C982bQRLgr1QmO8e4YbfYAjMOvomB8d/
yFpyt3c249GDlwe1S48/UbvYncLTOUhltKkJyTkA7ZB3Q5xq+1CAcjbsYmcVGrM2nZH8cRtxfu2u
5NQR6JcEg31IgcUUjNq+DbXb1SuvJQBrzSzHuxxERCwSuKNzdqQEem6RDPnGQBR3vzBHHk6idswE
drTQdDd0DfM7YzEIJlQ4w8Z1F7bwjVSZ71yIzeeYQElmrOdmy0xc3iXM8E9QsDIlyGpFO6/KR0Z4
ypJfUE2I05lwnXTVL40JSLxu/Rub/fmpTipLaF1nQgsDSwTBv2V5MyKIvksdJ0EHZRrktBr07R7h
9HXPIHvbz56Lt5beVH/Ipj7bMSaY63XJvGhaT2OYGqveLYYTWVZbBWyKhk2SZfd94Hl0zQHKbdTY
VjdL1tMScy0jodtnuGvTM69dNZtf7Vl1X7CzuBhdBJFNk1ec5n6HQBgX9m+iGt4u1jwQjJVZzASl
goue/72cpqL94zdCk5x8c7oKbXLqtp6sFApwiNC3H7/Rb1/o1w/zEcrpbZ4a7n1FEi0upV0bls+e
6RdohCYT7iz91VVR5OeD6/Sc/xCuXjMi9PPf1GO/PPkvvyZaHUY2LOLvZRO96MIqd9viuSlLDq4O
QaXTDhT1b9EML3/T/27DL78lEd8ID0KoEg4e5bd112QXuT2glXkmWIN3xiEIWRGeVuDEmhLpfyoJ
+vhEAq6Bp0+KsN44Q51KAoSEt5mkQvaFWM+7bIkuPSmNxr9lv+2ok3qp7oqC4sVWZVGvbGW51+aQ
lT+K3gnOStqz14M92/dhxjkVIpBlwpLJ40unCHmODb/w6N7kzOKsMaSx1obzc1bFilFC3+6sWJhP
5qScNXB45ze10DsRHpdElwGUQVwXhz36fUlgGX43kaq7PBPKycVPUifZO0QgHKZleiqtUD46Rjht
eojq4MdbwyNGeRbl5uPHT+gr/+bO+FqsqfUgmErYxt8pWIgNJHmZhvEz4QGS7N2yzVdTIPyQsBe5
qM3gFtMBowOUntSoC6Y9VXGo6FudD7U3qJX0Y+NysWL34CwzjbM2Cr8UKf30dZsb5+lc+mezM+/h
fTg39EDlJeBOScXKYGxeL2pi7JJVHdFUdeh/omwcqh0Rcj9mL0svHB9TZU6n+JDGVX1ZoH3XJqsO
urFM+lsTUsK1UZKTsPIma9w5tkKF7rRpfDNCXcrWSWPyC4BbDlcDBBLJ/LpBde2zJ352hRGcpcns
3lt0taMVQwcYXx9fXH3t3l9bsDbUoB6nWf89VaanJcx996PnJnXFhdE42V2dOjOAq6Y0L6yRs8Rv
PtGCNPD+I6kNOOJYNk5K5GpvXzTLtGVbsHV+J1TXPaFtZhR4fGbjlEZltmMQoVjpRdw+144p79J4
UmdpGprXxhA6u9/89r8+WpSaLJ82XiWUuO/FgMjBRQdiqvweTwwYOLdX0ZeqXcgObopZrBrTzulw
FBUeOSXoFW6yxBOHRKN36JOEIew7Aw9tW3n+Q6rkoFu/tNBLo0vOcy/tDo3jTBden8THWPgxliOf
vJYVtHwbzyS5dj0216BaB8Ui6r3BZdlluTLOoSggTqeVYZx5XTKTozeynWUircnMZPdeQ7fKzwrG
vFSUTjHEGFZliaRkzJjhMvS8I+t43lKLdJ+VPZXHpJBOu2rxNJs8iYyL1kATuisnTEtGrijqJiaa
zJUUyYPxukP7cD7W+FtWVUrO95rrV1lHxCljuze92L5XbZU+9OWofrgwfmj1DBmQ64/vzq/rj08K
C6I5pGuepi69W5Idm0koceH59wD/GrFv5Np/ReUxMzXklnGm8p+Xro+OXml8nQFil6hHB5Kyf/M1
/sUDq4lLYIZQrrr0Bt4+sCilOoy/vvweFd7cb15uCMkDiTxLpad25jKEN7jeeoB8sNJriIWPxMhg
0E5wHN/85sv8ixc2cHVvmaUDreV7xe6Cv3yA1pB9j33T+9x4VvfJloax8WnsnrIv9hcEr6iT2i2L
I5hi61yVAGpWvlRQ1v0kQJAMsP4sNXrnB8r5RkCATPPPv/mWv5QMvofeFWa1jWaaQ+W7S0YO1lyE
jdt/p+vdxLdUFqJb00mcV31nDhdYN3JmSt3iBQABRfUjWUw/15Tdetw7RDPciVDGJN6P+a3duj0T
EnaBXZu1kssdZ/7abRj3vt7o//gsbub6+3//19NzkZabFKNb+k29cU2ELvXlv3el/g8pGNVb8DkM
F37kT6OFGf6BhUE4nFIoFlwdz/GTe25Z7h+UbuiCQRYEJLbZfzktHP8PUvBwD7AHvPwX/sI/Lak4
LeyAXDlINYhmreCfUGcoUt9sOILYNN1r0H5Uk+9DX/vt+1s0fkeKLhmXEEjQ43A8H5kBI/sQXmWe
VvUQ2AXllM+EfJ/bhSzMe0UlanGarIvuxi5cBdlPt+btreQZrMds7Q9lUwefU/QonafWfVYyOFnX
4+SWO9cZgSaVZTgfMsg2jEc4r9nFcGzJUaU5tlpUX6r6vJRzBr9hSDmS4SwszwSBGidsKIN5zFJv
Pp9d/KxISsmIMLwHzKDDfqwGP8Y3Fm4w5tdnmZ5/A6sGhCBEbt8k8D7KNbZaEBOIyKA5sRCF25Fm
w7iR7RKjaJEQvpZ8AL5b26zZnH+G89RMmODZia5OOIADmAImaMp9CcRij5ZBBhvAlunRK2KcWmBQ
B1SWs4nT3jDwUhKlofaqzYeeYzYNlAR42aHmVLjLltZnpIecB7iHm0FqKYYIiImIykeEX+gtPCQ0
e04uapN0wBXZFUnXWiNTW+hQgoYFezA8qNad76KlYsSKN76eyP2h9cgBUPCLuhFk1QeGvc3ZiBF1
39nwPCBwDFsvrhuLsX4LuLmC1Mh+M25Njuv1Ks1HcfTQc92FGndFXRZ2exrLjdolXWvCLedR3xi0
9s3rxstBUhplsXeUjNjzxUSLNFP+Ku2yjOTuoRh8ZuNuW23MHiQCZWdxaKoogdE59MHOHsdxO6qs
WhexPSDFtRUWQsx6tVjrgcsPP0rNp0VY8S4XvI27PErbrVm6M/EXYWjvQNCKPdSb+rNVtskpmhj5
gKzXW0Um/Yo1wBJ1kEMSmxu79S+LYoaobbMZtagYATbSUeahsSaSQakxG9DC8bRl2h1eTqKp903U
Iq1p3PgkYfPyV5VT5CiWHEHybdLLZzMzqqOKMvuoCh/ul/CjL7wNLZ0F9Bhf0a3D2pw7NeT7WDX2
DazE/ji2hb+zJUeqVVhG3efAHb6ZqAM3w0yrGAzyDHFAzumRWsMhTC5G5LqOIVWdFR4tgTwRwWPg
OfYetbAHVZK91CJt2Sad28assemi5kYgorto6Oh8laqINn0Tz3c9DaFDtES8goZhhtmqNuBKDLXR
XRJ4Ul40Alol7PEMMC8i2GgtulxLAKLq1osbhTIsLI9lmMb3RMsTNhWoSH7KXaJvUfaBrFIF4pGA
59CP3H4l3Ny8RqjTr2fkUOGOqEbqu4Co8uiU0NwM2aGqLwEIh7vOM+X30srnYxN21XpKGgBy0xyu
ykh9A5TsbpwZ+IYIUmSuktqycu0nprb3wEjFmiB6jlrhYPttvoGaxH0cV3WT1L13NXZGFPOxufB6
Euxf1vr/7Iq/2RWp93Qr+d9vi/dzxYYa/30n/fkzf+2L7h/sirA22PfYerQZ56990eI/QVUjjkOX
c+x9f5IaxB8YEzkZ6XAvEEK6vfpzW3TNP0JQbHgieLk4tcBq/AdxIG87K0IXkByqCRZhfIkxy+Er
/J2vGPWjlYqoGS/64pkceuJ5vv7taly9HiL/X9kXVxWEhu6//+vtKO3XD3i37bYTtkWg8+NFwDqV
BLh6w6d0uEhDtofnjz/qZV7wv8dYPssKGJVxoKQGEZC2350UZquzJFEj1nkmyKPK6lVhYAHzZvZV
TnDiCyLmOKBJj4TTRMVod8ayrkirSssT8vYIDHiumirwY2KV3IS6ZB+1sbmfg7L/nhIMmxZnfet2
hntqevVylIjSovYmyEx0NC5xnzcz20Zmp+KkU5lFBEDF4jKDqCmBHCHbWAVOKxTLDVJitIWDE6qN
wBKX5Ji97Xho155bDj7WmyoomG96M921srdPWqtOb/Gb9KcyanooLwNCwR2MIOkUp76CzSMmb7kI
rFyMX4zKBCBgwG1h0ULpCabDdS5djArLKcqzxPhMTz11yy26pSg0EB8Dl5uivS9bwGn/WTX+T4gX
AME8fP9+1bhM0urvSwb9W/0DP5eMwPwD/QqONnouODJ5pP9aMogQAt1o4UCl9qRFafI+/blmWBid
OQ6GjhYIePzYX2uGE/yBC9Bk0gZYkB/HBP0P1ox3zjumLTRHYchQzWs1CrO1d4vGaMRDUgpxxBZR
RxielvxTojO78X5iLZ4FMAFIKrtaFzEWwXwkUKv6MezM6VaUQf2Io6S7hyfY3ccT5fTfruS/WHHe
njpfvp3N/FKrEziue+9ZtvgO0fGPoXvMUBA+icSdrhqYZWelmJghNKmc92FtDusOR677uk3+2/Ry
GgJvjxk0px3dpib2ibUZDc67M2+U2KQbIVM8RnH0gJmCCImRWe55HtIe2ng14EOsO8CgnNnzTyc3
TG8tIn6+TEu5PPt9Bw2/XmY8qJAXt4gQ5V7hOMq3bVN515zc63k99b44RmOhzqzaqXeuWburpe2j
VTYVqJzdoSsuE3umg+xbSNXNAMA3/BiwlH2/FPMKpp7RYD+DHTjATXuMyQ9Z4fDA2NUF1anfuQsy
Zdl/ghpRAsNnUVoZygnyXdyEYbImDJB8htQ17422NbYBcL5+WloJ+B+7Bjq+urxADh9vjURDw1sU
fAfEs9E6pwZbZZx7AE/649Cs4shLqEvLhK7AND+UmU41M7rQOhNjFm080Jf3iLoA7KSmBBxvWgmW
E24ASHUnn3djguR7CoGwGBRc3YoduPmkSf3XJko0a5PFjfkoWRBBciOD2QQkXmzHns7rbnCmYEbv
4HufCI6MwYOgipOrhbCMG6uvEAcqf+yP5NzLeAMrRH2a0j5IsEqOHZGONBR3qNiiQNdtuUOJ7NUW
CKB4cU7LqTXHVRynuhgDwL4iTcXltmaGe6B0tY2VdKGvj0I8+NkcbBPhlVd52U47uGE2WHbBdM1t
VVZiyZ8Q32ZZu2sV/BEMBcZ+sYP4uUEhvCPmbschbNjwpoZHmmfFp8WeB5wsVZ+dLFmQbQKh/KfE
V/VhKcxlG8pakendVstOQRHnTJbZANibwZ0wPxLauIfqYyH5DqaTEIPZnZNpEPyYjDUNdJF8d0dz
uGQ8MYlVWvrFd1rKebVCsuGsGvipEBktkqhW84BNZ4Xon1kr797nJDYy56LPU6bAMHcKb/xstUBl
6lWDQWPA6RPBKsqmqLRIOVT5c5nBVg6w5GR726zGZxJtCgu5SVLQESU7cTDPuyZs0yc2QUkoYTm4
9mXXtdHJ0i86GtrJhgdvSmNwyKhin2gwq34dhf3U8lY0hvpWRn0mNy2ydLiFAGvSLdLx0thSHczn
w4zqet2ZvrK2PYTW9DPSu3lG7d/oWFqOFSjwyraINy1d3foLGU4t2BmjBFYEy6fEYDHm5gEJf8JW
oMqzFv9nvWnIIXmireocNTabR30CBUl0Uv7JQg/HYkjEygqvVHmZLb1/YfeEua4NO+TTkIdGJ3MC
wwolqzVuG9hZGm/tdvcq9TJ31aYD336K/YUzJ3wnYhVr0iBE9YhJGhJ2KAbSIpKRF3kLugb/SW9O
/Vcza3vznERFYV6E0QhSv8Zx8dR2MoTxZ0jsW3opD/nNCefIenuLOkpjnXAGXUypvdzJzjHSap2P
KJS6/RSRDLls2Ams+Un0fWvWJwE0Q/7B2SV0eY4gWoKzq6xlHB7KeJJpB1hLlE/9rCha5pawX7rv
3kUDHHgggnWojB0ewDRbuQYukiaw5SUxXsOE0SilROqsbCLpIrYv3arixUqjQF62QkLqJSKuEpuA
EB16BT5sJ3NACXdWGC25ICPfgGe3qAm4s6wAcGLTThnuVhH1m7Jr/S9EOoyAqFLAeGuJrdLacOab
zRU6sAAvXuOPj5VlVBeJN4fFBmdkhdvWdI8xJu9tDsvga2epW7Bf3nEgsETsUTON1z2HarkxcnIo
9wHpPS5dpbQgz6UK4SCBoNxZgJDOwQVHRHQYc3mWyLG9sUnK8Ugf68U3MZQex0bHSgBi5tvMrqhk
pSWmM1dm1WmUDMkZroq2WylUmUesJ7VApdVaoAWlOjLsWXzO0hGkHfYZTJFOiAI4bCTUqKbwkS7i
Kgh0tp4NpEj5JXOx0ZlZ/QYvazes4/FaxMLdTRELflc43f1/Csf/S+FIsUet9+/rxv9pcwyZT93f
a8fXn/mzdAz/AJfPUZNXCQkjvda/SsfQ/YPZFiR9W7PIAiYqf5WOOn2SH2GxBioIe0OfRP/swjqc
REnlZqNDrkX39B+VjjA23tZHqMr4H+oVXcNyRns/a8O9Z9NF6d2jkAFhacLAZAd/a79EyXQi40Yc
FqPCtVGN4/xM9gCRrrnbcHayrPFTVfW8fF1tPElfmuc5+ADsIpFzQy5rSopS7UEA71z/IpFD92nO
hvQG15Lc53hZjgDBrS9VHQG1zvzsBIvtVs1d8xWdYnaAZQOQFB3Y1CIVr5dvZp1DdI1iD70nKYWf
kVrmJ2EpS4JzHbnvnW6FTL88r4RGwMmogN1VkK07dCMJiQUZt4XhORvbiP2ToukJpIjkdEmqn9yT
dceu1AEBpFaa7Gt8LOEFfmPz3JpT85wpNNGzQ+UQj0KW2R57UfxghWlIwkd+ZU1efx7Z1s1izkjQ
PCyBZeOGBkCu2vnBzJY8HwKM14EFzGLdot+7CnEBklzjY8J0xQTlkMbcXkizfh5pCe+c1sF/n7b0
eWFM35JE5TUrQoazfV1M2SHslNqM7khMoz9bSHLs/r4K0uhS9cl4rap0+YatieKt7Z3rOIec4ZDU
c+E5LMoQKdI1erR0B3yxPzUnr/kKFnLa4EH3d/Ugh71v5fwa8TThti/lgQWXHOnc7Z+N0FmxK2GJ
D+tTu4whkzFT7VNsmzmZcJtOAKbL6+JoBMYRQHS+iZtquXfBI+ybZhA/4pDluMtUeqo8d9zTZYmO
dpEUV8izF5qpRpafoOeNjC3h2P1pjVf5Lp7T8NFvvGJL670+iWoKlXoYm5sQ5uT5gsrnfOQUQ1hm
66T3kXK7s6w35We3cut9wYg9XI0YKklnkWwwOanz18vsp+cxYRM7THuSgPo6QEaS1hZ9U1ZnRjXO
cObhvrgKW54VRB1eBLDMld/6aaovIs+TBwJCnFMP3TM5xl762Ad++gBc0MLVVYvrApvtYUrm6cI0
BufUHkV1aPsqvlRu1YEedOAtFp08FkYP2iwaCfwsRXBhN7X9WKJ/Pm/IWSZWkToqIxOiIDWyk4gb
EnEp6/HUTkaXx5HYB8NUW8od9YTy3JxX85RbW7uO/KfGGb/DJS6O8VwPqwKv8rHCR75DFhZsZr+0
7xw3/0YwZR2vjdi1H/2gvKkGBx93V897OOrmdZV4Hk5uwjVPhIF9gNlDYJJihARqPRpe89RFbXbl
x3mDtZaG2je2eZDRAz8UL6m8DVKTpCkHyoOJKvk0i7mJo+Mwreilt8GSWnz2nU59Zbo7tCuVWze4
/9ipR++kGps9Tg78YJ5flKtUZvk1smD5SUTy4M2jOvFI0jm6eVFturonn4zF8lFVYXr0RUE6aAqF
n/kqh4iSqKi6g+e1TE21dnJUHEsyE/RVi/wBa+90Cy3PuK7toqLqrJnDE2lkb5jg1lcGJ4BRes1p
0+LJWYchMOSs2EfdaJ5jQ5H7Rl4PUTQ8GFqMnHuOdZ2ZsXMgHNfs1pyPhovSHNpvjpr5JqAFRnPy
92TzTttBWr1Br98JHhTA8HpFFKskrNWfK/xmc3y5dFW+Nya1UIDNwl+3L0zhQOOF4bRvYdqhAliq
vg82YTjcxstMCUdSYc08CUyxbWhicVi35inDlvqcbD1za0E2zl4YxzHHom0qQx+LO/SCUMOQCau8
z4PRpFbvzC1jjGZla3iy1Bhl8oTCa6HRysA1oSwveJ6uU2XkGx8GM76v7snTWOaMyeKV2XkFrCiN
bR40wDl4YTnbgfS2uOvCu5Bd44KDXXLfavwzLNEvKLm9Azvisp6zbrjoYjflURqzsy4DyKhmIzwr
ere9UhownWnUtBGl8oJRVE1IPSBqSyOpF0Jct6JrnHvUivbB0+jqNgqqXTJl9vfFj/vzEY3Yk+to
2jUZLO4DCoz0Fmc2NGwvzaHoaER2r2HZlcZmGxYAbUujtGlgiNWg8dpmz6UvE7Fs5lnV205juIMX
Ivek4dxgs0YeNOY/oYFRgjvb4w+OnX5fppPSXIL6VvbRPgUrs8VCvlzlAyjweoA4QW2nCeG9hoUL
qOGexodbxCaccIzLv4yNnW9G2wsgObDdprzip52GkNNhwhWfN234mHteuinK0XyQURsdWJngTCl7
M2uo+dJnxrcaANlJrZHnsDu6S3Bt8ig0EN3TaHRJysQtPhmKXg1OT14Y6iSCGOt5Nrydw3zqooW1
XmrouvnCX0chB4tdaiz75IwWmYqBs6KZeypK00bpVbaEHVK8jnjjNUXHTFnRUvNaD6vY+7MsvukF
hQg00kbOa/is6rqJG3moCHcl56D2ie9ZuhYliR8FzY+wrfPjIBMiYKfROEvtYktPuLgahjI/KNE/
ipbkBNbaBsUp3Z6vufIe4cw8mVH/AxP9Y1BNn0prYRS1QGctnaY4tqU/09NJb+wmrk/qxPdvhjq3
73L0K9+c0JvuOeY9BtT5Bo86CbhtfkIGcWr2J3VDk0jtGeA2i0c+ouCQsyKTyBQQxSvlbrXq/Gwi
HWXTj1MfXDWqmSEcedEPwiGcgBHhyI0zZqz1O2OArBtV5p7033ohIK8miQ5WTvVYs4BSe2mCCVX+
roFWUpyQed9utPB5Q5GXn1rxXJ70beo/ilk0X1CQxdkVQQby1E+E1d70yZJEe7nkknn01I0LnvqY
fvUzjZjOuBUYlcXWSoaoXFVGmlc4N1NnUxrmvMd0Wu4Gr7vv/HjEFBrLjcmoeaVi934y7PHgpbVP
pq3qL/iT0y7UCaM9GbRp6571IT0SyBiVWOUxu4zhD8aBWuS2XBK5TeiUnLCDGJ8TI43PiD6y1jCt
5gtGp81Fy908WRTDwSQdn9w8nE9andLYuQaM/HIimLHX5Zaz2ARRCac9TdMjshQsqDOH1UhB/4Al
BpAR2zqpW+BxXLIlk44oDSM+Li6Uhz6KopOWvOsTZcZnniUlbXqrPksiT23m2G++9I6HTR7a6z5t
hnQHzibcGjHJpm0KxHeM3BqpVgIQRkUQVWFYBYeeiQZia7vYCzMyfxBbTRldw4GbUgYgjvXs0XYM
7jn7owX61rt+k4tbGMRaRoo7Jy3kazP0PzPD38wMfXBHHx3imClV7dPzmwHA68/8NTK0kdJQiPD4
eJaDE+2vQxzif0aGHv1lFGgh7zD95f/t/2sxJdY1tFYMBjT4/c9DnMfMEBIqCjmsA8wOw3/S/39R
3L2Zs8GvYwYQApLXhLb3UjiTVQII12KcMhVvQMEhTgjm/qEdQrdsT4iU91lccw6TSbanLPJSceaE
shi3MRRL4auVoKlcxyduGAW5c17+nNIZCukCU7vgZRLVv46lcsBiaXoGEY4GFCDSPEO4HzWo7Vx0
tZTmC2KRvuin5AwfjZj/P3vntR23lXXdV/lfAB4IB+kWqMxikSxSDLrBIEURGTjI4en/iZLcptxf
u9v3vvHotiUGFE7Ye681F6Gqg2MrjBoVjlOQU0V+QH5KXys1hoWIVHGDUl/0osaVVlpQ+Kb7pEJV
YADjQWp5x9bURe5NHLdoNVyB5pMgBSX3zY7wVS/rcDpPnj0pQQpEpaSz8s+qgXAdt9N/WTUYZPS/
XDZfqCs+9z1+/oV/rZllYagOgjFEhzQx6G78a8zOBH5RSeIiQD+uCmbUv68ZFhoj+cVw98diWSRp
6tKjoOm6zNfNv7NYLsOwXxYLU3UDJzKCIoEZ6s+6MybKMbxAespuAfs89Z1BTtOGDjg5P7kw9ukI
HQu4OgHWjSmad22a4u0YW+PtVBX1rq7wndGRHW+TxUefx0RBRlzRb3OpNSqW/mykEEo9Y1C7HrR/
bolgOCv2BI/Ah9SElvULDCM3l7sup5tn/VhIahYoN24OKuZQImYjfkAnqdr5MGD7xN1u4OAa+31o
QyoM9oE9AgpgOyCzQfY85HsFI66+xoIMJztMhprgk8uYGf7X6MOEWGTLkjl0mOshYx4xT+25zkXO
MCyLT0GeR9vK1mcg7YUVPBQ57PC5LY0dvxQ4jLlT3oYoj5mtixrhUh4lRF+ZIMPqaj+bMbG7ZdC9
ojiN6YuDZUTHVZPEQBqa75YMx20fupCtF4ckxJlhh96cDnRkB0qk6kq357zQ/AQu/SmCiqLsx6Fc
8uYZmk/3yqTBuVrB9knCDccsHvmtHkNA2PaBWrbVDtNioFHs5IuXbTxbmRrX13JsSkLhvPyHxO+f
Zuj/siNAWuZ0+8/NUEBexfdvbfytaz/vCz/+2s9tAZL3oitd8gINZGKs5n9tC7bxG0ZvIk9QnpJa
+pn/LdgWoDroywD3Z9Pz96N0kd84rgU2eJl/02HV/s7ugMbm137oElS1xMAyRWeFLBP/X2fpJuM3
lwt7vyuLUAPgGXM/ha4Ca6F9nqz0zcElRHQIYPmiG10/TazGG8cpPaD2kL7aOg9O76QH2vrp9dhl
x94hxd1WLNo7NcESqkIRk6CpmzqBio06fiOMXF1RdRickZW7ka5CA9PqcLK7+p3kcGRix4U8EU66
1ipiVkON78nlkzQKHF++Sp22gvH7TGghhVRcehXJ9YwMkjdLkeoqy/njqUZdgUoVmH5fP2tOBL3f
ZDJ5IfHngf2Is/OcGNpbX/PtYbQ8Z2X8wVXU8BjUkPli6XcaFDt4J0sqvRzbtVpXzxbkWYaCNslT
Cr9eEeKoGvOCLAOFWMPa2RN03K6DhkdD9PA6bHPcnUn6oacK0yKLRwnOplmpFV8063kEIg2/8Cvw
GFRnT3Jgswpq/lRPYpiPA5KeSaA3zHv0csdeJDdlRiFiVRb/NRV3g0N8yvI3E8EkOHY7pkf60pCa
eAQyI8rFbLWZ6Pbszp2yfp01fEsGLuaVKZiYMlPR113FD2RIUqXQtH9JG5fejb20WcriYyqqEvNI
rftmMFGKpxMqIgbS34JMIfSsdh8QkbRro8ig7TEmRlPFrE60jgOerKf9m7jNQ+AE6bFy6Spexnly
Vufd4PD0jCXKajDtvaMpD5eXJK4m+nWialbS5j3QJuMu78m4qVX3YaCj7Osp/8hV866P+aHCJBV7
Om7cAIEkrcowHw+22xKRwXyWDEz+LCqqU9xoiBXLRl/bPcoBK0B4MOu8WAihAQyb5on3+QPAEFU8
gnAvG+I3yNZ89jP/LwmwO/WaUqyG1oFYDFvKz3OeEtNBYLvImq7VivOLAenz5fPO0TNA8OW1agfG
l3AP3YUmxEdfcYPsCFc/qFr4wSLnreZ+iMGTt9OxeVXKZS0g/5y+ZBH/F3zUG2IbPn/Ctj3q8/jU
8bjQDz9MM5/8ULFObCJEDgPWneuI1h5g5ebZBv0OAJVP2Ol4mRxW4+VhFJJFMSj8UZnmb3k56OtA
tasD8GVzLQJe2iwlEWmiKXvOm0T6GCEYU9bkwBjwyzYQH/U1SRPqKq8Fj5Rh5noIo+aKSMNxy6gC
RmEVxH7VzowfbRYlLddjPCAkoLXPW1bwH8ehSK8dnYVqqGwETk9FTG2frVXWCVl+8V0fmafL8mLw
O+9UjZnvKNB+d6itPZQFpYdjqVkJsE2HMFIJzaAXsJDhWIYpNqbLZ4uLaYEkFUerD5YthFegkEyz
jYFnc3nLZzudN4DCCKKj/7yeALJtEGVnK6iM0r+8AMsbzhK/i8VcbI2JbcztWd9iXkKMlo+57YaF
28lrxIymXfeJFrwCPld2JvIBHyYR7ZZOI6PUNdi9zPiNBggfgZZ+0EfGCG2welSo/X5uEHykF1pw
WAKGjnasjidzNLfOkLzBqiTW3h6KY5Dq6ZpGA06UWVV2ock6Jd9eO0525G5si5eM2KviiISF7w6h
lL03Z6DH5qDNNJZHsQWKg04FlNIRkVLvi8awfLtVjRXAtMardOKPBguzu10QPDLGubpTS9NYK4RA
+HZIVlQw8NFdaH5Bp99FKEvBXjGglS2bCfCz3jfRA/tBz48AaJpVBC1xRw3DP+yMuKxlb9JdrkOX
RdvHVk9PXnnga0e3Zs0rUZviTp+SaUsKgeOZ9Lk5dggLgggt0S/HfH5lpq4wLRbH0RLjqbPTDwo7
Hs3ECrg8a/RZ6SrN+ZKdxucqCsTzaEyalYKCE/0LjUp4H8Et+SxIycsq2zpB9VHZ/Ou8S+AloxMJ
Y/YToWTxRqvrb3i5TSx1SNjLyn7MS1GuUyW6VYbuRIRhwgXYCQ9TPJJxSaZUpq1QQatr0BWkvBSj
Yi0ZC/PXFMFljzAFfsEagUtDNPxcJ296QpYsDVLXhLCnP5hhmq2Accjkegqb7gDjjo/QUNF0eUGo
iW6dqOi2ozJub8nSBPQDSZtoxw1QODwRU9qqazTddbOm7Sw136rIbZVcWZW2LN8bt/8mYrUkPsgY
0w+nMpQZO4oyzw02+XHYtUVdbtw8BaIKIb4yfJnUrPlE9Moq5Cha6ZoTXINAnImRNECdnVI9cmz0
6qLJd8AtW+UZtnDvRx3RZ8cgcg0AaHWmofSZ0io+mT3s9nWoF4FyLshxOgB4ffh0FfsfVHjcazCT
IlLElGcxDlnmwJ9AIpmr6CRq1d3Ojie6eXP0AZLcYQtyHsAJw6OmLeCL+L+yqygZ5adya7lPCUsw
8aAtDS1I/dN9yp2EDmpSdjttuGx2rEEjRk80YBQjiePjr39LqsR//2643Jipa4SV/NmBPw+hIvDa
dLts4gVZbgJuykAxZIC1+qcI+F+KAM1ASvnpQ1m9tq//70dD4fSaY2jbvQ6vcfy5APj5V35vDJhI
ZiFHEdzxI8rnjwqA7K/f4JZh5kQZSyWw6Gx/NgZ0/Tcs7ziUSSEQFyXFv/oDGlGJIDh4wwyasn+3
AjAXQegfLyz9CMOhh8YkHNCaI8gb+nWhMITK5gSo6z2jUNl5cs6bifsOP6c/Z7l7lCKs7ygL6m/M
JfB2Raly1t0KRY5QAFdksWP6ZOhx61TBoqzIm/ZbZN1rk3Dgl0ZV+TqWEnJvVPoyviVfTEJ8kaax
L6Mx3XS4/teSW/VRV2BIRG4xEAqUTttSn9LznJD75zK1IeJY6b4vDQxkT2IQN8oYRzdjkVEIR007
kK4up1fY7VPMDsVj86OQ4EevJrBwg1SjOpiTIt9wIyWvsNmmW8LHqXbAcL6g96p9l9mGjSR2br/3
dagR9JgtKipVuwsj605rFULqgDDqXzqiV9MfS+svRLv//hFYFh1Nldsym/7Sbv28V+VwfBIlaKz7
uTbcvUlu5VrqY2150OHZNgy9Wkxeeu7e4lLSj0gU+NWk5ZScFtDCt3OE3xpaR7l3566/ngMzQrsn
ynfs2coTeOKGlg3iBTNOkmusQBpzoqjNHrMscLZhRFnRNUZ54zj1lxa/1c6Uw5Gph/6gR/qWm8V7
UiGc+LRI/o/92f3VmMF7J5btkdaXgwFTUO3++ktLqD2EXUsAA2UevGjLpx9ij3tG8D3eKqhlQYUb
9R7wFheuiBYNbop23jRcCik0R/VNphqPwTWH8SYEDHkYSsO8Dyb+V4XT9zs9K+0qZFJzE3UWF1NG
mbemEzxCqNG3bhxnj5A0e99KM3UXF0NBelKtbJlNWquprEmlVHPeaaNV+yt1Nt4LqzsOta7tiKcy
d8jvsDOLgAQraof1aHKVVqUbbcz4JZMuVEtRDt9ovHHXaI3hmyTuYA+Pm34aVYlHImTvy0vK4zCe
WZTpiQkRi6lJ411qvJMhn9SgH2qrWaWUrMxbwxw1kDN2qzhuKgz8ibtVZ2ogHVUwl7ViPNNwQzgD
dy25ziOjOkLt1Z+mtpDfHaSIxFENdWNh0HQryBm2Bh+zaXbuKOMryGjqdYCA49YptP7aTCt+Od2g
PFpX0ZzsppoahnzQUD8TpDPeNK3GA4WXvoFxRDFnLmtTSWeKtaF5EhGiJhd4yFGI2vVVtDX/hdv1
pz2LNgVCFosJn6EZnOwwRX59d/CqBEHY28o5Yn5817qAhRQcjI8ACsiPsOkl0BTl3UFn/G3Qndlv
WnQevhim6D2hl3mSpHIeqlatnuxKoCGIMhVdp3we3aWu6az8C5oprp09Ms4lurrYZnz2xzIg3ExF
t7xuGFdTMpT6eVRrZPzwhJYehzJdi+Xmz3Y1bQBKM6KTM+GetSlR8pqtoq8ZoaIgScZ+PFFKzXeX
11YmlCbx4ratK67zmiyDj3JJTnWUHDNDojVPhTJXlLIxd/xcRuAeDKOI3wo13VZlzXyAGpH8UaPr
rK1gCmGvU7SdN45KJMj6r5fupSf0x5GxPH5MTg7uf7R8KPnsZWl/ulsNFffWcK6Ds15LS1m1NLiR
zVbKfTIT3llriU5CRNUoD8kU04k1R+nKa7DU0bh14DdNnsEa7Dw9I4TVSXv5mvZI7T23GtDnSK0O
XjDa8svA6ND2pFoqm7//C2B44cfCEWfQhPvT+1MgFK61KLTPmUVjCxDFeKpkGG4qskrQ3xXsM3jS
2C90WLKL9kFZU6hLBuqqeaUNTLJZezQw9Kl8NUZbQz81conVZRdsqswJHjK7QjMdFWHmeH/9s/8p
mujy8PHkIV8El+LqF5v7Lw8/r2Pk/IN5LjsTtffQNMEHb3Pg7OhAZLA/4/k6GZvxJsMdvm0vGbh6
UVh7R8b94RIZPLh6vc/Mocb1WikPYL7drTuIlkZL1RU3s9NARtX5/YecjACvbYbmA3yy5COKxVsT
4EtQ59npGTLP420nhrTY2vTaqBPM2Rv1mm2o64InnRi6HfI45wB+kV4DhLwNau1wI7NofKkt8t7r
oQ/28RTV67mwC8dvdX38DkuL/QrHOwHwjdS19WxIpCplCpO/3jVwfSvPSKXcZ6IPXgqbpc6dYLy9
LD08ZeF7HSgRxuuUf9kVKaL8sdbPtDkAZ+QJFbirV9G7Kpt5k9BsfOHN67+j0Fp2kOXRJHZw6GJy
NIVKlKon8EufZVyr3qTnKWhsnaGfoAn3bOfJN6PMEQ6E0bgHU0i6aK1T0IpMPxKG1GCNyMYTpBPO
kr9+Ebgkssx+WYbkq3FnQBxrXq6Df7o2sFfTBmEKgPdJa9EiqCww77I3k41YbacAxbyNni32kEGE
G65i8tXS2/lu1tiTGIY2e4w4Np7LJDvgS2oGb8rVOPV7JYlzDCTFpq3SZblqtvo2wcT5suSovemD
6L93sS2UFY3q3F41kVOiX+I6dt2TMbQG74JvHgiBkXlIzYNsk2loPDwXbsjOCZVxNc3S3o8i/8Lo
QyNeNWqmDKMBFP3KUu6Af03DqunU7p1UEbbItFjoNvQiR21utoJVu7MzqAeeunyucojbJ9gKO1NJ
+2k16jFGE2N60qQsVkaJOIefJwJZnrAg3FDwsiZ6I3zYyvY3ZrP5qiY241BqCY4JF86+Z4HB384V
mRbX+hgI10d0Fz1yDsSPjZIgopzlYNDjjPPkqUELBao7raxwF3FvgS1gsBt4DdhxRKS2dlb6Ybng
1GN5UJ2Ro4qsq1U9Aw8lAoo2XjtGdD2aLmXLIzSWB9UM2Dq8oO1YBshkiCd2rEYIJlNa8RCGbbMP
VMGpM2uJ8RaRQEbGuGbJ9Epp2+X64053YUuUy3rGgPSWZ6SN+21F6OzEzq76SjFrx9AkRnziRXAg
/JTlFZzqqPRNzTCetXKOHd6nbr4jkwSFr2Yn47nmbrmDP+CiuCfY6EMH+wc+fFbWWZcTGu1YgYbo
pZ6HNV0glxQhi6wrqw5sWogkl3sx7ODSG8N61dKdUTxTBuoqNubsgx7muaUJEzPlFmXgDcSmIChM
85Nt59GtntsDMl7Afl7jTvPdZSH9IxP5LwNvBBwLEec/z7f2WRYXZfyr2P/HX/pZ2zr2bwsT8gcf
hQnWH+G2iqsh6TctqkvGVYtOhN3pZ23LdGtR+6tMvSzAW5d5+CehiAVJkLjcH+6Bv2Uut8TSbfm0
RTLU0uFjc2hCHEV4cilCPt1UYiuGQqU10WGsNBu9qUSRZSaTdSUrW2lQEEPXEF3i3su04lbWEs8W
+GrvmCM6ft7IXa3lAauvzKzDPNsiWGd9OaPNUlUsP4bIxRZh+6TcpW5SP1UFuhnGNuRUobrKADb2
etMfM+KeKy9Dga5D8VJnAfi0s45uYtkIxBle79mQWwHGonTXMxGdNc3sZIzoVZfBgfMdTbNwFC7V
yWR/czK4YK3jhutwxsLqRQsP358c/Kjo2AehH129jVYNpNXrgRrMy/vu3GDc29iwSUOPORDdXhOe
1L1MkuluBJ99qkMdYl1CW3htjyWsmMQZQ9MrTDV0PCuR58yU/ZYvDy9zLqddOFjuQcdfe8WQDLWA
XqN4KeNyYxam5etNRAh6OzCtWY24+5kI2fpT5qbEqhPRea/pI93PSHwN+0neIMZxV8VsGLedntT7
Hm3OKtL028iaOT4Ly14rU0zcPNOjW8NWshMdx7OpErBgZhmuNzna0TcLWehW2KUBEaNAGJjn2QoN
Q3Xuay6ADNDi8LrpGnEiYIBTqe3m7qjiYtPL8hTIOv9IesvdMFObNo3J5hfWdnPG5PzNDAL8AYA0
6GJEBBY2/AMt7JMrmIBBMit8mZmHfihz347d4h4tg3E2Rne8Qsow3MaNWt3JNHpLdJjpZmkNqzkc
r8junVZmx12eqxveOQtNNkCt/J7oclxjadacdCONuA4lNQ3t9K4GOX5SxrTzY1bsl5SoR080+nia
wIKt5GjSToePulIITFipfRA+EFgH0i5zFsNgUpQuXxYfJ1WqxIVF7/zA/g6QdBwW2kB2x2WRGLhp
DNyzHZvyztFF73HHTwJPhvN8EhgY/UT2lMjqWG5npSvOqs4bbVtde9RTIa5wh3qyNsRG47W/Lkdj
fulrcj7XnErRQSSRBhM2zbi7Gb1YVYQbbrskCDdK1V1Zhtsc1Mi67vumsj2uS7AcS1ToTjIqOwaM
lywe7HijCrGlC5aom7l9VJQMUM58duJJ3QT2leiXwVxVPE+kAd5GRn2j0OfQKM5WbibOGsEoawzg
3xpp27QWysfJiBBV6c3X3IbqtWDEJz+PdeajA5l0yyc1vSthILELtnLJoX4SnTv6/eQGOzn0yvWA
im4ddDIkck+8sBk2Nzq+lY3S1CXjtNDcT1UjHgXMBX9MCLXPA+6RiqGzrJSDHUQAZGP9BcVxte7s
vN5SOuj7pEECGh9bBhge0zRvKuIT+BquopbrKTVXFqwx+AsGGW/SIRl9kSbN2QmM7E46ZrjvEx4z
VaCxd9Hy3hFgNm+LFqG/BHq+BWdnXYu6P0y1MexrAE/MYbVmuKMGeOwIg90pZMmdBqFFBQusbHDd
3hfYhzN3VWm1ntxOODVzcEbmKa+dN25m5tqyZhdM1IQhXMfPTXBqcIvaN74xo+a1EJgcTfJ1vDnW
Xi3Zw6Eg+LX92uAQ2i6CvlUtM/0qzIp8o+omr7QaZsShioyhTpTdTmy7XjQuCjjC50rQlNPXuUMt
TScg8PuOdzCexukrcTIYsfJYre6rerwvVFoiDOryG0LkBHRLN+vkbQgYZ2/IIWq2ErMallCz52ox
J+Vepj2RaKBGslUpC/fcJvaHJKHMx1Kp4fd2Mmg7joa+ULFaOu5WAZaROQICQAZDnZlQ8MeWstHI
0d44epsTeFpxhfQKOWRj9xhlU6MJfLxFe0A3EHWcLUr1LVVg6NPZxMyzhlasWzdp7TCgYSzk7NLO
SebjKGrrbuTAvjfqgCWSDrx6+7rtzedGi+tDhLUevyXu0beWtz/2NUBEOCaVwBbeYEn7XGWKo68C
Ta0PJQyAQzUFyqZ1kyJE0NjucZGEN1HWZfcOZmnbq9E0bCPGCSj75yF6kSg71r0u8p0Wh9HrooRz
0SbWjP3DqRXH0KgBMNlC2sjBB4CIvXRYH0bfY5kfZ0wnbO0fBYHbAw0Afbhu+6aBKakj50C7jPGN
2y1Rg4lJk9UT49w9qYFRvVa1Gr9wJocUu3l33RhzfhP0pvuhooqaqV4Cgyt22j8RIT6fcpUBuWZl
30k2st5NIvW4eNIO67C199k6dEW8N8t+n7Pb+g33h2lFWw4ujIuqqgb+HjmPXT+Zx8xqsnclIaD5
kHc6IgxLxsMdemXrkXPEXctxDjfdNOmKT6iqDHwtpaWwR/s/fkvj2BVsRmHw6KZFfzvalcpbOUXK
bYyABv4uVP+XZArSEyxhcit7rFy2j9F63oPYT98FhRd1TXGfweXSfUY8wT7V0nylpRGLVSIEu5kr
hu0+tTkcAb2JA1wB4E6vqa2HF3OYhu/4k6qvtPz7TaEkbo2Exg1db6wmBaJL0t8WJvsNKoxa+SbU
CTAVaROBZyhOs+vsSdY7WxnkVzccqcunOcC8pdHLXCVxAs/BpfR9QmMuhOeURntGgUJ2mTIa1Wkx
iu1Zc3Gy7XSVvtsk8EPwk7trw67Vl8BtA7EuYjVl5tkrIMUyEZ8DoBjbigBWJuZdkXiVgwOQ7Tlh
BIyyFouJDiF3aKuDFrULyQKD0dSjAyBhBFtyJmd/dGqxrlSz8q2EabwZMZD0tEbeaV3TYtgz3SMZ
D12OraJsV6OdyH1jC3D4cPjql7S+sNTCrtFopjXlM2oXWaxb4U64WtDofre4QF2TtAd1WbfeiMhw
v9h0pl/LsClxigBeXbHFByQ29Wmp+IObsiOaZPLtY1u1r91Z2F97s852MpLEIOmhyVAeu6XxBtE0
umoDzXh0W3JMPCc3RgHMuMd5UzI5D4k6RdSE/NghUTiazggdq94f6bC89uC4fFmY8msogvbOdFu3
AGWgqy8d/nJESOrQ8S6pTeeRjqK9uxVpNGsYCKFycMokeI5JCv7C6MNqCNWOxquu6aYtKb9KtMLC
Xfm5baT7JExvsb/g+yvsE/HXqxIUgt87yhoREmzBqXUBkLsqw3gRrkIXDTawPqnfWBl3Q0cL7S0N
E6bqZt2LNxcHpIVlRYaP4OVsPO6EpGKWUQxtgkUXq1tURuGpafV5PVD/7vUEr+YszHY1SyPbdKra
HYGfr62uzr9Hid7VPhE09ndoyHXk9Q0Ng9Rq6y8hlLg3i5oS1j4qEY9Pkym3hOZ5HeljyozHSBuw
+SZmpLgO4RiEqUjeper2hVcv/5BKlLG1GMN1SUPlKQsIA41NNdqqi86j1oLuWMsRwpuWWs5VWufw
41TuiGSFHZw5V5pNQVeN2FIX9Q8UpvS5cWyNMVYw0BuNYrOF1ioxA1fBPF+liiYPAyPDI79hdtRF
HH8L5rjdgIpukadW5Jy5RrGvMrI3Cb96kvS8O5/Mpvo1NCr7Fsai8h1hav2D/v9Plfxfq2SA1H9Z
JZfD6y/TX0Zb/IWfFbKr/gYryabW/uFq/ykJdy1s8qCQcPpoFNCXEfPv1bGxVMcowhcDBrD5RbH5
szpG+0ne09Lro9IW9vK3/gZGSRj/hiSFFSQMS1/aiNTJxp/a4JiX2r6wY+egVvl4pSSNROKnp+eR
8IT3vOjn/XA5l+xsyVbGu8dxdTm4LmcYWBzllnXNycZ21t8Kow0e05l65qpaDsEIYkaID3c5pYKi
MxSfgHqOTC3gwow/+XEyW2AUtTSwhKO+Cg7s9dl7vxy+fdU5j9FYMgWbL6dzezmpi+XQ5gzaR8sx
3i8HenI5263LOY/2yXp3lsO/4BYQZlwHEnfsAZRU4sxFhttC18vgo12uEESPXKdZx/Wfy3XyMi9X
DcFU6WkMAXfoUxN9KKQ5oncMTeJB6tG+BagJZmOcjOaWifl4Pdu1Nnguw4oPO1eUu7JI4A3ZfR6e
ekWHCH25C4XcMmg9lIY4Mn5OScBNZkDrLNvodZZhscsAgK7NPoheEDyGo284ubNtln4G9FQru5+0
KLohzIF7C67qXTxk4TacXedgUqNtVXicpCkhvL/PI5zI25mobxsXLfsbVYvecW9OCw2IkCjd90lT
R0KvndpWfQ4sCi+3hg4XpNWhC1KET41mzZBASgyyFVEeS5vy0jGh1+pK5yQmLIqboLe7c2/n1Y4I
qnKXKmrzFilg7XwXG1cJiMmS91WGcVmzHe5H+sjDcTNw9oosshvNJorTc8I5uWHkVXYYWez+Oevw
dFsd6lGaCiXAzmiesOUHxE4eoOgFpFbmQ4KGtahvCpLSfYxlXEQMS1akB44RssC4aQ9YlhfOfTSG
t04rPxq+SrdT27mK0X4Z5ceAtkqg1iLh2EPXB4inNiwUekBbHoNuTPZM+6o1g6zEwK1u9a8SqO+t
NZAXQkVg4ts3avDVRmVstBI+rTfGGnnObRMmj5WK/6C/mxUnLolKIH6kBTDQx+cBgd5trkNCyN75
dOmgI5WFmIMmSBSR0hyZJ01lfFIxgAenELTQKtdK3dNE278MJvwWZ9L0L6HD9wjIgiRP+l40IK6G
wtBMn3lsX+yAF2GoLLl/UOlbCJCxGXIxTzdNjiGdO33tM9n2kToQJVNwBGGtKtdEO+UoNpf43yhd
dIboZ0ktWMCwRr7KUu1KJ7v4ulQ13NOlOGNx2eH1No8zAS80iWsqFkJadzRbeO4LMyD3ejEFq8Kp
eQNFUaknhR6PtWqazvApXtxNnMztQc/rfB3T0trTLhmOnTHHq6HKmWeC7SH0Ip+rK6upuoOedPkZ
IJJAwVha5tZKivasuM3dHLEwUyJHSdr5gkDEszInfXfqUqwSy4rozyfNg9Lp2YmBiO03BSdwPJra
PepVdi0np8ngcpeH20UJjbiS9JchdHyKnJbIjPTWEMWjKyCLkb4DgwyDSNKGZzgB0TpnXOCDVuSq
RbiN6Y1NxgRutnKUoESuUM8NDwywI5oxk7u3S5hmemYB3NET/WzJ5d6KL3U9idrExC/ytcWQB6Gq
aLpr003VdTUm4xGSwfxkkEnEpAnMIobLjEZYFB3srrUfkHzAjRisbGSTathT6H9RyQDUVLAqjyVh
GWk436gpkxIYosnt3LM3pqF0diWak12nuMlx0EjPWIcN9mtyvjufhPfcH5hv+2GcVqccdMnWrvPl
aqO/qpYLPD2MyV7F5O6hJWjXwKRVRCo8lLshw0gezLRrfAvCb0SdQ56I7yguuIR44hBxjJ7aOSa1
m2RvpTjGdAduEqSO773KlBVHMybgVlfXKijqVSLsDk2jkz/TC3JuoxaVD6rvon1OHHOjm51yMtOx
uNGARVPGheoDqPrso5lE+2JDebq3q7G4Q3Ydrid6P5tMcu/r5xbBvCqalKmNkq5hyGRsulHc3cfC
KA9O1BivRsMrbRjVgJG5Kq4dTTYwWkwNxpeZ+mNbdayqYboPtRx7eq5o8ant3fYI5KM/gnwJdmpk
Jn6fNOmKcHG2zCy80dwm2cUM5JAfdbbjpb1jUzsb4cpIGHwy8Inmg5rJaJOnSX6K9Sz4EhXU3kz8
zebrdMk4mJU+PuokXO4aPaiAImjjGy7k1GdIOj8YvUExEJBk5tHdb6HhVc2XCi3PESf0cKQgWFIa
cCrxvlXR2bQ67R45hU6YQSJX04D23LemNnqSlWxujRkbWNSUi7502e050cfXCALGgxEtAnmENSNN
KCNlOiNmP+GtPJh1ewdhr0luwtrQcJGolbV0ficL2bP6PCn0eHblaNfxE/qIADZpW1odJ1GqOsnN
XEa97hVGl69JSKtWyKXHHIvDOL87bW+tg3QqGLHGbMGRIZDS1DU8kTCauu2g5g/DyOATqHa45iUN
9nyU2aoriuzOgA1OM9k+dKECB83CrvXPFOl/0UcSb/rX9+PrV1Byr8X75zvyz7/0u0cK2LCwkela
qsAN9ZkZZbsMmFSC7kx0kFzxECf+vCYbLu4p3Bj4B60lgErl8vr7EMn+jcktQ2kQ4LAd0FX+nWvy
nwW9aPJQ8gIqZtTukv7Edfyz3qJQu6TOo5SJc6ihbiAWnEz3MZy+5NrY+2Fomj/epP8oB1y+4OeZ
Fd/QxhKm4uxTySX8c6ZrSyJPiyB72o1jUt+B1EGkBp9n+6lI+b/0d//+XZxldIf0jmpSv2h8Pk3G
WrNR+8qMxh2xj/F20MfqLi3r3mesL7EkDBmNk3pYiSpRzs1gj1/++tuTn/BvPwDyVyzhBj63RcaA
LPbzc+06UuL6yW53zNaycTMONEwzO1J3yKYcdt2oPnAC1g06Bhv0ogTRSJ0gYxwy+E7N+9IBVO9d
aInNEBEMhS4+85x5SAHbp/xZMtpz2kaZMvecmXBVPDNoJi5LzjR9sM+lZyNx0tU8ImGLhAmGwraq
Q86++BxwsdwGfc7QWoYaA4elimH4g3Vzp1aj9oDVT57qIdUedIRct63R4cGhsff6/9k7k+XIkSzL
fhFEMA9bmwfOpNNJbiBOOokZUACqgAJf3weMrJbwod2lura1SZHIzKCZYVB9+t6954YVvWeSa4bp
I6X03DFVGR5LhT+izz89F+QSdJAlYQo1NmA9PJ0v5C2KZysx+RdHnUUXfbuYI3w/vouosQlm6sWC
aQwkMPmElBNrHXNqdPaLDA4vR7AYm+bMfpiw+W4Y36XXXjvXF41LhDluL5sRWZB1tw2xfXQag5E5
jmT36QHdXM6Ozg6xWY0bVATdqVB2e9tXcsFYgrfxW6s8frp5LKIMH3HWD49tPvv33B17O/ewc2vb
K9eK4u9tImd5nVDurrOxnr6kMm6elTlzZ1pRmwcMx7xDIxRJR9YR0AkjO7AzTx+jEtMXwlanLxST
/Vefnf4i1omLpkZaD6qc+6+5xPyimwYqTgWaehPlUMKQ5eBl4sQwQ+QCwrntRVxi6B3sbQM45k74
abRSVuKv4RN2by42BJo7FnKTJEfAczA02vzaVe2bJufhS2hIHCeZKo9NyM2dAjFuyOdjKNY7dVdv
TfrBR9HjCJMz3hLULxrRYVzcJexrO59e6xXTVrTQBJ+/F7BCwGvJYleVpsmiYTUvQGGGxzhq5suo
HfhTtPEgnC3WHM0vjkYD2FaxvOxG611/2h1dOntb310sh1EKXKooeBQhHw/v5JdPe+oB9zpxuROY
bUIqbTFtyCRgOFQKxXWl0PsWgNHEchXnBOeCH65p28XxnW/G7ZsXmfNlPabTF3uskO80vAxl1xY7
o6glaQu+9ZC52bhJE1xsjBFK4jC4j7laLvXyiJbkcrxPHb9+/jQGtjN3wvWbac/GPH0QxCGeMaXE
J2Stz6OBjyXNOg7e4QcObXMgJq2iSO/jyj6mvfdi2lP7hJBNPSaEeFM7GkW2t80m3Lhu+eLGwfBO
k1xcITLjodSorHTKjfIDQ6LWc8U1BCb3OpKjd62m2Hqos148K9JVXgzp8rQudq/OjpsXB0zDOXcM
7x4EL/wEIw9Rq9Rj8y0Jg57gEgB4nOqjYvP548KUl6BveuNOE7hO35jTC2O/qf8qeqO4mxppYc5L
uD4Wp6iTLvNq7Y9mdpAN3Z+1jnW293SGfp66i9tUUfutJ7yvT8izo4vcnCDj0aRpr6RvJ6H9NSwi
eonPQ0Ow1VvWKfc5s+qqSA4Ay2r3kMnZgJ5u0ta9nNox9k4jtCX3DiAxdAlXT1+scFrYEktvw/J0
t2kB9ex4Dj1zRZkZAbsBtLUbVH2lmgh9H08YPqfiRpo953SzvDM8deVWotqFaeDdzh06Qy/QDmya
5D724qsKU9DGDHiJEntOj4R8foEdAKq2jNVWudNrFlYKFZD6XqQ2hLw6ecP/mx7T2U9WtaXERYNU
eMvYjYyVOJEI1ft2m2T9mco63kEbtU7o7CMcoF2wBvxLR1kk2ZU7u9OlEYlhWndzfPLz8GQUHP+z
sq3Jc47i9ujaZgkOTLtrRi4ek8BiaOjvlx+JoO6H3VwHe+Y30xpWyN1E92trV0Z0zqHoXvZ+Pu78
lBe2zSvrnE0xwL8oBJozcSNti0QcszYGfGwNZBsJyLYZDcrt5dA11Fa+x3mAadKozPPoZdFBJda9
s4RukLLQX1h15JRbm2vP+HkcibNvI2NeccxdKthSDgdbZMHOt8aXuom7C9XbjKBtUx2TMbI21AU+
rZh4KYrjHtXhqPaJl7DnsYGHuyFlm6PlI7c5Icp3DgKPlSWLfpcMClkgro0cCo9+CT0coVTsGkx0
MsA6KYrnyIibYO1rHzJ5NmQj7mesrfQh0Q8OrkMH1Wlvqc7CnavoSh0F6yvDFxYRptOFYDZGhk9z
6WIvPo9zPG8ZL9pHWwssn2nKW9UT+EKEXd3wBE7S8k7C7/SXeXRyLMKMEcK+PozlxhmM5mR1/vxN
IJA42lM1Pwj02gkjgQjRuhcdKxVPN1nhzJshVu2pAJ679u2y4nEvBpy7CSHlruPeBr0LUzwGprBK
urFamSLctcZQbQ3sLqCvnYU36+RPgZ8wbTGncefGE1jFaDB2bQqHViXVbYkrYc0wYjxmGTm1K2Rt
m4Qp2mMZJta+zHjifadJj+Gg420EFOmyiQA5M5o17giCDK+sdp5ONNugrbkegpctB4/q3YXylMZz
cBFpafuo0seOM9mi36nctLhElWodUXgTmZOlfncuaU0+K1RGqMy9EayjPZb9OZ1gXWKIz813Ae2z
3LhB7euNmZvDcW5Rkwsgw3vMj97zWKos28xFll+4MunfKieHI2n17oCM1aI16D1Hg2kexrRAYQDb
ssfCqEnKBaI1vDa51axlOS51gWhvtWY07rcD8bThUGVnQ5clEUhTkHMiA295JBq9u4javnHXne77
ks6nlx2YIcY9rZLGu57sODvMaS1ebQbECGbFBN7LWCbwS4mU5w77UGnNh9zra8RMscfiLOR3BAXQ
yzjKNsXOLHocRYJV+KMusQYLeDh3ogiWd6CgTAhwlsSbZPHHBmlGfysV3vWcZcad0QiSAAZCRHfg
wMncSUwMTBVFXrpxfS1etVCzgInOTbJmdudJURX+U3y1GdzT3Jr67wKCK+ZvmhfUyVVcxivNJHhL
Gerf64IW3WopGOutPeAnyGHyH53Ary/IvpoPrtmPG8zXLMZdjlu0EnYbb1KvZ3OPqgZHZBIRIGwz
jU8qKg0UVeIqmT+/RdQ+OcaiSYcWvyzKzPw/4GEv3v+A8iRqW+uGZbD+jqG/GTZGgrkW0CtLJc28
ePVp254W5OXip3pModoXK6s1wnptVt20T4gWPAN84PerYdwkCXt5Q7H1LHr8J/20lL/QIp4Dqcuj
DRdy5SSu9RBWevoIJzJIkSUBdMyzaGVlI8rhyYtNe9UwsjsWmMb+UW7+P09KP4V4YlsDrLGgNTgv
kUfBCvTjGaKzo6IhxFwe8Pm0pzhiMaQcRjva5m13Wy4VzezAOB24MS/91IUbjD5cbCW9vx1oiIP7
+dj2zzcBXmzxdaLlHPmvA5Vq0IEzJZYHN6PyR52kvOvAp5maSAz6k0tBmEZcWZngdApIKqbX7jkH
sDMvSVzzYMLlO8Finc71KNonpVz3eshs/WWk4v6LAcJaJjs/njEtMqxIj/AhK8Nq/unLhgGhCYPh
9Acjc8xlXOrfT4IXzbTy9NpQPHVsRTxgKLmsh0LikjXZp05FrZtvuVh85S5F0J+PhD/bSribJLYD
Ilm+1GJ6/MkRliB8sEm86oEI0V2HP+rEmKBVS9fKGPYdkugNS/O8nejLoY5WVFC54PCKxp3X1B2K
u3x025OzyMMxaTXfSUYObkPi17ZQ9udDbKAhR05F+tefv7n3mwcxAO5C88LEaozj+KevTiPSEZAk
uwNNcLSfQQbrsq2iaddMmtUJf9kmSp3gg4zl4ZCFWCAMy/4W5uLrWCegST3KJcNDuqdE1VwOne0+
D6jXL7MZyqFpVs6L7RapvhSJqIdzl6bhMfZBGpi4f3fEGEzE7yX5IYky75qQCrHtdEW9uvg3KSDn
Xa2d6ewCFNwwix4hZbDC2K4y7oak8+8NL5g+qjAxvQV3whzegcZK0eJT945NeVS00I9Ek1Gzc1gG
GsCMHOM6kltm5Ati6Z9aXddze1sTAcuaEi1le0FBH5Ftu3LNzL93sWxskdOLq8KxQrjFLTWoRcuB
MJfhMZmNBOauZ5cvnaMK/yTLORgu2nhMuEgZoi5DQ7jdYo1PzbUSDggSGrS5Yqrh2dLo3Q0/CNJv
E7uE7bUOzMzAn8vkWFDSbGhK81/EFPTxxmQg569jMjTCAexoaJ8jusHfgRMwGnMxat91ZkomImYv
fnFSR81WswgjzteU8oG20O9NFPkcp80Dp2+WWKRRX02QvwvCwVv3nsGcpSJJGNcTB7cwdcXrlKti
12Uy2zOD5H0qRp7IWXKgSPEWPsqsfAlQS65nbYnncCydbNNhn+JQybWLijHMUCBz8dl0jLsOOenR
YuO4LWio7+MC9searI3yKL2w+aYno/nmMmyi3i9pLPPaFjtHht0NJ9HwYkIGuVIjh36/JAOnRjj2
VWvLOZqa1UguZ7s6jZYARTmMDPNKgNNTOSpUbQno0B63bo7rBpZXFtxWTqcezQXSYdcEXXh9l+1N
lxOWsD4DLuqZHUACrf1q5zSUkFmLKxkQAgsimNVExjWufAKxQv4ZnfC68WbekYUSaa20xf+Ixa99
A7HJVanmctVzOlx5TO4Odcqe2IqWrpw9suXoaNlCPxE03kR3uqzs9onJW3hhjbRZepFGF4klulMG
EvrCB80FF6DCyIzgcN2E9fCIlYPj/QgALVw6QAz6xVVV0B+CKkuHYKznj5C3dN5m4SxAz8Jg1YF4
lUpy3DY9OvwLLagaU39tufzR2lgK5+VbazeiicVYkAejKZd7AA3waC2vql7WdxM1LME7bFNeq9VO
d1Xur3ITWynzFzojy+E10yYH+FS77a1Zd9yZJqcU+dyLRZ0QzU2vZzoXTsijStFLX8cBtUFjlV9X
BtN5TvAX6oHu2udjiKCRQiJhPnfQn8bFhI6H00/t7WfHh8EikLFxyaO26Jy0FafgsrayA2Ktal1i
371QMXL3z/YAAA8ug7uEg9Fw5NIvjTxMJNOuADS+HtP0owvn6XLmdYPECsoVk4emFxaCV0GTrIu7
Vri6WlEAR5xTKMlUE+ibdmHKpXiKZkwqJkkSM7+IIZRNE2fmFWyikRYcKT60/wrTw6djNFuk+LQz
aNyN2xrY8jrRlXdtF753T8Fj4u/zh/6rzPGfsYYV7dPsMOIDCDG2b0lOx6U3AfBA+qBvY3flkcTv
5dzosqxxoo9Pn50aI2Q/Dyk1unU9L06kyqbZ05LNuHUsPv6zf/O5SeqC3m3dpO7RMI13E+415XKA
J2hdVhRLbW8yoP18NDNalwBUymPdWPGdaZX1BWAr/KiYpy9C2bdPjUUPDfwzPTW11Mojo+7rweWk
heZIsrgbdv+9KaPmBZcNTlizjS7GgHW2GdGso1tvuzezxv82FoWytp846d6nPJc57/TyPLfdsgz3
cdOfkR7SkYyygJq36PjX2USnc8bU5SFdut7UJcsuwAHtZckPYZ1Q/XfVxs231IqT6wCe787qluen
cDkAsBIxeOLnIFwrj5/lbRjRIU2KurirxoEukss26QeW/fC5N8CD6U4qJMEGntHSd6KJilrQvQ4S
w2OrGKMQrBRlCEwR++GTUrQABQlGpRJ2OQ6vUz+3HoSPviRT3EiopeVxKs36YnZg7Hg2RWy13AMU
d6AKcGKIXTc3FOejxWrmJsPjNFImi4L+nNmU9oNR1Sy2rGNPTR+K59RHtEL/wl9/tgQH2MDHECD9
KalTdJKa8rNnNQHuZPSEV4XwDtolGkdJDjufg1UJIJ64nJKXYjKH5gWbBg3qkZ6xk8UcFSSFs+OT
mmvTXN6y2fPwfC6zGgH0ns7RdGbanXzlVD9B07ar5TzRE3imO0ffdDRtvqB0nw+An2lZDP3AxTRZ
3tKB96iIHHYtsso54wENEoYZ3+mRfhnz0Co71kByTqMoaSIuS6VjclG6winwh9qMThHz0fUy+q3T
orEhjIbXEVMw3elaBtMlidzWA4I09R7Usd5LvjpBEQUvLtJYyks8aa991VFytP1cHvGZcYgRQB3s
oH4ZBo+rNgeGc7TDlFdlKLgGsjQ5DYFcfaIqQamn9IQduzSbiLoFEBzQKJNFdmwpJ5qG5DNCg0Ai
K274FBbzZWHTUv/8x88Xc6pythjDUt2bN7KnCjaVYz1LfaNt3NtAH7N9Mza80BlVZUL6FH4ejycb
Vc/sreBAzpfCnzmRjcG0033xody58beMj/l9S6M46ElmsjmZou4kWxYiPylczNj3NBL4xeMxKPPx
oEL3ee4SxJbLJAbhr9hC+eLDikaFJxnL5h/n6P9K+f4m5VuYE/+q7H9BuVx+y+r3f88pUfYs/8Z/
5pQ+FGNoMGCF7MXY9hlg8x89H5hHJoSBC+L1v2iu/yXnwyKHRR67PBq78Ic5petAeUSjwYTSosK0
caf9N+R8jEJ/ONJhwwcXxt9hpAYc4edgmwmzsENwwHxA8jtFW2+6ZJz+r6tx88/58N9Zqr9+BIWx
h70B9LJpQYD+8YiL77uE5MIWNMQOYuSQMhh6nc8l/b8mw/+PT1m+xb8O0uiDtPbSZVhUv/TGS6Pf
5d9GrH/7IT8df4OscUl94yNwuAbmLdCYdn7986+ARrH8lX8fssOQ4CIG2wxXAxe//k+Xqy8NAf+1
7fAl191bE/gYzmgmMq1bRmFeXJR3IPAgvhGPcHKoeFlEHL1Fi2TtJz2M+0x03aOdzo6FA6DPN50M
bvHGDN4mHfR4EXV+tqNTDElP6gHXVRzfZ3iy0k+G2cNUhBr+W5CfKXgCfCbipQrFhm5Rvy0bazgw
2F6j4Ek5zkSWT6pWkF6WApd/0SrS1EnpO/udyo+pWQZnM5z9Z6NCN0YZMaUwDw3/DIxyWs8mm0Bq
eMNZJthgVsXSIUSprsDgV/MXdMvE+orURh7Svvl4eU9xVkG7Noia7GHh7l27v3ALW37R9eTejrGy
9oYKym3jdPnRrRAXlcpydwRkQ2fTwroMzYLuCRAJWAN6uHMC0rDdIpQXwQwIp2F/gmCEz+YyjuEH
NXmElqlR6W2cD+NbJKvpdqAC6CFBogoLgPbtjWx+X1DATyRZd/kG7MH8xQdC7GzG2XrvuqVU9XpX
fhgMWFKMXKV8JPYxTHfal+4tWRb8oeUCMwW5bEj8k6tKQgX0J8/fVCKW2EliIGgZHJdtzAwCDSZU
ynXkceJRZW5c5Yn7Lsn2XY2TVN/zWX9xZ/s9Qtf6TJRCsuawnj3JAn2iyfGtILaltQhFI+hFNl20
SkcaHHlr6lXO8E8zJ5jlozL5e5Xme+Q6KE5V5PWPmYHDotRtcK7Q7V+Kaoy3jtdZDEXGRcBl5zBM
nWFD6ES3G+l5QGKygZp7vp+QvDnF2xBDQw4bCtydB+3sMOM8Z8Q6A3drc7nH7FrQus2He+gm6l4i
RlrPXdTzYISZd1smE0LNMgYgi/iBRL1Gbcmmc6/DiMtJ25QDetUJe2Ozdl7JMcrzY277FcyIJTJD
txlWTEXC6h0BA8ntlGTmfV6rQtMNpvkBMYQxTJKYe8vt4tcYFS0HQ/bgK3uMcGpxUA7UyiWVA7Bn
7F5DniArBCbhGm2ye8L10l60BqZ9i5PD0Y+EfxMbjrGnQnduAqtKLkbXe4yrdr6VUAvw9GEdO6i0
9e1j20mO1UqjJiuyNH6V8HBXkRgbuXIMZewbhn4fbl6EHzgK5bo3+vHcoQ9/Telzbml/0bjg6GNu
jV5GeISj5XrEqPc21qy/l23PlewHDaA3ESbHAGs6VHivL3BKuA8mFO9tPAFJ5cM8ax9yNNl75GY9
hXY8vNQwoW7NirMePUXyiFylM7QeGUjcCjrZm1UgnW0rVV1hvhq/dcBlLmuVRNcQF5yHMkIugesf
twdGau882sl04wycSRPRhTd4LupvU+qNt90EREjnqbzSfetfWJpKEDGrdy4EDB2r9cAeTdK/FzgD
N3KeyIocDUAiHsNfQsBQK1PQ2bhYutkEsjubcRGsat/3NjTNmt0QjwRLZL7kmE/2DBa/If/ucSY8
4CMirhZYzp5Hw9to+I87MYl+L5sxqTa9yPoNu4q7VabbnsvRnxd8Ygv2265Qt4Ep5G96cepv8iiI
1xSh84lvmzzYwBBOE52ss0dU6br00IasEZOY+cqr8uhIN9PbNehtUQQk0dHro2Ynfd2gWUuMfZcW
GXJc3+GZCCFX7agSIH5OXXc0OrPkZ7SckWOkkNsgVnG3ZXoZrXGDcR10M2uK/VDf1IzlX5HmSZax
oaCv7Yb7lLnxWrIKvOA1Y+I2BMEBt/DwHpgwlpkje2d6UfV+bDIYNDj6xLe+aKxXwhTpy5dRFn/0
kQJ40uMAhmRenD7/73bNMRmrZHecNJ09qtxgvB7nHOgTQ+UtqGdwQjzDhCtPkhaflWAh+/zIbBYQ
KcBUDGuFEQ3sYSnN14Lm8ddgAW8OHopnYmUdY/sJOuKAnuMUT+w7t9bxc+6mzeOQVdX+E+fkeXO8
zWbO4DlFPWdNE5KUVsXJb9Q3erDyGAY+wPNE5eRrxgXnQ860LJ7dcBVJk8v3Se3pyK279As9XFqG
xPw2WY0+NEY02cS80vDqbFLIVyaTrBPKd6gdAZEMakNze4aCKfjCJsnmhygr/HtL9+aT7IcZHGzP
rRMVHFZPhOBExmUkMwvFxyI+5PQFQmdldQoE9QLYwRE6jvQvufWhA3qjCSDWqNJJv0dQIk9FmaPd
73zvHKMoh6MLBdpu6Yry9hvhnmq0w61qFI9jlEUEhbX0A8GkbL0FrxVKWe+TAtgqiLH5QHYxVOGc
1smIMIJeBCCOJuphbUM9vnHw+n6zqhYTtOAB92NgaTNP9DowXYS8rlm/5+zhjHbM/qEv/PmRBym5
8VODMLdcRZiAmdb6bh/ts07U+7Bz/CdJQSpXKrNjSAd1QmxtVUd7m7S8GwQw0GYMc3gfQH1+qRab
5CxJ+N0sTOJ/7lNB+PvHZPJlteuMO9MV1pWXlQBh0XreOKgaTnlpL+1xnT3Xqg9vQezjrzaV99VR
k/t16Az3a+6J6Yqdyt+lbWpsJkZ9G4N8gEOAf/+S+K7uDsMaA7muZgZcOPrq86pLj7EfZ/mQ/pC5
M+u6YePr87PXNRb+c4AotZpptPEg7rTXmOegTettHeXyWE3S2QraYmvilsEGxAFJPcqeyusYt9vR
qtKpgIQImmwOYXATjhVSV4TueQ4zfYXOJN5WZcBoG4l/uwLlVFzDdK2OOGH9p4iQkL0E8uLRM2Qz
BBrB7Z9bDrE9AiKrBTiNKsCp1uZUpCyBlnVHmNBrV5DCx6IwHWlD1NcB88YNM1cF9oGp3yPOfQ+q
w4yNYkaiuwssBCglVoeVKoL8GuKAsVOOXZxcVXnnfITuZAWjsY1xuF23Qc/WjeERT0PbGIDS54rU
Q5xnMSN0eoRb9qbhSIoggIzY7cXlKGkYruE6NQ+q0fVOseBQAxH/c6Y9Kq/bhCZNp5hRJsx1LqcR
71sb++POseGnIS2ojYd/CJJhRR8QLxOdxYFlw0xoHaykJ+Cd9xnC+HCAptyKBXhl1eWjqXicKoFE
xIky69VMkI24FVhxZu2QjKIQ+pjOgPMZLrzrlIbfNiPU4zTrcb7tiiA4+aM7bUM5dRgv7EGsgD+L
dlVFPqm/cliC22uMyLemr3nnDQet4TrmHx5cA9UaXuJ0uFDSwCHA//Umd6wl4Xxu4wNZwe4+I7zp
mIexvx858S+/6DpItb2eI8CNALygSKmsusef2G1hINTbWaTGXnqNxK7rTfbLVE8hOoC6vUfvPRH8
nBnnJB5ulJiCVePCfRpz4z0EG7mz3PoJkp+1KrEbX/AzGK6bDEYZfPTdLgy7cQtT3t7HcUYgJHXJ
2Y29TuH+MYMtFWJ6ErOH6SqdbpCnELPc+9VbUBtv/exda7t3drZGX0Hd1h5RC8GDmLOHsUnndRca
yYHVas+FGNakdpCNGlfdLirCJ4ad3VrmToPXvmcgG46Lwczp5MYMpXHEzOrCuRb83lrQeV0phLms
2PWlFvGlqNMENF9Sb33CqABzOoPaz3OeviRq8A6FtpB4TEoPW6ZVzb1wfRtAE6ZMWvN2ek5zX9zU
dSGeDHqPK3b16rk3hHoTQ+DfB1bn6k0ZMi3CBj6f7CwqIE6l6mCkBViYJmndGzfs5hvGPd09qiTQ
4xV+6bWmab/xZ9/fIm7H8saUbl9Gc74jp4MjuVlmpyS3JmhKEpQLk4ezhZfoQDiZF3WbsUmcUexC
pYvi3NevlPfWM1TV8NKKlDTXne01t0ObY6a1GzXexPPUHOWURvvcSPudDBWvYlVhYy0iI03QxXMX
Nzr2Xt3Ubemg4YO6di2Z39YQtXcksXXPfkd9xZAlta+mMJLPRZkGJ5q19Vf0HGa8anHtPZrLDulb
lViZaZgi5KjVOc1C9zKtevm1lvBCEW2NJzyCw3k0puINPRl9udTi5jZKxjdDIKrvVY/jbPAt91vf
543NKyKCk1XY7kUnYWD4tNsdfNO1y1m3B3A9Idr74hDxvi1izypW2TCkV40xvRdDED7ZTYAiM5oB
tSzqRK8v83U+VNOKGm9mK4SPiOEfuMnGnzpWsrzMD8BLUMIyvOX2stueJk4VyCEd5EAWMpBezJs+
qx7gfT9pklFX5LdKBpkmooEIZV1hia+dkzv4issRmYwbtGrjURmjkPCrh4Zwzgs5l/ax62JKKfBq
U5w4gDlEqJhU9mhVDxyXfON9kkAoViPGH0v54aM02oXio8I9p5iRUWoWfykdQ16wKQK+6Lr8G7O5
5kveMqsQCtzNXhjeZJEz3mbFfmi8mJg5FJgcpmR96zrWWKNAzvRL0fn2EhU75qfBVu/JGI5QEELr
gjiB+uxQ2b7VwvRhFcEl8Y3iam4GpE89Id17WaA/GrlVF8g4caBErZBXrh0mVznFEOkcZd5vmdO0
l11CtEPPRPKO9/879iFcYOxpaG8D+sROLOdT1PTqpkDMsXGTMn1E1e2wcQXWFl1jfNsLp3l1DHql
eT++uJO+n5Xdk97qQzoy6tHa5+iZ91IYDkQQBZ8iWkTMadp2cIDKvlrHWNf9VJm7eRjgc/DEH4yw
cfdp6gewafyJxaVTwTGtIs6muZ28kheI+JeVcOU5RrILEx08cNRhP8G6/hJXgbkRSfTV1e54NoVl
7/krxKTqVt67mcusOOyuh0ZOr8kcD3CDxjDjuk35ZQQrYw/2hiuGkHnfJmjY6a9wUZw4+BoMqfuQ
DU23y1XGC9tFJG3W1FRTCn7Ig4UgndS+4QzyyIJcXGsx+6e2pVkvR+lvRVnH35qIvKayG0MoLU5+
5WuyYVeewSnG7qhudQ//IBnG+o7MVHgUtnGLPkwekb1Xt3Fm+DcBysiNn/v2FdGHzoeVYGJr8hHR
ACH2pxhv5XXtkWdWeoV37wKlr5OF/2Co57w2YNcW/b5iud0OwhE0rbV5i2jXxxQo1LqRRbOfBqe8
l6y4tOhrxBeoy/ZdqR4SBbVIYwQ5OYuySI7dC8Dn4JAnKTsWhSCkjcA4VE40XFDKBacR8iLhqG1B
/UsciZIkam9KKV6dNmdiE0okI6ukTYtX8ltz82wJFZ9D1M4buiWYFxguPijb0NPagFEWXWWExdrE
+rStXjldI7xdW+uZo1naRVf11JVEQSGPRR8c7dOsTzaCFtaDb/fvyN7UypwpVbrW6U7mPL4FHqcG
j7xDRtYeh6R2mDBjFTkxLpG1GGkPBvH1J95/D/ee/1gl1MZujIOXqrDc0O5466H3bhpzgjmWs79O
I9MA7X8LOIJokC9eZ95SQyFgD2gTGSq03tyoHM/uksjgt8D0zAIzLHlQhwEN50fqO96NZxr2ba+j
j1a7xmPCq/cFkmiXbry+aTN0zXpR1WDmNGqv2ZuRVls7a+uNLxc5aE0H4M+N0F+7oFBHAs8npg9U
JSyOH9u5vi7teiDd/DC69O8Gg2ZcJhqeyXbPebz6i63ll85uuHxaZCHEwR7/i1sn0J6mTgq6w9Sg
/jV7/iOrAr0tE1H+TfXzS3vXjsg7DKIQaabH0vfjDzN7X9B+tPhhaZg86Nxly8gH69KU2Hr/fA3h
B/zUSV4+6tOtg+rpF22ZVXjmVDJXPmBEUBcFWUsHsj4oOXl4Vy3z7T22vukvPqTfXUrbArFMH86z
f9GIQcKzbAPY2GGCYrViHMouTYDxijOp+5ff9xOIwA25a7zQjDACcup+UX4VLP6zEEZ3AJHjoGOI
DbixbZgjGqSjCeWtvRGTRQexnNNLhQznL5+/dOJ/7NTz+Q6ozwiwAjOanzr1ZFWI1CxQnoUVmHSK
LhoZ7fjlzzfxZ4Hg8iNR3CEnXdxkjAV+fF60xXYhI7s7SEnrNhhTqogkcOKr0iYRaZ4wSw+wxbYN
SKzdnz/6d88PSBrPXvDyjLl/DqXwXG0lttMtTZJpKxwPY2i+NIIDwwQU5iRUYBOGne2fP/Z3r77j
koSBRRDIxacK8V+THKdHK0qgLiChFsKsVQ1fsA/Ph8TnqY0Cnt8/f9zvHliHNQacfAj58efIj6Rr
TQtdBh/XS+8Bys2ew7+GqxKYf1llrF+4ksu9RIzmcgJnoTF/vqDz/J97icxzfOs/n80pVt/xNeuV
QfrLJS1lc++Hs/kNqTfNpJFW/J9/7u8eWtJ1/MB3HVSTP8sli8CR5H+Y3cEJEvfWUw3d/IQl9s+f
8ruLyi1cxlcmg8+f4yNd2GXKrVh6PleBAV7fGiCShkxAPtSfP+p3P8hFQAkqha58tERi/nvwV2hV
k52IiHIcWzwcY/NCxMHL/+wzftqNoO3YiNd5RixbXs5+t3fD6m+q5N89HDx/sOl5FL3gl4cjysOx
s2V3ENSul4ky7ZPd1AzKhjF7Sg1WmLYezMUejRwADeERbt/fVrRfXz0MQIQEYq+EEM2D+uO1dD2h
HKMB9Z9YaJtkI/0ldaqFf5W3x0JE9ea/e135vADWIXWUbQU/v3vtooldbCKHqtYUKP50G6RW8JdS
4tdn0WGG7gHU8UP7V7l3lFhy7gBIYoFK1LoXTbZuxHAR5Mwy/vxzfvNJ/IhFhuxbngNq58fLF/VZ
Nk9T2BxY2ghzM/ozYLIH0eWPf/6c39wmK8CSZHGvWLmWZNh/P/K+qAon6oIGrZy57cpvRliu8wIL
2v9h7zy640ayLPxX+swedeDNYjbpk96JFLXBoUzBmwh4/Pr5IqvUIyazydGsa9Gz6GkRmUgg4sV7
996PZPz3r2S+3WNxRP9yqaNyhR6VS+YXl+rQs63s0iaQbvDaFtlk360xdMyfJod6zGH+gWWMGJaV
LkX4DDhGWwN0w1jE9HdrNrTRCmnRAC/sOTtzEDGftdao4VLCTxrmnANtUVoYaJgWca5q17nZpu2Z
1xOEPlQdHWwsFbhg6TiSS5jMH3zR41h0igl2cOZ6Oi+AgS7vaG0mVkOzAnhzu7mJ26eAlMUro/fv
JtdNXgpsrWedcqzIHMrAmEUbL0M5RSDm3nWJI3GYzBqizpZm96kIORi1LuFmVXGH1wSwCo2losoE
yrmBfmNCQk8oU7I8SdAmiqAncEVLtW452pW9Y7aNZqn1wSCOWbqiheddZDZahjQLwuXIer0KogGV
UzSubMqVgLtlapwb8dV+9UKIJO8/ASeeNTNAh4CChUgL85jaEBa9oPqYuC8pgTO9EVh7fvVxF6US
pN4YWsPu/Qu+LXjw5SPkx6eBPR+z+euHW1TInAb07LvAb+09/VZwIpFsL1yrbrehH7UXMa3XBzsJ
ovP3r3zi9aWaI1DAJEfr7ZlDRlOvxZ1b7mhzTZ97kie+QPcwHhzDTX+8f6kTXxKBB6sRvQ7+c1w6
MhflvDl15a7oJVOR3mCIxyQI0Fxayr0L0MVfNgzYp8Vg0rR//+Invid1lQXFwrG5yccmfi+LOtpO
ZblDsJlsxUA4/Bgh9Ugn+dtlgK0WKcNDYUQCmUJi/bpQ0QNqIhJv8h2RDE/ThFDT9EcygnLL+u3H
lHIDwRTCKE4fcLNfX6luqgpqXJejK8CpMLs0Xq30ehgcd0Pj6fvv3kAbz4ZBfUMWOXKOo0c0SvK6
tHEs7JDVWDutnsqKGSIznSZXuYDvX+ztC8jFKG0oDYizMI/dSsh4jdjtCr6ZZj/ElvYkZv97OloP
0eB+UIOofeP1gYZLcSx1+Wqs+c7R90IWnEylhhADW8raolcaVIBsvLyfF3PZn9Gm/KgaPX3FgFI0
UDhzlQT/6wOiIYokyZYrCqM/y4L6pZrQf0pcnx0y2UXcmRfv3823z76NYZlfT1UdXPHoiXQIH3Db
0Mt2WtedEWq+s+2MODH9g8u8LUrVZTgaWr5H9XEc/9H7+pgQcprtSHTTHjSvtPf1yI74/pd5u4pw
FYPYP1Zm5OvHHL9RM0cyu4xsJy06WnR6lnna/emV7i2OMgbqIIysqfpglTSPIzgIETwsHJ5D9Cmr
5dGrRoJTG3Dsy3aBA69jIHiEva5GKTsGTOkP/NBmUgQYrcJ9tPTmoGbspXvbdhTRPmeOvMFe8TBP
jrgLuizDpI3l91AWiMp0zpHFuZ8Cc3B3ICucDz79yR9GJSQyDCQE5viHQZIQ50w2CFMl0n2dTkC3
tJE+5/s/zMmnDF0lLaXAVAk0rx/rAkuDW0ZVvkPUTBJ21e90Qj98r/2oajnxwuLEo7ZlHcJ4dPRT
QImxwNOWLERjbSFkCeP96Orj5v1vc2oFIu2FNpzPoZx79/rbzKlujlGnZYiH8PgS4qdEMRBIsOl+
7VP796tozozIRNkywDwQo/P6cn6buD2Cq4yzY/hd3TuZuLeFDJ/e/1anXh6ftx3AIv0bOIavL4Py
ugRKwMuTJ45/kynPtxE63xm2VBsZOf63Ia/TPd3C5oOt6tSahyLWpq4OThx6aJ3qsYXvcBdF5nVb
ai9zCtsofazT+Z7l+oOrnXrgOfYAfLQ5Wb5pkuGIRkJaN9kOE2C2JafGux3M9CMvo3HqGeEmQsWy
AVkiX3p9N4POHDvMz9nO7wb9MYn1akNuIno0uEk5szlv+JQaUJa7qu2vxVRmVw7Iim1MZPF6nmoI
cxFJYoYgCSIffPQYHVaVD3ZS4+Sd9zhh82ZaDvXP6w8pw0Z3hqJgtxltxgSteDHaoFqiKmv2iec/
keNYLz2C8i7yEmhPNvQgc7DFxCg6yKZsz+qhwKtBy3rhAoZcBDHf4/2n8sR9ZKZNCepBIFH14euP
mHt8BuCA1Q7X2Pd6NtqNTsB1FeboV6aX96914nYYB42xoxq1VN2vr2UaE4xFv6W0D43vOg2HVeHo
L81E0poXlCrrzW0/qDBOvHSGwcSOioYd601bv5c5ie0AG3dD6nyGrqEtTVQ7zDHkvLBIcvkk5CBW
qDH63e9/V8Ogi0lHigLxeKW0ySxMpN9UO85qV4JcTrrS+S3deGJos+gREEr0wdN26pekZKMNYBqc
fo9JlbwrQ9vY0Kc0PRLLyehRJZRWezuIoNgVLgfp97/hiT2HL0gNhQ2Wfu3hDf2lbQogAqduxa0d
eyCDuY1rEoqfgJfueP+fSxG+hSeQgpHUqNcPTu3ZSVuAMNgZQVXeOLmYF9Jr3fOkM4wPlq9TzyhZ
XzyeNsvKm/Z3jySunOkM7Jqie+ji6ofjiAeYY3KRRJgkO4IAf/82EiZnmg7xZlSIRy+gMTJrM5u5
3M0K16Z7w53sJEkRrvvBhU4szLTUSamz6Dxj41C/5y+/Vz0PKMBCjoB55DxFI5DDWTx88F0s/sZR
Qf/qGserskZwsI2/eYeg31iQCl6fNU7j3JmdCxI8H7C4kfO+cAZZr4ixiT5Vg/QQCzGr7XyZ0fzr
tLUsEya92CzX5Kwba9Iz8l1itfKMMND41iTpf1lOEPXCWi+3RYM4i9PttEQGG+5jBxvsrI/jjWNI
tLop4/u7OQCZp5cG7raqaOSWSLkw4AA1RtdprlMdVnBzyyyR1zGQnq0hmwnuIBLN3oqLy16T/Y6w
o4ekypold1ilZdE3XZB9Uu8QJ5K7NpDFEXaxg1g4G4g0s4DKJ2m3ef/2nno22cWxFjI5ZE5xtH7C
qiQPzuXZRCb8Isb2xY/ra9vSNlZRrQFg/O3A+o/BFafecGpuij3a9wyEjq7nxFMprGgqd62IVc/p
ajCz/dCWHxSvb1t+Nr1SBlv0MmnTHUfs2WMWW3IMSAbWs9sagCGaQf+byD4xhL5EkLLsHPNLJMsP
jkzHueJ04NR16dJyRzlcHxdkQV2Ioh4ceiLVNH+OiQdeQGbQbjG6wN9BM8MZRzhFuG6zXqzyEpEg
OCEWcmH2eweVv5MO2t7SAX8arV0uQ4ShPHD1lnknE+wg/QoRgoP6iBSQzJdoFbSGS+/Fm1eREd4D
I2qW/uyQDdymxAC1pGyvUz4PDsL6B54P44ag8Xlbj4PY4Ojivy9mjMxNm649zTMfBSlRH/wUp35x
F2usFzCG4wdRP9Uva0SiN05RZoQ06+3LxKRwAU5xmxlt/8GCfmot+uU6x4VRX/fkbwdDufOdXF/i
kO+WRRyv339dTm2ILoE1zBWYt7n+0a6hC9jKAm7GjqETaBBSIDiMP1VZjKa+mT4wnZ28GP1KziwB
7rbjQ4QrWYzKnHdFi92Ck+i87e16gwIULXWbfHD7Ti0ELm1/dgsse2+K33yaLLBMbbmTqbw1Gw8f
fzg9Vbn8AU7xtojdD+6kceq5UDNvDrBICLzjOc3cEArn29Rp6ZjHuLxMA2iEHMi+cuxVZWnxzq5F
u4Sga90lehjvpghTQ1QlZBJHfrYhb2r6hKWXNwojsj1/cD9OfjwWRNpI9G8ZX79+bIcxJOIupswZ
RP3DCqLH2OzvcwsdyftP1MnreMQrUFEShnbcKm56bYphYBQ7TqI13Zz2pZw0cko6+cFGeqpspTmF
aENX/8c7eg+tIcDBgfZy1+IZiRskrkN5KyvnLPWN67wSD0UefNCoOPUA/3LJ44I1nW2YgY5e7LRh
3EZd9YOYIsTt7pms+g/OHNap55cTKUMyykfOwkfnonbw7XoevYJlxpy+tHH9J8EYRMGTOLGkfRst
tZr81IIVeZ0I5TXQDKXMlIj+AkIRbJoqT6FQACATxwKuNnxGcSvvwQ1UK5+orWURNv5m9Ab/0XdY
NRdu2SCY0pqRgDHV2qzMP/XBxM5CAMxY61/SqrtCikPuESVf4vcDGCQrWXfFZN7XiK7Z7E3ng6fp
1F0IlFOXFgfP7fEAlizQBkhATeVXw1ZsZwNeo/3k1M45PVNoENPwwQVP/cTKmYVQxqPZenzb69SI
JkExtEuI9EMX15EkAF+AYBNiIcNFozTp778wB+3EUUGIYgYMOoAy2mjHe2ykTTlT0rzYucUcLOOh
I2AnJmqjtCbnPK7y/LE2Ab6mNsrJg13AjyHhFR286xZJ31Yb4E98cBtO3HeKDWWBDjAGvjnyBu7k
k91u5bsMyu46lpN7WcaUjVNakeEqiXRDF/n1gxtxoomJKoGuj1q1gZiYr5eoaHTmOux5o5s5RMpK
INkGQaq1aUKygwPPBdPtOignnXwdRDJeTsxkcF7Yxur9D2KdWMOULxw5hsExh0zl1x8EUFjkFm1S
4FtOLUYjyteQWPl8i7a6dM65M96e1BHnHItVQ+AjTWRDK5ijQizqbwZr0DfTFOqfY5vCG0yz/pmy
uNzGA48UjilSQsbA2SLJ/zEhxmbJ7te2m8ZrtMI2yR9luyMPxwMf13krPzonJs+6z6xyvOa1xYQG
4Gl+iv0uOMt171nvpuyDg/mp788EDA+6pyb0x40j2m1p3rQW3z/PxvsYWdpudMfkKTG0ePP+vT51
KYTXaA1wo7NtHBUgDJ2EKNS2FFQQFmrhKzffWGdnQZxHT+9f6/C7Hb9pqvtrcXplGzw+/peam5OV
lHA4IP2BeCAGxpi9ZtvYhjWBDqWXG+dGpYc37WgOV6apRbfkUQVLG7TbluTjf0hM//rxf0mat5jR
sZ3/O0rgTXzDPW6C+F+rl6xq6Z/99Tf33//7v/7+hz+JTO4f6MOYguMSRLaJ4O+//vV3igP9uj+Q
H6KZIdvhiMrk/HGYbfmW6r2S8ffvtHloxjYnOGRYqhYmFuG3oEzoAVkmfnncmK9SVus6bR+eOTVx
fb2MBHpTtmEotHObFOVbH0nGerbxChQKF+KpybI+9+Ydcg5gIgorYijAiG/48SrKgI5MCj9iNciS
DdECj0x06CTkP5fIGECWEEMZrzMoJlFt7eyMA0ioACc2pJMB4slggj6Bn+AvNYVDYV4OGKUBkYKO
guytAzdFALe/bxVMBW6ZB3ciKq5sOqwPpYWcvfFaezWRt/Ndh8gyQWZJIbQw8se8H3a3UzABC6zA
uIjBgehCgltxR6Jyd1bVvjiHk9MjSVEYGNKOE0A35Qj1z4XWisx1nSpwDMbuYNM2wGRSLObuKuJ2
XkmXGdoC11a46kfFoPGI4osXk0LTzDqQGl3hampHOBe69Hd5bt7VOipoS8FtCig3pNQUZPYAvol8
UhszBcMRwg83rQ4ghweGwFMFzREKn5MMaOzxK8GUaYvzuQWy4zmad1Yo8E6oEDyd7dWb0QSeiGVG
MXochetBwHpPcKdYDVP8CA3I/DQUjrunid0/lwr4E+OWXumTVYVXtZzgoGBzTrB5Ci029HNclNZ8
D7CI+KZ1MlS+9i3LR8ObF1XeafOmcxuIWV1ZNfNSd9BfYHBrRYtTLp3uhFX6VxAgdYXsEyjO5NSL
YVuYjdyZnjNugRmXgGIM27seC4XY8Vq9XUzEdMctwfpkUy7aKHEuvEzqJM+OOJ+0bNY4YIPFyhdp
Z2dXoJqxqq60YhyjeVvVcpbyskrzBIoegTZU5g4+ib7xCKjtCQwszzwQIK58JlnLATGPiT+DyVMl
NLwWkmiDdLgN26zYlhBgvOjaIuK1HzYY7PRu3tpzLdu7oJnMyf006F2j32v95PrRmi4x4YcgFkmk
MDeor/wx4QO4FOLj5ZCUUy02GOpL0Hm5bjxVfj3eDqOY2SfTUpgbMzFSzG4a2hyKVPQ6Wtc0wTpB
WPKID0x5N2YPv1HrFuNlZqD4XZSBwIgZiXlFPHJ4B05Zq5esJKJepFkdPxL7ANBeSyfTWBb1pF+j
B3T7Ta55A4kGIq6I22zL8mxKjXhXlTm7/uxZ0RK+4nQvw9iLcPbL8SlLIGkvHOFaX0Rsm6s8KqJr
gvTFtUsQ9Lrta3InYqMctnwA/XKm9bAuIgGmqcznHbqA+sZtZPkYjCTNwYcxODXaU6qSbANDQlpM
6fb5LvSU2tNoKTbseIuoHcGLawjwFrpRevzklPugWomcWRh9TPSt3rR3Xe+VNyhtIhyiNg6w3rkO
Ukz0YV6P5yRJUekLLZqfD6v8P3lGH+QZsXeoIvQ/b4hXP/qX76+2wr//yd9boWGw31mgIqilXCUL
51zzcytUZ5ifEUbmH2g7ybTlrHHIN+LQ/BO1ArpFp+jl+bZp0TC8/p0II9wTR5ufSxOWy9BpIMOI
RUcdtH5pk8WtPfac3KxLL2w80tds8NmWoUmSjnMSx+NCCE6V1Rl7pzCg24l+rc+0ggaOQltMY+KC
wOHO/IwLMLuqvByqqhh7y16ateAB7kD1PVq93ZOkUshVGyF7iGuU98ug97E51ggVyY6AsLDthsm4
6whCfS77sL+eZRDiE8KN1pF8JFlxRSiHTVKgDPHIMCeSJMN65pGKsHUDPuKijtMxw55Y2elKm0hj
s6fJYxw64nXdcXyY8fhkqf4VnoIKZJiy7LvwNHGdRPiKFsNQjNdY15uIDSfku5PGr7ruLLrevpqk
PW/QR431lrWP/6/VOLV51vnEcghS/qZ9hLuHHJtiGoG88gErbL0ztIxKEK57a/o4cAI7je7mNGOK
CwqPROu8XQ0xMbBs+FW/TRkg7AjCKYm7sCui/hW060biMy1Xmi3Htr4EyfuprevWmwFHQjJpxY7w
jaTbFqEZWd7WZ8VDYCkTfdYxNBWy1JcZgRZXrOIFTd+W1XRvN0bVZXBWRIzRieoMa+468XMtH5/o
jtmNddcTEbiQNO7rhY8tpce8L3o7UAZ69sYFAfGSfBi/9qNFp6ZP0dLR4jS8DkGZkxlC9ujA9tta
BNUKlqj2ooGqQ7kkdKWHJY7bCM9NCUga2WvTqweHyLx5TJ15o41YJhZZ4Q55f9a2XVejJiU5rrXk
QjZNP7BjZIM5NMbnKIxJynlmn5lK+Z00ybYgUiSb5zz8a/b6z4L30YLHwIRT9X9e8C6ThoVJJr9W
/8xs1T/6e8nzgz/04Gd1r3BSf693gfMH+Wm0UyhA/nfh0/9wmcSCKWIWi4RV/Z2fC5/LwoeyjiY4
xB11Jvidhc85btxxZma4jBqLQsRC0XAcIC0ptEUHr504Dn0UWJ4ilzoYIzVRVrVr9896VHhwFJ3q
LkGleDXTFQCRXejkKwRdujY8lYNE3Ma0hrqYXcd+SwHlaoC0A09uxyCxztqyMxZFnwDMcPzRt+Aj
BDYxvNngQal34vM+H6oLPQooiyszv6hjmd0opOC20IN4G0LtJGYrt4mhKTRMhKQ0b+cklvuMd+6y
ayi9ZzTX2pJYDqZ4xUCyMjii4Quvz5StRg/viEWwPI51s91BEAjvGCPYVNN0RvedCouZqxcvy1Fa
ZxYRc3L02zX/AzCXvTtuYGu610M4Ut4ZbsB4Q0VS740ptHcZNtdvQyXFn16dBNdWWvp7qnD5IxqB
5BFkXBs3CR5r7LWWvLMbezhLM085zrN0AhKVmj9SvaKqdVI4IjlGBrLtIvcq0svoHGe49q10kS4v
DAJZr7RZlPspEZ97Sigyx013m8V+/ymu2/Y+CFpibIFOya8ga6LPUsuygEGbDdvUjdIO/WUwLzq/
3JNm6SULU6GaY4iP4N+J0ngRB56zaQ9P9LxMbnKZfwXk1+4CRYE2FA96VmToRJfX2hw5Z5ls6zOp
2NHgj+j/OR65HqCNzBXxcFO80KfOlPyeUfaZ+BgObdyljr+myNRmY+XnEzjWpawKly+qONaNQlob
Cm6dKsz1KML8oSrt+Clrk5hJclkjeJ+gMa3RIBHloh3g2fEBpJ3w7JGDBWWxO4C2uwN0G8lEuIln
MnJI/9IbbOXguXNi7SIIkuPwZ3Lgd9ejVTItzhsmc2lc3iSuAz5UTN5FJKt5RSx0h8PZLy5rgjUu
TEbY0zI7YMOZgYAQdxRNPDyAxYMusr+KcbBR9teOu6UQ0KAQ0IOnIxx5q14xykl8Nq7mwgluo3DC
f4xdAeoGqbHAzV3pYBYO+m/EXGd7sFR44Q9A9L6BjQ6ydTzHAobrPFXs9EBR1IEZAVQPsZ2la0zN
xncx6E23iPUBVO4BxN5PmfHcBnlYLkld7m6NrhRf5KSbS0LCjJdMWoSh91M73TXELvs7AtOZ60s/
QOsCj5gjuDVivzwA4jvFird6nfpGj+2vnSsYsho2D+2S0BdEkVHpf0mB410SWgGAflQseli+YOmn
VCHq7QOuvlbkel8x7B1Fs5eJ/VXT4du7tbQuSSeYfjgcQwXPhFGV69APy89p1DUG/vO0JZkrL+Vz
6zEKXAAAqTEyVS0Iqr4rOHI6wUVsju2KFI9bo6FjimGC91nq+NNhothrP6/nZYG0aDH3Solo18nK
joNuPSPoOiOsyjtz9EY1GOLU5z7Y6bbqOlY0iRkHRzdyqp4w6juTVOBtlejZuNKCNrTXtif1Z5O5
FZ0TFtPe1MGGBmWRpFuvrfM9yE1xldmhimerrPZO+ih8CWUuUg5XKUxhYbQW2vM57PYhJ3ifwm+o
v/Qe8XA7W2M8QhxVFC5w5TbXdiO1b5XjEUhDuEt/M4lJY3GZycyutDSQC0Z/PRI6krrcYRp+iDwe
nie7NC6tJgmLdTuQrKViXcgMCYBQX8dTEGYrcoRJE4kHzmKmNpjkp9T3UQahG8EEsXEKYFnkmVi5
MC1tqs5VrzCXgQJe9gp9mSoIZmXYYjvqxUNUOt0Wnl+4UPnN/YKQduQhmoJpBi1YTaED2Jwtxdrs
DQhDldUVa/3A4swVlnMkjbrvzpHKu+h0UCTVyROB/cwtJ88uwXr6tJ2AfMbSMtoWeIXif4ZjSFhJ
kLrXRjqE1Ku5vHPhod1xCohuWBZpOZDLu++j4ZFWUHknmLHcdUYTmqCc0/BxIKIb3gk154IQoeEs
hnnz6JeuySLF+OKOaKTyRu/G4oYhkNjAKCE8OclsuhxFs6z62VynjiSPx2C3W47FlFx1ZtBthI8h
lZq5KOCD63xcN0Np0OQxN4bQTl71AH08ahX3Qhh8/HlszUsSmkLUUXMb3hP/4u6JwRhINNB8sYhh
d/+wZm26LrWoI8FMExXpHVN4FUCbuZ95xvcRX/xbnQiY6iSSbMcWguwYivlLxtANUaIguTUy8mmT
2iR5jEaLJ6tFQ5m1DutRlxgzHOaZCIsECSMc7BuRdxyLhGldh1Xe2ESbZQQNz+G+clPzUo5VRHjV
bIMa87vqJpo9KI/czwcyIowLYrOxQNqaR7SG1K4zuHPW2jQH8hmDOf4O9T2h3tcGbSHFWHMdItHP
ptmbbs1MDttgCoJ9b3TNowwrQvANp9/xPrnTAt8VGUW1FxT8RMRGL7DR6as2JRB72VmBuB2IPCUq
I7WILmOQAGgnIbtN5PY1VpYQpHow7hs2RsiLdNNJhf6mV0nwzWgsk6wOsi0+J10ef9GHMAPKptXb
0oo1oqN7lhoev5hN2s4tZ6nsipukT7MbdJ/Dl9rzhlWGTOTZrBLSviZiwNpYLZpMhE2g6RhM5rWU
plndl1PwOTHJQlr3JN7U56iDOmOpl74Zkz8yBM+JFmb3DjRfcePKBoc8ln1BFLrrZqCEUkPoF3gT
EvaxwCh1AfKKgPElGz93vjJnujkiWqGxJ/rPil1vUweut4xL8keXaTTczoZZpeetJNmEqHAt/uzU
lpO8mC6v+BK2pe6s5UBitEs/i5aVe2kY49iTQxPR7O3OeGRNmeG3K10NNVM4P1P20jbKtPJb2o/m
Y9B23oMhIsK2RPIgSm9aA1wp9p5oEM12fUGU6Xjn5vMzCyBxi/FL2rrPXjd0X62qoYKgHR0tGqd7
9gKM+q7n5zeAItekdWgX/Dhk60nik8qsFX9as9OXi7YWKpxPWKSkJF2S72Q1tbeWgxt9CegmFota
BlH04LudXBfo9W7jmXoH3+rgFNrin3bR/2V+Qn/GpXPzn09PVz++SkIgXzeM/vpHP2cnzh8MUw6O
PoeBq63+3s+GkZqdKLPzIRn7MCD52T4i5lrHOY7UzQu8Q4/o5ykKb+ZvJF4jATpqFzFvZ0JC/4pS
XY3738wBO41Vlqw1iyF4H3Ns4AWGkmeBrZ3Ki95L7Kku9olan+PDUg3ya3hw1PrdqJU8L3wW9ZKP
fynVSm+qNX88LP+t2gnMw6ZAcoK2AfPQfbbVniEP20evdpKg9ZMrU+0u2WGjqdWeUyMsWRIwZF0R
iOyAlWVv0nu/YMvTy5tW7VzBYRODiJ49SlJfzuzDJjeq/U4HB0hyb6yZnO+q4C5HWX+HnfyRuMt5
T3ILu6baP124J3dsy/JujKxwY6l9dg4h5GiD1ZI6E8zLEc6fytwa1yQiAURJFLm7UwxvT9G8kwPY
21aMbyHq5oYRV/zE5KWblrqigVsRXPAg9ox7mtiwwkeXzB/dpk+m6UxlJCi2C180n+jCkCeBXhvo
uN3DH9cVibxUTHIdOHlGMBppoIpYTtsluRBJydGUXLfmS3KAmwt+w0+5Ip77Qx9vNEVBl6TSUk4o
NnreQ0lPSyAMRPbCTidblHQQcOpDlqYbjy7balas9QbO1U4fquFijElJAeCRXMUHPHurSO2T2nEz
6mAsvZl57QOn200mbHdP6MOF3TAnYmpovaSKAZ8GRnuPvobY1kIx4kuzblXmsunvIQ52lzNr/EYY
nrYqw7y81Vrdum8VdR4rQP7nZGJrNRWTnujR8rqAB3RlgXaM2EY/c6+oRuHSBzdCke0tmZDdrWj3
Zcu8ZyizeTvojoZGV44cIprm2mjr6iKl/bYMoP2IRcqDEy0CLQi+KQKSXAppsCxrs1XmS3RkGcKA
Mr4tm56gaDcQ7XrC67Uo9Krf+FCJFxTjL73Z++cldJktcQz1lS2NaNmVZK1q5twhhoxgMhsaeSRE
9qQXNRJh9M21v9N7N/+RllF6oxMjwDMVzdeZk9ZMOZxQ++bTLygWYdQYMGMGNx8XdFy68zJxPbo/
xAkmGYEEwOjSVarlzufEKPQnOabjhRtk+jq2m+4y8WqOflUt+ltwJPMzyCAmB9phiOAk0QMACefa
Z8Ig1aihV0OHRI0fTDWIyA4zCbgxzCcMNapwKtHR5lUDDPcwy2iGkrlGokYclhp2IAqWe+cwAfEP
05DwMBlxZVg8sozUN5ManJRqhMLJxlknaqxCvAETlk4NWzw1dpFqAFOoUYxUQxlXjWfyw6SGd5tO
5mF+M6pRDlUCU51aDXhmNepx8OWfdTObOzoqNQvqNZKHN9B89es0tAzEsX9NjjI/evSMknmS51Yh
qCohQESXCcF1c1F9zw9TqE4NpKzDbCo5zKlSNbKKejW9Sg+TLDL8x5V1mG/Nh1nXeJh70T8db+kl
G0/yMBeLalMyJMv/GplhXDxM0Jj1qoGa7OuI8Vo0HIZt42HyBlxbjeEir6jbO2LMun5Ht5m3/Wyu
zUabl62fFmO9snszG+5lOkb+N0hiYVwuYy/XB+dT0acDCha/djQoxB1xX9/BMNdGtiU8QUo2Lja3
f7qoH3VRlULn/Tpg+NfupagbJss/XrVS//qXfxcD3qE7yprI3OiXTqpn/uEgOkcA5tPK9PGV/m8/
lfJBeVzJdlFlhGMZ/+6noqIgkpv/Ob79gwnW+p3KQO37v2goVNwQfwjhrBpM+W+Mh7bmjhGHvHmX
lU68tGY8EqYbPf5yU27++nPv0zC4CPk7uOH5nm/U9W3Va3UQIG/rMpNgeq+ZV7EHaIEY7Hb9/qUo
q958HyT1rJQ2kss3NvWqYEVKI+Kdxz4hQDdPsnMiCcKFUSF0yKOk3ZHQo0HfdGwS5Kfqg8u/uZ34
XmFMcRxTNiilcHk1lTPz2XcG1xQ7mDUPAByefNLU3/+G6k+8+sXUJRwstgGV3FsPp5Ta1OmhIXaO
MTyMjvXYBGBnO1yXpO4JntJ/l7Unfjms228vR/Me8Qxi44Pq+PU3siJhu+Dimp09QN2MssKoicnW
irPMYTHOe/uTHQ6CLlkkWp2IyCol4pajMV3tjHiuFZVTsvDMiE2O3hRRsQMn3mUPU0SwAecRetom
SMuFKYwaxSu9IElRyWy9sL6a6bBlPW7/LG2flqhsdZMU9qBealPQFWA4SusqFl0AOzmzVp0+jY9T
Cg86caMBCQBVVryysZ49uA5iN1h2FZ1Bad2GEXBdp4Wm5TrAnntbokKJ2uiqg029YLkOaXl2mCto
wG36bp73bCiXXar12FyKP20vv6sS+5s7+7ct7eAleX3FWa2PX6KeHn0AkG6tOfxN8MHzKqtnsc2E
Q9ZqaRAtmA4/ZByIvQc/FIuVtkqCSq5tE64lFZl7NY6UooHmhmdMBh89DVB6GiftUjRezeG9/2G5
WvAwlk2ymow0vZoDET20rp3jfaeMDPpo5VW03MYh7AnLycN1qo/xZdkAiovDhR7603DuRLqbrQep
tZPamqKA0Mu0GzdJ5QUPwuv9VczxZGn6iXdRHwIjy9oIDeiYUrqf7NLTnuKsl9cIpfg7/jiaD9iK
+/NcJt1Ot1BtJlLCCTAFwxIYEChb4FTDPRQ4lwZaHmx3NGYqwqDTgQjYntb7pk9y/dGuIA0jtxmX
WpyY3XOX6IJ6S5+MC40AmIckFvO6TAgdD93CXoGTaDgvJ0awnzUZXkCilLf1XMqbQjYXYTBZz2RH
tA92Z2GBRRp0aYyWS/YSzwINgWTTteW4LQvrOc6kQ3Zt0kWb1LPGnd0kwa3OIGILsVSqYPTqpsun
lUlf+zIaqbloRuf6hsxY8YxKizozcWuq+9GBlhjY3TkUZgB2c+zeJEwaIKxUlHstprTAiL7AuIxp
QDlPWBfP7CJU0/rhFsAznmFG2Vqfalu7AGHaNhzTkrhvFn1Hy0MLSXk1LVpB9Dnz3VQQGOPUDXow
hJVAfSOnui4mwhN4oskRXJB2qt9aoZheGo2xTc5Lc0GMtgaCxjW31hjEoC0pm1YprhsGR8JbCV1w
NURbxBIHGlGyFSzSTVjH09mo+eGzn7U4jfwIUXwYDudjmiKWI2l56ZKnvKWUBp+c0YwgJy1a0Dvm
ZODAKrRIAz6bzViF6lr+JkzdAPhYlXJuANboevELk6ynwGAwF7WtfoclWN+ZvfWFjOgL4p4iMCk6
zUaPO20RhtTaVQcAIpOLmTjfVQgYbyV8QwGF00utETWJEGG+KsX8PQGs7jNgQKjmh1G/D2k+IinW
b8ep27Q0AHdkEaWLiunCdgYmtsR0ID5JQ/NozjWDhnBWkgRtVtZL0xOJVMW1u27Gjagj68Fx6mBZ
Gpks96XXNzedVlu0oHR/nxSDtQUyy1HjIPyJO34hB9/BVZhnrUnObT19qgw/v/gf9s5sOW5jW9Ov
0i8ABYZEArgFamIVWZwpUjcIihQxj4n56fuDbLUteR/7uK/3je1wkEQVkMhc61//wIa0XBiTB7vA
tF/aimmG6bmaPzInCPI6ZLylx5ckQu5jDgBGkzozz2jNhswLozyrwr3IB/MxK4goMkODsYnbwv5z
NaB5BpBhprlXpAQg6fLImGnU1ulN8UrCRw2rwhqua9p1z7dz3j22BHmdzLQZZGflF7LAhxE0Ktug
MByfKzpln2qIK+teOhPzIXmBcEid0g+PNuWzMTb6A7MlcWstRH1YuWdAHCtS5eOrYjFfirutLFlf
BpTnd2gXYKq4OXCbyyBrnfTJjpHDzV5S5TRrOawzMQl4FeweudtAXVkccZlb0AoBT5eBltHVDrhE
rJk6zhtCeEDsweO5N6GdXrip6yCdJSaqtJOCga+YA2eYkwPKN3OdjcYYH1XVqULJf7CZxFzLBHsE
UhyiL+5KBkvmfT7H3P4hnh4Ndi6ycz2XznvOHyyy7QNbN+rc17rMvBeN3Eq09p+xOhJfpkHGZ9nK
5bMqrU2VJZhYpsRUnXuj7nZZgTSzYxQEszRvyQhkkXF4fpSZMoksbwkVjkJ1wfk4XgypxZ7RTJga
nDoDOQiWf7nqf6sr/lvk/0ORb0mq3z9VRX8hS39OFKG5Kin/XOD//ls/uBLyEysM+TRGQrDsv1fy
P+gS5ifSzZCfQIp2scdbS8IfcJ9DFN5qSIk2H0WbY/ExfidNrFRp7GshYMi1+vqXpImfS8ZVSY7G
dLXksfhrIDO/VqWGHme9HcuTF1XtoS2MVZpctjipzhhkd62yf2sY/0fV7n+6IKxwHXIWBA2s6n8u
GjO+dc1U7ruKyN0YuDnuF6+fbiSv8CEiz+sf1Fz2T0Xqb18QaQ/3C9E8mtBfxFwAeouiYhYnp4rl
a+pxAfAK40HZgDZ/evb/oSL+WRb3/VI8ap41zl50GL8CqW08xliJGeLEQN1+TZyU0LqONGJfUuOe
u2XxnpwsNc5taE93f3/p//AtWUmw8WnUDFqMXx7j2GTDrGutOCkzJX8Tmzb8hmxynwsSHop/kOr/
EtT+/YuyAg2UI5jswP3/5RlOjMqwg07EaawkF3LqlojvMSWcIRg6J4380krr+Ah9WaFsRZijnoVR
5fFmgsIc6Gbp/YNY+q9fX9Kjot/Cclviz7g+mT8xHgGAGENHoTi5o+DregAme13L+Mf/37UQZ9HC
sYRZOL8sqCi19DyeZ4E8YDTOvdDW9OhiuutTs375+6e63sc/+rn1PiOFwIYXKABy9V8MyJKubjWi
msQJ6P1D4Xy37c1C+4en+Z/uHZsQcZRcjF3ql4epD6lwiBUmUodUnFPqDoSmurLWAmPJ6Kz+/hv9
4vn721eiuzIw3Fuhi1/9JDBpNYZFM6xTaiZZsYHEXp2MUFPSz1tVv7hNZr8KOfOSJt50h6+WdRER
lHnxDx8DjOQvd1aw7cEVkzDQfl0wIb5yYSgzcYIcZR4tvI8ggoVkIdeaYoXSGBKZkZmtRPHVzwbG
Cby81NLJnh2kPfz9p/lPT2DlDwtvfdJ/UVpmOZPFIqt5eYdwutN1fSTOoIdsyjxv++8vJSWerAY2
XGRerbOgP70oU+22Ves01imBM3TneRGvLBxRtnpX8iT+/mI/b/W2iaTsu9Ehdh5c7i/Lt467Kmcm
Ap+HrMPF17S2finRc70sI3lsQzmzO/z9FVcp05+e63pJSIbrHEuymoHcf9kHsV0jHARl5VEPyQ+H
BqtRPraKQeyoTXeJCnmulk0iU+ym5kMS8UoVU1edHK0kt91NZHOAl9Yevu8gCFJqxQIwk4XABm0x
UDFQEP79R7a/H7F/vOU2Bz8QGO5xEtTmuwbz52cClTfFTcQSR5XrxU5fiPOuEqntIhxBer/SoR9H
QZ6nLcmLTJRmucUZUd5S7OfFdiapUvlhEfIgQzvq4J8U3fsEwUDix7TwXpmNxs6rtymMFXChjDY0
YnLRxO50l8umPegpv9biW33hMBcHlklN6wJTrOalG5zq5EbCOrYpN/A7z+8Gu0et3eJy7T11S0w6
U+yFjYEZms2fVk6M0U7hxTKD3ZRAP4z6xJJ7CNBcA3Olk1Qx9OoGzJExl0Ad1Sdklam4WjmDwqhf
5srplr0WLp48joSanBQDwHYzt0YZk/IWd+9ZmjcvTs046VgYyXxnMM67gQ2pDcTHZVHyxaBHWMhQ
suQ6MHcZBTYkZb+UXSZfs8RktYvUtF9nyAfvyqjXE3oY7Fe44eYbeVfmYWic5q4lIZHwR6cJnCRC
BcT+iwhs9GxOGGM2jAfNanhJJ9e9FHRRAbwy7miYhE+oOEk4tyz13iocgLXKNB4w/+X+eGPo3CkV
LU/mYKv32hM8J3jR3pPBfO89KyLT9CVyqu2iIKcFGLF7TwRS8VNaOFsXXggZ3C9SbCGXjvsmeh1W
3fdTruSk3tVK5vAxi7hND5EgQxZKmcPKFrGEO1mUsE+O8VqYfE+3i5rCu9RTc7ojkFDikqRrmtzY
ZW6ciQll1WS4Jb06MuNuzmlad4BzLmwn2nhHHut1v9QGCA97JQb6L5MkqyawbIdg2bbjXJRVzPtX
6dEcQUhwjXOMVJdHaRedi8DLJY7cmQXnTZeFtL9GabGWQTe8J6WH/FmiSdC/a9D+a2NF+TpENNNu
RnZs+l2Jr0aA8/cC3SVfiIBLCvt1qBr7lRAbz/QRr3v5xp4NhPfWQsIqPu/Oxoyk+FIOQ/ngLsl8
lTcD7aCawIzoUA13Z0AJPRKINVxEOcoyqEzTBFtzqfqNrkL5gDFyMvqA5ZDpHQRhZxB8/VSQu1iD
bHhekNjE8ky2JoK5XOaHzKM77QEF6mNGZjyVkcxiIjlVedvVClvsNOyLb5Xddh8uwecXtun0ZywO
e0gqU4paAqVAjb9xzsY16nXLTdDm+lnmWat2yp7l27Q4xkahebqslN5GOyTlDkhjDw8Q9VVJtFFf
nREQGSNMJkW8F8mmJDSiPJhlLPdNOYcnY+6cZu+qUb7USdHtmNctX0BKq6NFeAyBUKNYvpR5k21t
21wCZQw8RjckiDTLxvJLiu6hI1Q+VptMb539WoyqVTu48mfbQts21IBgVGaxK1xSfdmYQr8ElLrr
M0VQWdbUF2lLANds9/M3INiRKOREQ+ZYFc9JNogANUDn1yWytrRRgMZZS76L4P1IFm0TmkUc9ENr
7Iq64g+52pl8YZ3t3wrBqaCExgYgUm5VXZA1jFVsv4VvE1Xrk6/HSypd92DChLU3ZTKM4FKkBkGA
AusVfRRfuFWtgrxThMtXs7Y1i6p/rDPZ1MFQql1vw78pY/0td1T17OWJ6RNdM+2UFgI853wOL+yK
W06lJePBL/GlFA1gTqTzRJ3ITEmy9GDgdX19g/SbRa2Bt2NwE3bGWTNTXgml6Bi2VU006YmkIgps
04L7FrDbdu9Rq7MhVYtnPMw6rCdfR0n41OKcFxE9N9n6lhzdCfpQ1eiDXzjYb+Myp1UvIfDJDSHG
WuDMeYuXh8d57PYkWZIeKwA+2nz9a8aEV0qWdGxB7MYUZnXFbjvRR2F/SQknh8V4GECJGkBkuzmA
yaQTE4isfqlrli3pnUOlSB0pc2hjWJ6SydmPvmFVZsU7H6u6+GKnsVt/zPUgfIW0JCS2rlPbMhXj
t8IdG6QomWZ/9mToXQCQqwNJgRHhpFOU9D5ZxfFXNXSvaU2gjy2SCO3NzPbxjId5r90TqVpZB2hn
7nlo0ySQDH62MekIAHty2c1uWT8ucB0dOP5ifBxA5+9kVH8wsHmeTGFcA8d1B/ZVJw9Mr+23oq/N
96iLo/clScb7qHd4crzxKf7vGfGoInLGxR/iZNW+5ooYRBuSyGbCQLOAX8E+HmS9ikYSjCb9hCXe
fNWgq7kj0COBKgh1xPAlTyENKHa8J61E4rmFy5hfgbCL6yVZ8msm7P1dkbgNnHNDvYlBI+m7W6yv
xKiBC8t6MQniNRPpKxe3rwxOnz8Swun5+M2yXXihDarriuM8Dl/DWhvvxy7KIFP3+lWLeOpLNsos
Cto8RoKflkbiN7BIzp6YE1iRtnXUvNGTcDYj9WomY30q8G8Ee4ekYEhdC33RqaLdG2x5O41idthM
+MtBnIXOP+1i/CQfZFbX6BeQ4tbkPF/CsCcNGqNMnzHF+ELGZdNvdaVEcpwSsuyJXtc1CUY7uhlx
XfpY7724Vwe6XO0ydZbqEQ2A6aG47gtGRpqjZ4eexXMeOeE/jKFRV31dD/uJg/BUpqrIN7UXh2CP
Bu1FzOa2h3xpJEFNZaGR/eUMt5E5AGmWaWjXrMu8fSGVHUHFnNuXU2KyjVr67DF+qYfVyrto+zDI
y8q86pwZU5cZdZ0LP9sRbIjG+K0yZR/uPK1ZA58jcSFEY25RoJM32zvJnSqM5rE3ZvXk5rPYDtOS
BfjzJn6GWYYv9Dg2CAtNnY1Vj06CpRIUU71gUoUvyzwEIaygfCO4VTcDcZ572BYOyfSM2K4R4EyP
ejtqV3bSWcwirMbauTBj4J7XJfFdyrGJZyWkEZ871u5HmMfT5xpnqLfRDp33UXZMQ/RakvZOKotN
ukKVQ1MKSZP+wBCjSTYtwYj9wenqDzueohvFiI5TLiEO2xqnmAhD4sI28ZRAC4dX3hKASeSWlhOh
auoy7PDwp2aPlpngFz2uyH2ze9G5p4zBHeprZ3iO5Qz27kRLeq0jodH9EO7HdenlZKGW5qTdxgSM
B5zZyhAHfNPyqX+a4obgld862P9iof+AhZp4MiI0/X8T4r9goddZ/hpXBXDgH6YRv//SD+Kj+ERu
ItAJZynMAgRkfyI+rvxGKfG7M1cf+RVS+h0KtYBCaT6+46MmrfMP7ZiFrAykzUVPi28ErId/w3XA
NvDnztHAvnOVrhHzgobM+gsw0Q6ZW07SaI6i02D2iHzXxUPHULdzb+24jCnNPPSgPmXAYm9pr3rt
McYS4B0HIZPzbaK7XcqgKAgF33PuWO1DPzc57ZOXpDedLNsvQ5s4LwStl8fYiPJTN6bmxtPouBo9
SYojkzSg/cwbNt2Qlpdp3XBIl3FdXTECrZd9MRv7aMTWJlpis94Vw9h6L0MyW+7B1dew0q6Z5fMw
Tr17M5u2w6w3iS9Ts+rE1vpOe/agniWvw8qGxloCYnTVVmhL61WEdtmhU+qiHU2lLoJeX4sG1Gck
xo9nLMKR/O2YsSz1uUI9qDCKUS3JV+WcipDSQUKz2xZUGEz/yzU6I/eR7wMgbrLeKcKza8KCJtA4
5342fjIXPd4PIX7q46YfBoc5UBwa+ts44mW6YBuR2KPuZwymIQuUaRVmQdG3aAN82ZdW6cMi14pg
6jxB24A5UoMREew5sQSZBPCsgxbiFZ7ZPpPraknfl3Ce6U+DjmLWRtrBiB7iASRMEimnsD07BXm5
+shoWCdR2F+IlPVHZv9+quLygrShYR/ZtXmfabJPfEvpnO8w126NfLR30qvnV6dOGZrnfY7b5xwT
F62gB7hFdtlqibWvlCguqqrr91k5YCXRlBWA15D3F+4wwRaPGX0XxGZbMo6ubdOjxYrzaYMrbrYh
7MTyUxlVeDN54W1bjMXnsNQ6VFkhofSLNtTXZJ8/ZlUR3cLJUDdjPDi3eZ0NLwiRp03kwRNo63i6
ZT1Uu3mokifmXuFNblbz5yyuNTMYe2LWQ8cMN6OROGfPy8KnGC3ZYYqldq1NIboAJDrebnBa6zKU
Yb4noyVZNobTZvMT5kH0FGEuHxtplPdqnjJEkmGMF6qd4pIRJEXrTAFGlstF2ZoSbIL6YIsOqbsY
p6Xdjzmuw1SW1slbHBpCo7bHB+EZiLrdul2jKCE8fhijIAUB3TPExojEjm1mVnSmkGJu2gRZRzva
DylTaoWLhuULa3IujblmJpxSM5WkzPTDdY/N+Amqf3UQApuSLp151qjH29s4l+UTWBEtU+jUX0cz
/mw0iMm63HWPPGnAlhoRPBngSCvnfLoNwTKOpZjah8iwlufeWopi542T+ZZWrX7SlpJwnqax8NbO
J29H1tc3qC3hgcFIs40B3XiCTnrvZW7/rMs0/8zIJflsjV2C0UnjZp8brfQ2I2XJQWodxrDAqlvP
GbtdUkuwd1xSCjfJ9ylSLo7C0j6Ok2JOXKLHrJm7ehqaITqZxSbW2QcITW7KMJ2Y1NdTGyB0sFjF
EaZPCFlzP6Fj35C8PW+rsUe+E5JXy33pfIfBbBBpOr4vajxWOrFX2KOZT8LRrOtOax+Tpb1Pa815
J9wd+RI8Exiz9gjmhWPAkj6gnBenAn7ypd4hJpSpCjdAKheeUA555W3Dq9Gr+yV36ddbvXqTPU4g
9bhUN1boLV+bVZPqG+CUEGioNaM0Eo9RLOxANmsGx1g0M8NsL7oCiOxfOhtCMXHcQZgVerBkhrEE
5MceAZqiV0Wox7d8NEm+GppLsw/HrS3HaRMPvfVsxmFysDAvdel4x/nSBC/diEwycu86E4fzTMQo
15tJ21F2rylDulvdZqmi96k7w9vm/WScB+aFa/winkH48o00Qya82btqFPRXWTRa90MXul+zsQAc
6ZOejs/NR28LP2W+E1roXlZDab/2dludaHnou+bOYJ/rdYCQyCjDGuVrDAtgFDBoPYCo2dDU2Ym8
fgZuQ3NnWDaDY5XAIilc5EP1bIDUIIg5o7PB7nK0q6DTJ0xs3fLOGOXqdBDi9gpfOYhSZss2zPd9
14jpUuvMJPDcGpZp1doflSbekT6blwZ0hi6YG9xbco/Op001XnItu6Lcc688vHUuqeVl6qfLW6xD
7Wt0QpHFND1WensPV1YPXAMjuRLoEjWLjHcJw4m9nizebWO01VaTZkzwsxrVIdLic05U+U70Sbhp
y9b4nDS22KdQwXe8728pKRt3jYlBQQzQ9xA5eBwYcVsfRxpU9EihnV/ZFVQhW5XDVVXq0QGxNGiM
LGS3J+qhumXlFptS98abZK7a92ZSGnSJ2sgpe4T7hBmeOPIJ4fiMNfbPdk1LkGd2cVOEmr3LTXLE
Dajnga5Ixp6VnlxqbeT4siyrfddPPUjC1L2YLbSz3MWkZnCyL50yvqZrTNbC8Xg5jEXU+1KNMcno
sOZKVSH3LmITO75JfRhw/7e0B/19SlzEFjYZsfarealwMYlEWxHek5ukzkwmu/3oWQ2fIiFemXkV
ObqL18K3wcsw0NpYuxj7EyrVOLDL8Wuri/wLMt9+F9FavRcuerJ5oe5m2/sSu/m3NkvUBQJCJ9Ad
4kkam/8KbcfzZ2DoA1xK/UJPc7EZEgPLny4xLpdaS98I8ENIiH/PvqNF84XCtD/tcutoqjTZYRLS
XPQUJNseSuDBEtUquKbywifa3mdmPJySosL2MZ9Q2neGpmHotKwertWwtRxVvnX2mAR89gdoWUbQ
k/18GAerAYC7WsRYH0pRZD7senNXGfZbo9e3PYJxH/duGusUW6VWB9G2tGcDfYtPyHVCNNJChZHr
cpvp1Zmx5q2jY3+oGpRtBcnFRYaJfFzeuXA6jil2HjtsVly/wT/dl0lJdjjUfLXk0S4U+ZVVaBq2
StO4z2XvHXAHijag87daVhJInsS7rtCR9lVaCSYx3xIgZ2xQ1uR7hVKBiRNiBhFVrm/HPRwVjLzY
hB3rWsMhD5skzXnogJnJIYMGhP/ytybECxECPlaIBdJhM6ltDrIs5jywekIuDO8tKeYGc2aWX6W0
g5yG8lZqg8thvMT+YK/6PK/uL6ai9WCpRpofJYt7LLr5llCQL7Tuj98bhP/2Uv/YSzE4/9teCk+F
6idSCaZB66/83klhp/EJ3RgeEjizWsxamIP9kJCZ4pPNhI8kNdhGWD1Dg/5BKpGfcDvw+D0k6zpG
HH90U8L4BD8CE1QEZgK6hO79m26KVNyfuylUbczeaPRs3bSYXJu/DMkz1eM033vJDTF9VuoFlrEa
crRRJq+9sBbiVjB5UnuYn2UL/RHnSCYrQyKDLByqcTo31upT42SrIzNiZNAxdqLVzMZ2By3TAwmB
2Ad2ITVmKfXxpssb/b3Q65HZKZsDcXGtEbvs4L1RgRRWsZm5w77yBIOIuEmxmCuNDyuirfN5vd2v
mpklwYTn2dHJiKCuqgjhF2FFdzbTo320YJ1gebmOxjepVntY2fc0OGB1/pLXre0vltAeHV376mJ8
tClW6jA+fs5ZxkNykZDzfjllIrlweMm+jGlvbgU7k/TbUsZ3LfrtGDL0NN9AKA69DZrdot1aNd/Y
d/GadbcK8c7GAwI6NfSIKIKjoItG+TUZh+5RwSZLzzYgyEYltXOdsKOPOM5NcQIFb2YTduIYhxKP
jEo8xnHuvXfsris3PIn5OZzZDjRqNmwGpzC6J8Mr9HxVzfRcDAiGi0SG8WkZp+kZ2wyOaCkm/SIq
rWHrSWAc1GlpYewcIh4jn5zi+vPcUl1GUZNSUTiku2uqBNXTbJdk+yJc3GsXr5Tet/LVViBdEoTo
zhRD/E9tpVoop8780tE7w41tWVmBmQ3FtPHApDaJ3ltbphzMzLQ0/nDaHIfcKMkOKhH9bowsplcN
afAMXJzbZhETVBTyTDbm3FGnyaI9zpWAnlg0xq1me+O2HAp5DIUzA7y2tnwfERtvJiCIMyjBUqOd
q4oY47aZiBFi7rX6UkSkzF/pZa879RGq4OjWbL+lct0tN0LUQTHEqJ1EhhfdxVJiBOjrFlKzkj41
kfgKFkpcorteMdW4BIfAtQlxptgUiMutW4BhntViDM59wbyDAZk2efVT3jJnQ4SlVv8uikK/BSbD
cmVCMbGBXqRQ21Vh611CM47fiwaThSDNnczhFJ8RFA8ovhTE3IkSUHOTy6Hs4pMMy/GV2YmksFVj
T3tTFvPFFM2xHajKJEtAy6WOW3pKp3jAVj7HA5pRkRGMUJ67g94Wzq6MkuQGPi5FdtwMmNdXKL54
s0PXCaFhzkm3wTgLBnAd1sNwuSAAbTamxuymwn3Q2tRDMay6cI3Im5SeBU1mqScqaDnEnKtpKYAf
lK3v28zpN3FE4AMrTmhDkDoU5/j+JWetqvIBiypgSybcumw3Re6Ozyao+x6MvYFEras7/AfS5dbr
tTdt8UreKag1mJExw7PPXWWpZUeOBLOvqJ+r5wlTHOG7cx8/LFRn1V6EdVvu+Z8MXzxsgrsDO9EM
r9Obqgt4UkxjEuwwmXTrsTnC4AdUtnBu/CCy+tHupXtpMRlc7ofMHOrDmMVGddGG87Rxa82ASqTw
GAxT81aUI+9jKLwUn87vYSQ98vpsbtL9MlnuMSWbG18L2AzT5WSMMBcsEmE2XAl9lxuqbW5EIaU4
z6oCZl5SLBaFdUsoo45CoY/zjfRS81TJ0ttaLqPWrZbUBVqIeDIe0CcmG93KTZ5zJqL0a9s46Wuq
d9qj1ebDC7Xt0G7bSgjeNTENxHMu1rYw6E4v2ihiTGf1qdpK+oj2xA8IMsTwSofYbMp6jnySvIv4
KJRmY6w6C8eudRIpcsF0gA4AnbCEFW7LNgJ0J4SB9PrWIjoE5SnM3couekHxXveu7yIYfTBmRBB4
h30WLGEEPYogWt8rdfMg3dG5ZepibKIunDedGaOpwE5G35YLrqRw2jFRgq483ZWhEue8MHsmY61T
GFdjW1VXYNoy3btNZT033fQcTdPgYVKZwAAxEkCXYBj0Tvn9kE79FZ5yOODMhror8Gilr+b8im6N
aQhb009FPi/zobCcjmlxQHcXhccG5yT3LNzM2P23nvpfifJtuZog/s/Y9M23siSoa3gtk5/x6d9+
8YcWTyCfM1cKIZEGUEVdCq7fqypX/4QVBYFZFFBo1b6bmP2oqkyqKizPdEqd32DtPzBq7xM6PNBp
GChYMa6o9r9R6n+3o/8zU8glB3iV9kHXRUUmf+Vd5gW7VFHr88F2ymzeUNuwxO18tM5mOFXe1jNT
OCNFAQd/N3ay8eCstO0FHaKh7xayxCDrwPHACFd1ub2JoRhrviL/dtN6bzWoxPUo5XwCaNaZJIFl
+EsBlYzDVil0r7PYLDI3gZYsZRBOQFBd54OZgEq1aQxnB4QBAG3mlE2b+GwQnEm3sSyPIT5TCQN1
J962nl6nW86uBiOeFl9fuHYNPOBJdwj+syRMf6NaTxGoyvAsai/boJUNN31cHhJnSb5phhG9jdhg
XU38zrM9V2kPiu6Jy7jIwxQNiNKxkLQ8rFiJ4DO3lTbaN54L4D4g779Oqri7Gkal7Y0wXYJQp1Xz
SeGbCLGgtkqdKB3ACRh+TvTEvtZKhZCi8MCe6lD3h9y2Ht2W24wCJOMSZqwfsTXrt6UjxcE0m2hr
etx5kQjjOBJncNNpltx1cilu9SWvblKipK7jENo30RBZeWQewVntLmGQjbGzMz1T74LVoQv7q0jf
YncJENciFUuxJdM/4/3ZXfaVeFawve4NtBHu3sXLGeK/lkaQUJB67cu2t56mPDN3SDjcfVFHOFAP
SxheoaFCHGbpAOpVueDHM6g7hNAu8XYytI+WNuofnIzlVhTGnTPcrN6VGzXigEThcyN6JBFrbWCd
gZz6lxVdfWxx1LoeVGrDu0XdptwusNH7+5ATij3W+fnRy5HpeHVa3qLdF1foKz4nQLkbRDvZZpb9
vCvx57yfe7vZSs0mKAUFvV4Z0DVwJ7gL+0a/7jXlbMJJjBeRrPZZarnbQowgPr1ebcKlwg/HG6rw
kDLaxsK5yD68cXwzQk/bcV6FlU9yg3HHIoekhlYb5wqjoHj3rK2BLhOmkyk2srRvK1ZbAIPwBD0l
9gu3kRstVs9LkVDlT462iyEY+jYhDYdRUShFPYI6ozcSBI+x9kyLFV3Uedzc2XkNxUbY3tFxVYNO
P8ZVkGMhIIsuPltDw7ph2Y7+JGdzX88I8Poyxqxbh00WMGy1t64BUXweO9vHjUpUEbV3MUfGoxvm
U7JD3DlaNRXPImS/SSGfx+7dKKdc1sGseW5/b5qZPd7bHKtIWu2GouPJEKyFrW6nyUm2unPbuXEY
f57EUnR+TzS1tSu9CqpVju0d1x+SM1JY87MHNq/7eWqAh7ehFaNKNCrNfkauVaYXY2WC2edMWvg2
qb6Ict9W5JLdD6T+jvcdyjngsijSUusMpWxIX7Ksa5dyg5daiQtsbCtQrlp6y2ZQ5sTO1sPieIHc
FzFrjg3K4EyrCpbnWM1YMM+LQVNnJBNf3x1nB3sLvArdbVNYXRYd5s4VL31Vjt2bk3lGJl+4Rx5H
fN531THpSov5QRnSVfIviQUSroU2oz3q0S58KLNeUmM2NL0ESLSMREwN84//ntT/q5PaIZno707q
u7h6//Z/LlT+Wr7/NEn+7Rd/nNTGJ2OdE3MIeOT0/FlU4xifMN6AeMw7yjkOxPHHOc1vMFqWf6jt
f0hq+HOY4AAyfAdF/sUZjQHWz8gHsW0o9qEe8xn4XNavIUxNG/Vt4eE2qIFDUN3GFQMeUNFt5HrF
NjHt57EYhit8cdB89fUzcYfr6NE5m1WfsysvcbapGReCBxblDVlvT5gxR2D4eZOykxGHszBcvmgN
6Ehi1pxdOk+j7yrnXOdD5psTuWzT2L56VnGF3+4VO/o+7Opw07U2FppjYfuY0Lk+w+iPXu+Tc8F9
DBpIL6vlfePrmrv4k23i7aEvp8rTbyS2Yb7Xjq9rxYwXb7udBS7KbZd8qDzlfKYnW5OKzo417Uds
RwJ8Ez+8rLwajeEunGy8rpJ+J8zsqp+XG5HOJz3ipxgZ+GAUr1QRFW7vy5sNqpoPxhtitudmVjvg
35w+MLZIUxIH8kqlP+owtiu12g1p7hmDwedsyF8deG87PRrv9Da7Wu9AxynI4Cb/SFcuj4q6dGfl
M/PVAtltHzmgnePwEFnj3Tr0D5DSRxdt7r1RAXh7IxZkEc+QT0w6eGJfAm1U3BhdD4SdHM24N4Mp
mx4k45qxFs+xlR2jKX9tm/S1WuyzE1sAFFKoreALjSL5qLr5RtCq7mar2zVejS+qyI6L6JFidzFQ
v8kUzqy4UWbckkQJG9SnDCDVMINe1GtDdepq9uNIW+9lXLwyB6A4miEUduyIwXqtWvADcItuRqXf
dCauKvFyMtwIK5pBP9UOnpXESH9YOT9mG8lVlk0nqkb7gD2SZEDKN6zE/IT5EZh7J3O055a2yRQX
GhI3pVgUy2Vrp0eGuE+taEJ27emh0O3NNJdQS/GM24RV8loOjLJyc8LDZjkNZpSwgbcJXtPOczLp
X8lMuPbQZAdyNHYzxLrF7ttDMw0PS2MfSOTsWKjWAToeVjy6mweEa3Ay9ctJVnO8HXGdwb/HsI6e
w0qYlo5hullYfq30pzIy/i97Z7Yct5Ft0V+5P4AOAInxteaBpEiqRA0vCJqyME+JMfH1d2WpfVui
3GL0fe52hK22RVUVCsg8ec7ea7+EjE9X5QxLs4+LE1OqSyuHizMX30r6NmvTg605lPNFRFaCo7tv
mN1QOS+ekawtK2XWpa+7VXnMwJ1PdVtlO89x7xpk/PTr+TnNxiOHk1tReJ9SXyr66NyObBF3DSPC
L9CVwjUGfkWaUDQ+CHRLm2KOI2ZlDCyRi40HujPjqa3d8diVXnCcRwOja6KKbbs0JfTDRu1MwKIn
OpXd2jYK8dJb3Rc1Su/GCvJGG/jrtCWuiNl9tsGqIDZ+vkzPkV9jAEb5UHj7jJDYp7yKnsoZzcJm
cbowXZXM8uYkunOq/AszY9S7c0HUEdvdIlIQo0pumfkhlpWex+guJZv4FNR9tvL89q4wkvuqJsCD
jsZTbTBN6waXQdTgPs+Vki9VZUOYpC23LbwWXpHKVg0a/l3JOIIGXB3dW72LM5mE9tWS2S813I1V
R8YlKkIaurNt7YRP74N3QSUEVwxDDucQJJjBO4Aew362uelU7n/yDQ8EZTsdo1F+MyZ5drz8jST5
V/1rVvEQiga9cB59tEWv/XQpCPUBZjkiAdrNKzGQHkjz7C51W9o0lveGK4pN6UfXyvXVQjY0AZmE
eJ7XMWQUgUPlKb9i0jnWG/ziJ7tAP+cx8nvjlV75Y/QrIbxihGdzXGUM8KovP/n+LDISlw52nz+H
GkKgl+PMmtRaoDNmiDkp83tX4t86Pn/hrujXDCDQigAhNf/k0//gOYpFFSYBNCTqMjfZut14qWce
bEM4h8lATKg/L7L6M17Tt7LUBF2A11dWcPJ2TZ+DOAnz+nr88Nq4QaYlQ+J7QI0qNhnj8HsVeWTu
dOaZbk1+MMP5ZermcZdP43jKxo7nNqwQeSbqJaHPGlfLeYiBXizCPYQh7jtQYVs7mM4Tak6Mchze
EGis2jq7rTy5K93xcS7jJ9NNkEbPzt1AF38N5zncgx1vPsfMTNdOwPLwQ5V0/70J8FuODhfZoTHg
Wp71N+F5dpGGZW071SGxu51Tm/dmuNyXC7qJN17n766oY4GX8d2AIc9rA184WYw4An2vhoVz5Ch1
rxigbk2aExTTYbbpgvy2j63yoRjVPeE35UOiXWbOEn9rR9ZlXapkOQWEZc/n2OgiTDHDxQi9OyHH
PQjwfuViQmCCoN0Js03/zbXVHmdMs51TlZ4HU3aPVT4/zZJtf7BT59SnAWJ6r8eOU6XfotT1CEzG
CCPnoN7PRvYtqpenIB52S89JY27EIVHuIUmqFAo7XgRBskruGwi8h+XeV61YEUJg7cAsfJFa3u9b
1Fi/v5B/s8KgadQ4IDI0bWZkP9+ZC2PY1jEE8YqTdS0nZlY2NGYYfSZx+P1rUWH/8hS4JvsUyUB+
+IvFU9oq9QuH9Fc3Hx+Bl5zK+q0F8/ok/dSb4qNg9nXQaRIAjRHv588DeyXvC9OsDnU4Nrsune01
YRkveqVPF6H2vYxOue0cQsO+m6Iw2fpVcUJY9rHLsj8C5IkruyQTPigycYBgxiYbsjo1qryl4fNt
8Sax9bFlHArhMShwxYQeZuluitTbjkHzIaDBgngiiI9I1EFPuNQtliUQZ4dts7MlRjPAufaetI9+
ZdrpNxeVFCzt/Hacc4BFjBUCL6NAtTjCuoCMKs7iGJ36x7qyk60jljd8f87fLPp8FyF0LdZhOF72
zxcM9xp0EVVWB6vgoDAmZbpOoT0iXc/5zAlXIKXc2hQquCPdqiFPRJoMhsp3jDGeAgZISGQqhl7R
MtGbtmpaZOanKWvEJjA5U+ejdxcNZO8OkXuX0BlEWsVK1NRTvfEz9WTa08vSmavUT9/PguoQqj0c
ImMGw28+KQqxVRMlzV4UkIqb6TF2vWGVod1bOQ0LX+dhlAkNYlmwHoZ7212ewkaOt7+/cf/mIWHP
0P+jf8rp7dU1muKWPJWJwOcpqDaUOPPKn3g7Dh2+qInf+EbgcP36nAAIINyEgB6d/vrqmWwdoWgD
DQQX210FAgTXRhBlp4idKrT4fpaaW3JRHJDgPvYrYso+0aG49XIKwKGOvFVdQaBKy7FlNkqmSarl
c5UK/uhyEEVj8K4IQWonIdX+XNUCJX/3UmbL41zQdPX1ZsxtFov8OZp0lQqwPFvM23aAwDPX9ppy
dTv2WbDr+Uqvx0smnGKDVhb4PbBixjD8RDONuyYa+lWx9Mlxxml7PQRF1Vxvpj6vT9UwXdKeg2RA
5xfiC0c9d5kuso/NldIhdWK82Ll13xrpSQiqNYvJW6obzvoXRsm/iUZ9QzYDzE1Hdlv9GHWzS+TL
dPEYuawK/Do8T5jIi5ZqyYyy2xmx2QZJTbeV9I3azOUR66P2JnTnF9kTmjNwgYk4u02hI67DmVLc
KZxPWTI+TsLx1qJ2cYswTR6z01K2WkzAA9z3xYlDMVk57CwpTnGg2MuTN/W3+BS+JEAqT7nlIskb
N8KWaq0PRuhNoXhD7TnjvL8reueTLdO39mPvbx5vah1obCZqDKzmryqPQomsRdRBoqqvXoCIPnYm
+97IMStyeax1/XU9atdE5+36kErv+sxXCe67qZtWsHdfKhpa8LYrshDycBOMUviboo9bQi6CahvO
gzoUVmdwQMvLdhU76RZcTvyC4Te8xTuOXy1mX0TcE94giKTK95kUGKwxWa+eRkG5ZUpBzpmZDus5
hs1aBFTWMQdD9sNE1HwhMWW2nw2XfmQFBaAL5p8jaTgUt+MwPDrukCLiwDqaSjBr7bScy2S6ZBGh
uaVlLEys1YvXLc1ONv2jz+mAKEXvbmQT4ZA5XATUXF3N9/5f++t/tUVvaIsEkhuWyX8/C3v6U9La
739srv3zZ/7VXHOIAA49YYJp0D2x/xuD+QIHh4N6iHheaBFMz/7VXiPEjFkXeGlf2zcQ9/7fGAxi
DTolan/wBgHVqeP/J2OwV8WMDSmSLQGlEk8V8zDzVaFBT3pY0jqgcRGwupZJAtE4pmL74Zr8TT39
y0GJvHY+IxIqNh6uxKvHNxpGQgFg5R2GrAL8N5ohU2dUAV8qRkX3peeLY7G0eDdqfNhvYD/09/Vz
vcaLI8emMuCy+Vzsn0uDxCsKSH9BiIU7rAnFlN20GWeL13XN/DFjzPYch2WDTKdKxaZbVPrnbOAA
3nrSE5uCjOiVGrJ034+cs0RrtKchr5N3XZDRPcmKCEmQks22izFPD50fPZbw1za/v4B/+yFAsWCo
YQnkRnp1BU3pNJg9lvDQLrO9nUk/25VG6RxTf1IfWqYA68jKfbE1ShoRyMOaz1NI186tsWgQQBHO
CEHs+b5GWbMyxyXdh9iG8VTkBTksY74Lxsm6lOmg3coLPQqjrN4C+vyyhvM9EEUdosLRfKbXKrbO
EcOg/Ck8IGuaNpLx3QoBhNr7dfbt91frl0JHv1KgGwCUHS7D55+/cRflLulKvNIoYpODMvya3gva
k+xF+2C67Ii/f71XDxFNcF1QQe20ucUxduk78IdzsW11VYX8nNeLU/nAitKtliH+z7A8fBaPNC7E
S5izaACI16icULJcFJMRUE+BeQq4ao0I00PeBZfff5wrr+Wn0wdeMBs0MywN1oVfFoUs5kxChBQ2
7gUw3eJ3ZGmSfbBXii9OlahX2F6Z5OLByR/V6AJ6KTy8NZkVPSYDZ/zSddsHCXMTUThkBjRZWr4/
4us4xED2TnVRqX3KvflhjHE9gcM1HXptGRESGH55kbnR1LgARW5ne93HyVvSw+8/pLjWnz99SkQG
HFqYCGtUbui+SjWO7Kigqyvnw6Sxb6UGwPkaBYdOJt+Rc67REfW3uZAA4zQ6jps3OwDYG3ajpcFy
DYi55kqbYwa2IYWGcTLCxzs3VM4XfwJP58Kpk9Zkv7doKxYrORXWWuL2udhmHpI+BY2x17i7JK7s
DdIvtcc/RmBP/IXlLD94PZi8eLAp1TQ6j90lwYwZYXONvfSAukshnQe2l+Cr3neiDi5o87NjZmSI
76Gv08yNo5eEjWddMoI/wkMEQFgADlyNGu7HOLZA1Kyj6Efboe+NpNAbPHiAvYVBKsfO9tSjSSw0
NhAxm/HOxZz1VeH+4mQJXjBm6Ld3IwfmYOYhrV/yhvmuRhK6iTAvzdCVH/04yb8RP1DPq9wM4RiG
MsHQMZHCRYGfzJ984A8bX8MPgTQXx0wDEZc29N5BZQg2hBlUEC3LdHoHQLT9o8oK99mEq4iQD/0F
pEVDIxcN0OXou1NSdn15KkuUDwX2QyxNoe4IV3fAyQEuz0wxV7EGOxp+tUc7caOv56YuMmJxNQay
00BIC0gpEDfQBXAPjpB4S5AkACSNK0sSOPxyZw0GHhKlYZMm+8s60wBKWt/BcUAg9iwxM90Dbeyq
Y28OKET8TlxyZ4f/kDtCgy2HVojnWsMu88Q2OLvMIOq1SvADIJ9hXecI3eEXkSqkoZkT9MwkEQ92
BLyWtW089pj2V8qYe1KoEvurkHznEpXvg5LFbRqBmDY0pnOMC/SbGt2JGG9YS9M8NTaiOzN2nFUW
zvH7Kotvo9j7kmgIaKJxoJEGg2bS+6ioqm0CmDeT7LK1oTGiPXHzOyGldePPw4Q5EdwooUaAR02s
0ENG5EyvsaSksCQsUQgVrfLqEKjns6FBpjmOMObpwE0NjTltNPAUObGzBiwMXUJeiahsRv6GbSjf
wRP1OK9NaboZNEZVdp1xdpe6vuk1ZBXzvHrOmNE8DGnnk3d85bGaYB7eLSgOWKY6C2Crshw86XNx
sDTO1a95XDwDjCuxzq29kFttY09bJT6hL5zyovVsZtWLHJ34UxZZw1fP79QnMcrpVAbBeMzHEPJl
3Dg3eB6afQtuZc1UcTwOFs+XoXIcRYVCTrcyM7+zjlUa+ku7sVqv3JZkJmJuXeYPzmhWO2HaydHM
8W04RQ18U9ELCAWnAMtrq5t0rjuCQNASkBeAhbUa8maTkq9zImcs38AyU3vDC7pV25k5mNdRfRt7
OdV3poqLTdRQFCywQ1aytpmCYlfZpDE7h7VEwco2h2ZrjpO95RPLk++h5JskYkgUOIr0cLP7uIST
887mQb1ToIGHTR6hSkZEVI9/WhlcIhTcC2rWTL4k/hzvvDr1n+AnVzfk/VkXw6S+gBOUoPKeqE5G
Sj7EfObKi8nB3qC54NQ50IPdzhCSH4vYaT9lmchhnizTJjWoCw23AQqaW+I4OeCMGyxZT3XfFccW
8efXxUjMQ5E5rD0E1q0gxC63XlFHp4XZ2kEp0dwJyCgnn2CxvcI/x5RMuDlt66rZhnLkk+PKfRea
5bRxB2GTbUVQiuM68bvFbyIYGw4sGCAVRfcx9jygzlLwTvIhJONt7DUjwCMtsMdAiX48z9wtUfPu
O4uFgVwlmAFNby/goLxiHfpDdKJWcZHteuGKOlKeRo/71RKJ+kYNPD6lo2Rdr+32hIRzxJbpOvbe
Qlq9x53qnqFfG4+KF0g2qIgpLyIf3I+LtvjLxIAzhtGc9I+IqPkVfYhHadrtRhII8ckM3DMNE2Lm
xrbeQ6OiwUW9KM7ubGJKY1GwkDfd4fVxdg0W/2OZI9UYiyzZ1SJKtnU1XEDKYWrt+5R59eRuyfW8
l1GF/j1P4nEvm1Eley6/n79IzFbJjezKFkmxYkDVzxU+ur6U5kbSM0C4FJWoV5xZwV7GeOwkd/Nk
z+XynUn33wPrmwfWwOGE+e8PrB+fyVCo4v5nQwyjB/1jPxhi6BG63NUMQlx9xPxLuklP+h/+1SNz
Nbz8pQYhwhYZpYNEw/Xovv6YouD+wyWiWzBGBu/oWLzMf6AI+fkMwSOCCgXlKPEOKM812eDnShvn
SIt0bfAeyrEol3WVzsMD3vvew2Ladl9+uDBvnlqvL0arVM/1Qoc2/OuecuzOWmTZO9AwFLwzp7Yv
StOAvuN7OOAwgDJ95zkcQYD9P14aOQxREUQccVF//pypkVuA9CznYSG4+3MVYhYH3T7589YfPAsg
MgAY3CcStyvyDcrs37/8zwco/cnx63MCgIAK55UC8eeXh3oeV6zS4qHAhJoSNTmiyIeptDSntNYv
N7MTvkEdtX/uF//zRblVHIsJseW/PkUBT4mGGIfhg2tX9qUSgTjapbe0O9oh4VPTc8xwUsGLD9aA
2ynph/6rpyGSBe5WsW7ZgPYNgtP50OEWjbbLsjjPBDtgJ4atZVrnsYmAT6Z4BMEYNhY6/Rl0jnjj
MPhzjsP3j+HRsKGdgz3il2NaMAVimP3EfqBG5F4ZmOvNxQBpLYCOfUEwUp/nnP3r99/Yz2Phf74q
AxB2DR4M/vnzN+YZpp/NrrQeMmu0LpXBaa31q+Sbmc3tA3aS+dF1INxhNCVrSSWUGL9//V8fTPJT
OJf6mN24b14/K2MYVtjLZgsLpAcaUj8wREfgsB7btxjErwYL18+KNpwniyO+Hpy+WgQi5feVaQ7W
g6OpptSR8PSxy1LuXSmBeMOIkjI9/XSaZQmCaOJhuSL6spwo6P/8g6NQY7XUFNtf7lrbMeqwNSMq
UDbTdu3Abahv7L7kvEuX/60ewN89JLojyHPJX1gCdSvih1aD1WRmaojRfpAdLMRKJfDHHEISzoNv
1ucSNsBRaAosMYrc5WGxWHclmdAxEbsWCVNWttRnwxvnx7h1QZrlph3c9FS0W6une5wkI2UFGBKe
Mhcx13QKkXEWu99fsqve418n7+sXCJgG2C86QXx7rydDGXDhIVCh9RBFGUF0oJUkTAbum7kvm88S
xt0ayxHrnuIClgESKKyzTL07IFAHhpg4U4hU5fC6TAvoPCsyu6+BNN/CQP/NKggqnPariSIGReOr
AZYx28OIU916cJkvo7jXl9lqwK5axMJcWjqDb9C17ddPEdJh7mr2XJq/0Jdfv2LZA7AjO6F7mIDD
nd0eBiNGQ/03waFt0MgCKTwwpHAxI0n9Tij1appU+D4dcsCbolL9V1FTO6Mb1tBmHgLSdVk49T1x
vUR4o6SH2pcpBnC4+qxopd0YRuocSXHR1htQub//ur/rQn78vtmsTb5nSmwHr8UvTouFfGACyVT8
gLWMBkCjFrnJfCN716Ij7A+gDscJB9qY9RtYeoW3TkdwJ7sQM2K2YgwuTPCNZD/YmT1uOQ/5u/Fq
maMHhcu6sghPBujpRgt2K8AVQK8m40NjlHG/Mf2a9Nfp6sJzQh+mIiZInoxMW/TYArRbL9MsBdLu
HgCoJOegK4nyLoP6bsyosjcB1vZhhQwMb7vy83dWrYoXM++sDRmDgOBsMCxIxAme+KoY0HinXiXV
Ju3Zv09g5xFytCJr7snExmI4X+2G2PPNjesnAY0Y3zeaJxLVs2kjIt8nrL0lWoJopRxDqz22WKnc
GDdf6IVKrjmmBX8wkZLBuiq7Pj8siPZIZRwGRx7tVqXGMQos58aOBzTkzRidTFpf7+HSWfC+QPTI
BwQRuCgzUnlcnCtEUq/LJG6ae584YLmeQyeJNkEGQzUG/PnU5Nwjvhp45JAMhojCE0KcKQ3CrW/1
C++udt3njvi7dF0FrDaUgCzEY8PT3KWKH1M+gZWbSNAsR7dUOKsZYbx/E+R+PrAzW4mF53P57gCl
XYsdlLZbe0N/B5No/N0x2qRzcKS9k9yNaDhf6Bh59SrmqAriIpMb1LnxnbQduZPo8uoWZdBkmssn
qwtQmI5Qe5Ax239gW63XbgoKFXZVtLMXUX8pw879VGuIZ+s1yVdulPnPeIiyfrXQlduYA18PbaYe
DX7cuIzh/HHNjXVtdzAEngOaMICU0PV9dVqyMcikiZsL9lzysMYq6HLnRAg2yUj+iAky5AZAOetv
Sr8MkMKRz0hvkkm1G0Y6JNSiEcEoF3OzgaAyVYbySgbLVth8MpKR+L4yzLMK5murSrIxTF38gO95
rPOcK11paasZ0ztmtTeAEmPcw+BbTA2w2jgqPsxGxzd2RWGWHJAJdfFD7cCsWStSxV2Jq9ZiM3Uq
xjVrhinN51B2fLMePQOYNhnCBtOUwWYKJ26vKibPoMtHluzUiR8GPwApsSjPeY7caQJ3AClvC++H
1Ugj/BF2hk8TzfGv3ZI4RzqNLDwO65DvlICjJfrMVcsTGuC5EvzxqnV1p0q49ZmyjgBSD+FYrsr6
nFe5fWkRhfGb6iK86fuR9ZnlLGJY7oRlvLGsnn8TL7qDMmokMgo+/gVHVCZAATzZZ2mzU68gaPA7
ZGJldwMphiHmY95VrEm+oU4c/qcX9dqN0GskNVxwE9GAOvsZsGeou93XNtSXMpSOdem6gV9e3205
DAgTOFUzdKHsJCXITdV9e61F8sJziHQitwtp9Aj2fgFOOjpUhspmDDPir9jadqYeh5TjhiiAa2cR
0xvAN7oBr6tHZXPtLXqysCR5fjOO4mP3Na25GRjyd18ZrIA6jSGJ0F+Cxnxl4qAshJJcsNu2Ydx+
BudC9TunnXq8FgoL+TAkD2WF92zP1PdZB11ctryZ2Q6yr44ofHy5jAyOdWuYd7A7jDWpj+ZdJ4u8
vuE24ruz9btF+s7G05GBoVmrj2ZmUoTXdRsiloZkSrwAuzl8aNDXkQ0+m6E24JqxRt57bDvJOx/5
mVE3jNR80xoSJuu1wBl0qZIvWf/1++FH6D1ZZfh7N4iUiOZyjLzFAY/hx7md8BXhY3Od58RnZrFn
2+EN0nIEjh0YFbhEzKbRH0hxefHq+ghZNNDn3ThLXQax82C3nh4CZ+q+FjrrghNEQHHH/w1jiw24
clzWNuJFxTFPSlpryqIwYAJ69Pim76pO+Ec+Tn0Wo+E9pmpQABiTgndLEqs8TBM7bq9vzysl2iQt
qqDtNPAnZ6M/Q66hI3jbTCB7DmWCFBoVDV7dFWOLQGwZs/FmImzsq+9s9d4CcDqPqX/Jclr72x4S
3h6yOPdIkdA2B5/ENZ0bRDLfFwFEfTiiUuz2xFWl2N2VK47Q+nngPP3y5QRZOtNPfdFbzedM89qv
ySaU++2hjQTfamp3GMfZyLkOEyVoWIHsxp01388q9p6vlPIcPWO5BfwODzt2eeKl7Hgn1zvRmTOr
O08pS4BrZSwYlixYfEi5i7v7cI6wfwe1/oKyFqH1zq6j9lBKK3xK+2XGR8xxtENwDjRvZQdAqVb2
FJfvQeS7z9dkEtsIOAOEGccQ4OLWZQLuQ3vNVgDcWedDuvhp2HyGUUv13lrTfH/9hOxE1Midxwok
axqI1wPvMhng9uEdXsDiAbxn6TZXE0faC+186wJ5mK+l11Xagv2x+F4xXrdNEEDcUU2B10QECZ99
IcvqprIZOcCvoHU/DJxk9FWjmzaHdLytYtkwO+Kh9zLrkqeR89wMPc9rlTBZLPKKx2pRAvaXWMRu
gCQK26aLWY6A3qRrdN6sjkknwd0l3PKIyXPiEJI08sR2An9wUKkL8d5FfOI+zhJa37qaHGDuhoRS
Tn+Ou4bfHT5Vs8mxtRicY97WRr0lX3IqTiWRuyWErsRu39PEnbhFAISVaxwP1l2aXde+2SZarY4t
FnlKkVgfyZ2e8wqjiPp8vQDf1yJ9cB913sd1YQX0xI5zvXejWJvQZ4I7DrOfqj8YxUcP1/vTgTW2
z2gE7MeqdfJbfwi4RQIT94ODLPOUxErS5L7eECD+gm+NP+bjupSjhrXj1i9U4z7T1rVwM3BXeHPO
Q5GT6HXnIXrdW21l3aGL5CLknYFLE/SUhZreZdC7xikC5bm1aUKgKYTmDuSbU9VUcvehMsRlA06q
2ysKIQkB0Lbu8AnKA7ecdWGuVIMUK2KeLD9q2WF8W4hd3XDTDFnNak8M7jtmlsAVroEDJj7gYd1P
LNrXFdDJe9hadeRzsfsIkyq8oYyrJPyJx0ZvQNWK2YMCETH2LKR1LMdo1xpByHKFjAG554BAaCtA
EAuYBmp+LJUjwVFzVHsKZ0Xh58Z87kGNIF8mG4LnJnMk9mVJLQRzwQrS+dCT4Ji8szrMfseKZfRO
muCaOTT2vEKc1tztJlBdeendgSIkNvLwCcowJF04iHxeHzaYM9j++yGYy3dgb14SIzLWeZh1Bxf8
zMqXrOzkK2TfYtHVK1/bFQRYKNLDa8EDPLM9ZgBa2rVKJ7KVaHmGVCjKe8o1z99NG77Q2p2WGX5o
JnZmFahxFbc1WthxJoC9abJb4XSWtWbXLI+c7OdDZTVMo7GaVrdRzfA3nAvqBc9Gl02KFHeY7GwA
MiTx9OYJB0qRnLIIzfOaxjwH7cHBD2OD5j5eQwoqumzDui2iyXgfZzZfjywb/t6GFhfpGpxxjScJ
xETyGwYuMJ8jNU6pS7prokQe91R4M1DxAWzf+XpQzgtW2UmEPKph0jJKNSVvL1p8mk12TX1ATCjv
dL5uJlHCur24aZ1DxSesbZWHDaHLeg+3jCx6ilBkxqvrwTA2MZNgHciYIcieNa32Zj8CDzjLg5/U
4U0aglmemtC6i2eXiAWj777aiwo2nsidI2cwvledIT/vAINzt5Yxq9XipfZFx8Str+tmmOUsjiEb
5lbpZBC70PXmNfuglEFaMrWifTXNTvM5L1Cx1T3rnmx5hPqCmyeNjPxk1FBCY70yLwtg0DVnu+Rg
u5AIndEzu7PbDDxxvQFGzM3b8Mb4XmGQLjEY7MxlXgXO0fcX0z9yYJuhkXO+AQ00yD3TpWFX6IQb
zio9g+Z8sS6kjtGyc0NWJfo8XBIf0Ae9psjmJFF6bCzeqLxLQsd6s7RImRp35nlYYr0cXEtm1yy/
ebGN6T2sSnPHRNkPtp7q7R2vnFwSOcwfMA4tNwly6w/NAKe04wlhdea0s+zYEAd/5Xulia/XaYx7
nWM0rymnAa8ISYSmje3xZWiE+zULh+XPgqryW13MHeX2VMTY/xWUTlwaN5amuBSa54L9AbTLcMW8
tBiz2m1bM1l0xZze4ToMNnHmpR/JzY7fE/wJV3UoyeTMNTxGBa66C0UTfUhw7b/UreJPcq+cmfTK
nFmu/JkCD6G1xrMgs5UMR++7ruu/E563JjwMFuh4/mbC82fX/89TKuP0FZ+DOBz9k38JE310hJ7n
0d9H7YP8j//0F5+D5GuX2EumHtdZi02f6q9Jj/kPj+4UYieMrODNtCP3L4a0/w9UiUSHofEykarB
SvsPJj1e8HMzDL2T0KgPhwwnfMa8y1ct7Vg5U4E6IcHX5w/nOqgoZdD5d2ehyKMtnJ7CNx+E9Qg+
g5CWmEzWdE43xMVPBxD9JAhESPZ3sg/le3oJBpP1grIx6It9Eho62nQIdSAl0cMQDvoc30jiHhmn
+HI3ZEO0rDknTsB1A7dwV07uepsxZELuNuVM8cvBPsiHcSVVLIkyDuIPVkUSAOQ/Ga1DL/sEMeHJ
6gqE7A459B+WfqRVOxVql46GuemdbHggE8Q6MapLEyTs3bRlQy8Y2hsRwAPVpjf8iNUglfPHfVMb
D2nUZB3g92w6SNJybpdJVau5E+bHRcrxTJaauiBUETslu+TeDjusg+GiP3lB3CVRG15K6FJW7HDp
YRFJJlW+jxPX3RGAATWj4z/7Zmud2Z8+1HntruKgH28DRyEPLPq10QKHiEmUBvqQOv37nKCS+6i2
xEOEZHtmmeEMvKvVwCcuAmPZhAPwM6hlztZmWV95ELw3vOd8I7reWTs18cREC/iraBYfhzxvDrQl
6QYAcLCG5F0cLCPbqYKUtfFR2qwdd3JWSLIXB/UHVQ2CTa/HNLb0RDb1h3Cq+g9OhyJh1aSLtTVG
W8KmVKJk265cvg93uAE/degz83NKZBGwbPCXyBqeokqZp3CSH8BNO+tQmdUX8C7qZCWNvypVkKAA
wzBs9S5shDh+7By42Rvap8VtkJW4OasEyXhYlIm/asraQ7XVefe5IBHWIID9cyQj+0Hhatu6sTff
qKX5s7cxeiNYWbxt1Kbx/TJl3WlmX5GZJ9aY/+YbNHX0MywPXktlRA+W6D+BJqvWLsE9x8STUXye
erMYH2aOLO0zzKjuizm1w7c0GxnElI171lre97mHsYRkh+HG7brWW/djySWbmlLeDrb5hd12uDOw
2yKDMf8k8Q/x2lR369KtWiJRwU4VqTDfqcK3uk0pVfA5oDV4IQ6kXmdjVGy9FiXdeqHjUR5MZ3Cz
XeTVVUF6wzR9ScD9mRtIqykSWaPtkIFlEhQO3/LWJepvy/FzNB/GesGdbCbmTaMzZdazpaKHsbHv
J9f6TObkZ1MOqINoO0rfLJtD6KV0axwkO3KPzdDem7HtfUSddImj5k+T44FaZX7RbCVTJCpK6qp3
SQEvuQoDbaL2bCx3rB38CYD2RJfcdW16Ric4HWeL1io3MxCv9RB3k31LlssS74MIBy8qkOZzmRoN
GgtSZXlL3Y5I4+h+xO+/km0OpWQU4waM4LwbzHCvHJEc83wZ2wd7seGcDJFVhiTDqOwMvQPOedoR
vrCaoWbcdq6Itr6okyMnXmvbNv208nxorVbjBR9JT1fuql/Olekbhxh2/j4nrRnth23s3IjyNjTV
tKucjNYXvJpPRIuoTZm10zlIfbp65ITrESjFTufkJPlk7gNN6XzbePm4AoxTroMRKVZGZvgpywUg
tGFo9iMet/VolfHtNLoTVyBbFqYfpnt0+0DezgDNnqZ4kwwFZkLwgGXREdSbAlvdzoYod1lz9tT8
CXu8t6kpoI/zEi1bl991LlyzvrUK0TJucoxZYvxsbVrjA5O2I/D5gJVKtg8ilOKC1JfEaY/KJHEx
d6xVs6h9ZES1vw6LPP+8UPqgK/HJXHcsBMxy/IKAEB73OMDeZ/Apd3TzdOrHeEfClfpGFwWkNA34
XeLGYIv8tMEWHZH/EnktCUdJmK8Sjyj5GrHUMSpVQQtLh94XwxftBQMKVYyHamknntKoxp/RN9OE
1rJM+xeSMkWx9R2/uyFzHNJ7bL2PGY0AxC7NM51RiA1VkO0L3yhXqFAPXcNpC2RWAPoICIFFM/dg
y8o8mgoVUhQSYu5NzrzVA+Cz1yOkYscOdl1j2jcDmUvnufJTGnXFY+QteCy72N9TrJPGHWk2Bb2n
mlZ84Kwo6Zw1LImCtrnd0u6xSs6Ecd5uzFncS6teG/Vsq7XLI3qbNDHloDmD2i7wH3HyDTeunVon
RNXRbhra81yW7dZc5u6rW8sZA2gzMR4omht6FVTog5Mc5RL+gc+lPMYuLOgQutOQT3+UpUMkDR0z
wPVsN+Crj4Hs4sMwFQIbHPlCqImRn4q7/+XuzLrTVpIA/Fdy8g5HaNdD7jljDN5iJ3acsTMvHAU0
aEVLa0H8+vmEwGN5zVzx4DM8xqRolbqrq6urvlIimULXotSuwT9E0ww897L2bwpJDK4r1/8OP8A8
B74gsxrDq6URbaZrPbDYGum9Q8JZKfSptgGGqQYW5EitLEBCEeH4qQbE46oCvd6kMHL0cwKLBNxq
IS3jiczOmQH+bbA4xHSaFknqFpijc88hTdyZxWE48iRrcF9tMTueQQCc+jFqYjkLNyQeuP0hTE0j
H43q00TzfmhGpvtweja4MgIUNtcZhLvI4h1RI0t395gGUVnk1DG97Y+kYpN+k2N54B4nfra5U5Ji
fRfF0vrcyP3RRZGuxElaDyr6yEUG3I1RTeCDXLoK0x+u0EHp5rStlzbcc2ExzWCg27UPfAJ/zj+n
BqNQQAka0Y25KShilSJxTLX7hJrXCpaEuVykcjEAnwzwS9RmOq3MFKhAlvsrWt9hXgNiXhkwRVIb
XGm5/KdazxKKIUlXzBKCJtDlqfTzsg1AQgkuBSm/BeWg7G5koMWUM1xkSRG5k1zOkhH89bogQ5Cd
S5pqgr0NXCRdJWnKRYuIDY0Kz+lFswL5bIqyOJPcurgI3WBAsnZKEwPOZdRhkYxhfRtpAz0f070p
9aaBRsQ5Ni2uG12lgJC1TKVfgvZYUEl9yb823Sy9IXhcCa7Xam8cw7Q5Ed6MEyxZFqebkbsuj8hq
KCXwIJlBE7aszu9CCiyPZ8IafY18swHAwFi6B/mgTnWhnSg5gK0jbwNzFbAiDY9SYndAvpTydOmR
k3s08MRyoqwH0ZVaN4dYPKA0HEeAec6gnEl3gOv98TKBlwUNSwFJntTqCtRskEtjj9q+e4z3ZqKg
JHgyo98qFHEWNkfMI97oLIWjLtWcNMFZTKq88OujrNDkcU5FbzJWdRckRipMciEDt5iAELikN0QC
xD7Kv1aFoZ3p9A6jAxtNT69FmBXBRBCbPlGpxp9YvLRzsxBpeRyu1Hqxnpnuvyx87p9yrRsXM9Vd
cXVbl8ZXQUc+/Xi2HC2tS6Amyliujfsc4N4dIFxuEpeaOg0H5E3KdFQ7o6J6k42pXNZ/KYnKVbAw
CZd5JFuwl8jWZUgmtSMDeyQq6I1s7Kl37lUDwOqpqt+XZSDoAQY9dTYdpJ5LzrhEv64lOYfUsuTK
DWA/ZaLpFZxu7m8nXK5ZJ9aaRGptXZbEVMrqimTE6kbQB+/IX1Xrsa/ReCEOEteu0wqsrhzHKr0M
Y9LMklEC1oN6VYhvdJNSZnlK5bCrT+VSMhYkLq2/kpK0uTKhj/xIKnJGxthzH2jNSNyC0wzvlyMp
XJK66VvAX+BXUkwunUvJjDwn5uuFlC71a2WTV+OKVNszmcDxZLDRBtSNqsmkBmOH7w9TXdNmpIkb
uRtgmqPVtNIhlPvhYHW2lvDFEyusbuk5p3BLmE3yJIXVt+S22vej8so3DPkCI1FSFuuyWIxSxmHB
8ilB5o3dQZpMgsjXIRONonhM/8H0KI4Eaz1T/YvEw0ehrU2KA5WHczfQtc0pTS2qiZcWOhnIcbXQ
I/oWjJPQWl+WsrxWplWmxm0Wyf/N+X/3IE1np8kW5nVdOFl94wiarYn9wbj56/fYW+W38d/70tuC
ds2j2ojCPCZ/oRkB4dcnNHSyiDrxhO2QtuN9S0Jo59TQL5wvnxVrqHERa1BDSMSSD5yLMKZipf3z
wCI/lOwwvenKvP20P/hIRa8p4e3na7X59nc6T2AvIopqPJFn3jx/XLTZZKj8mRKeiHikBAoz4bHJ
skxK4OOnN/UhOUSKAmOtfXqS91D3R3p6EhUJ5PzJHHj18WVzqDXVpMSMHp6yowV5qJrkU8lmk9fa
zpEPpgWSAP5wJbyqBYXQGZgjk25K7VOS5drRAjW/YGfJfaP6rPm0s+4DzQVZ0ZuMy15zQSHpm4xv
EiKldi48WRGGNYQDSvhQJ1zYfIjtfbC5wFsk36+fFowh/rNsNrHU7YcIa2cuaEMZhAyJs7sVQQT0
g2kB9ExvsygNia427Qj3hqGrBatBTFLKKZu7ufLh9gaZZMy+1hG7QMqraZgUMbafrhZMi5A78Xm2
jw+6IsgKHPVeEcqQEhGL0oKddXziJwAGBzdK5iuBju3nw9kFhZK8dpm2xLYHB+65t/T6HqHhD2AS
KO5o3zWTq2MX9CHXMTI1ELu50JrjD7RHKJryDDz7is/4uhawjnCBLG552nf9xDoaJvx4U4J3sPv7
/7BT/oGqHlzwseuFi63z7TniJR/9tS/s3c7nf9+5nGeLL58pinq4Bdt+sfHF2992HhC/f3WUtHUM
H/1x7yg+/u+7B3z+0y8Oav+Pp56T2ZRj1tvHrXfDvLIjXPh/hPZvu9tvtvWJ/zuSL58743y0O74j
WAR219du2AW95dKEMl51BVsNF6y/4MBeCVvsJTWvkcAPi7Cv5LEdgqfNnlzLamwJB5Adh3FmL+K9
pGbUVI5hQHuPmt6fzjz35kXnxEQcsLlMfpjEf292HDuhXdmZs5fUDBvk8wGUvT/lfYr//Wkch0X0
u9utggLHA8xCSpgzb9Gdhe1hqq9mTpyYK/yu5PaA0lfyKRr3vMcah0DZ1Pj1FXy2oGf1Xsx22dBZ
A7PdWy7pwKvY665I/PMDzL+z1QKKclfLVOCwI/cedFw9EUvBVn+xF89tE7WpowMI5oGLeVDvJW3f
X3sK6quKrzH4hWdqbs8WfWVf2t6qYz0aMtYBFvalndXPsPkSEYy9fl5M03k4L761I17aQthztxBO
nnfmtAzN6wDL5dKbu97S7sb48KgPsMIvPfYCEeedmU0ddsOS7P0mPUHDXJrqJR3btDt9HUJ6XGRP
RR9k4ADgntgQeQSMtr9KrpzfGRU0XW0TUDiI6NLu7lsy1IcDuE9XTvXp1I4S4XrdbR351gFWTyP/
3MmEU+/121gqukWNDiT80ll78842hvAmPNp3CjYj/xVnwV7SbtzbTqQ93airOMvdT2M7i9kpu9Ol
Def1Hvv2B47t4OnaJ6mQgE1f8d9cr6txldlyALFBiEfSPdUANrAOYGS/vdpUtuer/P5Od7We4t9r
CdNT/I+4eGUi7uJHfWdK+wPPJ2Ij/gD+4C3ad4RwOi7FLujTd+i3zrp7qlQY9AEs7s/cdvdrpbEp
AHzlA+z1b6BNe06SF5OT25BSXx2/jbfpOe679zKr+8r3xDwGDdXx3BR9WzDfWzFUSsP96cwT+jO+
u2e+FGl6uLt8Hn/a38i+9N+6wbXmG/PQsbO//gMAAP//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5C1DA771-63DB-4A63-8C18-289286481D89}">
          <cx:tx>
            <cx:txData>
              <cx:f>_xlchart.v1.12</cx:f>
              <cx:v>profit</cx:v>
            </cx:txData>
          </cx:tx>
          <cx: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6D45407A-A036-4E24-AC6A-DE51DA80A40A}">
          <cx:tx>
            <cx:txData>
              <cx:f>_xlchart.v5.9</cx:f>
              <cx:v>State</cx:v>
            </cx:txData>
          </cx:tx>
          <cx:dataId val="0"/>
          <cx:layoutPr>
            <cx:geography cultureLanguage="en-US" cultureRegion="US" attribution="Powered by Bing">
              <cx:geoCache provider="{E9337A44-BEBE-4D9F-B70C-5C5E7DAFC167}">
                <cx:binary>7Htpb91GsvZfCfz5pcLe2YPJAEOeTbss2U7sL4QsKezm1uyF66+/RUt2LMXjZIDcCwR4jcQH53Dp
6tr6qafK/7yb/nFXP9y6H6ambv0/7qafXqkQun/8+KO/Uw/NrT9q9J0z3vwaju5M86P59Vd99/Dj
vbsddVv8iGNEf7xTty48TK/+9U94W/FgzszdbdCmfd0/uPn6wfd18N+59s1LP9zeN7rdaB+cvgvo
p1dvHtr2wfuHh1c/PLRBh/nN3D389OrZba9++PHly3638A81yBb6e3iWsKOEYinjJIk//cGvfqhN
WzxdjhJ+RCjBHAn8eB19XvvitoHn/5RInwS6vb93IDxs6tPns0ef7QCuXLz64c70bVhVV4AWf3r1
ttXh4f6Hm3AbHvyrH7Q32eMNmVm38fbm075/fK78f/3zxQ+giRe/fGWfl2r7o0u/M8+/69uPt83t
ZwX9BcbBR4JzijEWv7NKQmNCcAym+/Tn86KPVvkTknzbJl8efGGRf5/9LS1yCmHS31XzZ+38BSYR
RwwLnHD2pPnkhWXYEU6EEASRx3hhn9d+tMyfkejbpvntyRe2OX3/t7TNrjZO3/+F0YKTIyYZQxw9
xYR8YRp8RBNBKE6eTEOem+ZPCPRty3x58IVhdn/PoNk/GFfov9AwBB9xmuCESvTlDHl2xpAjSikR
NH46g14Y5k8I9G3DfHnwhWH2//5bRsyZ6bXXt+1faZr4SCZgFf4laJ7HjERHiUQJxkn8GFT0ecz8
KZG+bZyvHn1hnrO/p3luTB/UD9mtM7X+S21EjmRMJMXoKXwgPJ6FTww2gthB6Cnx8ec2+vNyfdtQ
L59/Ya2b7G8ZTOfa+/W/rtOf1fUXoAMAbDhORML+wxEkjzjjOAZI95gJX5jqTwr1bTs9e/iFkc5v
/pZGujDufyek2BEjkghGntLaC3wt5BFKGEk459+005+X69umevn8C2td/D1D6p0G3ND+pcgB0DbC
iSRcPAbUC7QtkiMuk5jJ+Ok6pMbHyvgRbf8Zib5tod+efGGbd3/Pw2nvbtv7H96YcFt/VtF/Snf/
ixVy/H+49t13CYSv+ZNnd/63/Ik8YjFhAuDrY6YAD/z6cJbyKEYJ4XB+fxNAveA1/rNY33bTF48/
28n/EWnyn93lC++0uQ2320+E1Vecyvevftou8GgvHv0e7/Wou+P7n15BCYjRV4ZcX/IsL5zetv7W
f3bGrx55uPXhp1eRpEcskUKwOGGUSoyglBwfPl1CMT6KGcUxT2iCKGVg8HY9pn56RcG9/QoCgVbj
RyunhpIYE54gTtEXZvDK1HNh2i/bf/r+Q9s3V0a3wYP8FHBB93jfKhyLJZxWsUgI4nAqYTiV4Prd
7TXQj+vt/8/mIanLYuKnDe4SlGEu0LjhaJxHm/U+6oJNBV7yfkyrhpj8wrQzYpljceTkZgmEopva
2DhqTrznxE3baJkczQ9J3iOe9WRgPhW2XrqLSlGeiF3jhoaOFyGutJrSGYuRZtRHPBS74OuGnw3U
+ruqGF8HqkWeIRyJjCoudjUEwrzztth0eJlvomRZ0NkSlO4yK1Eb2xRLXC57jJyPz9oJ1Swrfeyi
VDhAbIfaJr29KqO8unE2l+99vRCVOW97lDk3lN0pb53Kt2aWv0SEUwNLzHzZTrLGet8JEbcpmdtm
S4xOLivb8vdWiHETSTN+0AMtrxYWxM70M8u0Uy6k5YCnkBqioiQNJur21dLUx2Vfqw/cM/sL9gSb
FBkt74xM7uppvkhiV+p0qJr5GP7Kz4eek0vNdHyQUqBtKInMJhI3cA+R9nVftmrM4nmON2EsBp3S
TsgmNb1xaU1zPqcjYsOhjZbmqke9fzepJj/Gbh73yyLm19Lj+SSSpXXprPEUpXke6YOqS30P/sBe
l9UwkO1gcHSpmjbZT4y7gzcTOhvz0L5Ri9D7JenNlVmoyIapUCajScDnlA3458jUnqbcYnJpaNFv
ZFebrAGS63jQaDmtA5uHje5pv0W47beRGnA6Rvm0IyNZDjUtJ5PNuV0+RHPT7RJdR3ur7XJMFV7u
4gaLY+VRd7PEc37RRxa486jomz1dovly6hc+ILSbBhowr9LPn6HCdFDnEcNd12c6boS2qR0kbd1J
2flibE+a3I+12YiQ21LusIuukwglY5wOY+3HZRurHMV3X/PGz0LzznSz04V64u2/fP3XG9PAf5+I
5N9+XGn/376df+4XfPcuoCdWmOJf3rRm1C/v+o2yXrPYF/76RV587DD8h6T53Yt/LqMSRBHknC+t
hd9l1JtvFr9r8np69CmzAmJj8CqgtXmMoBQCevQpsSbkiDDOYk6oWIskuPKUV6FHgWOGWIIJxDNm
AlDg5zwLyZgCABSMccQwofS/ybNMQrfj6zxLJaR8FlMB7+SfKNznebbXuGohss1hGiDDbqWqyJi1
rZZ71dpux1tM+6wtyuS11GQZUgx4+GLkk9kMtUqSjSM9elPmmvzMvZqvDMftzeB5/kFSNF11Cxm7
gxgXdugcafJUgo5OdTSAF1etmbJxqnizCdFU+lQRIclZUkfqokImqiBRMHLSL7a2Wyt1saRunkeU
VT1X02YZyvZX3/S6S4Wc6a6KPL1UqJyuKpXTLDLTEG1jG5ETl0NyTMEEbbmJiMLqeJh8lw5m5uc4
cnmXBZyT474h5GRcEnIsJx2326m2w/u4AaE2tsnDA6yChtTRVqIs71tP0qSzWsGL63krZ0aOp7zl
Lqt4MNVWRyM76BjO3C1Z4uZXDQY/sJxNV7xlY7FFi87vF86sTSs0+p+7JRLwXpDsZ9ox/3M7xtW1
rOLpKp+0uhz7vH3T+cRcBu+G+XSyU8E2tMexSnMlEp/WTY3yLEbWxOmiuuT1VIFclnegyBLleZPG
ROdTCslLvF700n1ARZJc5bUZTTotLkabXArabmQ9mp1IGp+yRRxPXdNdVsjKK+aVVmcllezgQX+7
wVh5VnNt94tS45nqJd5NamiaTLPW3CBkk9cRBW8pK9Vkck7YoUFFkzW5Q29yU9FjPYN1olrT46kX
5rJydohuFtrMWy5KdEL9OGa2rnq60Qwzf1iiJsCeEdmRVtuP49LY9643+OcuninJ5GIZz1jB/D2K
mmQLECbwNBln+XrqCpXOM5U3GDLg64ksU7GVk4tkxgbyAeeT9yl4HsOboKLxNlmqJKs8kmddR0Sx
6+e4OKFT2epDLmxYjvt+xvNe5310hvNoGLMRCziA4ylpVeqJLMOxYhUb02Ls+muBJKvOFJnkVQcp
m6TIcf62RTM9Vz6KxyIjNY3iNClLs7CMI7eQfTHNsczTqCzHbk4jUIQ7zEyb5L0dzJBGQQIUUh0n
OdgnGoeUStLbcQtkTbIrHFpwf8iNi8JJ4F0fH9fWzvpn3HkZThj8cWkL7vOLyIvoZh6dz3CVn4um
GU71EPzPyjYXuSTFWd03gANKFgFqSDFpDI1OiiYW7UbgOn4LjIPe6WVWabyEZZu7udrFHL4GEtfH
dinGdzpgDWhEmXNfKrv1Xbgue6Q2uu4wT0WJUZJW4EPvOM8LfoDwjt60Bcn3xrnFpT0jTZcB9uw2
usR2w6up2EUB++KetSDDYY711KdDj/vNHKbpNEri8tj0MdvMsr02S3IWSp8flwPymUzMdDLqst+K
SddbGpRKrZn2Y0Sje7ZApqlzl9l82U8JKvcAPlA6d0Fc+Hm6CYsvNqIY90ko2Tvk3JyWfd+ny9yb
yzGJrxF0MNPBLWA2L9WmoLZIhzrvIFXwYpe3PvMla0/jtvMP5Swu4gXn762rxsM02vqm5UNyWQ7G
Z3NFl5TWfrhCfU521kR1Omo17ylfLrRN5n1N45Ap5evdjCqUThE8haq5AojnTLepkuW9yQXL5lpc
Lp07D2OVZx1WQ1YR4/Y2b92u5FF87lw+XnJfJyn0oD9KyLb7VqNkq/M530EdUGZtznxmELaHxRid
1cMQnZSNRqdzPQ9pL4oPRmO/KZDSWSXmdoNlb9I6GPfzWNrxEDdFeFv2LoBjjNG+cNOvveP1flbl
vA1uRG8GhPMPpGJRk065ose8pE2ZRgmOj3tuxupAGspOW6u7nZQu0mlXGIC+fUVPkjyqsymKxOu+
U3KvFziaysbrfWC0Aa/gi7iYvW1bAK+LLreJ1eFaepu/k5ZByLIm38LZqy4WmdiPralMlS6Trn7p
RN3sUD+4NNc42TU+yL1Zhu59N+bxz9IV0TYMfZuZsV0u2gSb09mO7tCQJnlN4MK551N06ZPinShs
E2dI2n5X+IVfOJyjKe2nUKETNpXFmayaRKZFy2xWB92LrMKA5VPL9bKhYzOnLFCTDRiRC5LnKl0a
Nbk06lq9FyZP9qIT1UnkinrjuqJPbdRH70IX+5/B41oLSHbsTmPirnlemtfTEuILUlbtJgmg6b4G
N6DjLp6wzyak6AFjl6eDp9Gxy0X5QDxtHvrGNRuuSLNkQ8hHBucgn09aASd2Vs6WbTjT6K1R/XCt
ZJXcT0lfbDtpkzOb4w+R7H/VUNr9wjGf0mhu48xT9ralLDqHmKoyTKohHRDkuWW2+dvC0f1Eyg85
7+8SbNl+MTSkS74MGdHzL/Mwy02oDd4I4W5tU1dQdMTHlZqqrUO4eyhyMaRVGZkNtEbLw4D71mRQ
m9HtwnN0VXvutpUfq9ct4hdtEdqzZnH9tgk4nlMM5UrIRuXGbutRs1wUc8i3XePv+1K9mc0GoBTg
C70QlI5kqA8ClcuG5TG2qVyTa8XsCmZskgXqfDrBKbdVba5vcVW9iTA3GzLa+IPCQh+gYhMPDrnr
fkC/5o1NE6dtJiPxvq1RvLEs6P1UxeJEzvly1sU9TQWx702xdLtF9idjW+WQO7tuO7S22iTFQA7l
NDfHZOiO2RzjtOTorR7n6qwGn09bzdEO6lC5x2VQWReXezfU3YkJ0w1dlN+hRbVpPbCsV+VyD3U0
zQLpzU2eTEOm/QK6zhsyb+q5HbaMm5DOrW92U2+a1EXJXV7gX5At8vexZeSSSFFnDdRrFgXwK3bX
4AYd66X32w7q49OuHcxpb/GDaMYMcMG9TyqrNj2IlKHWj4eky8vU045utVVlOiRc7QGxiGsUzcVG
1WO5iwE9XuJW5FcuNycOjG5qt9cqvlCzpxkTHbgoSorNrCa8cahEF6Qr305Vx6/zSfX7btSsBzah
Nde96g3U5lCZDxx2V5iUwpF+FlnPN54v70Kp9yvYtKi9NCIUGR3lKe7Mr0wXB4ubOlVRfJmP/nKp
dVpDqQV1vEjLrvngatmmi5/ejL6/6lC4DFF7DmhNZ/DiGeI+n7J57ivAgH2RzSWEOUtqNWwY0SxP
J0HZWVsmyRlvbJsp7lI8CyAxoqpZrrBrq9P/X/h9NUJ29zVZ+jUvhqGi+k7Z94J//I2C+/TcU83H
gQwTULpB4Ua4RDQGduux6IOpspXgB6ZMEsaAWILK7qnoEwjKQSqAOcUJWovBp4oPJUeSYAatToQB
KAoYjfpc9j4r34E7fPr+NbNGgK37quBbV0Q4lhwRLLgEag0E+JpYq1HpWjRW7CFBeejlFne0gxM0
7ga9vGOs76pbGjnmd62d/Uw3AU9MTVBP5fHHooXyJ8oMnirISIrN/aaSUWsPo2xqf16zpovm1FQT
6z6yKgBNsok4r0uSFUJQ9CAmM/fXtZpEfZskrMvvSEMsvyigiuhI2iDtQRSof1wDpVwcxnZT1MxV
XWpG1jRnSMwWRC6aBs2nuCFt+WvkB8BG2Vcm/YaSoBn2TEcylhjqGE4lB/NB9/K5jgRqdK+4Sh7y
0bSlPYSG1hR4n8E7cQAMGPSYLbqr9a91DOAg331/efS8KKcciFgiCKYkIWApEOb5+ktJEs9jru9L
VJFKZ8EQRlQqJY5suXPTWLiwcSoUVKWAW5euvRopmT3OEF34SADxq9ZXqTGWOHQhWWLh2veFfE7Q
UgHDeIQm4EIcwZgLuOVzGSelI6wcie555IYYb4pFFMLu6oQC8E9bFzj/ULE4D8ffX/eFbdZ1qaQC
DgsYBUzIy3W7fjbCRCS5L2bwOZ4OcVf7XxTNcVukY6l7fdnmMO0aUqUMhvri+8sDD/61a8DyQJUg
GO6RFOgZiKHn2y7YoKN4UuQ+ErWwJGNjzNktBFIUjs2iRX2hI2TQOans3N9UPo4XKAiVrkEp35cE
MsJzSRiGISPGYDKPgzbICwMEruNyrtr8LpdLy9ze2K7J522UN17O+zlxE1jl+0v+fvNQPHLKGQzH
rAMaL0h5JVRel3Ps7ikfIcqh8uALqnbMjb2HEzrJKf+wFuSAhDwXgn8w8Tw4uR20ibvxDxwBvchk
Yu2CwqTuGqgE0mnyQppCLiWTXYg+Ku1EEx2moNaAaCajYJi2H0u60Ew3fsZdOklMQCrgq1V/03S8
nLM2Qq69kY1qXAtAyzh83Qy69R+/r7M1n/7WyKACwVwkpTFlSEAOBzrvucP0Y5642C7Tx8kFB04Q
91UMyoqnkbAonRwBzqPDlV2DJoxm/dAA4v9bZSHEBeUkhu4xJRRS23MxEot9mD03H9uaRZDDS8he
y5gOcxxmdkpyBnnfF72rbhuoUCGjuq5xiB2SqIyGKrUKsu2a+WcFT7V6qYdTChDKNH+QVtZG0wt9
rc1v6OckGCzM+YvzaSJj28l2IR99jnnUbMvgu7q/skvQXZuNdrYgXCSaAa6Z2TZm3iTVMkc3Y9fl
x146aBtlzQLc+2mjbBsA88qY5yHroTdUX/NGFksDBYecICXiqJxRexIvsoa3VjofgY/7vv0R9OGe
bQhGyRPJJbC/K9sLzvpc8+CZrR3aofsgmGElA8ydMHDFPO+hlM3QIoCTTPP5MXvWPYVr/ad00qE8
gUvTGAi3u34kfxzQL9pskEYBbUgIJIQwDH/8zi2qqfJNrkz3oXMQRXZLfJXQc4wUmU+J72dQh8yH
enkHFec8i7SHssiqDBL+yK8Lu+TRwTW0XN65qPf8ItF8BQgTHZpa7quereYxwIeBC82DYMN158pq
ebfUvBqrNK7r9dDSoH0wkGmlgh8JNCmWd0kzTWA7wkqovlK/xEVINkCMEr/jol9tByyQBoBhPy0v
kyKaxxTInRJeYQA8gOQ6aldsEDrWVLeT5yuhLQeHhhtKzBLOnKtyaEfVjcNNFhV5Mx0KCofr+zZp
c/puiAfgEbciKQBnDLY1AFG+7xsvUzhoX8RCQLt87QBAr/O5axAgpgsEzacPC2q8K9IJx6Lz6WhK
Ux+vZB4kiu+v+DIbYQG5CPi0FZXC2f1yRe9ir8aGjO/J0q/OOPZ0TX/YiwoObz4Ag/ohL8kCTjji
PvjiXEBiAT/9vhgrnH0WFAT6IVisTQ+Y6KeAkp/vfAGCxEaSN+8a2jaBQBeyZ9GDscpCNlKVb9EW
yAejrwYgUCDjdIqZYltAB28wKYyjj/WQBlzY0zpP+M1EXJ3MqR8RH65DEsU6swyIoFNwIiDIy5jm
0CaAtiNag13F4IdmUIAujvOyCmvkD9BquFz/WQJQEKRyZBr239/xy7yWEDigAG7ArtfhCKgJnu+4
4rlqR+vFW6CGYgCxzDkMIHaAnuCYUgBZ9KDQOIHbTpUk8FGET8g24t3q0qQvR5zf5BNfXRpbvTTu
oDtM1hRpFx+jna2HDnivhc0VRF0+NiumRnPSQHQKZCGMvr+ldcLgayMmgICgQ4Uhq4EFYVbzRaq2
pG0WU7b4bRKA7uh2oStWAUJE+jV0P8UxjAXOIFuupjXEIVeuKcV1wHneRgoBjEcTW38ytvLVbS1L
QQ96rFc92Hk0/CK3E9ylFVm3OBcN99DqEY7susQNBJhSOC9gu3+wtRcoE7YmEQzOw1QF9Noo4L3n
1gpThUTdm/ktKYY1UwVnwbWWetHmLsRJhdt0DsYu74A2WM/HJjIIDDLxpi7m7dJwBHMDkkT9+BZQ
qgN1jKIk4H1kWCCbtDqS4GJ0rLs1u/WQNg8adyOktQCIBBbUIY/hG9RYCFTRFBRUEYJQUchY3ZcQ
EgqGCuDbo37WVFjdfl8JL2I0AbgA6EpglkDZGf8O6qJxAY6P2+jN0AgD2eER3mIFTFCVQWWpivaP
0sIa9l+BpXVJSgDYQy8S/gfU9FztcWkAQnaTeON7BB4S5hDAoeDsB/3QsqOGbfMRWns+5TWZQeH1
kLcAWSDpgZZGN9XhSnCf5OUuDzSBZAABOVw7GGCCE6CJIPDD1MJB9WS2wgJ5O6ZTnbQQKxBFqzmK
aloNEZUawYecSzlcx6YxIAmrKjiboMO31qnf1zZ0Y363+fUQgCSBoPf8+4oK4KCPinia3yg18zpP
Q1+RLsvHOC8vOF6og3aecrxLUomxLFXqHEwdnMR1TyaWdoB2olNXNBE9zxslSGZHMxV3sa7jw5j3
lG8q0Zr6npb14q4bwxv4534LqsdLOqB4WjZJ2UoGMyuAH32/G0eWDBfOqnwyKW/iBp2R2CG5aVsH
HdByCj3QxGZK7FKmqh0cnbJigrEMIGMXN841tCRYScsdDBv19IbXYaZFFk+oH4Fyk6NC60RLXoTj
oAQgs0ws9bgsUNaCK3bHUzXnwGT7ruS7QYqCbFgTTcubkRus3/W0LvINgQkKlM1Qn5o55UXwciM1
HqusYHVxEJiEDXRDx+U0l20c79GIFN4VkU9UvO0q09C3MxuKKnorTTxNb6YwkXAe+dBG13BiiP6e
QZvOvV3EULQm7YxByr+WE3Cg+1wDu7EDWjppTCorQ7DKhFu8TT6ipkzaewWs4DBtwFVm+yD7MI5x
VtWjR+Uh5K1lyQbqAFbzfd5EFb+QSERVtR94h32tHlTSkgBanhBJHD1fiBnApRcgbjv1mvA48Hjb
trTrxHEvc63qs5ZNlS225VCEcTgbWV5ovctpM/bsOm8xsWtPRRXJDnyFkyrthiWGY732iR6h9RBR
bsNG5W4p5+Ox8JHS+1E3cNpklRwpJNih0z37xUQ9Z/4YnAPmYbKRAGxBF30HqEumYSbJxC9rLAR8
hMcfI61ruAbzXhSWW4yn9uPSW4mHk5JDtwIf0Nq8EcB4sqoX+6ktEdCojA7ruRizSMN2CsLgULmd
8pnHMiuZkqy4nMdu7MRVmUflWO9ERSLcHVf9LJPhkpeEaZlaKVdOQrjAVAVtGBgiWk4ptNVAU9Fs
IWWfQ9a2ip1GJHeiPkPaalRfQcu1TPLtWEIiKLZGIwKyQ8paRZqHqI7xNi7UrO0m7qrSJZs2xBFr
f8EF8NB215S1lG/7IrE2c1AHg2Zx0ms4QTIEvU14CcgPkCW1Vq6YnioPu886hVrCd6UaV42ROlTw
YbwK0U3biDXl0yEUicjkGAw4wNIC3tgH6Rq4r3vcqgoMRrlSW8Iwk4CzxOewWq0QFJkt0qt5UAdT
SuxnVE+rnlsqS+CSoGHkwBRRWyWKPlgLBY3dOQ3NCZGNCZqFzXSiWB+BBWlveyDC2163oK9ILWav
+oWi6TwpxSqyBkt3yw0Hz4IVCFyyH/NoWh2MQ8cdLM/mCH6rZbOqZhgQ3ApHbGJHkGFoPSybPe3H
OULsRyDcFPzGps7wm4pR6EuvzDsQQGknFAJdPHlPvngJrxRltG4uD/MnZfTgNS57wriSLWz9Rjyr
zqF37aKbJ1VHj7d/VvLjfcAU4Opc4K4BAVALo2AfK807DR2GlsywaYsX+FfWaYFJoeMbKMALI1P2
aChoFwZwNai8e1cctwiaOCxFlRpmfimb3oCWBtzUcAvugGNzGdAc+SDTKp5X0Fs08G8yIUZFEduP
8lGDpoMIgrz2uCeFNdRoWWdaPqLD3CdrdR4/mvbRPXhe1aAfTjU8sWWiXjc/QX8e/LRAbl1GwRQj
/DjDuKRQb5dI0z6cwE7Jqt5HR1r6uQcpYZPrW5B2Hp6DIWEC3uWDWkV/VGi0jAt8MTUxVGyjmLVV
ebzAhNPU7YsYGK14O+reQEzLsliZDz+CffUgsP2IeNGC+3gGiBU27wYAu5ceuOz1hXhYP+hQJPBR
t/EaDs3CVvnbnhdqfNvXRV3oXVsk8F5lCSrIofKzQOGUPPqKLqE9J/ZPKpfl4ECcSZMKXgIngIHF
y05XcM4PyC48fgvIrUyGTWej0Oos9kUOi7NSGSiZQt0Bt1kDYQCUDZhJ9cfCFGs493C+wm/V3PMy
2VUAFqf5hEhfT+YAfdwYJmRqSetmSHNfAG2IJOrhfhWshw8Ajay+aGwPf8/NCCQai2FWMkotcPn1
xVCFHEiB0ZWwOlL/w9yXLdeNY9l+ETs4gANe7gOHM0k61mApZb8wLNtJEiQIEAMJ8ut70XL1tbNu
Z0ZHv9yIinJkWjqHA7Cx95qyEfNLMtYOU0C9bvvaXyhKOTu4aApRYTLVDjarBo4jllfOG2uqzzHF
UeU++YljqDfNIETfn37CycwMrWIH2w6Yd7+uRJMoOknW4nEcox97ZhLZgAemawgKtpeozcRinqdo
aZfkZN5v3dFG4xFF0m097giiWR1XyeYHqHJGkf3xBU7uqwZ41b7E3/HTTPcLnkBgw/1+TdeF+ENh
gePnpw5QqJd3wwZcGdaxfqQ5IIs14XeRhBJjLBPoILCo5xjy4KefIMsWxIOqD3acVB2eG0g28Rnb
O/RWYywHajjFpAdeWgc9Rl/OMTuNhRkATMQ3vE/2/WTI0gGEb/rMoFRGSb3izNMrKg07YNbbH57t
oh0qCG3WA4tnw9jg19U64C4/LWjPau+y1Fqp7kojtoOUwuK4u0v7OkrMAwGMtdaVq5m3todkkfGg
S0AXUFnnKUCg5DNpIsgvchyGFC9/88iGu0pGvh8bPK735aZCFWDxvT9JZgSQ6Kjzu2iGpg0ah/Sh
3+ziQWG8GaAKm5xo8hn1FuvLW+SGJ8CIv99DLUcPxR/j5Y5SDR36VXTWlItFfk7o2k7BG3FDMlyT
ZJJQiJBQaOP9uXSQ3tUVTrRoiHM9AP/2imwIUvUCRHLpzUe/mVjTFHW8Rq17XFL0NtM3OnfzFH7S
dQZo4qh6O3NaeCE0AS8b1G1E5JBrY+DITRAI9JRQsFPohbHKOaNhMeNfeuD60wXMlCt/3sn7u5wk
A0BcxHG07rf1o9wMYLax3Oja7NUE3f++eTvN958Yf6D3NQv3fxcHvoefWJt1/8E6AjrBK0zuO7fR
QdCDrdygW6yvm1kDWTFs1H1XUr7/zc8li54SlYjGIHtAAfzAw/dy6jWFcquK0jwIlZ/d2xaKIpEv
/gj0nKxbTcPzMo37Lm+8bYcDNXgi/EHQlhkoqnysb+KDf4B8iO5X3ndgGj///KJYQSDzNGGpeE/v
E9vYsS2FCHCUljz07wWrfwcaJ1hlsRq8ATpJXKNKFCElb/gk6rydEus92S6WuGezgMWbL13Y7G1c
SyCde0rnYb8s+2PDeQI6euCYsd03uQx3mrEcF7evybTewr7L41aPnFctG7AbD+8PBDjwXvT6DH4S
lHcdeOymDaMhzf4B+PrLQA8sB/UBKzhEcUuCf4OVoQREc9rL8KkV0KjCPNA0DrthESizk0f2HTTM
AF7afO6m/dr/Ybr7fbbbvx65FhD7vvv1/wq/K+uEt+gUUNV7aWTAgHEVmAOwk/7+q/4CoGM3+XDm
4LsAWeH/k32s/8U5sUBBkdVoJf+1RvzeCVFMsibkQ0rBWaEiJ+3+Ui1kcFgkRBG8sp/F8e+v5XcI
IfYhysP/dl8h6HCs8/D3a6nnKAR8y5onKEtRxro42PtxrZFaUG0CrfM/Ped//0KkVAA4SDIaAlyk
f8EV+1b5wcD9+nFyIw6KpseJf07XHmXu587++xvcNeG/IBb7HQK7hRwbpr0wAB31ly90AyPNaIbk
8WfFWFooiKE1TaI1jg+O6Gw+MFlv6sEu0cpKbse9nkcKpcHTGxRQ/4DKBb+vdFwRRqndwg5hMqw8
oOp+f+Yr9b0lXaPpcXjfVAv6OuxxZ/sadb3L5g6voCWQtIYljXA4oLXw2v1CmIwmC4HXhMn+EMNW
E/u5Q2lZC5T6CT+O/VEH126NME8WyzufJd/L7N8/1r++Rrw4pL34MRgTmLyzv7KsOHcnEzpvvra6
3yvT9qMRkjoe7cPqZZYgiOK/pPv37wjTr6qI/9f3xVDB/3C07Ur9359Z6tCNIBHAXn8ee/CLTCz3
BSqryGHSaf5H0FrsA/IPkD+EjYFkDoJz/Pfvi5YaSPTcsev7sYQmeX8baT9gX4x62g+Mv7/B/QP/
L7AGfBbCeizUXZQC2hb//PsXLiskjWqL+1M6eqqPi5TzNPqcKGyYf9qC//5VeHUZmCXELGHI/Ou9
8Trkq22S5vTeiswx0BGso3Di+OPv7+ov3Bo+HQoNCjJ+zzehSfxXOmP0TVszJ+lXnwGm/rmt4KrZ
W0UV8X2cXLJ55IXPiQpTGK4GMB35gFZUQ9c2uvSZLT6K4D9c17tE5JcHDgwTj4BCuPNDMJD9lcb0
ffBFadfqo9qg0ddVGLtdJWHhlLfiT72NINoLoRtgvjTn9YYpNjdxYwJ+gy4C0qCmEL0EInUbEmAi
/j2v46YRJ2hMwVVfYQroA7cWdQgq7JOeJo7xTLGQjFPFB7uFpvCFn2heZioGBHgbuUBEyT195xn7
BENS9KEeeTC5u75pZwopj52TLgBWwyAhOWEASjteDh6TWCI/G6fUw6+1sNwt+xLF5AB1Zp78KK/v
I1D/42kuLQ9xpGBk3duTZQ49NNoizDC/jKHF40brl9j0GulhbzK9955LgrTFe/Ph99u6vNeGB1s+
akXHrkygxmU2/xcUM+E4h+D8vcH60dmB8VvwfLcp25uLdJqBeGHm6ZOwkpnAV/Ie08588cGidE0x
OI6ohCN4hoENzxHacRpdk9VQIs8s8b0dpNCzAv67vs+HdFl1NJVtbzngYCBDKdiPnLUmE3XhWdEs
Ps+nCKqm8J5OVKZL1UwJiaeP8UrnTXwED7IzbehN/TC5CqNBbnzsJFBwSMpTApnDoVVTELCCB2iG
/1wxEuvsEiduCT8HsVtNdgWcV8uHkVLWhxUbYR3AhI6sE2cKmB3A8VejWPFuy8WFG8TpvgfEZC7Q
MgZxVqxkrZfbnmqjYaUZ2NJhyqeZAl8LtaQ+En8wy1vi835ty5pgEBhzno5cvY5AhDybw/a5U4E/
a+QEnr5JbjOO84QdxnZIQovu/kf/B0B+71/X0eyH4fvSGH50qWM69BglFYVSBx4c5Sc8QIVtRIrL
gEAWRrvem+lHHC4ie5Ij9YYD72DqyNumWZ7itYtZuXZLfewItK6dH21nrtx8AsIiHlOVhIWjcXtN
OzP4wLJn9bHGoj6RJhY6x+5r35iSw2vjd6J0NKgxIw+ROWIIB9QVjvFNJv3Posd2HBeZ3CZLJ8uU
tC3eLrylB5Y6UjHR2Q8bG4xfYVowVbb60YAVm/CvrbRPYUDkjSJec8NnbapYAxqHQKY5zcLSsqVL
9pDKdoLeQHbfOshyy6GVTb6ScYSOmE6XbAv5Ya1HsNOjjAk+OlvHgrAxPSz4yHOGOfFNOWGP0GPU
3ybaD8cevtItXymLDy3zxZMk4AzyAdARNKKRaJ4Xt2VfBm+MATFY/nHJwq7yQ+NfiE/bLheeF90S
wIcHZTRC+VhaPwDU7KCjMhH9FoCCwpwVyOBxDlnbHeQ6elWguXnUcDKe91JQwiNhL5GGBSSP+ZIV
dUrrNnvt5pCuZygj7FcdEhZUwkqD8avj7Qrldpx9z0yc8tKrPXXhFDKJkgSGPbg56jG/cXETaxNM
RZ214ovPtLyFGta/0Umwr9A63rndZl4uDm32nZ/28xmovHfpepi9ygzV71uwLBHUt1sWwJcCveOn
RU7L98nzXBHC8flFayZCKB0kZI3bprFy20EOOZRcypZyW3p3SWwDM4cfyO66BikKMUa9Yl6iIbpA
EA4JtXKTOoTShjfxwF0OBPolXtavvq3rKwmwfWZtTQnI0+/yxvE5LeNVRBVJzXiVLVGfVunQK/qg
3Rud2x7ajL5IuyaWuWcj8gWMucijcBiPAgBGHvrcPLhg7B/guzN90RvTPE/tOr0qeLbCfHLWFXWg
JMsZrg9McAYsEBvPtVtBXLbc01C3QzHCSPeFcbnlIJ/4yyhgO5VyDh4oyI2zDFVWWOXXF9KN5IvO
EnfLwEPMoENgDAQYZfIaFldMyra5TTIPtoUh6OkX5aHZKjP0jSyPmZ7ukyXpDyj0SVLQbktPJhDt
PfRD0JxAa/8cilEeZ+uCI5Nz8kVF9fOC+f15m/iWHSdJYLWZePN9xQM5tia1tkJ7uj4ZRaGOVmQC
k9w3JvfbeT4ntJfHCf1xkDepps90NPQtcjL6yKARf5u3eftuscDLORWwBEPwcPRxUpSTm8wT+l4v
j5dxvvWU7j9vvhiPEbx1UIwB5oao3Cc4y2C/w0HZZcCp4j45pSCMCqlHduxjq56hOYtw/XN4Cfwx
gsEi0p+AF073dGzVKVgH+sS52m4azabKpSi5GM95dx1h6rkoS5b7Udfqo8oy8hXWCBSHcFrnK1k5
Ng+wtg9BZOyNU+ly7hYXCeBJ2XisE05KjO1QfgKOoecN5sZb+EXUwxZm7XMGSOfTtGXmIw785oTN
lt5tgWegrUq6w0Dr+BbMexAVhtOhzLZ1jLDe1XjYGk/c96AG7hsnJOwJcvAPCtaeT9JY0mDo37Zb
RYm9gYCqB2rBxccm2uD3bhvuqijts1MALrKY5UY+ZHMTgTFQ3jevDqGNu11jsnW0WLlDD16mFlB7
dtvH0ZyayheqH0w+UFnfLp5s7oH+DFePrOPLYNQX/E4DALoLXjRHB8Nsyq6OMshCYxl0Fypk+Nl6
SAkohnbx7yBBss9dOM/TsQ2HiBS0DdIbApdcdqA+H+mFt5kswS/DfTWDhy8zunHo9zdD55xH9XgV
HnQIN6s3pXjWib8YdTtR+K8PgVPBch7JxD9EjngP6UgRAJA41YqqpVI9sqabeQUqem1veNcLWOLU
GEOpWdeBd0xnrbfHNRuVbY976+GXdHJiED2emliaHraSLFFDEaToXIqY23q+A4rDdAEHbvNxSTex
FsIfklvICOugXAK0iDcGAIF5iTtMpQp1REkTJ2icmhFyp9NskvQSh84f2cctWutwzlc3+bCVhCh2
/jkjYCqOE6weqmxnHdsn6jU9gzKoGaiC3aNuhr7wCHVPXQQ1Tx62ZHgQa+BtxwUDMCv8dAr924Uy
NxahAr9wlw4opyWEe1spgLhdWGi6IgngXzLe6jT7MKxeQrcIj3/0HS+BH/F+V4/JMOYfjCEsM+Wa
sGQIAfxrgf2QgXYtbLCGvCIBMgxu4YdhSc5HwM/FZtyEeAS+gpBKLetPY0diUTVLvNz1HeDbkrnO
naKGBFmZZH6bAqpjKjj3jZKgSW2cwhK0gJVPTGiuXkxdWnBWE8RHkD4CRAgs8SWQnvo2U7QmkZJr
eBSiDqKqmdvQhgVauNYTBTQDkMgtedomj6tHRIrGzGZrNxSopAY/IHyvc91XFKEpS6pWDjKPmylw
tOp5GqRtJUMn4vgu8ObEPoNk5vWJTRn50szz521rm+emlZ8bKmOWY0zgTws0J1Wd1ero4/DwUSQS
BVouRcLBGg5XFXX2MLeKFnKSG2zUkI/KnPOYP6lxSEqlENNgs46gvs6GfzVNvR1SMYBebFx9B+Yz
g6vN6WUqNxw25J7qNnpKIWxSZTcDg8J6wILJodNbvgVC9g9yGnVW6TRtbrWAR9hO2jSVdc1cn4Fm
N2nucUfPXLCpDMdpOPRTHT+NvR9U1LTipq9hGAt7R+C5AZkqGg1SnWIsKsOwnr+MNrXHzYXhkPsp
DuHSp/MEp1GQiCt0jYs5S7XAg64X3xVT37CCJHqWOQ14DW0rhJr2rBPcXLUCfH/aasR51uDjpyMD
71cqbMoFBrVeXXHK4/Dvkn6AJRX9BS6hfsSp0x1sShEvMsr2hXVN8BmIoDtATATroE/5AUY9du8x
XxUzT9pXf+TPA4NCrcHgdkjDmn0SS2hEHkdCfIr8Wl1sGMG0XSvHsqIDaHupZYibbnwg7x0sWRjC
ow8MY8llXoLua99G6ee+boLXPoiW2xmMchnLSZwjQNkvIAVCmMTo5mQeMX+6S+o6Qt+K4rgvQvKV
IEzFR9vO91MbhsA3MWdeV8HlDYIWILdIzmM8dqLQqnMGHNgmAGKmCwvgYEYdyROvY/HdIHX41rat
6fNwwDXkbEhbGKrxuQVgOayJdpXxmSc2TGG4hsAUbkYc3xcuhfkDjvWkLXoZRf5nHLyLyqmXLfPJ
M31SGsm8UzfF4fOuZ4Bdbe5tDiO5/BDDSvlm50zieMDkibyTGiotUcfRLShFdSNXiF1y1aCluXXa
yrc+NA7uK8Cfc97Ng/tqzIq9gk2JOc1KoKvfZrBpcw6mcK5GNiMeYIK1DYer29DMQ876nUDaWh94
2pobsmJ+yz20I6Yc6smLK2/i0CL72xy/IEJm+JTK2cFVHuly8L3Jv9olDZ7A+mUUaiX0cHlilnY4
LmiqLqh+41K5qYXrbXIUrSfUJZ64Ru0SeAU8wdA7rdyPZaXkDOcDlDJYRAik4S0j/Xxo5gQUD+8L
1qNJU9U+xs5FvU4IfCjiaKy311Hbsf8QimDRJaaKukdJo4nYZKEC2wzr0fNDNpIPiY1qGLSDqYu+
DJCzemMxe5ljuzt47J1/17ciEbTAtO2IzO3Wcm2LFAduvJYteLVsyC1U5mQtx3mteX+zZjUgnUJb
DGDyfpiBWkW5g/yc2oOySFV4bZqeiKZcsFVA78AlFI0qn90kEnNo0KuNZ1j1PP6nnrSb46qFLouP
VTyBA3yCExOc0FFCwGXGUq1w1rN7ZmWP90Bgk+4sg8Ia3MQM+T1u/zv3aOrjOWo2rsiCaV38Gqs4
bJ/eQWRP7kSIGegO2YZB7eQNkq92SQF0DDs/g324pd8aUvsuOULvvWG/TYGm3Scrl9Zr8xEhBJuH
ybZmS4IjAuXYvNgWgAKs6Wgo3dVnFBkGhW20nfrjBtYNbwtHHhPsLcrsOPMyHoxdx5vI4va2HBni
IQy7EOMgVuMpMrHskiqBgLaLLr610yqgj+oMehzMDs10kDJjqMeeEWUPddRdCJEZWndJUTFX2qGJ
ysixMylfVwl0eAbC2yEHRNlhIVUzOgKzvFygBKLADkaRIeDIkqyC+Tqpwc7NNZU2D8hESZWuW0SO
4CP5i8zs8OxB9WPyUMAUlxOLvVNBBcO/+ePucYcqv1V9JZLdLz8r6GdcvoUTSNEtsesP9f8F2R/z
fQzV7gn4dHcr/DqCQzqxdyxYV17JiENENlMQ1NIbnhh1S3qe0MKleTTKleRuXPrxqIwPdaXL5AIr
uD/33+Tm13CzKoJckgTnqC1NtK2PGtEdDg2CN1ToQDEh1kzG8VElxPCy5pl787barTIPmmUKHrO+
6+MSufnjV+WDWM81mzEajJs3YxpRLGgrtBNKnywCIeZvjed2xAUddTgWW982B/jH5to7cBtkEA2F
Ex2L2idCVGT19SnQIv00zAMBYJnWYSMKAIpdjAk1XfWVZ4lvS0SLWPMKSQbkHLmSUP8V0JpMMxqk
IITeCeDWtcHkzXMyoQ+/cyACHbzLfVqlfTJcvEYLSOwt8rMkNH+SQ1ISrlaX2RhTUGWeaY/wU+DF
pK7x8giav9Mkh4kVFoDZ2wYhBdZGTR+s5wvcJ7zJSSDd/YqXXRJaZ7Ri0Hx89yCqAnjIZHProQzr
zxgul/YhZVztXVcUdid0MMlFkTTu3lAio/UYIb/qUSxRfQf5ZvMNuRZ48tmyOcjoagtkZNs6l8vO
X54zF9v7RcEze5Ww14G1TrlANU05TBR9TB8RaBWkJWViOQcALbpygWbnjyUi8DfGvSankTAG2aSK
n6a6EQcTjv5ronSQ0xT6yFYNG5wDeltz+LLWK7yeyLUIrZ5hNhsQ6ZDTbqbzuUkUVHN63CBTberF
4XLpsEs2MA0XckzX8ADmCvyvH8HwWMKyPaP0evBhdLmRKWSPUaMnNAXjqu8iK+1tEwZzVvpxI9MD
BBry4+JSAzW0GXGXUCmkn4lqsybnaMA/TN7e8WqEuY05euq1y5O+ppDJ9EirKXGgMyjCAJfcbxwI
QL4lUiZVP0P4V0bI76q2yeF3mhgyP8hZuCznSP656HaswlojscfE66cU1WK+cWZUskRMTvaoY2Us
vi5GhIEHrdEl4qG4i4Y6vMnaoU8hX6pXOMSDmt54Xhu+rUPXX5wn9T00hKyANi38AreOHcF/IGkH
GTKaqQIhbN1a2mVFPNCgMvjwbdtlA+qvioYbFoRrfDDJEr94dSvdFchVHwEMEIhMGCQPPnUUSoyc
QyByFVC++FW6xCuGAhrCbTHVPgIgeABXfx87tRQ4N9HVoT8v20hN2f7ckg9LtACGRh5afc0GHr1O
UH8g1MMOnyLNxasyQuRtB+94CqUnBFzNjCU/qE+Nt/gNeivnFR46jztlYTvSwF0+j41FtALDpi5V
16cfjDXiYuIJHhSV9rfABdKTV/vZCxDjLsUyaJI3JMtFlSO+fpzVGp57LUxYsHkP/0KaAoekZwTE
k2qdnXTUjkm5UQ+NE5Jb3HGMw3l4hIu3KxXArVJhqZNiimJboX0JbsZVtNAsLsFrW6/uldYmyKW2
PiydcV/xbKj/hNzZL0lMzHOGdv8YkDp4E1DGvyJybI1zz+HBwYrwCi9QducgPjjK2WDXZfYLhNPm
XlpEoeWZEX6AfbDd08br0dEEhB9xHqgRY4aOyiyFaAa/fbtMofqDAewoM4dBBSb5cctdG4gXLxvI
E2sjwgsCVP8s5RiAooMCtI+ir6sF+o9oBwk8SL3hgOr5XIKbh7vqFROt4PJRES1I/MEgiAZVXmfZ
rplSE3zZEC+4lXHky0gQoeIDWSHxWY9LCA9JWEbCd6Y9+7blbDtDYL6a57pzS/w1HonoT0xk3JCi
Jso3XpnNMVkUilcPlQ24Nug2GA26xC8hCAw2tI2Zv3aF6hPlu7NdHVDMPAldfCBkXLLPyTgaFJVJ
9oND8EsatwizQZ8H/UTprUnTQGhDoP2CTBptPNReKzza2DSQ15MYEtVWiu/+5K2pLkG0QkCI0B1k
QCDrZuuaHiom2dS7uB1rcAIN0rBm86eHOcoMRpgucolSLyJb6pmVIIgzzH2wMnWOXRFQpK0o9ZJk
SVD5MrJ6erP9Ngdrjk+R3VosgqAlyzfZojKcatg3GS2AWO93QpLGp8OxbZA2Nv1hvWYL47yrsx5/
B41+miC8x2gMzDds1fWQFM6nWTof/p6e+50hB2sIBYgP6nB38oKA3Q3/vyokAJVlxod74TsXcic0
5neNSxSPCkS5TltiIUmbfefBgNExUHT/cAG/0837BUAoAPMuBQEMGfoeAvDrBXQx4iXjpku/9e8X
wN+VJ7ynA1acJ8CLvTOlP6NIfzLc7wmbvwbp/Zqr93/+u/S9337of5P19/9hjB+olt1d/19agH+L
8btDY/Yd1RIE/i9ZDu+/9TPNIaP4z2hAvgL90O6Y+yXNAXPBf+D1UchNEmTiBnGC7/pXNir9jwhW
WwTlxjCTQuGKlwza9kdsKv7zD6CGd4uRj+B0fPL/JNEBVk18y6/svg9uKoMrYmecIwBiP0Qqv0h+
oranKD6jfzP6nmgnW8D855UgB+pTZ6BBrHoSAVVYo1mqg/MiYFOJNNF354ZUQ0bbjQC60Gy4FdtV
gMZk2x+wORDyElAo+UrYFt6aLGyeOYLaiq5J4j9mQszdBFfm/bbgbD90gsUNjJdeetcs+MtiThyV
Rw/QxAkZUuNNytx24i5+GJSJ3ryF1OuNryeHmSAJze3MkHT5HPW1TW/1BsaysEOyWLSsPLLf2LaC
CgvRftQJ8u0oQ/rNqpdy6zW6FuVHBQwv9tPC4gXhrRARenc9YlO2fFI8lYce7/apqZHiWkSIeekr
OdTdcwCyJIdyeNwK1bE5OUNNpb+lSkxPCbSHZ52i7w0d+zZMdK26tANY4E8dUmjmMDyysPu4Ip3h
PgGRwE74kehuTVmNNEMXdSe0ZgYQKTRalQm8L65Hx41YMr6clQbVuY00quCCoGg4MmBLG/TYcbUR
Tz8G/hDfAUt0VWBsGsDgQSdxYzZav2wQoT/JNK5Bj65hhnwmE3klCLF4uEGiKWDQVNXsdV5UW3kI
AEEWYZriGcg5n6wbLwkVww1azD36jS9dHia63oXK63KDJqTJYIKVbZV2yfY4jQ3p/GPdwGQFMnR3
wEHrHZrltLJlQ/ZbhlOmIEgiPWRAsE/oucJXxD2iyQNOsX2kQzqQ3DQLQo4wgGcD8scxxz7Dv4DA
2sqOBPqeasFUrfUxtNC/6HPbxODU4Z5AltQXJGWpBm9uCPI4HmjFkeUTgge6bnENYMSvxyqhI8KE
5u0xa+sE0ZUERs5eLAzNI9o7ItBRQdluICE2OoPow4sw58bhUg1bPUOEmcl89NKPiCspobQ/w/1+
F68Yk7dly9NOXMm0AViO+yPB+XxBYOVhTHr9jP71wUVBmit8zaHZEKXL5/UTBAiAR9OuPtTz+uQP
TJ8n1baInJrY7cQ9/wwqtz8gvDW8IDTFoDcMdAWnDcs5cd2F2EEclkx0N96wbmd/wtYMAXM/0zX8
DCIdLRvUc7vkwCuIYfMB56UxlziK2Fl3y5sSariojjQ3E5Ductv4jmmsR+FRgFzSHgiQnb73kAcG
pBPiV496uUT3WzRt+z3epldIchlIUCExDvtbTolCCqJPsqWkdm12ixHmim4Ftca2J9N5eo8IDvI5
jOuCYNK9x9WzGwZUBJlpzsgz4vDsd+DYsOi3ER4ONhsGxxlGNLjtxmYzJzFN53HBvBUNj33W3W5B
faTK+gULt49dYgCbanqBQPYRcMp53PhO6K5Vw/D0G6CE2UyeoX45Zqu7Y6Hn4Kyx7gCC31QzzCCY
v8hLEkFOsoxclzCFfEduHqKTRuAwbEAWBDzidxlkFwU1ic4nE6MIdtkdQfoBAE/nciT5BDnEf+QB
vd9YcafGIgXjg7Ul9Q5ttskx1FwXXkvtKVPD1y3F/ATeg14SlMuLBZeJVLuIXVtq2MlCEVFiVwQP
0Jg9zExXiLkD2ybGq8sI+zLs1ay3dYoxl2nvRsqQPHbgTS9C7oldENYeJCRPn9IJADLib/IhdH+2
EMucwHXaQnfTkCOSYC1ir6YXC+Cv0ijrDyZaZN5sCT33LH2sE/WwzMY/oExkN4JBM1houNX+QF0B
ojCnQHVkZNDxhRZEhenNEYBkfPDFZK+QY7SPkXP0DiEjjxsyJkvC+CfdhBhKqP2AfhbxQRhhHZNp
vo36EeZ7VBf0n7X12YFFPZJTPEG+tKS7gqbH6TDVxQ+cvGPm4zD2ySHkW/209Mud9CZYViAIeE49
9hw3QKsGb/6iN/qaNOE5tHGCdWzlgQ+Dy9twOehFnUXCjnDIYupgE7mGQTMdl0x9BeMWw3u96ZNv
wo+yTpGdOPciK3mLSIt4WhAbFkSPlkoEprUvSQ8RRTggW1nsDLSWVeLRz4QuoN1IDJAatVR62T3G
l6PumHt0eHU8l3MDx1SyZe9Y/ADqroTiG1vNA5sSpvNdus7VPPUXxGCYQzxP4Y2CWySfYLOD0IEK
AODrkEGgZLdzK8wJuPdl7kDgQ9byn+ydSXPcSJqm/0rb3JGG1QEc5gIgEBuDm0hK1AVGUhI2x777
r58nMrOrM1WVVV1zGhvrY2WRIhmBcP++d8WL4GstmLUWc5nJEMm4C8hgXwO27SuKr/F+BQR7e7eb
0u2HrLJxPbh9d5FTruGYnptdi4vuvV2FjehlullzgrbrRT4bNqHcSXNBssTFWvjkQ/Xjpxmoqcvd
6mNe64PvbV8wel3RsQx+k7zE0Hbc/Dxv1tHoKyO2s8Qz8WA66hb1KEZ9J+naCFjYODsoeWLy8PDq
T6n1miAEebR0o6yhJse63XnlFVwmauQ+1eZrgFGfCYgzHE75Uh828jMiwzDauL6iImZaJ2Fumu3B
n9BUJJb2nGnL9Xpe0qgRPvmRzu2iu+aLVsv6Tk+B3yN7k3aaB5sqpse60LyjP5TqhNLk2V719l1D
lws1XtUTsTbuYg348K4MhG0323zgnjV38+h/VNp8b2QuyUz2ggDGIX+p1jQ4Je2h2rLprlzzz0Nv
9fGEg/IEv/7ZG2z5BCN7MjVj3Bn8eTBcsvvK8WofFmNL3q6yih3Gzf5osXigMZqzvYB5CTyvLcOq
RGCQD/MrdNewq3VPu4DhlC+tP2InnAfvh5icNJqc1kRob8m3xnO3T+6iiaCcvFerxNlbeZX74roK
5jkRemi6WUHOao04c0H+RVRfFVgWkRorDsEl5g0rwPqsMu68nAPZ59dL+wHEpPjW9uX7hgXh0ffr
+bM1zDtY4+xW6kCh28yV7RatUYVe3ttZqFjHkan18jwo1RxITLWZEer0YpDdOpYJFDIhfbtp8ptH
rzKhOlArTA/Af95BuaL7rCn/0Izb+jQPqR0bfu7nhP2WOUz3+K0rPTIibRljaPEjlMsw/IVBZL7l
71u/3yKcqjmuFsEFkfsQSKY1Y6s39ZpMs8K8rS0rx17mdDeFgS6OVtPthiIA/7A0xhq5Wfch08oI
p1Xmxv1VGPOJA3JA1TBZRKb+xtjYtBbEdmWXXF6DVr8iPbHOqQCcksyCL/rSW3DznvQIv7Q361OV
WcY1iEe8o6ohf1aNqU+MM+yRIRkYJl5z078u6wQwMADPJ3eCPsiBZGrLvEtYVMD1sbxMySlDqlEx
eYSZl89pRrqyUS3ZuZ8WNwb9SKHsGUSNC4NWWNXzS++rozCXb00iBLIaV0UVTt3dRPDuMakRQanV
8Une1ve8aycM3GMAqgnK1zRFsNrT13m0yXFQoP11m0AuSqwifdJx/5XNIbPrNtiSdgwQccqDNZp2
gJ1sPtX6QjSwdVtkhfWc26Lfy1Z4xDog7ipG8qFL1/+0qSyWc9c/9tls73XjHTKfgalIGgw2ybOR
9lUgOzNKNNsijLRtI2DHwJuL5ARVXe/ocziomueu6oFecQgYYaPVbYhSMPKQenKc5A7YrZiDAXSc
kOfs6+KPN4IBP9Y9XuLKb59XmOmdq/uw7zliXAEASXxkhTiI0VCOGnK8FCaPZOrm2DT2o79U9l6k
1oesp2ci9p07TaiHsWJPMcFK43WpbYB1MBcYwsAi3O6iIViMe6WZL5Lg5WCUVfW8jgOxRCagJ6JZ
OygM+iGsRoZF5pDgbRZNc0PS4zOhHlCbAzNd3iT5t7I3sNK5ikRvnnJ8WQHypCoQq5c8u4a86bLJ
vu1tn/ijrv7B8DuQFjrsSCxtwkxDbbna892aDVmsyHl+xgmSR9Ke0rgj53xn2ww7ZucBKWmFRCfM
4bItZYVYxuluhZe868TWRH4J75UhknvoNleLfYR519hhph6j9e/0trit1226NXVKFpqO6LyhL3Gd
6tutWfgnKgz0UInGCt15RmLou8sN5oZvzdW5bGivpqfe0hZizRimG9Zc5BhFGS9SHcGN5p3StL3M
fmheB/8kKNgwhqI9dGV/D195rteM4zEji3Wacx0WjPV2Nntrb43z3mwQiFlFcfYM0Hiv0E966T07
bmYFVq7eVnf6SKb0HXskz09jPUzjhbjd52ZWI+m9dfpVQyccTrY8jrlSYWq5N4QIf/HaJup9v9mj
4GuIk4WRThKTOONaN25su30oFqYzbSh0fI9qQOrspfptmTSYXpV2PwkAdSTWq+JKKBL+XG6CDi1v
m8Wb5w3H/mql2frsu1UuPCPJspE2aw59sNhynIPMqV5lU1TNLs+N6pYrC5ptbfBUhUPTuxGpffXD
gpjlMMMUhKi9y32Ra2kfwozrGbLzsX01EROE6wKO1yMfeF4mTx7nOZuPTNXl0Xezem/7tY0KVKVn
NN8i7uvpaesVsHrj3/neVNwTcmL8cPJhOqssF6eWKIODKbfyNDXJFjuL3T/ZYM8o1M03dvjiUtYI
ZZNUv1MqncN5aFJk6wRZwGKhekEpvevUuu4tQieiYmZbml1bi0ffpYYgR4Zm1fV+ri07wtrFUtWl
Bd6+kVqWadOC2tLvUnvyQuBda2dmMrkTxohyT27vXjUhwjfdNzeVvGIMtZd6kvWhL7aj08+Qast8
a1QQ0tjxkf+U/ldf1/Oow8dE2HRGGnvrINBlroyWkn9+8BdUkyxZYmXcY+vHJlngGV7NsFnXIs4Q
ah2ZG49uVRchCVRzzHEFj+3LjbfeqXeyzPdFhqoBu8vjVGj2nlUYxMVai1fQQp9J2tbLC1c1t9DC
tkDItX8m7tkLEObYkUn2NyJSOIWZ9eMa3n2GMNSJyZD5YSjta7UM0tByHPTzWHbjaWisH52aLhvk
RXDdLUyV3xqc7jvEDtV90fM2NqUICh/tuSHlEmqLZgSiyceoRB5+XiiayU2UpyRrXFLhAiD7w575
ugvXlsd/WNe4NvR9uoB3ULHCLuNkWzyVhGli6TGDnEJs1bQPohkvW7sVQb8lkUqRyCYQWoVp1WGl
VXWwjBl/ngSuIf5Hz1ZOZXImDxmxvztVtg5Dy3Za+KQikyBGRZ9GzkjH6CMGwPfZLd5z10Hb1t2v
Y7Mec7SaESvkmSP6pU3mOrandceqxZNM8AE48LAEfBr0W2VM5t5bF2AUxaVLzuWxRw69FdrRI09e
zaIMO5KBMbBmqv7c2RqwybIsXmxK44mz89FEhMNfNI+7UixsXt4Spj3r4Ej2v0KBNYEIREaSL6fM
M5jj7Pq9Hhv/oUBSyWvk7DF/ZJGgvuDZM+x7V/ljtOJciqxBj8HN3cDu+0Jg5Xe0SEh3C1hwiieY
xe+e0d0OyjzjtHzDSxy3NKYb1X4avR/0SbSsufm2qw1VhCgpo66oQ6NoC/wU8w+02mUotfJrhk9s
12FgCYdWg4GH+ZLKAytRhZ+SCwMWkJEfHXBqfUW4cA8niYphmHqxhi3uq7tqQhGrMdMTyJgi4Ftm
lvIZRo0v4iZvaRaiIaTt4ADXq+ZwdIOlE2eYvHOv04tQrBWDGKrHGBQnPXFlORDAhttxQ5MMe6M1
qt/bgyl9xGx2f8xll9x7nGqUHQ1G71SMxl3mBSsT+fhE5kk1xJU3aFvca+XSh5aRAbUJdgRIw86c
8pi6C6NDachr5BDj30PdbfrN5Hr2+1CubjneJIY/gFj8X+D1/w0o/q8g/f8HkXhD1wk8+msg/m9F
7P8Fw//2Lf+JwtuUvno2yDWGwD+j8J73i40B08JVZyIVxVn3NxSeJh0drZ9LZyJmWOwpcEG/o/CW
/otpQnDiOxDI8GA6/x0U/mfXG//K1QlqmLp59Xz9TOkUBjDNYNnawdc0m3un2NRh8u3h6Q+vyb82
Kl6zTj2WB3RYEFee+XN6szIwVyBf1w5YR40nTlq29En37qqFPMzfnkHonn8cFX21rv7Bwnb9WeRC
WsSgWXimQar/zFLxXpCXwe1x2AyudF308wULHnYHRStNK6r8X5kULePPxBj8iuNeE48dncQ1Zi79
mjj3ByJjLWkfM8CwD/nWJ9zoXTPeYMEgh71BVO5Ary/+i46v1Yz1CeEE6weBtHuBarLed046Uecy
28t1OoOCLvL+4DcrdRGb3+vvNRbIm45PK+UXqb9fVJ/vK7GZ9FuAjUPrVw+yJLZSgkU8MxrUJ8Ii
25hA3fw22cb81k6JRo2stM72WwfpnqcDkVzM7Q8miQzfsTSpl6y0+xe3TS86yNtucWUdTsjlD4qK
g4tt45oMWYGmB3OYqh/KUs0dFUnFs6nDK9R6ImOnyzh784rBsqnpzmgSMi5Vx80z63hRCcXbGRn6
TTlaw9k1xuYW0Q4hFRDgb7pMtQO0CYLcXgNqZQgHB1/9REDAms3H4BGiLVS1Yu5Q2RTo3YJqpPfs
WB/M/jUvNX8pozXr3QHZz7aQ2/HqO6azDTdZ3RaxW7uok5aE55yLl0zfQLeq+n3q3fa1IO/o83U4
ePTheLMQSMH/VngEeAUEfbgYdcyNag1EeeCzs4c2QgcJfS+ZX6ilq215p0vEmyF+uObGnZbpvKHR
e/E2Baqf5D0S36vVplCYY2xEpne5ZTxmK8hEshbbY8b6vxsMvX8lrA5sfNXH2JuF5jD6iupbX1UZ
jVbZx9YXbZQSFnBOGVIRcSknq3YDLw4VDfLSyUp9JnRYe6BiSN3oimAKJhejRJ8861pU5gWMidaQ
wCBy58gMZh/mpR521paXN3qRTt/SQYzvpbEVcqeAW+udNub+iZdgIF9LfHSjDBcgpdta6ggQXflN
t9YFrYl9TrRxDcoyfQZEIPUuaeVeaz3uU1TRSEcWukZMWw8J/KI1px3Phdbb6CbHFIO27hVveMET
vtj9aiWTFSHK3PCWiO4xWaR5I7Lh3lmXxQBPcm0ebT49K8oQkqpt0CZj/r5WLG8OYO6FeEP1PhLW
HvLOOsCEZXmHlAYDuBrHR0optBBC4pGwj3w3OeqLBsZ9a6rM3JmbGm41V6nd4ovlU137U5ga/hxv
lf1QL9Vn10oa85Cjxp6v9NCcbR+1yFlEqT1AWCAmbJoy2LzrxKiQ0kVlWpWEx5gT1Tab7IS68Ra5
rUfp6ySAhxlGBT1INKQEL+WwEBAUrEiylpQXoumiaZuH4glywktHGRBR4s3Lk7uN2c43BjeNHES7
4E8JRu/A6XQR+KPHFrHMuF+/rJpNYBrpASZaZW8ZdBqLtM2LhwKQ3SaeaSQ9p1xU+jiXzjVarQWC
uRUdFo6gwey53KdonT0raEU3ZGefoijsUQTnOK9miwMGh3mdMFKRW+ibL8W0aE6M1tdxv7msrQxT
FFhpp3IjDrr/ROki8ml8ikP5qjlt+cmfq3zf6zXHcFO5zmHWR/niJpAv5JWY7I3LJCz6ZWaAiEXN
yxQ4UBR7Z7zWnJlJd2Osq3MwIaZc5HEbMEelfOPJzBr2pqG7/mc3EcknSimWD2rd0ADXRt3GuB6s
YyPxjAYT+xu2YWkf20GvT8hh/N1YTYpBvUvQViLbbs6dbV+JydmleEQMTST7HKUuuGVYD/oVEduA
f7Qk8b/ilamgGrT6kxoIPQycWpuQn8G1wLfZ7XcbScUNv0gOL0g0DIpuv1IR6U+AZrCTzRGfm38H
eyjeZHWtZrMQn8fJ4FYP2lK6eORIlgL2I76Lcg1trH7gP5Ivlj6u97IsBBGIqmo+pRXVJMHAGEGt
EivPxOdWRr/e4/+WHuO/Md/9f1erSHKTjnrhr8fAP3W6/9co+Pv3/ecs6P1C1sZVpGEREfGb7OL3
UkXf+EWgcWKFYbb4W53iH4c+gyGQMg0M1YTLON6/M/Qh8/i7GcmhlwMVkbCuefjOVZnxh4EFUUDn
lO1QHiua2y5uWqpYMwc2JFW1XuSMmX4YOwfBoEkgLDdhR7EXzYNmfdPAKDxTYIuOHx+LiXYCMZjE
i7I1dAgm5noPl1tGLtaGV9WWqH5RFucTYZa5u01sSK25s4xRXQjH1A/8lqy6W0Ym++2c1fN3t/Cs
KezyHD9vRvhYUCBJerxKwkKiw9a9tyzrPbFAKm4tasXc2U5OjXOdlUS91jf8mk4dJGTrvlmksccU
ApRRPWnWcZu2grU/s0FWD/K3s8lI1KSdvF8PrQ2y3/2Gxy8V8eK7YJz6TBjlrprSlROvzDTnNdP9
jZOQYW7Mzs1olZyRC8jmct+ZLoenm3pLSiGXlnlxU25G+rikuoh1WVacuzntc+zUyG71SMt0yzka
9vUrUyPzObSpC6n3ENgCI+L1WCfrjiMeuRvHvbF4yvLoSRNGmsugEonuigCtw3ultvRudrdm1+jX
7p6BqpGrxLvzvqhpHTV2Y/SCS925+4mDYuR/kRk39x9O0c23LuDhEJY6kXOS8GfQWLOJliSZv/Ty
wfeQvFV9pV+MwZN73B4tA1ARzlKAOoANdXbX3ndZafLAtC5hSxMOG23zk4dZbOszkMZVaImpmmky
C9FtYiZDdP5dq9fi0RsYGsiR7CK88mQIEPN4HMkRfC2cqw+UEowod/v6yP09nuxEHkzDkI806ZYP
MwLeGnl36oZEU+81YxHAQPVx9bcnl5UXU47vD+9OYySPVZm50QpXgjFOVDuMj9XZ1SUChhYtZqZy
CS4q6qDTjIzqwsb/EGkJE90nfXE/kyiGSw0QBiho028pgwQmGAtDO9WZ4Ls2vdYfCDdFbtkRqozL
+anQWvNViLRNQ9MuP3I2vxfh8aGyEWzHADv2MYXgQKqwVsfeWr4nyeC9KTjknd/SOxHMWTq+QfTu
CsUeYGSLHZTtcp7tzLmTeJ5iopgtoPI0IbErtctj4xvikjSu8coE4SHvrjGLmbjGiFuQODs3H6y3
GZ4QQKZ31uI0hxJjynnJtvVWkol3qNLWeWiJ8byd5rb40tVZ8co7KvfrOlnnqVHyMNV1e1sqW360
6SgSOq9S95T3lrpnqpqBtzuY6Lw1yAZsPRdsaSSEEWc+x4q15hdv660HX+kCEyYfiYNc+wQRh5cT
5QAFcTdBTd3MGPs+r4OOv4V8Rh2j3pxfxqzsnqZyWj7lxFeerDJlMF1z/xVeu3jpZzGeR6fxNXKC
3IJCBFeZsUE3Br4LPzm2ZObtR0L4I4wqXtx3s/PDmftub7ti+7wWuMqgpI912VbH0UkuEtN0lEwZ
k8evQqY6PZp+e95wbENuMxCV9vSN8d4kbL2WBz1FaFE74OYGwvw9A4Ibm5lOySupoe8toRJnVhU8
yjaiWVHby0PRQEBkxCIcWA+tB1JOty9Tk6sPJzHmB16Q5A6r8vQZLYYRshGSgzKMY9RUa3FYKHDe
t3Yh0M5PTflMmKfc87bzadGWLvbdsv1maWhPFCUE9LclOtJrsdpBV/XESxtzTfBctQk0KnMWeJAq
P9TV6RhQMzHxKANpQz09MTXPlyyp7pFC+7dmY6ZfTBJQ9gpPBfGMmzYHaID1C9OvfvHH0r/V0FA9
bOuMP8kYNv+GwGG59+V6Jzt2yMDgg3qaptSOFFR/RTL0CHxZGumpJYU9Sj2Boniy6svUQdq5FkcN
vPdZE05xMjvb+CQ2ZE4h+uQkHDqxfWTFQo3gotE5B/RYFIdhQ82LZgx5VVHSd1r6O1Zw82sBeXKU
gyP3nZ3nT0ZfDI+pSymmCStLOkGncHhtZfc81JMP6e+qywxE+NZSwsmNZiyPMm/gdfn0uDf1smzf
NrjXDRtj5xxq+nCxoFTzPhmM+XYee+tkSrOOvbzrXhZ8CPerAxK82bPaI0LOHrjZ2ldBx+S7N9bu
DzYvZntBWUFACO43eKhiZ+cKRnVs46Xx2CTXwYlcCqWgfK97hK8NYLZGiRNCH+T8huPckOFskuYQ
CqUVJ5nZ3Qslv+OucVvmSqfKk9ARRfmjJs02BhbpPlMLIcQOl1r1bqWpt687TLETcY3n2au1QKJr
P9IxgDihxJC6mdxv8KqjvB1t3b8rvGq4sCWOO6TvSAQa1q5k1FAl2SWqBYnrTZvr6TNJ9fiqWxh+
RFx4h4LBWqaHNh1wYGn+9l23JjkFPjF9deDzGp/lMmokiDvitcsbjp4SmQ3op1bU10O7FQDNSbIb
daqEUbRZtzlKOo6lmUHek5sRFIlDoSTdnddnYsmt0PSJd6gMCtTXxvXeSh17D7mSbzbu64tGaeUn
D0lCYOhkFS34gTgGN/Meg7dOplx9ub6Bp05axl6NUzhvhPlQ625eJjpUj6nZ4NfIaprNUhITXG+c
WVmJfOm6xtlrgsxCwuqsnYcOJ4ISGSLE0e0RVcvwgILa/hiznngAY2zZA5bZ/2Q4SEPrbgAfynrj
yUmKzIY1aO37MumujuR59R9kWrv7JeOSXXQKp5N+4W2vbB09K0S5LdaTP5oeMbda9z2jIXtkR0EQ
kIyde0CC1IaDHEiDSLaBgmvZ3rOhdYciM83DioY8VA4im2VRviJVtHc/MwuYTyudwLipHcv94VXa
9Fo1nhMnZfvF6SRBuYX/YJn9QEF1o4/MHYs3HEyOvDQosCqclrbXQCDMIQ9p+SF33dU69ZG3PY2R
A6ELGPbXyGm43jbIRB5NG2C7KJ37hNk0NnIu6wmEoUBf2LuY1EmBKJBb2dOtlU4d9Ef/UuuUrs1s
5UTOIxrac9/V8WxPJVwNALmGdepgNtK7w4q+ciu4+SsDmoD3L1jiui05TG2RoCUsfZOcmB7IBJ+h
EV6ra++XpkUt2tOg7ASu3jC+zkBnJaD7I1YDvFGAYEehb/UdXBQyNWmJnofDRyHfqwweujT3tGCq
CxJohmls8EgRR1NfPs1gXs962chnon28mIxMSp8QHHV3bTn6Z1UKppXUSY6626ImTvXCQvHacIMh
HEiO+URbb7SmVnEqRoS2iKqMHENx6jcHGIB0+G5VBREiJUzZZiAYtbBsJmSaRevo9SdHouET2mAB
7fXbrd9Bx+MCT8Mx7dYThR9qlzL4f1FoHQpbPKUiX6LJJOgjh3omgeJUla7xNSf/CbZLyrBLELUG
biW+4Gw2j4SbYlZcMivqJg0nu6Xe+myDwNIevBZa189mEUlFqs3QgYQ1Y73sdUuzQzyeISXd5jmX
RrWjEumZt8WKpw0ZKQjoFFmS4Ybu7Tt8cNZlcOxXY0Cats7YuNISXzt5HzDCleSFqQhGltXVd2dZ
VPFREn5Cu2ihwvJibBTbCenJXbbZ5otFcEAZeiu1ULqgYPhqkQsVuf1hUgJJEVEBE4Ppx4VGw4pS
WK+bZq7Qz0hTK9/bk0Hi3q0iK8NW1OWl5vF70wZ3h10iearGQRxafGRkVgz6JatkHs3pYodkW3DN
DVl+zFvXi7dhVGSxJHQf2xPVMc2Y3tJoxc1OzN6do/PHFZ7c5Wqs2BPafoQSRmv7h631HwD1VwvH
T+C5ifQW9RZVNx774Z8XQyrocbgRnnCki5i1TltdRCrK45R2plKQzVl3Hy2zVM2VrZe/oQt/idz/
PYwuTEEwLzyEYwnD/+mHo+dHD6Pa/GisTf+hiNm8aXOZ3XmlXz7+87/zH/AeFslBlnHdfjFo/fSj
yMsviLeo+FGt2dU7PiOk9NZb2nz/5z/n6tr4+QWFX6H6D4oF/ufnQD0qbTb0yG56nFrUAxm1CHQX
r+ZO1vl4T51M6d/MfoY2crOrt9ZN2ahB5rI7nIHX5Rp1Vb3757/S37/FV7+FbbgwTuy0PzcRTvro
ZSNbxhGbuLroVY9btUBsFti4eIyIhoD+Y51m3mejT06//uz/wY+etvb7//5fb9+qvI4QZ/T5x/gn
Z44lTB7Bv8aPbmkkz/4jeit/tvT89o2/A0i++IVgXKE7hrg6dMxrW9PvABLA0i86Nam+fi2+uXp7
/oYj2T5koi58/m8dT7X+R0uPQ0mroUPM6VRK88H798hE96cQX8/HIeZCY3GdORBtPwfn2r7XDmJ1
zRulO3aq9vlwbaGOGlMPKow62mj7u7ZCERLMHghEwDGkXjVTorwi0OxAqol2k4Bg7qjLq+KUrovQ
bdRwadL6kPXWdKJswY14UMWZolzyosGTKGBLtfOYe9g/7Up8go1ZiZnxR+yZCMT3BjkiAWbdLhTD
sAX8e0Zsdh3mITIwrH3R+UnI740E20kPZZ5dhFX1J9MnEyLrkodFdXcr+K/L64iosTUO3YANwBMe
MWdSnDCVsjKWBOSl3bfJMbgoi3YIq7kvwt6qtwu7copjRI/WWf/INJSxnRw0kr0LrNC6UnvnumPU
qbkn5K7+7G9zATpR5hFOph2b8l1f0gBOghGwgDlasXQrDw1K29MuL/j5lYFfYOuovK09/7DRyvSI
Y6GJKsNQh7Y0fayNuFgXRKCHdCzueqJ2ww758A6w2QgmkwQkW28p+9YdK0pzuKelmlbgPjmcyty9
0JOQBIZVPZI1tezGxN1TAnFoSUcPEhYeWEqgP9tKdeQt+p4kFSNEIfMCMLCF83j9I5hpopE4Duq3
CQjtHU3spDe90/gZIcevTrhh83Pb48K0zHXXKJe5TbYx5g4STUqBhpQ08qBzxMHHGzBujR56pYmU
nCK/l83KCZjTJ2c3NJQMWROCHdNGmaqx7R7NBrUwsl51HAxvJrKSVRlizAGI07ZoWHUbAIpdxfHS
/ToJtmULwZZvFF9xK9jnDrHTVidIHB1iNKehpz9CpvvMmtzA79qOhFFtVxbdUzOIF29VN4W54H2e
hR1rda7vDHpU6bmv3pRTfC260d7TFdWHS7Gw1/iFdupM/7vN7haRBOFEPBNPclgDuNCUEoQUwrNo
4iktt9DECMbmOWK8MkjCG6TO/uAcO7Mwvm62MsKyH86rVr7TF7/u1swj3h06/+DUaRUqhcBKkzwL
eU1IkZu21LYpGyc1KFCI6aeLSqP/QolQhctlTSJRD0hgyLvaG1iXdw0ociwIPIgxhDz3pkgvtZ5V
seW9p/jTTyv52KHTCu2JxAdMJRNAa+TKPKebFDMO1VV6UJQAtm3u9096jRIOvLt8VChSIhLELhyp
MvaKcsGtn4lYlRPJIabu7uqVwXk0Nf0+Fz1+BlVWxDd62dXgZCK1sQomu0IcDbNHaJ5688E0U8Cc
2TyTMzpFtP22z+wvvIoeul9yHN1QpP6CvpolRHeuReZOoT9jIQTBpLuAT26n4jFrKayZFCGfqqw/
kea8sZRM+skYh4UoSiGyPFy0MsORiNFoHfHoIb0rIVTZXPhVpxsCZyy+ULshmxCghrYkzS7f8xn7
T1FfdYkdLPfkzVrkKl7PVg3OwQXgDHJL/7ESQBmtxLyfaDwyg0KMn5A6HVl4BTGbLpd17zyKhBg+
dsFrUhsyYbWQfmXb+LrMzv+YRvmYb+t9Ykz3EkjgGvtn7Ldc+17ZaoslMX796BKdx9cPLtyh2Lag
JssTvxNcXAWsGW3JPARYFD0iUvK3jrTYIPXUp6Ex14M7Y4UnIoF8GG8aQwLVt52ZN1TVgyiEeir6
C3bheKrMN79j/vYYm8GfBudTQgVbWLn+7qpvxCRa7Fe7+z4PkpAxtSUIGa/BhtIwToknCV+U5rxj
Vx2orivbiJhh75Chimyk+VWI4YZiCpxkzvoC1Qn3h/sqlJsljpgr6iffnz9LNuWobd3vIluWcKYD
K1xS+WQa09m1R1KxPPOUN4i0naaRFwmyzlJ5L7MELJCeEKrquh89426U+6wajpqaPeEkeZQ4W7Hr
llHebOihcdv1XuBYiX+QBYYzK/sKXuw/bTZgn6yNsxIFuWXm1sWjJ+do9fiJtVJPHavMPR4mhPxc
QvQNQqYvlGiBkMm4nxxSWSrnU1tWSOjGLj9vHQkXPagMVLhG3SISRJlxvWRVJ15luX6hNW06uBtS
5IlovAyaMZ5wQNJRtWox5pNrjPbs341yvtdTFx2/bV9/cRxL3ZCEo2Oy1CSPDVrrHTLyeO1yCneF
Lelt0T7jMCLZSVu/WbQ4chZO09GjOI2zJietKUnEgfM3P6GEX/ZkSdS7xdMcRKVeRWCtae1zZTlx
6i4W6sLWCkleMvapW3xecLMfleY9beNwHkp8Pa2W/rA0ok1lLZOY3ggV2K0wYgc4Z0cEg34i8tZk
L+MmV5yqcU+ASYRGWVn1uxRDPT7b+ZjAJqSeRjzNYWXIBSZYAaub5WVM6Afko0juJMx9x9NXeXgU
ep893s3M8vohQ45MUNGhMxv269BthZk8W9NC3RXJfltPx+fOGRpOb5qGVUvdCmbfxHkk5sEV/StF
arWqT701Dy71Xw0CBieoC0n5FLtG26u+v/zPeF2P+bj9y/HaEGiu/sl4/X35j1cyN/88k//6Tb+P
1q7xi+cQ1MmFw82DWo3l9PfR2vV/cZmcbTpQ/w97Z7Yct5Ft0S+CA4k5X2tgDZxHiXpBkJaIeZ4S
+Pq7krKjpZIsXd/72h3RCjssElWorESec/Ze29NpHB6n3r/d8uj0OOmSXuD5wiYugvLvL52eY/5/
3PKnpXHgwsDwqczhRcngB9K/GFHXm2ZUHQDbEeqTlZF7bbdTfUX6YPCbMlzXvt/2APS1cIdSGwaU
re+yxG+Hw2NnggILRHnwYchcLeMsrtLBlk8zd+CCOZf8lwUp10NvZFk+cAsq0+AkxaDVlu86MLle
AUxvNZkEwq+w3YurXjn2gSxsWqnQmwQpion18M06+EnD43uohgvxCBElMkEZ8OmhPtbV8jeTcPQi
napIfTosLa6sIi86D/vGGFzMYsEWGS7yKbTM373ln9xiJIcoLz10gz/W4H3Xp+0U+EwAC6FuMvbv
z+D+EzpjSatuInP+1xfU6kQKQK4oGS2f9jtSjVTHayH3sRFW574eSM5xjz09sA10V6P3/Ovbehrn
4fAFMm0vgAhFJoa0Aqrfb+/r3HHyjUINOK9Uk60GL+wsDBIN4jEsn0QbQNkSoIlKR+eciDtGc+VT
yVN6wvyeLSVmpc6/AxdgDat2dAdsvXXcIf6R6iNe39+sAsqF00XvuxAq+O47fJp82U9eb0kbL0qL
fti7PlDVB6PAHX7eRblJ3lylp5tNJKYj8Oc51+heFxUrjKY7A9vB3jKZBh+TLrAPtBvdl8gmkmgV
ezlriTh48pwheF+hPCri42haOaFN7SiuCsx8CIcydxE0Vzt0FkaboC6frSU4q10lrgArGe12oPV8
XoOZvUPdyYEukdDfl3as3NcAyNW84WCsRkyo1ALnre2qG49dwtuQmZLJfWqOxgc845JwGQ23g76Q
EoG88rvZQKCK/E2IL6xSRdNeJHiBGSXI0blV5TxdcMjPGV26TJxGiQx09b4RtHPB91SNnboxGObd
SB7XwVphl30eUgvdR2vaB4/INywU41g/B4XNUQNlUrGWDQbINXM62Goo218AKas7CADYBooxrJ/t
uFd3BtP4B7cfgk2yJO4L4fRWeShnqZ7xWCBS8RwBFJ9OqbobnJZ3ylyWWL2844KkLoRPOK2ydjME
k/uSD9zHYBm5by3S40HyoS1BI5+mZnFfPMNTd+hh5RY6tWufIe/og7VURoySiiC/u69rNU4jVCmx
nUzDZZKp7nOeVrphxlHp2ZrHutt1E2nzgLCAFR2lHybFgSCxpuhXnoVec9vT5f8Qj6iAg5r9dNNn
g6+2Ba1BbzWWnvNSdUH9HEfQ56KmkBdybuVTncPhXDllwspQGdYFB4ECjoKZj9+uK3UzDHM9bUaP
lKo13+76GY8OA9aoyhYC5YaWDwlStA1zMkUZNuElvUsmKF+rIKra/fv9p1pw1/YQOLAofSBzgRF3
66aU5tX73wFWhyhuNlP2jSXeG7zX29jvx80USXkGB5cFHOuvh0fqZ72HRx+G58zCzRof1EQ2R6MC
iVWawQph6WjDga3l8ESueo5dWF6CIrPUPU1zE/JFWKlwPAMsO2tTND9Q4l01D5Po/VEhWzTK+Nh1
ABx2s0ms+KaJjDm8q+vSzVcxhGGwGDEJ3hcW8WLMWXGLjgCvR4rtbkluJlr204eO2x/vurIcd53F
oGO1MIRB8DcC0jUJ+yJq2eU+dw+1HcaELM4Ylko5k4nNkCNu1GGyG+xjQWpfueRzrFH57UM5q/M+
qtSDx2AevkKIGonQ1SsHxPoaLpP42JlWs6nJR14xeRY4LeP+boobRr8cQ91PPVl+Duurm2w88ok6
H31j3DsBQ9rVYDK+WpnVchWgKP8M90pcIWL3jygovavaLGnODIszXwh0qnzgyoCKuEDt3pX10n+W
CcSwDQznKNmwuCVaGqKkN9IZCXChRxw+2SXRwRthOI+Yh4x10jYvpQBInub08PYN0YYjf9Fm0bWm
rvnmDNxMLPiXFfuyuuMxx1q2wjJO9p4R8pTWCnWmGfWzK3r5pJ3lqdZGFWhVx1HdLSoOn7To6qp2
RP1MwQxGi7jyF1UF0VPqemyYlZUhpTHTD2lLejnJdy6h9ybMr8RHxhnUEvqwlFRoPEarBw8gHmOZ
ckMQmxOd0asKXIZciyk/LF0tPhWtYSyHBUBWcKC5x9RuLepOndktcd1Hz7LtV+xNrrcFDHv8D7Sd
wWZ8iKjh/Dhu/i/gdvKi/Xu085kPWXo6uPaAf96eGrAd3xDcS6u8VpCZhzNi855OUe7ObDUApnPH
/QvlXvqG8wrvnr9f88RqH91YWuGrDKakXTUEplVnCziWfGVF2cBIjSiqC2ZOA7euwAu09G70cfaD
ap84JWNRSmlQPH2CURV7/HqGlviMU5GzSN27wYU9MRXOxMjHSixxu00A9rBZOHnUXrVBNx9mOw2u
DDXLpxYANpw3Sq/PdJTkhUs1hY3fW1g0zcBK6SIz0CZHvZQG7Agb2pTiymZST0/Us9jTU8nvGWGr
77w+lhfdxEeDz5DQVTQvjNtW8HumVYIKBhZzVrIElR1JnNA1mT+RlbHfo//az/HIPji6EZAebU25
AP1vrFMyb/JVysOkWNuM8m7A5fFdcqcm3/kzz3F69MnODhfnZZkxO6zft0A/HuAQozbTS38y8/im
n0oYlTBynYtpGMwd4bTLuGp7o/tc2kDc6ZW2PPmtpXFfaHWrmw5Q2wSrJ8nbDS3tPNY+Qp8Tw2wL
b/f1ZYnSRc7TxCknCWThPL78lt2+ydt2P86DuulHzr7IueVWLDnDS2uyaNKhX4HCc0kGrWWvzVZW
zxO0ofjackdedVLUvFdU4VyypL3q3yHZy5nG1x6JrrjS6VlngPoCcyQxOVKOdxwy3SlHHjrfh0bl
PnuxYGOdWyO9YJqvcP3+FN7voE/s2Bd9cZ9Xhnmsh9h469tG7uJhkgq/AuPeTWL48slSE8siyFue
5I3sxYNNHjyIl1aV2VkLnR5Lskr0HQWgCNnAnXmsD3UAWYqmVF/eh/oTTVOyRZahYMXlHR+jIRqq
ht5aTCIIXFQ84L8DNzSfhDFDgOQ+cbS8hwZoDPcwvnIPf/0UR3Fwl2fERvOoquWi21RRMydnc4az
WDBF4LRMXxh4KNoAjhsIxNxtQmgGysy8SDbkS9JZx4yzA8bMGcRH/nXEShNfAfcd11T685b/N7Ap
XHnM06W+5ONv7qqAnSUbYwOxvkyOBox6clZiHj1zUOwjRINEGmBryIfJ5X003gaTDQEIvoTXTZOG
ULLbKGBLt7H2nQkzEjAyBaBSpZpDRYozfaFc3JXkGcFFY5NYAbtNyHDmRNJ7RfZGJ8TFaFKFe7lU
BQDXZoRGX3UT1IHyrWybN2hO11I504F1zcFgaMxr2dfmtVvM42Y0C6Ypc7FXg0tyF3Txe+UN81nK
Q3STNjGkK2IbHbN3LhEllrd82jyXS5UfefIVO6fIDLQgdr8OCm8byfxyyEgmsLlV1+ZcR4+14Q3P
bWXZV9WIRHnNcIEDpGp2ucyJzB1v7ELccfID7gqv9M31Qvdo2zTSEvw6MoXoXvqg2oK9kS5f3Mbj
A3HANgJHoc8Vk2Zo5kSXomWr1wZPYFqLSMXYQWKsTMiRB3bDPq3Oh8ZCv2Ijqb3sspxFWsTsNnR3
WZHLqF26ocoxqMzZlCbrkWP35tdllK46vivFdU/It10aC4IWxGnAH1qKVPLEq/e1+37oHxUdr1Yf
fH99nR+qnyAI8MzRy6Dsdyjcvq/WiDvqh7TqUUaXHpvxwOz4oelaA/SlEtpaqkuX9+3w19c9nUVz
2cA3TW1lBPFJpfj9dSnJczutVL3HPeO99AbUtqJTuTqb/Jj9qyrK+Y5Wu5aEj/qU++urfz+tpPbn
f9KiKuYLzos4jeGbu5TuCSkLe/A1FCDoMayHQO+6SGfY7fuo5k+zbilL9MnbcgI29/eX8N+B+G86
dkhLftmw23zJX6aX9su3DbuvP/N3v47OG6oKm+XqCwyyuin3d7/O/cMnexM4lRSO6Vn00v52VMg/
kLQAtUT/4PpMu//TrrMx49Lsck1MtV9H4f/GYSGkdpl++80FJaIdv0T3Yv9lGn/S1MrSMU7FIpv9
jJD/Y5+Cidp4NSLIlcKss1Z+W/RndTPf5JW16JyfcY0jWCLPM+uzdGRMt8JmKT6GyQAHvIQstk6k
OX1RPYjMgF++ZpxFJGTU35SBofPG80+O0Qb4ahOkhEzldrNtEq6oJHEo3MQEPJTr3qecXi6U6per
PHX7aRUM5rL3afwDAWa+d/QEOzikC/SxPvRvhIrNiu5Ae64abBBeQWCcodx0N/Hi6P+3Xn2AzBQe
Ktynd6WMnGPbJZ9SvzE+JnlhPERNyXgZqclukFa0rSNm5zX2ymsw43RVVHc7BtFnWDG8SQjwKxFb
t441Z2dSZvGGYz/5riTV7swoe6tRiCN9lYQBlOZCQl2NTQTofn3W0L27i0fr1rMVSdd+f9mTN8Vs
27pNRPCASe8ShHe5ilV5T+EvLtTEGCPPyhFo06T/KC6qubhwgvpjWMCoXkSvsLBFn6RHxktTgauz
7dtszj417kg1U1X3KjWW5ywvzQ1WlBgZKqxCeNE89ZNyzRJEOxlu4RhwBA49/RKInHT51eQj2Tt/
8c1rOzPggIBxu6cDkT9V8wC5VNnkdpV5veahagOkR6UIL6pZxSaxEUt9A09kAU9sHEHKNC+VI9oH
TGnMeZKQI6Bd50xcrPomn9x9GCzBKnD75hroZfvRyYIHr0uqXaUo0JBqk3wWAtNffCn2svECUp6C
x3ypDUK77ekxcsLo6BSIn9d+pN3CMhz+NExi7dd+Y9q3Pc7WqyJpYlKbrBiNLwzXZZvH5b1tCEhT
bdlCvKjsuy7v5VkXUK3ZNmA0zm/odZMx2cQA8ZgJKo6JLTPC7BDVguyzZAaNTdudjsFIBo4l1HAe
RUY/nE2t4T76BNufo/QwPwEIGjcdHud1kQA23bjcy+pMBLg3NE3DPJ9m/AmHKjUpPd20n9+QWCzG
LmhJOnqbpT9d5lB1NLPeyba5n9jtSuQR+sFU3P93o//fjGYEvV/2xn8ezVxUQ9IlL+V3JOO/fuo/
vjmkc5Zku2ejQgDFtv23b06rnqAIu37gITcCL/Kfzd7+A1ET3Vzsb5YPk/Y/DAUrAMpAvKFExwnx
5l8yFOyTUxroPhvYgCNcesgMabTS69teN6b/CROHaA9uGQL1SVND3Jl8Fy4Jra7PqiYNeoLdfPO1
M/yQZoJsD3NRhiBFkvDYtcCY/NwXBIR45Y5wkXFtjaSBY3jOjIeghjXix7Wb4PDq5VrEqboWOEy/
pK3FPsZ494kwlx5ZVQBgMS7Cy8okGWJTgmvc8K1q1yIyW2wwBLzALUUgNZSD+k14+8k8gzvgMB6j
jtLMBdyNJ+fHdA5oR491fVAt8wx6/XIXzYNcW32v3xev+5sl8pOpzck47P160oaNwfOdmtI8mdoA
IzQVct/6MOk+IVCW12iZ2HlD7sGvr3RyMtZX8m1LMBoKXIlx8+SdLYMnCNb08sMELG5jpajhaUax
hdhhcj9aubOb4zS8+/VFf/L2kIzCkeAswjI19X//ZiiVmlY3FWWXH9DR4J/Dp461GZK2uxmUS0Du
v7+a6wiPyWfgMAQ7uZkABYiBAV98AAXsol5ui+UMlL6YrodcPvz6WqfB8/p+Skoajv22yXTxdN6m
MuQIRWYmhyZWOc+rOOzyTdMUmqdFYEU8x+p6aAdxMXXZuF9yv6+3SQfj9tev48c7zDiMwZvDmYo/
/ZOPNcdWORcDCOIG2FS8UViINljqwgfp4cL7zcV+XEOuydES7AngQ6YkJ2dBuiBE9cJJPdRiWW6r
oO1AJ/ENruM6iw8z7aF045cyC35z3Z+9STIDyAD2PFAo5sm+RFIcTgy4YaCKAbSuRj7NCfkCmSo6
S+pf3VBNXeE8ztSYTZUi8nR+5pA+JMYY2HEimmhDFgt55cAz5/NonuzHX1/rZL99v5ae1aNLIaD0
h7qNpqdntAZraJmXSWyq0C+OeWKPYvPr65zWh/o9IUSnOmSTYbla338NBwZ4rVephM4zhz7kWPBj
V/hLNPXBdu/jJKGdoohSSRjH4SLZmkUUf5V0/KMm/mTt6PcqiPqgNqEHoPW7378GhkUZzbie1wBF
dFOLsbE0bi+6DGGWH6socDcdHYrf7Ofvpe935QsPWbYgyvLA5hl6Or4dI2+sltBPDjFlxgfgXMWR
Cn6+qlMoMq1d03kk+xE3yzSj/cPTB7HiMOHB/izAUrZ/1qMsjhlR0PvINIpjmIT8saTG7a8/oZ+9
TpycHA18Tgc/KbPQW02Lbxh7NM7eK8wHh1yMJsfLQwzH5O1LfE/+CtaZj1upmrJLEwUW47MyDA9D
VjnnsscnqkjUvNKuIP/MG+Mq3VRYssfdr1/rj6sWmBMjrkDQn6ThcfJJmhiZK1RGyaGQJma+LApU
hjKSpO1fX+fkW8+KCVBT6M3N0vr+02djYiBVDY0uOVRTtdwSWkxDp8wqV6P23a+n2n9cnafb+fvF
fGDPPB3RpYCr+n55zkHndtij2M5R3+DlDMcNodLDOuerchZauKBrNc3nYlD+MxA8eqmV2//mxoqv
vILvlyseHtM3pcuhgJdz8gjL2xqkZWOFewg87XzwyYukepAK01001MutYXvmqxuHCcXZACJ9rhnp
8s8Zkj2POEIm/WN4lAxU6bNLJAddk9YtrFQ87WsLgOklbT6otUlj3S25Hb6NasiB/OTL5ZK3mIKw
UHn3fqMAJTN7Oh+ZjjFBLibr7t03A/UVogKAMIBEzjxszDoxHgx/Wm5nqryBGK54vC4Avr3k4Wy+
Qs4JLzsDSiXzvDJ8K9DQ1Uc4KsWyKsc63C+dwCqXMpuAFuIzdYbtkyFgLRsLOLkMxZ8kJdiPk23X
DU5ggiXWnQqdt3zsHSYRvbJjQoTS+DKy+WY7LlsL4djJ6xCzeVdd5L5FYLhBTBUcG3VPIojWUyLp
NSN1cHaTY3IYIvOu+xz4g0XIZOM/I81vg7tKpKw3vv00W7NKcvkaE+BtYHXsnWY3+M+LE7obRf7p
pa9/tnMrXgaFPpjMZAJa6EOreZCVPV/ynMmfGtBR1++3N/SmfmuVsXlb22AHjujE8/gQighejGUW
MaBXhOnANuO03vrvu9UgZlSuCztUIJTxCew4K5JIJGEyVUIeT6+Eeze7QdKtW9OMH0g0cD4QHM64
yIrM8sbOLL/E3MrvwXmJN6CvI3yHfvLampJEvrBt52gnF6nViUA/7lEK2I9BObbWyrC4t4VtJa+g
mLGlt4DjU7ehqcqXBlolKoHlFsyz6td9huzHHBt1nczOGG98RySfcq9nayL980nMppNvbb0OCTMN
j2BKp2g9x0GPS0Dhd99A+VzOyjFnLfkFdI1omnV3mtJrXvXduNwWrmHCq8WFsSHBsZ7XKW+AEBVS
MbBVs8C2ZhfXL7G25zP+Y/W6ZH/ctGGsdDYeFYPnVsYDHjdumBk582VkYLLDfLuVi4GvEJfkNZ5J
1K2pD9N/Qj1KVwkzm1G1t1GPy83UfjfgXM460R44z+pAS9jlcmS24O2Jmwkfot7fwoLPXhrto5u1
oy7U3rpi8XeZdts1QM92QMfs50B78TB87EztzjMyfHqInJY13hRrLbSLT2o/HyhgrH3cVesJIPR1
on1/qQA4oZ2A0xBXR8mXZBWD7IFgimOw0d5BZkLtmnTOHCw4zkJLewx7zIatj2cyKpLrFh/lCgGu
2ozam8gDxwaBljx6hJlvZ+1gzLEymkPmrmvtbiTphvhb7XiMwSCQ1okLMpHxXYctUtbWS619kqlR
2IREOyWzQ1yUhhl8RCYRYqWkrbOeVcBTbSAavMCAybxNR1gkV7H2ZmaO9zCO4TnZGtHHntQ1JrQz
Ts68YAN29BkJjNmVl9j2Zb90za1gjHs0tB90WbyLzG8gV2Fu+WoZZRPBQNqYWa0ReinEbJIeiW3V
blMB/0XArYr8i8HNeUFVTo92NaJZenQXxwYbnYfoXUZLnvdCNNcclByCIyBJYSww80eiPSLiIrHA
zpV2w1ZdDcsNkft8mfmExYWF58Nq6oPPaZG0BwZ16hA3suCinKIv28i8C9xpuvOned7ayzBs9fNH
49K0VTepm+Km6/1l7fNNg7VKpq61sjKgqlBZ91Gmu2lZif3Xe3cCOyhAaHPxRPAj6e+Zpy9nA+sP
TCo2YogVzg5/NqLhtraK687sn5AhNxsxJaOOWcGNHOXM8jb9u0vZTa3i3NDW5VKbmM1BdWdkmkQf
+jSazjGmbHptek4nPHi67yg/2anqkJS/O6RH9slDKdv4aL87qC1tpl7GgoWZcnagRMiN23xufXRD
7UeyTEm1YMj4DM0qeOuhHswwcIT1YBWu/0G9+7hNbemGg6XQ1gycx0rV7OtlgXVgNN5tq+3gJDbr
GRgWcSpouZdK4BuvxdB+qcE+kI+Zzsemty/JjQf38O45dyQ8aJL7OMJgSB/8HGv6u0s9tEOb4l97
14W2sRsJRgLR5/LIhyrvlTssGx7CuL9KY3T+VIu2w/cGXQN8XKCqYaRj2dyG7/75OYzc3aRN9V6A
vX4KEucxm7vqJuo7ewUvPj0gZLMuuYOMQeEONmModqOLbd+Q5aVH+2AdEhWJoCp3927j2xc6g2DV
1gsWBHiNG4bp1S7XXIB8gcEy9LwlNppGS5cACBD7x8iU7O5gF8POQLI9aadVF0ZPRLzbV4MJiwDS
Hsd+aVdkebzDCuZ3cAG5TPmO9rL/jASIJo4mHCgDxdAmDBHSzxqB0FOOX/RMBG77d0KC/U5LMLKS
ZzpJHe26rEb3ioq93mWF71MAiOqYa/RCP/b15ZQW+U1NR/k6AFG8t0G14e4B3FBogsOkWQ6jpjpU
mu+QDmWwc6KxeM1AAZGbWcvmgxO5zZmn6RDyHRRRa2aEoekRdZpDg+zqTwzj1JY5PBFF0l2sfN2F
y/hior+Y2ASgUURAqnFOCxgVACBd8lSW4VyE8E7MKt3yiSfbrLD+nAxZbxIssNmKYDGCIKJovvQ1
CsMX5Xhc6KVvAskzsCFwZzdrboYTZP2NMMfuNcUAd0ybnKcGmwCqNjxQjo9u8rE3h9Lv/vQcasWV
6UBNf4sN4iz7hGxwvth9SZnUG2+NF5eXioyJq2Ryh0cjCsdXp02C52iQpDiC+zPyjTLxOfPYmwsc
dvikinJvwNQ9Wsxgo23hjR/mXiRXJjCnDYIx0iLSJq1WyZSRIu4V0dVszcSC5w1dDasJDy6wOZtX
1au9U6bmJV3rHBjExDOjsmYYgHgnPI/TZQXSUqSN2gvQKEfRFjWRvg7GNR5bS3Qf2Kk1r2EeDsRl
Kh4jgu4Q6xJVzBpsgPGQwBTEJF7xufFQ2Nlm3R/rJRn+rKmNqDDifFMaBXehDZJPhIuzlOko4UT3
a9x7vtWqvWfa4dPsWvaLYdXGm+UN00UYzNGDW4JWFhW/VjlKPooyYVgC9PhTWDsJx0lTYiVMHjkY
A+cgnQNVTnPn2U9RhIR3XthemZKzqIon0yWxg/yPO8R8hLL7xJeZuN7xvnkkM/czMaZmsVIcTjDp
ESIhSiSBATU2CHSnQpOZvGY5kr21QZ28GmKGQCRK7onjss4Gb/rSL7bcUcuTN9Va8iwTATlihXe0
usIFTDqKVeEOZ0Eko7UbWJiuQpazmSoB3geg9CJelppfHFdDsMOkk62KYs53Tp+oe7RJ8Rq2UnSZ
luObUZs2dg+I3t4IFxrvvrnt6GbBQ5rzvTRpD1hqnJFotsOuxpnzmvVCrqjxeepwECIxqyKuUSbN
WTH13YXZq/QiE2qXeRGneQ5ca4pqEj8mdT15JI9CR/P2btvEa7MAsd+RSpMP8DUtjoI3SnT41nLw
IUHffelbg4wceNI74eGKLBr5qZ1x0rZz7Z33Nb2DJTIP6dTdDrbxkuBSxGE+c06RVwRNHQujeZ6K
5XrIwmNfeY91G16y5dIwypP+HJnxW9pET1Dq7nzAtTWn6TV+lhdpJtNuyWhS+r18ZcbarQlBGzbS
EO5jlWMMMivrldB0DlZGxCYfW4ccEcWG4fxZOtTnKvaB30ben/iS6pVV0NVeuQYVQYTA6gNz0D8V
JB/8U9ZZg6twWs9yjj6YdaeDo9sA5k9bjzhyZvLFE3snlu3YJB/VqIiv7uMLt3k0g3F4aIJGbuMu
uUfiHe/9SWbrthmHj4bVBltFrNR+pIa5GIbW2LcKT6QRzObRtRP/o9c55S7BYRVsupiYpqTxaI9O
qS4nfBmrXUW+/dZMWjh5i4D22Y+u0Z7FhbpzLU9+xj8yG0ejzmnorDLZBebO0uCe8x6gToejKkah
zCxK/z6rydKXmabzRONChP0BYicr2p+yul3R1XRSbebL4VJ2COiIYXCnPTGCvnHVD72fIPassFYb
kqap102UnBnBM+1ghc9BlBGKG5J+hCG6Y8Tg4rBrOYpQSG2soKIsilj2w6Zie6HPpGcaczWEz0By
cSwDbyG5yXLPUeKpq4Zn3FPQhPOl4bhUydA9tmQJe+ZVarjJuO3lTNkx+GxLU4f3rxS6OhGkzn9J
F2u6Tr1ZXBCitJyRkJId42wKnxH50uSOGPnfic7ttx4xBjr9azSJs5g8Fx7YqEteRsAzaTh196EB
yUJKiuGR/ILu7sDZnl+NMsjYxhUF+sadIyLcBPAXc/L6T15OFlvScvxbOXF9Q/SBVjciL6+jdL3w
yD9YWceDtLPDox27NAU6ivxgIOP3fVLzfr2xdoztXAF7wZrCzCbLxx3mluLj+1+RQWHdmR64DJyp
cue77rK37Kx+6YqeGky1Fl2CwJ6uCSSEDESxyaxnKb17mXEzkzbG8Rf3zdl7o7jOFWMUlLEYoekb
IzqrGXAnEFENyUssyC85eksPOhCr2gcUvryBJOU3so8stx2Nlxt0h+Ijkic+9TIzec3gsw6tW2I8
UZx3F2CEewy3CwHr89wjzud9OQW98Nql7Gt0Ku8aq2Oz46imxUFD7rebMQvxfycLXRGal2wGpF2s
QhSIm8oZ3eaQhWZRsP7NxbiQVVS/0PxLdmaW0lEMlnPZtp3FrFUyu+XZQegyuXpEl2cTqsq86c0r
nPQuAW8LE7LFpXlFgMfxfd0ZpCqfjSmfgL2Ajs2JN7+NYaxQJilDvz4E2Mx56a4Rb+Est/mg70lO
HJwv+Fc+K3VV4V49ejQp1yiQl0sLQuyu0q24boCJ4c/hdP1urKpQIJ5hfVwwRZj8bowR/MI89e6h
/BhkN6L4qvOKfr6Po0aVvvmxMPkRIkHag1/q/1r13C3haSox6PD5cuQXbeelxe3dTIb5EX2lk24y
QGrQElj3scHxGv018tj3xpMwrPBtEQ5NpZTVZC/80lQZ1QutxBJDc2mNj72lxIUUU3gc47B6CWNT
3cxhzFfHQKh9cOyB2eTUh8ewFtVL5nfAARsCVVdzN2qcc5uHiAWJsOZha3m0v8IoIuouAKS5w1Bh
XVC3tB96GPHo68BZEoXCbSLpxLqbsj7lpMULt7os/lwAEH0heItLq6Ebj3k/h4eelitC9sDoENZG
68ikI9c3/JwkSPyczfd1cLGbxwCfEB3XfxITJteSYd6uG0GQmD2fTo+T80OjmJWGA0TDrijlrm+J
pIjgRV/atMAvaxwkz+1EUt568RZxnkeWuMarGSIFt3nlPZWPuynZDoENuTQ/GIsCO9WrYKppzbm1
S0vBdZwR4m5PTTjBQDt6/mK+wl+qXxhFGvAo4prvdNW6YC2oTpF8sD+i/Sx3kRcZDxpT9ubDwCYS
otdrsNWSEN+tw2MSWUhUAxvEvuFjbkHEhBQ38OLxC9lOtgvNUqiPXZWoT2oMmEJ1HMhbWql1BJuh
hHdg1Sn8424sr+KpHx4Scwo+1yBQ35JKyePoxgRARBNPJicBczC7/owhoGQFjLIJn1PPhePTtXYb
bvyKBvcG2XQ1f20//1fR9htFmxCmxp38s9DhLKde/Py9zOHrz/wtczD/4FegQyQJwNHJyyjk/pI5
BP4fUFU8De21BOWkdqf+rWkT0F3AGL1zXJgBa3XCXxZUy/mDI7uHtZHjhccx418FNp9qNQHW6YA2
gUSWfzTfSUffDKWjSRdIdTUAWBgowXJaWrTXIEheOIMm9fouvCaw0xBy3vfFb+7V7yf+4Jcd2vpI
PBhpMJs67fA3TbQQ7qj63YSpfcvw1gN0Z9Gf85Ni/3+4lNSmXp8JI9/q72carZ2OQhSMKdBWJbvc
EjA/6I1uKa6a30wYT2Y17++KWyltDxiTB8r4+0stAl/X7Dg9gZkq2RGQ02ywoWbrXvnD4dfv6mSY
+fVSvCfUvSwKBtHfX0oT0rLc5QaysUrdsLsliM97U5DYYAKkcHaQ2mn8+bo2qbd+ffGT2ddfF8fB
rFexYKb5/cV7HD+hXfc9IfGOp3n2MWBip7n49VV+vJsgQYSFuAAxChH1J1fpYNZ3YxMOu1Y6Hkga
C2fTylWNP27TusAJ8evLnYxmeVMuc6/AtNCRskxOR94ukmQ7JuwaqYvXU/i2X1CSvKGSLjjYFOc0
wv5SC//juO3H24iIwCJRi5gRR/wgKg1j0J+BXQ07BG08LuiI8mHJ6usO/o9X0bfpm2Ha+/uycGLL
gIGaHlp8/2E5QyjKrMkGqKW6jDWMi8jormdBX12BoviNcOBnd/Hbq518aFjDoyZy82EXjBNNXmbp
tKk4B6QZzD4picHOstdff3AWG+kP7xB3u+di2QenfrqVzXHmARLnayeYZl07tLeeIh7jB69aAgzL
EQrYhj7FHDABdLrPXm8Gx9q190PUVrtxkOMWhNtEvJpf/6mUbRxo2suVBWnzfkGek/sATkTWLL/Z
mMRPPn8buZvWBUGM/GHFBV2ES6rna4QR1UGKoOMBVsQhjFtYy5QFHaFlNXCLjc3d21q5cj6ZC5XP
AALyyqdDsoZLLa/hwke/+S64P31p7M/6Gw4/4FQDl8oc17ab9ztFSAUMH5cii05GE3gcqpuoe1SJ
na4pwQj+rHKwGKpM24suhA+EChj96ohpAxMIpfBMo8gWNVitMmCkaUWISAarvbJg3B6WbCJYZgSK
PHGoInYBo+yAR+2pHwM4XjYxxK1j+Gc2czfmJhT2GNCPzNc6iMH5sO5DckJV7p7HTvY40GK/yog2
Xc32gvkI7fRmMvprDkfLnuTgZTU7OfoyelgXZjybHwz6Bbu0zAxErPNbNtt3fUBmMSz7bN9jbbnm
N5dnv16tP35BAhcvvcW3HkHGD7w+xTR24PDOh97F/8PeeSxXjmTZ9lfKeo40CIcye/0GV19qEUEy
OIExBKGlwx3i698CM7s6SEYFX9a4JtlVnRWBC+U4fs7ea18w56ItGJhH9tGf1Bwt+bPMRv6NI7qL
0hJd5bLevF4A6MPqgKDaft+hkoCvuS2s+FtYiTN4ZhgKQ+/h98d7v24H6KHR8YW0jih93ogIZBxq
QJeq32dTQZELOuYY1wP4XJsc3N8f6v1jigaLLYzphXAQQHm9PrVYIeQhR5qvYKDZXhqthUxC+R9c
wF8eBVsJZYoDsmOhgvys3yvNyCh7dkaggDti21s/NA6qjYOr35+M9X4dWxRl2AyoFmGSvo1xwKRG
r6lB6j/i0tnURIjuvLGMN8Bv6pUgQYSSggffpN910gX3nR3va5GnHy1LzrvlFG0kwE4XaYuDwO/N
/QN6LOZU+xIEElBgfKLFLhqyfkfIdBqsHTGLo1WN4bYz6x9FPfg37BmhA7mmPi/nmbAX5nMf3AH7
l7/J9wGZBMh73wEvYmEYIDQdua9iVR3Nzt2GJlTVuerbi0iiUEl8aNyFy6tcEC9xqRroc15q2njg
K2h/VfGjsEZ9wcSQGenwSJalvW7TvrmdKpWyTU0ZKsXJcFJNxYVh9h8VF78+gZcgM0p63v/l3v9U
boNgDsspGLioyXQTE2i0U4OIPyesYuumhYYMdtwEo+X1fLG68mRK5qcg9T8hWQuPTFrIpUeUy8aR
IEaUEvWngKyv2Y2qEydIwt3QkOlI6KfBt6KHM5W2zQefhLfaIOoIHoufzuDNWwAYix9cTxhRjCxG
/RVWJz0j301mmAxCOxZ5hTUly8yjQ0o54YwkAP/+BXF++RSgSsKMg0YJzMvrixhMrCWTq+Q+M5Ke
oEosoV8pq658IasVY5PvNd2ge8x3yTfZrXulYzhNNmYOJ6GdRDq2bYJ+7DxBomNqDSXTEtWQWW2a
e0ww2RofsvVjqiyLpdKnrZxvXTMjDsoI72EEdAdLu+aZ4VoEPNf1k69NYPYcKBaWWjdDKN0Prvn7
0i3AyYYYmwqB0cBb/ibOJj+PMhaENivuq2jv66zYGDNm+Xp2nQ/qxF8s2wgSXXaeAqnZO6GZLHJU
Fiw6+yaunsM0iPhq440R498lBC1PEkfCqwdjxPPB9by+jeTeqcaPXJ6kLv6UW04M0GTGqQlAA3Lj
lBcAEjwjOIk8BBa/f4R+8fVF2Gp7PlBk9uZv9cp9jOQrykzJnHv6EvXB1ei3NxiAn1Emf2XL621+
f7yX2vN19c25ulBBLJsNNwLw1+caakOOiNTknm14daMc6p4JcOGEQmxN9McPMyo/4e4fN/HUUNwI
FO8oQ7sNmPEPTv2XDxNsJr4sDkLpt5/lVDHDSDTvL4iFHsmaj5ErwYVspDUztCR7/v2Z/+Kj6ZlU
jqCn2HuzyX994h5xJXGJZGI/Td24xwkUrWfGXB/sEX95fS06GTxJXF5A168Pk0krri3RyD175G4d
6DHZ6CoL114UGMdB4peItYAbObU4qSLYmXQDiu2ojVOkMh+tke835dhW2BWyKcfF4r59X4eJGLpE
5vwY3ZvbJPbjnezm80kvbdLSMuCBl9Ue4gpCm1yZH7zAb3MrX94rqiEu9kL7Blfz+lqQY4dnDPbK
frJE8rXxcVethi7uL4GMkDo7eDUD6lotwxJyfWihgiErXMJUwMoyXPSRZw1kDJzrxMHAbve9Av0a
gwf5/ZPxi4Vm0WAjwjYxHvsvIuCfPoWJEaSTW3ntnljqDn3OrLdCMsqjlk8/uCS/OFTI+gkPeXGV
APF9fUXSzJJN2/nMOuaofBbO5F/PVUIvmAHTv3FaC4sLC8vSUnu3qjULn6UJRLt37bS7DtG57+rJ
j06zrn/6/QX8xSLGkWiLUCLidnjbqbDnKM5qxZFAi8abCC/qbRm3xB6acl6ZYymIOEn+pq1kebhC
Opm0WuDsoQd68z7HyCf7MHHb/WRbel0uvfU0Y/jW4W75YKVC5st9ebNqUmmYiw7cDxxWrNf3LchF
reLZ4hERHcguWKZ9t04TMaA4IoGQoAzmTRuPmhyOj6MHY8fOkcDsefSd8hrJLi9X6tBjPEZyKu7s
RjMR7ao8UMx3CpjNfdQmT/XgGuc59Hq5i5NiyRsEXMzoilNy1r4H4XETanewdgMy5en0JbgQd5g/
I2rsEuYkeWJ98pQNCqMQKDp2mVWO3tYJm8R+CEnrLn94Gc0SBHHsYBLm4h3QZIYkXfJZFrU1HQGJ
hu4+Sa0SJLTZWCcl0fLGXqpcywu3JNrgXPRqiq49aRXVEnVgDMgMOhg7KyXCvNpUuRYxgRSV628W
Lm62A+FQ3GrmxaD+K6M+wMSpCGWLoYXBj0rvQOI5gnGOqLOjHw9xsw5UXecLJGNCGNNMVXeWocgh
x8cLm6HYS8loHdy1OyF10VNknpaGjEz6DmVjb5rSXYqrNAjsJ19G9Et8kETrORB1d4vPzfD3dS+z
6Yp4eH1bpaLrt3CcQv/GrEuImzgNYnWkiB13bTCG6U5UmFxWoonnec0sPdxXHZ+obREt7T/TsEPo
nNINPmdJS7pEUdYOmTQJgpCsadxDGahr+rw7pd3mPmrs4qEwAvOmrxi/R2U2Ar0iEtVpQ9xQ05LR
skOtUN1EPk1UkcRbWHXpnqgvRJhhDrNc6RNHT8PabuRTlgOUdpm8wwQfnV3pON+FYwxbXU1LLk7n
7xnQm9tQpN5eAOJYUTHPqwwb9akUzfjV72E3CZLrwFnop7n1iMt0xplB57RiqnsHlnILwqy9csOy
21qEal7lDpof0LfWaVAWybkzcD/YLZAMBxdtBL66dw3rmgEymtdpjI5RKPL1mOWKogKjb8FXAiCz
v8xJx2Pbi54Z7+Tyj/wyp7s0DqI7ycfR3gDOarcj2OZVlkRMzPy8PB0IhcfXG1xFgbgpjWTcWkOQ
7OaZKfuEf3cT2aBSZkrXmygumscqkOZZleCZhPHiocDqu2fPaNH49LrZBDSsmbTV7rErQtA/SH+P
jpnaRwm+CGO7PsEZvIOtY+1yd2LwqtoH6G8H3xW3qZoe3DECP4tMG3N89FCSadrxBpbBUSufjBij
jTaza3zKw4AZc+SgSI7rYGsyWeY+tOi5s3DeJOwbbtLO0FdtjLxdqpHvoiPPmGv6S1gSIc1G9UOS
/nIInD49pLIsD1UZ6GchUQ5P6TDT4SLKrJ8nopHbanbYmttmF0fbOg17wrCDZEaiGub3AAERh/lI
FXM+piwS5PIOXzC55xftwFOWTWiBg9w6EiINV6bua/zhMxK/vq63Iy/ENnJtd5JnQJLiQX4hQdCX
CHftCFb7ZpZ298WwnB1xv0huDZvfvCfosP42+jNaXwd5lUIU2ZHhNNU4Is8M0sSIPvQBka+KCUHL
Ce1ZU9KkbdND13GlVj05aBsCx/SnhK7+lV1k9qeorPL0OGRet3VROV1Yg00eIgCsmQR7mnFJKs2v
nhlRT9LfRao/m8Vpw0f2Ww9RFzQ8MRzrbHBTB1CBJHQErcFzSHOfmOwK9NmqibS5madg/Mz8vXzu
mm7J4iul9VjBVdiwRXMvQ+alXwgPhH2WyGnfU7F8CiaRfdGSv2cyCjjzvd2ezGjW1+kIhtIWjryn
C7cQB2QCAlwrngRCKNuHJA7ab20jsDSgnH3wWzs9ZF3UF0dn7MF9T6a8h+I/sT+sh2EDjabsN2pe
ElQKG/xxbhKJGXueu84ouI6K8M2NTwsZNlAfdrucfVN5KBn2Fqs+jfVdGw3xvA1c2AWrMB6wreDp
bcN1yWjw2FTIunkGjeEkDrPkFudDAQMdgQ8BX31j3FX4qNXab/IwOY3tmZ/q5fpOAxgbzrE4xpdp
ALGvZgp/XvdBcCYSKKsNKcB7Yabere5td15RibQoJJLkErVY80jrzt7SOHMvY+A33raqF+WIGnOS
ykZE+L7vx5dF0Wh/3bgkFfIStbxU3F2a8O1JXoYC1FjSfO103F2LGXWwTLneaZZP+3mqpj2isPRg
dGI6NXg0rxu3a74inq3QwXpzQ6Bym0EFo+I7uGPJX2ugbLE60Z40FqyxmeC2r/3UdA864brOvt9+
q9EVQUVXZG2RlVlGJzHdiL0Ke/k9HKR7KebWgGtZh/HlmLoLIdFD/PR9hiyFTLxBnSVwig2oWc8s
PssLehzTEJGdbQswIAE3FygVyVVbm9anxprcy9Sto8+Nl5Cm7Kr60Yu9fNOrhNBI25gj9PoBRaSr
HHsb90F7MnVmtIkNpU+7kpPHODt+DjCsPVZxlB6chj/dmEZ8qYAzYI0NXCpwtBFMLBy07V0eLcQr
os+zTYp46iQpe/4HkQ6DVRwPRb8BN1Wr1cx7ThurkvcTwtrnwNfyux8LF2fFhOe3Q328wkfUKGYu
tnublom+E3WvfHIj+JEFyUM3Qd+RqJol3q0RzsRjNtWQXE5eWVkrhHHdQ9HO41XgSXVnNmN+ky63
GyB/cOYiYLtpheZAOXFceHEBGFFkJJdCctWwIE1XJhzHZ3Ou070xLvGtNO2jG7vMxLE1k+rMcwb+
xnrObyjZx8+hyUQGszcEDDiDMtkaZTI9+4RNV0hDkL+s6LfIbgXIiORxz6iJokKVjI0pNbzoRiRs
uVaNku10LDUwfs6dJ2k22o6l1xM8aaxZCVGbWW2RHzfXV4aT0cTVGGpopRI9oEFC1SQghbJ/rmGv
uMwuygwm1wA1q86sOxEvWM5BWj88nSkgkfbYXrNazM+1vdjKSKVGNN1lrvphB2p2uWfgWYym4bJ4
fMnl3kRU3K3g21ifUF0bN2Fvspr5HmnnTdBe91FF47+1m4teT2A/swhLRx/El5HXpvs+XMipMnCO
rGMg+zCoQFE24v6eXN0lsNQIJGt8nZfusZ5qLh4Ex3P2xNGugXXHIoY3lL5pj1yvjZzgEXV8fxGV
TbzXRQGXktC5Y8tn88zpRE4+tx+nV56Qza6phMThoSNSE5JnkJj8v2TTNJtIN85XN4zdnWjAOTaC
sEnbGeGkaMfbW1yvFRNNgQyq4z3snXK6sUrk4BQhiE9FBtK1iLHZGPUtUX3nGsIqs0gTBn/fdZtB
hdkFSR0npko0uV9Nx2Fz79IcSusi8ckb95yZ8bqZGuejZzSX1eRGtx5k3iOyYgXpCScWgmOGjS3q
1aOb9id6QjsILE6fmzGa0Cr2l/SwalpR6lMCQhcFqBo/hW6C1s2vxpu81s53XYgTEs0IDZyQTM+O
bLeVZy3MeXEKnFXcU2+bZG2O9ddwWOZMdb9L6CwfWwJcmZbBeTjorJ7uMTfFN2aVDDsfOpZXF+0m
BF8fr9K2PgTD/ET/r/yCL2Am8qDmItmAL1no2eGsfSKnANvnuTzmBlplHRnmZV6KZieVYvBlLenk
0zBcIbE3yX7K5K1qUWE7QxjfKMlBlBv5VwrH6orG9LRiUyqewjT07jzZF4c09e/GzEQ0reOEOpBS
blUuzJYaot45OTzRurbsYwQh6CtAtWEHjdjc97ZFUHmKTWt4sSOijF4NOa3CeJq8U4oLcZ8Jd1+5
Y42vJWMBruG2rmIPOExYhOGzzpV9TyaLdRGW4YxqoRSfmmQkEJAadof3xj0tgQncgenwryfNXXK1
HNudT1246vou3hLX2vyYGTXZa2JsUxSsPAZpVcRwX8eKqNKmgfeKDUquxybrSHcHMjqD7FG+R0Ev
4uwpm8b8JB6qA4F/RHW4woAblI3Xs2nf9ylKa17FXerMJEAw1aMg89VFKdzoc5HXlBlC78DsmhkI
pD69CUxC/PLSCU7lBDMoMpNt4hZk9jmde1k2xFGsE5IgGFoU83Gaan3uuQRiUqMZOS+cV5008Zhd
FpmDDLgFZsZ711VsSwtjAf4yQ9NYdvrsoQRuv3ctGvC01sBsElZAS0OlBuzmyGnPJprZ7Op8nULq
7shQDYfUvHF9YE6ZPx4ivaTOyPy84C6fyoqEGylqQHkMeHDFyP6Mvi/uI5kdcFmGDxi1Vuxznrq6
Uusyced123h6jeY/WUxzvfUwQj4+1rb/1Zq9H1FXt49UrMVjIcuaRUsan2FqGjtHq3jb+6q8njwq
FrxPhN3C/FkAkVFCSoU5HrRdagCKTj2IjfZNSdRlbiFFrYRXXxrDQu2sJr++pH2Dos4OMpjXqihY
hGpCNx/LMquu7TYor72UPvIqnVhAM9R13wtpm18rCLDf2wiP0No2+AtbVAAn5JPUtxgKg+Gho+Lh
vqVsckogIXwlDM85Fg1w0Tkcmy98LemdzeCtFU1//lUdLRTPKmdnCndCnMQLTbrEu/FdKkkTQU6q
fM5hPhONOPfRoykz62uedHzpaxx9VxI3z6Odd2zCRZQa4bqZI/kdd7BRLqbBEJpT7la3RTuyMMiE
BBniXHpd70Q40NFQKOuzVYKXgRjwqqhvEw+LIjVmHT26lsufCZsRSim65RwzT2XyGFUOuSsbLfmV
2wx+WrCpUGkhn8Z6UcJxEpU8TWe3Z99oVtpKEFOCndhRvPI3k+gx1kcx0H7cJCKcjD1R7pQAPRNS
uMVjGZ5lCc6djdeVFK1F5HGXjJlP3boYVfSoO40XJFYpDFEMYeWzrRRHVa0DRXsQTvj458V0tRGr
lcN4Ml3PEukxYt95rMF5evXeCd147WClzAk2WZoCjiWqWxf9WLUvEEvfLcqClA1mPuaHxqILdGm3
8Nd3vTu7pxOAh1t3QFHBLWTeuoYEw/nlvks/pGuQNJ9KVAx6j1/ET85D3etn7dEbXSnbbbAMEy3+
KZ+0va+I0b4vrdC/zn0EmeuG1INPQ9LI6TDSho8uheKkD7Y2+Y1U5fzqFO8lu7xprAzmfzWeUu4J
7y69/wTwO0kjgEMN8gRYJGz5PWX3kq74seEZ0l75I80IN9mHqmsZYIRAslBgp/a4LqCJUu9yO+dD
Rf/vZEhJSyJgtKeicxMBMwQVOE2UjtkKJqc2dTtedcGGm48w3681enLMXFWgkFXZ8zgXl4nGcdcu
JWThV5gIC7SBny1YNtu2qM0TZtLdgWAx57qEfHCGlim9m+dk+DzYCG5f+p3/0aB+oEFdBlR0Rv+1
BvX8Scqnb4nCCdTLn9mKf/3Jv5SoXvgH2C7PsvAmOFTVIUOS/4ErOn/wjpMgwXAXARIv1D+VqML+
Y8H6oE3zXRO45qLR/EuJKqw/EOQhuaCUpGql5f136IpvmvT81RbKNLCoSOOxFr7TpziTZ8DDp+OS
Fs9JHeOFAO28QhYzfNBY/tWRbDSTsCWYTL2bp5JOUQkM9hzJnkkYMJvHpqrH1RAl6s9H9l+K7n51
JI6BK5VhKrLT5d//NOOISTeHIUMbBt2IYiNjXkrItyuvne9+uuEfC2mXixeAdBFIezxO661QS/uF
RV7fjLdb5s95kT9HRvqc8X//ncO4S5oOd/zdPUIMNcMzpnaNDJDV4bJnxtFEgh0F99+/dDyr8Nz8
cBFNvx0PxY1ZMr7gjDRG7rMR0z0dKjs466qPRpTLyOKnKcPLtUN7jJkftfX72aGvqbzYcDcHgsTy
FcDjmykeF8L0XaOxZfz+Ci6jpncHcxh7wTNBrfR2Hop3rubdrBvQjJAyfQkbN8NutSJ54gkeBxZV
0Tkra4r6f+d6Cr6VCxkLctSbWQopWsqG4gh0mCj2W74dDqZdI78zMv7T789xGba+O0f0UawKYIB5
q18/9bPK1JTWZXMwVAv6VzXTNrPN6Pb3R/nFu4XW83+P8kZKAwRYaEMVHCUcXfwm450uh+qkooP3
71y6n4705tIN1HS1Bt55SArF53nMnl76i/8fr9cLA+71pQsDHkieDD9cwpPejNdqaK5BWTflodF2
TZ9IG4BMmp7CU5TTNozMemOFnbVrQ9c9mJT9m6xwQgYZxGDr1mWwO7Dl3AZjrNYU6sM3P0mpmrLI
OS5kup3y8+eXzgFjNX3eMKlZrPML1z6s21Xd8D+ZkqjcmvnABokvxsEfWyr1LrTvc5+tNSH21G+l
RmZUjsBIaTLTVcS2Qx5HsKRMevFS7lLNwSUINrqNxbHvk2pL27/a9nBXbnsjEydmOA/fkICEe+Jv
+O2exVEyUZ8i3tQZOq4gqbfoNM2vJEzS5ZH8HoY+4qmMOOkcr/yOFl9zSSu03vSucL21dqIoW1ng
7YiAd/qQvmIHRNaMxm3W0jwx4Amxu+Ds5pKFCy5Gv/b7yl6znctJ1EurLVRqtYaAQ5GIP479UWg5
wFI1u4durk8tE39yQMDqPghpPfkF+8M4QXI4xkSLxkFd3LFVT/etdJovrVfa9xHnTvLcQCJGUwo1
85sgjJO+CN117TgT7zpFItWdIbriTg6Be4qhqrzGk9U/Rlya0yRrm0tPZc+mxT1VmWffw4R8HuUQ
3fbeXB+HZWlMyOE5nQqbAV5XmGyP0HARapClpMNk0G+OrOj9GmRQutcxGznKADYjjAYqDEzwrVaC
KJGL2GlCHJwIf9A6WRdgQriICvHrBiB7EKxeHvtCggOmPxCcASmptjnquntadPgs0bSty7aJPwWz
zSnFfpo/hjNtjLJF3hshLgHrz7aFXdrcecU+rWyzObeUbsKNx7jpIYkaI9wyWJaki9agYVaeyRjS
wK93HwB5/USYAJsFH74L5zhtkf1Fi3e2PQgconc1ovBPDoCFbO12UDLQDMOOZdqZUG2/7Eq6sSG9
k2ANWvLRyE5mBGZFbzFGMGhmXngnW9IGG4G/ERoBn7h5Igi+dxpNQ6wYmuSup+Wm9yqosqdwsI0d
Riw28D5dacgv4CFe8oWGLtQPjMfyvduQ2LmDZ2mnu6xx3Hk7Z0Q6rTqJCXqFZdf6OoeN/G7PvFuC
OHlmyIMrP2ufoJWY1snpS4ZFOdb82E4Zzgm6pnTagB0wEKNzJ9wkzh/b2EZ7HcUVAzRpExqbPdvo
Ac8iC4oSPwRXcVxOyF8YaW2S0ksu4jwctyouQkR03CFFO5Z/MDVJAnDThI9Et5nuYKYkzZj8qJrQ
PUCrZobkJfigUbo9sMHRe6es2beE2IO2M3SKkwF+gIzSdtUavblmWr0Pu/hHrzp/k8jxFgjNoa81
RKopPSkrz96qCA87n0L/OlG8lLTrxq1pFfpcowHfxjnvuQh6ZCiNn98H2DpPzXDcAfQo1vE8Nv26
HMhCWeUpw1CnL3ioWRXHq6QgQatSWXjpUFTuWoO3PmfUu9GAtjD+ZNN27ljd8OprwnD57jaC86Y/
/cSeKbgM2EU9FaMMrtHwWBdkpFqfMhE5J2SoczQW1EcFu5+QXXqeuuL0XTnzGpUBI+W+UsM3aXR0
DmIyK9aI0oNry2NsIcziyXVZKLuO9cNLDIQoKXZCG+DUJvLhIK1cRwXXUZ13ZxYdUPbHS6UF0IKU
BLNUmwzq3bq0FXLEgUODPO6YTgb92ras4VviVkySCnLWQmnyBLNN69Li0mkYKiaDw25dls2lbJe6
urbr08JCILsZWrIRVqWFCtzn6uAkgibmKQtEJ6suhKwvfR5YP8yB1UovzwgbTOsij2i2Ze4Y7zSw
VNY4KomVYfTuRUZHWNKdX+u6s9fu0qVt+3pc69mrP6cjV2j2wUaPpo+dxyCdQnGH6W+ZXUeWtVd9
0k0cYaGsKvSl9ImkYu0xCHJjVsNLn2u4ojqs1c4BB8TQRqcXTkRfJ7RUf6oNttN5rS6DXBYH6ZlI
+5M63JdhbJzTiL50YEo+GPRHL6cx6c+jbL5PTWe4D/Ip2ARkhe3pB7iHGcbetkra8rIxuuiqyL/4
bVduUid5ruMoXsOQ+Mz7fNdpE15FUONMj0sgJabTXJLmYTO9gyHG4v7VcJnX2D4fPfBo4mikCfwz
ugboMlhxzJIIRJrL2LFnbilRPsvs8qXxPnMPduy94IJ4o7/mu12tGVjQTCDHTnT7KsGeYiW02XsZ
0pucioLFjCicoOURycJygQTnCyfUhFTREH1a5V1JWo2GrL4iqDUtV06MLXvlRkNbrprS/ixLuzwZ
WgcKpc94Yl0Hqj1xCqk2yionrHlRO9a+dzoNNjZzPj5E85x7pT8wELIHoFV0ThJjL1JNtgQdC4eQ
LwyyOjgRGn/xKvKU4ztranF8aqs57PxnOWV0EIm1K380rrfk1cX+cQz8xgKZEXaS6sY1wY6NrOsT
UlgwNH3XQ8j3iFruMqFCtWbEnG37JunEZnYUg1fWHvlIJzzv1xh6b4fMIY6qIVGHCoFUaMbN/qRP
qiLLN3jvv4pAwYnKCOubnHIl0PjsbI/3i4VDXwMZNxam2ZLn7Zcw9IU9IeRUtkOWLCg2BMj9wW5V
vx3b6ClP3HzrD3aOEAuDf+231gOoh/FC8Y22VmNMlA09F2Ws6ajOF7yu8bcYUrRa5ZZEpOCDBsgK
wzimo2sGNPpK1jemMyz6MdUJuyXBlILAN3dDeGJ3yNVAYyyY3I/Qlm9FlQKlF2o5SniUWdjhxJsK
W85zLJQ0iwMcC9Ybm8ZzHyuahEFHndBTWl5MjkEnz56pK/Kwq0954d1TJj00363wo43aG8Hbn7+H
DgFxjni83qU5+jGmIbIZigP5mndA+U+7nDV18OGQF+ommvjM/X6L8W5niGrQZGuI8pp6HN3b642M
FNot46EpIIhQhFWRivhAESlVVUl9ajDu+sDN+Va6uZyhhW5z8faGeEzegjerJS1JeHnBggJGgPk2
63wqgUNusq58gs0abnNMq5c4yYarl88ONFDSphIbeVpiwTeMsIM+1TOGplHyXf/99XgxCb7anvD7
XHjZRNf4Jp2kN9uTZkwBSEJSOyQl7UVF+/i5dlreqaEf6M+CDKDYpg/Pi0RQRn+hPWpNi/Ssy8ai
0E45CUqZ6iSgOb+ZbHaeMl3CrAoks6fCTsOzqsNAlntkN/bQXpgaqsg9xChU9g6R1fVWEHd26whT
PGEDIk4q5B/7wLAYDkW0SFbRNKKgIvHy8eWrWFVmGKyHObc/kpC/NUK83CsoLxZyLCzc76y3iHgi
9BBysYiRW+YuAX0wfyBqOuIBl5lxMCgbV8zC7R350+4aicXJ72/Hu312iGd7CWPFHuu8d0/3kzd4
TWqlh5D9NgqwmEBRMXy0DLzrWHAUGhXo1n2BzvTtPVep0pFH2v2BMbqz8mIWroqksXWLBC9eeXmN
z45gwgsIDPrh9ydoL52C188bJQpWqwAlirUYjV+/gJOVC90VQ3IQcoijQyHq8MyIIuYDitIYhpFL
nJXhhnfwV+/ycGJU37gDwBpNl72vCS9c1lua3C1sJQd9RkM5KfLuQP3NjKKuJHOgBcZjRJKN68uv
/0+/+oN+NXti7uO/blezYlFnfev/UT//Y10Xqvyaonz+8ZI7cfz+3//155//q2nte3/QZ4R2IIAE
LkkQtIH+p2nt/0EvO6BvgeXvz/bzP/EJwR8LORp2sYOXm+eGB+evpjWRQMviuhihl+6Rzb/6v//n
VUNXvvnv/4Cqe1WnVS//+7/efSP5RNIWd+DA803ynOXMf+7wTpiqLSSX5iEf63UZPxexcTlCR8lQ
DVdMlMvUPJFmROtGPSCWWWWO/KCjGL59QZefQEfRcnhPMXhbb75SNV2fJggWwms3mReReJjC5kzq
fFshXM0BjJh9C7YLP89KFNF5AxNpTwcZFaX9RWhScYgRbGCPs+llVxDseqS1jW9dtIkXUQqRE9pk
GwNVwMpsvgmUkmmdrFSFZSR/zCRbOP7jJFCbp9NnOdf7tCTGFxqOGx5QHLUM+nLvrDWRx5LL2lML
G5104LrSEZ+c6m4KwKnwTDAtC1alQzau7WANZhydZvO16CXxfUXAHMA4pxAL2OWBGpT5mTDUNQ1N
tR2rGKFE2F974RfLMbYy9p9mxs1b8l5WQC/WuI/oS4TwlxJ8w8VGjyXkrPyGzMpPGWwwvqnllo4S
Wzrb3KeFuoqlf5pZFfmheIuzfA0XrNh7Mz9j6PsFNF59K0dh7vMsQEhhDt8qESMFVPKskoPLTqZZ
N57kYPMuzZ3LmMjf/ywuf64AHywuLo2r3y0u66cifa676vWS8uef+mtJwcv6BzHt2C/5ZroudsZ/
LikWcBVmKHzSxWJyeCl5/yKyMAejlY13xKQYDBdExP8uKfYfLsUaXh/KZUDlofW3lpSlrP7po2di
qoAH4xGTt2ShsK68XlIw9NdNi3ztohpo7WrGUjATHNDrbM8Hfe0ZLuDMUVf51mR786UHzfUZj/3I
LCas2vufrt7Vn4d9tcC9KbqXXyMY9CD1pKhiZvFmEyCqaZGcKn1ht5VF22imR6H82kvWwEdq5PKD
UF98vTDEujIgQrGF7Ens8yx9sWbxrr6HfY9SiS6c2tjwuT8jz0ZGNXlu9MOaDMTev//FL7OuN9eP
NxoopM1eyCTn4PX1E6mfcG+n/sIZ3TimXz8Xn7XAUbzrffDEaP5GC3GlH9HQ9L0JrXduOvtSdzTf
CLzpvyejlBbCwgbxQ5+SEtaXCTwtv3Nz5EZ1llzlKjwpZbhQLdk93cmkPc3p2410TAxvgb3pcv/7
s3p/G/xlXsmN8Hg23pEY4AzGA6BBeVH1EZ3OmC/lSlDVNqg2UToCfwtvm8gqPqjA3gxZ8EtR8TH+
ZThmLv9YftZPA0yXQB4BkLG6qAJaPlTy6qLC6ootNLn7/Qm++Yq9HCnEjujzoWe3tWCSfj4SIsNp
brukvggainsaxgTn4syc7FXeJFuzVYh7HHMKEJE77lB+9NC8qTQ5PA8KRipYSMun9O3hfd9Jk7gq
04sFQftUZsp9ykE/FXt3LuWW6VnNOs+t3w9FO9irNq/9HzCQ5ZGWlDgbPacz186Q1fkiiCo/O11j
O5skmKYfDXmkG9OYS3/thjiGDnzMZ/XBzuztznH5/YTCMMxmsid4VxdP4k83yvSUW7luRJ9CReVT
2vWkkFtG3ldi5UxTFZ/Qxsu/xgGlwTi3yc6rgeLTNNT+M2DtuYY7D08fM5D+kXaO/10jcvE/2q+4
726yI+gk+Iy3WFt5O53Xv9KDVWt2Se+cZ4JI6zDY4CWbgYuMTrhDmc/MamzNa13i7l4lSeKvOyBx
OByafSEa+tpFW940hUsPxi+G+B5ack3STg9Yxm2bz0iBAvpTVYQlI6MfnPbOQjTOZHUxNMBuWgMU
eRzTmECMFC0SF52U/4+9M1uOG0mz9KvMC0AGuGO9jX1jkAxSlKgbGCVR2FcH4ACevj+wMqez1NOV
U/d1UWWZlmQwFgTc/fznfOfguF1+E2n0EE2lHFd57zVXcmHPnSgMuXEHcltWQtpt0zK/IVin/fSS
x47/Gpq9fYpdGHNzNC64OTO2Cza8U3I0/JbYgJ78Gaq4Y2zmdPxRq6Z76k3Di1e66LxdqJr+aIdC
PNO1p7N96BkWlTNxRuu3NNthlZSN8a0vvAKdR4ljVpX10QLD8BMOH9GoWhbZUxKEo7caGhsURNiy
oeJ92FvsEu8b5nNbW7fNzrJGa9jmwCai9aAJPWBdjsNtQSp20yPkxIDfzY1lVd2BpUZozEjUG/qd
l38dCzNmtBrUT47sHMxGuFp3yi2AErhVu1XmmEJtzPxoZ4yj+SZoQvmlorqG1Sc6E8Z8JIZoN9K6
y5dD6+0UDb2/a8HTMgiSRGr4UbZoNkMXl6GiR0aDnrW1F7L78yqHUJTd5eEa2nNZ7Fs32yJITeaj
RqzilAFjE9CA3XQ72RG7B4vhjReANVgmH3vddEVBUicnyPaTgLMQ86uilsGjjjJouZVXP8RUpJ3E
Mtn1fW1eu6wrsvGEUXzeD0FPTUPRJkgQqcBSZ1JsfEwniZ2t5zMgSYeoOvJxFctGPwxZDzsw0M3W
zShbWLd5h/MrbkC4VYds8qgnRpgIugteW8kVpUMi9gjfrIU716BrDKQ+ILEItE5NjMeSbEl38Hnb
YJU3LF4hWeXExbsKbMVZEb4D2VLB2SnWcYAQsdO5lxdbFbIr2DllVMxrH24PnGiR2Ytbcyn9HeiG
VNSWG0WxraLE/4UP2kvMDRhfMDQooP7VMcIoPJXS6zwnXZejaubpoHAOtTEln5iut6Ea5maHKlvS
p52jSh5MxUxh7UCDTNbe6IBXBjvBdIqPVXwx6oLEE+e3rNjwP9PA12oaFJx3mObSogiKo2yDLt9m
cefe5r6TcpcalbDOsY4VJn8vFnG3D9uhLp9YjOUpjWaR7fqaZ0DWJ18SNRZsgrWfTrW+K3zG14So
yrrdhJbVn1pMT/mGOhbIxaA7+TiTjxpgCNhyfs8zFJaNzxMoNjQv4fq2zMQ+RIlHM6vIskZuYA+T
KOtD5m+GRvd8SKGg2GuQROm8Kup0Ns7US9s70EYRfeJx4NVbC2xHdSTPqUkSBnZMpQU/hyJKdInL
J5JL5A7MC4JRYnxrS+z6HL34HomrRfCQ+JlPEkI+T7kW/dWtA5ToMmi6O6cvWZI4nWT8QkDyUO7C
JLbKV/pEyvhEVomWZU4gc3K2uqh7tjHuvZGYw0/oW1y8u54sldwqd2a2WvTWMpCVTabWvg63KEnN
a641O4s0Socn5bj6e93G8jB4qC9bPyMdjDkw5HGcvErHXdkO1pUpnLQfVedYz1Zn8BPaNZjfdtaE
EQEjb0qqbBRCH2mxUOKeJChyjdksF2ea4mD0crJcD3iHO39tNpq9Y6xLnliluOmeWcGCF4RSru6C
u2S7QSrCe8rAIxQPKae47CZ8slHHEXp9f9eR3GLzyYn8AQiMSxxMF/zpqprRCkdBiQpeSW958ctT
19yfeF41gQIiKrwKMly8VXFWUVcfZANfnTqPsgSonrfYsDHav0X8N+6poivj+8ayJ0jzsobHcgQg
PfZ35CNrtUpwp487Blym3DJtwSfMv6tmzSviBgIze9knd2XxQnAsOFEomTAAYW7AdTFF7psuJU9j
bNPpJrvRVOeIbW56ruoyS598Vou9Kk0O6EHUvCKgufTI2nEiThUg9P4cYp4bNhN5d8g43iT3NaHA
bG16zfQDa5jzAMPVrA4NCNPsC+moSB0KjLu/JvpuuIckzYKNdhFTt4mYYrWr3SL4YuCbIHJcR82K
+UOzpR0zviVEes9BkaXOxhFwiLjtAaBaDbEIXtoUyWCbi5KvyWyEMjjaZWU17wU35OmEF5Dvhl7u
2NiPDd7RcQAAwCKjm7NF6o1C2QCvACutHEy23k36jaF68GxMbNNPc9C11s9Okbhlbml5wzHRgoca
Cyue17YG2rpk32K9NgBb7eYKf/od7XU5Q22yk76nDnZBlPkwa5cPJzMtNe9r3PzVXemO9oXhtV1t
Y/Jlw1J1V8dr0uFF/MxORP0kQcFthFunGlZZrLRaBXrwG1aBqXnKo8ZKvloVTS7DamYHNn2uO4mr
IaY3p93GnpFFJyOs9fc4MunJzT3lZkdKoK3HUeEW3Ld9o5JtMvdcpInoUvkwZvnsXAuXyPqqqQfT
vbOt2B4RT1KttjiN+dSYvZPwaGdiMSsfCPjWGuUIzzkXfruf/Yarn+KfyNtMNFGpdVgrt/mCespU
+8OGzkoXvHCtF+qhxNLADVbUQbrz8b9rQuKvJJo01TRZNnifHVHiItBO1Nl3dpj7w62hGpREUsQV
va3JSTQ7Dg7TeElkl1UXr61j+SBGM3ePmHcCXhfp9uguaw0SVQUZchjTZdF3d3ke8vxbdOWdin2a
oqGTmsepQbGlFsBlgGmHsfePLr7/yLR/o6RgBVzISf+7TvuStHie/llI+eOX/hRnnU9kTHgcxs2L
M3hRR/9k28pPzIhsDiK4jZFYJEeBP9m2wSeb2BeDExPZciHf/reS4qKk0E6IMRd/5L8rznrWcp74
ixQAB4ZxIWc3ZhfQ9v5H4aFP0XTFGN46+P5U5kss1F/TkMX2tJyaSwKNjiK2b1PpOzkk6yj+bPaw
+uG6VGeOg/2VBhjw4O3AgucxJ9i2nuM/xFNUnwkn589VOaGGUIdK0qujDDwcfYp5mjc8AFmbbFre
4M+qNcoX0bnjQ11ofEeDMNqfALuYlcbMIIh/OG//WA5HoZw38qH8kHDt4KVzK+M9G4mPZrIqxvdl
ROmlp0TZ+hpX3rYtWLeJCp1NUgz+3h3CkiZQO1rQ3UZvX3vCWdZGxBR8wfKvCRPE5bCFYBWtsDJk
FNkljb0BEzRerXbMN20W+9/yjP6ns4K7yNtSCUH2R0eXtAZt1WcuYi7zmmobAtp0dlZj2qtQZd/t
Yi7Pkeau6PizvXEIEH5tOXZtHSu0N4ZHRDoPpX6hdGW6FZVjRUdb9ckeo2P9EC5pmj3RH/toAuR5
7RQ1Yr0ayYFTXrbB2ZPbZJuGxnupVUJoyXOJI2HfmRE/CEkCBgmDaNl8znYn7puP+49BAedz2/j2
W1/bJPFdzFuvdmT7F1Q/63nUcnmXM4v3AnOI9UwwhrvQJLT1HCU0OuKOcHj4Tn6A1CssQEjWrBQe
crRiwS+55/rOwFYJmxUnSRCS7Lw181pWr5zIz8c/5hZEK262buuuGmIiBafsgt9x5JR5l7okSySC
mU280xXhS0pyL1k7vUuBENu/ZJXHuDQ30ch8y68yNg4f2o/VGx23ep9qZi5N23oWRJ4idnO4FLVX
4TEcOwLlMu6cN2I/7LDYWdF5hDMMQn8J8ZVUvVWdRURLwzq1Z14QXfE8TtPa6bnL5jw+0ZHBE9BW
M0ZbL0p5d8GwQ9bDahCuKNphO+9gXkw3/ujl9sZHEBTXcMg5iqguNKNjVw8sYIhl3c80rTBwZsuW
0x6Xh42rhl0sQ2J2QZVB1cOwco0FxG/7BLr/MET6c7fsHASL37rVI/91bjx5/IipjuOix80Kj9zH
PNImZQvAoBfmA5B69/LxF11cnSNACPJZOre4NptB8P7SsRe+6DZjtwmhjxXR1mJg2W0t+82cJnau
djRWZ9dssXCSbhxWjTPiS0pSx36M0p4JPD2F1TGRCdaUxc4iGYUu58RI0lqwnzgQXqjDcr/YXToZ
Lx/P0s/nPjrkk00gkFkST9apXa4yA9vFNWjzMlvlmZJw3F3N55wVOHSeyAxg56zy5SMlzsA7wBnH
VNduCqpz4C6Gz7bi34MpYQLvBxE2XkpicGJUoPk4HuBT9XTOHcpL8WHbhWlNO4iA+a95BnG2Sl1j
uaYsjrerCE222Ff9oKuzB74GkmKdjevRyzqNSCPmg8KddEP8GB9IBdavkitNUgcFhJbrtIRWyjyu
vnR+v65qh6mII4xmWCnBJL+nIlSup1Z5V6BToJCCKXjhw3RjToaedSMu3s2rvFX1a4fhJNx5qRgh
FgRyn2q/2M2gmtfmEDmPfdKpH6khLbkC+he85EE+PvmugcVZtFzYotUtL4Y34IJP0uDVkW+TWKqc
Uq073eZyQ8XZshEHyDAfRiSqg0aNBAORci6y6F+TWzuExkg7YGYfIyyYR8nWKl1hFgtfWg+Ahts3
FfB/UdD1QZZlaw8YU7ZGh09LME0OOFvYNQyJRO6r3I/jdcuK8VhadXnLh2pptMiW9JWXxeJzUM3e
jnPl9I6xQZ7CFthIOvjWT+Sa+cWPaFjdEe5KL03rJu+yGfVz7zjTcQFfb0HYEMpNjM/stduXWNi0
dzZZB3Am8BPoX0a6Is2XX6yRxiZc0eXO9HGRl5E5vwP5yfgG6FydaZrx0tWQepO9KuZQvk5Zqs4d
oJ5mjR5tHfu5ze4KICQbOvqghoRjx/48CWfv4kTNtXXb4p0JTGxvZ+CU+WqcmulUdqN/zbVB5NsQ
eDodCwhb5g/KuuQZd/PH2ZbxkaqpfTe4424e5LBRTUYFWg/mNDP68IG+Te4mk7cq0eL7m1WWXyVG
TCb7gZqJrfewROqsNMXnsJbVi47z9gnWzkPsDM1tEhwEdaSsGzqA91R6tJHk/dj59w14+EPi5fXW
jGLzK0fA8WyH/vMcCfdLz6lzX41O1e4dXVYB348a5//QQjqFwnMYa2x1fS0elMJr5xZ17GxzMzYv
GHFocwxx0z2qeCG3CBqk8rSFpZDKdlzFA07wba7N0twgR2m6tsYiX1t276REo/u+OExNDsvYsGgF
HWRTrf3R7J4FuKrXRAQmVYuAvu57DG9klujXG2ipUdhN0m8AFuqzpnns2gnzm2795q5W89StLD3W
7hrGTnfhzJ9uUJLEE8w3+zyNqfWYWW73a7DH9ttEWLR5GzszHx4Ttw2jc4d9+RjRdrcGnfZVTHP4
GMdWuMncDDcumssFY6xc54otjee2p15J4x6rhbsl8Rot8fLiPe/0eGnmJAVhM4nHNOmGVz9xwWNw
rngIMBXfgy+JPLICcdGsCDcBtDZC+pzDRpSbGLX00abkmObUXnO4yzlb2u54Wvh53yAZ2munqj/T
nmmeqMB5wVoOGhXJY6NS89USEZ1YqboYk2N/1TrC2IduQnchjFVqj+KYfmA7upd+1d/1XnvgiEN+
1yPkGJuo6AiQNUdBHXc2r9C31iK2JVJSLfqOxc+4UiMn9mYSXwpQigeRW18wBHmrCFVs1YrKpvmD
iK075vnGqgFTKVHb23h0A1aKIJwpRGpcgBYs4TvYLiY+SVHLR59E8QOted1TheDMQl/ivSOw3FE0
Ou4MrxvuKGV2gF1En12zsc4LF2tjyZEgKwSEXYDs+ZSkBFZWKduPHS04yWYE4aO2tTkaKG8uplmK
qOKHYmwlmBpzesZ5O5wnJRcWNr84wEy64w40HBJ6GOnBKYJH2eGkZdbEzKsTdn2WxdzcYqfIh/XE
0JtZ9xJvjnVlnXo77YFRueamDd2j36X+pcKu/9lUJIFXTtG/QCb5mqJKrR3HgjCKfB59HmgvXHlq
oYY3Sp7cuhgPoxkx5gpif+f2Lp9D16bapcON9AjB9t5twZXFDt+EgnqFeqT50E56Vsc8DqJV4xX5
vta2/1IHvPChHtunMK28HaPSMN2yHOqDn9IzSbN4tvJDogRjS1UPbicKJem7hEYUqTMJbZvGv3jq
z2NrVzstBNQvfme8wwwa+3THOMNPEibuLz+P9TbJXKqhYjTFH7XnNYegRb3Nl61VXShst8MEvsam
2nedF6m7TYym3tJAR2dM7/d3urbEBoRLt0Y3go/jeeKcpcVwnZVfy8+sb9ldV+YSbmhBb+BDiia6
VplT3fpijNxbHhhyXjtGQGq9w4bnl9r+nlnCjHYBhmq+QObSf+laGdGZ8Ska8vFCcF1tp55EwDpV
fojfetB3Iq9r7ryTjL56xQA8eZYpeyw7oF7Rqm4zKmi9KqJ4R6fAdHGU41wb7NKEAZrG2PSV059k
lXfn0WrAAJUJXB+nU8+xLk4NGk/tz+OmCURzX6iKskfulvuha9oTcN1w30b+Cxs1OBkKEcNr7ccU
43O+Is6RZbsUGnZ+guaE6TEJ5nlaabutU0YvZZWuCnLft16a9fcxK3LsJIHIB6ak9EzKsucNkeF8
yWiDK35MdMk90No53xsx2JltVCdO/93v6ue6n0oo/G3SM6HZA7qjDiAc3T1Nlt6tsvIvtczH+Fzm
jRdegG2+MYCoKaNkI5f4XAvHTCchn3M6ZeimaezdGNs55pek4J9aTf1BGT5UjIRI1Ocr1Pm1U+sv
c0xHhw0pJ/IeIlE3D6x+x65gBdWHv5zk/x9jffxP/3QwXhCVPgjtJfBoAU1dBnV/GRdGge4nEbGv
9drWPmrJSdRJYvE8Tx4cpdZK/mZ87fw2SLYB+GDFWuarnmmzVfgtQ5eDnAVMryooam1w6eCvvSpu
zG+ZwXB9I6r+R5ybtn2NBr+Xx7Z1ZTjh4Tbi4i51UlRtgy/21m2o4Lr/0G4LA4DUqRVW8DLA29oO
GXiSlY09gW1b4SLTRUy0OdDb3fwkXAPxjSJ3whLMel67mnhH5Qy6e1IMVNRu7ohPKKBUhO+/zZwn
qKj2Rw5sUehI9voRZxHGF9Zz4RHt0vkEniGey1/+PJRPMojY0XeN4uddIk2vZmGP44VAvGcs906T
A5ZlhI+zoXq1C1IODnsKRdrDxA+2NFXgS9+3sYVcrSy/ev04CxduY13/9Yf+u1+UoPaS7vZ9Hzwp
4sxvH3rGDjl0F+mX9jxOdE6SLl4OK+e49q//0PJAf5VdPv7QMt/x0T6k+P3q8lsibU3OH8pj3MiI
E0ycurLh8+G7Z78pyBoLyGTkEALDvH79d/+6DxaVzgG84HhXf4/Y1sZEJHWi4LxNa/HsaurAGEjB
Hlqs29Vo8FfdzuMQYGh69/5uEP+be4cLHYeQoMsMMjmOid9fO7khI6yAnxwU2RpkYh319p2XNeK5
TBXHZiDfvPgB8/i5i2r2qGZLFgTmaOTlh8gereePd+M/8ubfyJssaea/lDf37xX65ttfnad//M4f
6qZvfuIKIoIOuoTr2F4kzD/VTeeTCz8Btwpx+6Xlif/0p7rJne9Pq6n5Ce+yTUMXxS4WDRX/ji0M
k+rv3yoPHywPhvHetqlj+c0XFoiK2Vvl5wfpR686i0diP9BbyGB/LQ33qR2MQ8nc6atfWF8BQS1h
34m9znDiCOVvYaGJo9TFdFQLd7PEl3CkCY9p7WTWG2/hc3ZD0P6aQrqjKvK3m2rheBoL0RMQv3kz
BNvdeeF9yhwaae0nyS40yiVF6N3ShQ+q52SzdOydS4JAPFq/gPaaZqsMITYTa/QJFCiN3sU9+Sh2
sAuHlFv7EWFgfnRU6BCW0d7amnT/TBYgW0cLyzReqKY2eFO9cE5VF31x7SJZCY0lkx1efNctXNR0
IaSaCyvVchWISsNtHnzpbW2Aqj1g1X4hrE4La7UAuopswYkXYjCmDoisycJmzRZKq1x4rXXeAFZS
MFzbheaqF66rtmFL5qBeu4X5ai/0VzZ6yJ9e/ybgbi1w0xN8HYZkCdORdOHHUuAZbVFtV3phyxaN
2nXAZufKuA8X+mxv0A5dS0imI/nRW7BQajt8N19oM9kVgX6cra64ZSQPLknut/0qJfzEutTnd23N
QXgr/AE2C0f+rz2cvUfqDRArlNGtpSzJftTR0D410gifhG0Rr8imGeJ34XyE7BpYLXVybatcfw0D
IDPcR4OXsZBZuaqqXm/cCqkjHgImgholBP+V/+gtgAQ2n9y1csH0rJN+/eolKVyf1BvylzIrnbPD
5ntvchy62uUHJ8nKkbGoh2wvXiPozkwkx8gkED0lyP1CkBA1WTi1hLfnyixP2HRgezV+6TWrBE8F
g/MKYxbWYRQvMNE7gV7xzRNIe5uPzCukbdTTxaXhS3KeYwHgwGI7cJUUdJ7thZsDJCz9VtdQMVaB
5QH6QY+0dgXZ1y2JvfGB9FSCYJ7hke65CTMFVXx+GjoD1hKkYqpvp82HntyYMn+ZgIN+b3v0SANH
yNLY3fGuthU/Ew/jA28g+eFxQvHEvG09Q9gkntvxkJ7oKeI1y2h6EBGXptOHU3ZwSA0vFUnRdCNT
znMsKhP2nIuarLB3Z2s58TnUfs4DWtSuNZwniJxOGKU2Y1fUrzHfv30CsWMpjiLqHo4JYqAX06RK
8IaYVgNeEV8LWdde1u8ImuND2Ff1/cczS+k083dDb/HwOVCCx2heIvdOS6ie5mr/0R4XoCg7tV/5
grcqnbJ/Vqmt15XLWI5YDy8cOw/gjN7pPntjwQ/mYSqODgMXinxpAtmagSKJqe3028eVljodf22O
ApLV1kRoLBnJuTLPqe51jVeUPH4KGRYs5QuQK/FFlwv9uSts77F1SFHSZTzemE0QgW1huYmo92yg
CXyofQ8LwUDIQsMLdb1Ds+5+foTVSrNy733Lnc7IdOIWmql/041RbGOuyIwwohN+C8QSKXMKkiOQ
iXmggWhy63Ea2OVRbDx9RKtmF1ZYE8Gw44QTbD8+rUIX1VMSLQKyysKyW1vMUNYVOYDLRJ7tYjXK
DlcuR8QBJDEP32vqALx85Kqf+T/I2a8+oNS1aKpkrdL5qsr4OjTTQ2+oZzgK1Wpwqm8lTgG2t9M6
8O9E10NDjB7iwUQ/7uJDkba/HB2cA05eqw6OWCm826gkzLV4DyzgJWqVu2E2i4jJER/kroP33ViJ
ekJtEmV161jHCKtK2uisxHJvMKM+Kyu1rvjgxIb6dfy0Xi3XlocBKSmmazIGTGnTjQqrkyy98AEP
yHhvjYLhcRXBuNZUoe7dKlsU6sHe4iZGhkFSOgxDXq87wvAxZAbrZxkREG7EO1XM1bmJk/qczr3a
lqKwjpST/Wit7sCc7pGJH/neoZfQvKLwlebxrwS2f0w9BX00Lxe7fMg7OkQYdRmFnDbgBoHv4U4Y
1rXrQj6h2Hg9xOn8sxgcIFdQy5e2hl3dEU9P+/oUeBn4xC5Gm5j5gBPX2o0NclCqp4xkmvXZnRgV
gfo6ZuNUHHFmyIPmJrwx/b5mnog8ZgY9EL+53hlV9dpwBFmNZWVe8Bl7p5YLH+Yz4ohDsa1pkRk2
0L56a/olp/pWJ773ngjIobgszG8eqNONlWXPHTVQb9NkSASuAYOJbHDL9AgVjN67EwYxu1kNHIU3
oxzYR6Zo5gzjTHsNHkMQ5m8K9ROZPdyapT9dQdBrqi8jANYMlYQ5rcq57bfzIMpLZbnXnHv+I5cV
He9uaD3IebJJiyDMQggz0kNWZvXGVgb6viXqd+UQdp0LcZyKKmM4Vr/1eSU2ja+CTWoNX81wHhgV
sNpz3neoz+p/mLb5yll6b05N+FlbNY2EMhsYjGFUqYjf3rW28zmkM27t8jWER1dGX5l+cEJTctNZ
pn/RPhhBNgn+T9tzhpsHme5zNjXLHsILFha8O50oR9b4vQVHOfo/0s/pAvqwlV28q9BL36GM5qeg
LZA5IkXx72AAcnRtvcsUvxsVeHfmzrx6iEaPuPMoZ4kbdlYSNqyuW/9aD7X+VppT/k3j67kiUFGp
zQ5rhVY/b5gCUntYdAnM3bh0GqKZhR/AfEijy4BNyTopEVoIw0xWriJo+p0fNYXJVyJi9Dsa967V
+utMirHhQ6zMddhGBsfctL94TFi5YsowWlWNUy/HXs2wdeyra4Wz5mTjYtqGeJmw6zXhS0DD1Q0q
JzrsrJqyBC9cUisf+c6RnUK2t8yq2SYjwwQ87BUaZTv+Kgsh7q0i6j7rNtEHzMDNF5cUP/nkqdwA
04MI6GmKzu06wVo0H7OCXRjsXeNk0q+9RsZqDhXtPuu67VII2VMILdzyeVo55RF2/t1TxGlUSyl3
xvTvrg3LdpdLdPdGIG71OgvX7BnuRroMqP3aM2OBHujPr2nbVuRhywHsv27a9Wxl1iqJVb4rbJO0
d5vZ+7mi9zyJp31LmH4l+nBxrKnhYc7Y42VDpVi5Bv9+0nQkNKlCB5SZ8Sq74GqVtXonUswGxJ26
XVC70a7PQzq3ybkC4kyYTbczX3HGwQv5+cYKWt2DjAG0TAxzpUztvMh63I96jDZKzk8T5oTrmAhr
1fl+up9Ka+8C5lvnVruthip6b8ZpLzuWvKGpUP6TlEiTOY6nZLAUwBcVHnUTXpKoudmhgxYe+ulx
mt3xHKYMnwFCG3FmbYHh3oKMu6t19nrDTZZ21Bi+wz4rdBo9SjdtNnyFyVFistXMrFYUf0csCVFj
wggMzGhiioayMR4ZGsP4cNiq4GaPiszZTiodNqNfC+CoTFXTfMW6TTa5cBM6Y1Q0xNOPOPP1YK8Q
bioBV6P4AoHw0TCDYUer9wLK7PUTuKAZd+SsrlHqVLt0cOw7cIxfm1km27l2b0nArDidu+7GWF1s
8sBJ7xuvdr6rpWo9FeX83VJWd6cLz9gl1vDeRhMIc0cMd/4wyA3t2/bJHjn9ADxUD+AxxQVMZXOL
2KpsRQiodjK8b0yAwlVT9Omb7qKJqEeLxIuL91QYibuKUtNcZ8g562FIRub3fsxSWecM1u1kz9H/
OTC6ceVk9nmWbLTJO//0SMev7KZor0ir67yy0bOEgmScBKcpmt1ym1rLpj8CPPndBLH608uc9KJ1
qdjHK/sg3YRKhDR4Moc+MBej12wsnKPsSPm4r9gk2NPFprPgEb/X/CXH/Hyn4uIHB9AIP69oetCP
3UK2LENC42X8oykKVn2jKX56A6EhPMddhwE0GXatZbavbF/crcD9cSNRMq/ZA90kQ+57mc6RWjEV
lifTDpqNNzHYGvtSv7i97s9NLcvLnA8+NZ1Tl99nZePhp/Fl/L1slMl0ME0AtFgxS4EZtFh4ORoi
y2qGkj9JKXLjYJJr3SA0+186GvBeZ1mQtIsrE1kklDZclNJbfLKmLp/LpQTBWeoQwqUYQXFjxO87
H5OlNKFe6hNgA2XXhLzgq7WUK7jN0rPgkPwFxZ3qilFVxSUUsSlJPzoZyqWeAdTpUtXQ/dHcwO65
o8hh/Eetg1wqHtpGDb+gpRQHbymAaMGtH0Y6IbKlHEItNRGwiC9Z24PNiFr/5hbm8BAha97kUjCB
E5zdLfnwlRNRP9EuRRTpUknBE/vMwY+u9iCudkZKcUX+0WHxH9XnIyD8N6oPfgmJtPy/m9qu7/r/
3L2PyY/qr8LPH7/2h/BjmZL2dRtjG0ELl/gb6vkfwg9mtU9L2pYQILl7jEv8pz+FH49fwq8QLJ2E
eM5s1Kc/hSDrE4FjIn0SL8GHmPTvKEG/t/LSh8Sfx1SHi85CD/ofzZypnc86KtNLK/pkerPZMCkw
rl5nb804MMoA2aXV6XRIZKUKAyQzBPJ2IYeUhwoG9B6D9vSzxRKPcckkrDGm0zCfR4Aq7zhzvE1C
vK6dm0PZRW7GQZJs22Q/GUxc2HSthp5BpfoJD5YKBnOKfI9TxDyncXAPi73zHgd8JJbcAglo6+lJ
fhD5XE0X2muO4SAhBmwbeKkIe5llcSLYq2m19DiGDIUzwZOLZicb44s7lE3tP8XCmytNy7AvwRlR
kdQBr0kxbatn5dNfuvVT5rKMVhq6kPt9WQ++AP9iFqV5xtKesa01mx+xodqd19TTgyPy0lvPk075
VXcyZuifppf8x1X6/5XPRShF5/wXX8Bj+RMeyz/Lrv/4nT9lV/sTyE+0uQX9wLgImfNP1dX/xOKK
sM+3DFIKrtP/++UDRQs2xTMRZB3LdlFr//vL530CVsKXxpXwAITj+f/Ol8+2f0tiwqZlkMWjLVAc
6BsLD/evo7NeqDiZ45F5oGSESWcHSK+UAhbI6yZh+5hDFJg0NVFb1RuDXmeRsC4uLuu72Q2xbVsg
A7bQxYefHkil+xmV4VtgppD2I4zPLC7AEzdjFXbsm+byW+HAbkQSFvfsw10E06GVd8Q9/HnNXJil
XwW5i/bjP3lgnW9kEIZ7c3grqrblaBFnuCJY7IHpDcZ6HvJy3mdmPb6pvCNFR1x1mtnaRsiZY7DE
32RH6zVf3Sb7HhsZaXzZFov7id4PNhlE27KRJMMqzIP+bpFniZRwvFs8n8KnUrrygTu1MiB5n/qp
3Dfk++IV1qn4QoJ58Ldy8hJUyDInl58ZhLBqVdevVWfO8JEmc93DmjpDL9M/fKbOr1C2wHkNPm3h
ic6ax6lOozcRCwEcQFSABXt0K+JHLt4/1m9fX2eqBh4cORFNxqzGPHoqtLfPxyS7+rIYH6n+nnf1
1G0mVR09T3NDY4K9Hsqeag572muReA+INQEpGFn8GFVureRY+A+uY9VHuPvdk5w4+CSKoTk9tPIQ
zrWVU3+SlSenw1CYTnN/puohCY8z3e2nAUMle6GIpoxV4jTexf8v9s5jOXIszdIvNEiDvsAWgGtB
0qm5gTEYEdDiQgNPPx84mWZZ1V1d0/uyNItcRJB0ugMXvzjnO2qhl36jzPmLUdT9Y4++3Ut7jSgl
Et+0N9xH4Vun1NOhHi2yJkpXOY8LtXdXUp1WNOP+OLHEXiKtf82zuZY4S4HkjmEjT7FDShWagwUV
8NwpWdDmZnw3mGW+qaVbplApXFl6q2nikisIHvDf9dmn/C5OUUZYuygB6ufpmAs+0hSYjw8aXdZe
Jo3ovnRwB+xXj+MNgaDxqkdF8uAuFj8N93LzqNEibHsZmydNTzFuxH0VA8LpqChnuja9G+R+nLXh
FsWIn2wSId6VMmqOhlq4v3hoiWZrq0VkepoxOsmG7YF7c1N7GX0G/5XylkaGfR8jo8xovtg+eCjB
si+zrgzX62PGEGjbisC1Os2XhVY+8TlmzBfa+F5MaXtpcWYdBbMgd6NVo0SnWaJPtueoCLhcSVM2
pLpmIVU0tqgUzloVmRf8dz1mEIC217QUBKrh3+Quf5tKLTXB1kVgOXh7Jt1RmR4Nicr/qlKLus6b
3GFO7VtbubgfzqWqTmWHslDpFjqkHm/qAEjzNo+DMR9j+Jh7Odr3mgOUrDYFfmcDUwehCu7jlHP3
bNqpz9/B38yeliO2DQThf62f1XqF0LG1HvEn0QXMidb5nTlLxg6JejUR0pw7iymcSTSGh9qC+VlG
xp+LjHdD/haXIvfLLWzxK+FCG/LnKRyNAp1jp6b32FyW3A3MeunVR3NpmYnnnrBL66prUtmPffNi
Int5UDJnjQdsjBFH33AcotK+VHXd7JDm0MhNOQabvpgfZOXohz7NpVc5VnRw5jZ/GBujueVjOvlm
lrJVMtx8I2o+SNzOHvEfwMRkfC3YwfcFMj61S85DeiSQgO9kKHLXi1Bu3ER/t8PY8qC1HdNU95Bp
qp7maC3fZi0xGMC+IOEyCYNsKl/jbdlSzLV3iWq+u+j+AxZMLoaxQbmkixZCnVpNNr36WmpdTU4B
Q4CMsqkdTt3Cexh26inFoTP7mpupW7Tqz9MaMI2288URszgUTv3FTIaY2US/qXPj0g3mL5HR3Nlj
mt53snyjoUf2NZ8E+4RtoVaPQ4JKrZhgtY4qDmISg4ZAL3OYk/1UO3sR01zOWA+8Hh8TGRSxfZGJ
1h4bA8VmGkbb2XWGnW4MZqC1M6BRkE4qvUYWH5tImAm/Xr28r4CDi0vq39amUda5jE42n/ZZjRqd
bMW+vKlkuu0Uq4TkxwzM7+Zquc4N7F+uHw2qVWLVD3Ke3ZuBNjQO0MznDxkgUZKOmp+iihHkJZF2
WgpXbiA8OvA1rQkPASUdaGBQi9GToAULgMED2Zsswr3I2AOhEs1X8vew1w5a87xk8FcUy2yZjyUP
VqNIbokMQe1ALmbRZGBcirx4HPIwfLDIw4Ni2zChqNQ5MPiYwCWT36gbMSTP8DNuVfmg12LEiuRO
J0QYxs3GkPlIAkPhd4Z9bEVR0uly6RBm/mpBdQDrxR9xOoXYWXmleia+xmlob47iUkOyWNwa2Oa2
/Sjy33Ybltdl3LT90p/HjqIUx2BrXjljlDM6LQE2AJnjjQVZHkhyKU6IqA3fCvV6505t/GXmCMg9
t2pbX2T9jYswv7qVmt+TaGN5NuX5JrGXNiAy9V4wxkSIlzaHYjGM+xyxT6D0c31njdqHNTT2RmI+
eyxc5jNWJ/RXMCFyC88z07gyYkJRqAts5KeEJs6J3tCorplNdZOclMF2j1Y7zszbk+lgdzwip2yx
D0pOJmzwn0b1/6dR5Y1d3Ur/ulE9/PyM/6FH/fMr/upRNe0PJFX8p6ENpUlFh/JXj6oJchmwEZg6
Gpi1fv6zQzXpXSmEVRyhxBQh+qJ0/bNDpX6G8ebalNwotcGmGP+bIhn0zT9qFVDqqsYKxoOqAkTn
v4AMMy2UPZYp+0rsiHKIwnKSp5IIK8IRMSJbgDsx42YGW1HgX/njktSW+0PTxa+YSPtHU2SG5WuV
8QSrYwI8riQnC6so8SO6gxG3Lm2nIMSpdasAuePc3Uh/wpkaR+Mon9VShoqHojI3ilPmJu2OZ1qa
XoUeozBl5OtsSZgrD0U4k++b9sBSZy0KEAhyaKJh22Lc1vVN6vYPGZhuSjN1DM85e41z22OVn+1B
HnW3GX9yg36YRccKAtwu5phK7FREPx9Nkak+Q3j7YBvtp9Gk0KFJ8mQbJvQmPi1zPO3VujJhjDrK
tUyVkJQ6MWxj1dGa0Ae2zureFzX9wbC1KNVZySVjikox1l/B15xNtriBlqD5bZNYvc3turrrZRnQ
ZL/mVuI+T9Y0303ltLp/3ddpcuzNoM5+aAzFg5kqELP7Rr82RdEcerbm0K+T5FwM1XigUkgurpJ/
up1kF0ig9QazSnaSRebu8koZfrSZCA8zwrhtVmo5jt6kWbHW2i98GtAlHB6ve1dPfvW93mwInZre
UPmOQIkTbCm09FAOitz50PU+21gipT9wqtciKV6lwo+m6YeyEY/De9gp1oYNBdTHLIGeUnM+wxnG
MOTlLO+oyxO3eBTLZNoeMVv1Yb0in+XQ2lviylAjI5XI9qzcJZ4jITpe/SCCUmFQvFOJqJtJgZ5W
DHemRTcz07J7/D/LXTjGqh8vJuWhocMqSNTJ4qdge1ujFXZmmpNuDBskeRztNj9bZCWfY6b8F92l
+AVkPt6PjWy2ZdtOX51jgmNm4tThn1Pq3y5Zxr0Xjaa2K0Q6ntklJHt0o+25Cx20J5M9Rj9j0gF9
9LfWPtbQkHhzX4uTxlq8gmkiVHzrs+rZ1Pg8YWCol/DJBlTlTtu/GNNMXUmQko6yO5MMNZltBDqU
+i22bEJLlQJbSFXo7mkoCvbOXW1SAbJ6aLYuan2wBiM6Dbs+tsvcPkcMcAsMKzrUY0QmG8fJ3T1c
d/vcWMpPe7FUz4hjdMaAI8iaaxTYONMCTtvAfo2PR3VfUU5QrDfiVIeoc3BHxWzSLfUHyH/U6SyZ
vzIZLsdlKobYt4fY3o0N02r2veMbvBzjXslCEajCCbc9wKnIL7NxPlWjYna+gyDq6IDcqAMs7DEi
Zn25Jym42iz0Or5tT2XQTYZ+aEnXuuWkEe6cfOxfCDOtUKiX8eylIVQ+4UY892pS8azCpVhxXH4l
EDkO4WJAfnz4xoh5m2HeYAhL2QOE8yYZneV5oBtG4yehrwLrDWJ35iPpzPASO2Vzb9sy0EKneUpg
Edxco983pbHcjYy2oRKLo9VzWyOB0qdDEhZsoUa7uidNXdlo9CwTzGZnfgRjXV+KdtCfdB0XfKJq
kpaFLXNPv0T9nMThAcqpeJxSqftUDz5eAPXCgoRdbzU+YDNoznOKPprDU722PR83epSYliExOBSk
G0TGqB4Wqf1EFGZfa1OWB8hA+qFoYTRTXhb+VNZ6tn7Iu0YH3hIm9ZMi6pk6TTe6R7aB8y9ydGp/
UcS8n1M2P2KWqLQaDbkDq7LY1xIr2wmq2CDBP4SNdOnw2PbTc4nudyvrMvJt/LoXWiQFBRIHkRvF
YxCSSPluVGq8nwkh9xUgKqiyullhsW/Z7zwElz0gSOWXlkrFm8YYo5lt9r/TUKmAOiTVrZW2Bt29
8Jj2q5/RUkSURngydKAAO2eA0+7XoYzf9SXqztSTdGtVf4xRy/tG09QnMiq7+6VkXTVOznKvaol7
18YNtTVs2mVjRjY9jsnKk1WKE4AgGoJexOavaJUgjGL66pF80HEJBClhNlK9kvd3jhUW9jjlxtea
tHPfhGx/s53RRUdT2e+9E3NvGHZNlrVDymqSTZcy7hUOrAj4s5WYH1mOUcMRMrlqYVnuFrXSPkc6
ZwRBC5YYjnR9nPW9NWCkoKYPyYBNtIlIkcU5FG5+W1TtQPWgem6DSHyTqRimvJKhdyCS4WFEmfqq
TFbhpz04R1oOwiTydi49RUbjixrZ8ugaUhwjpLwOJ2jo7jk3Fdp09dzCyrktS39PpsSKXiUIuucN
8y2uvad0BjAOzxeLl53sSlcjC3aJ4oPrKLcMmRNL3aaC8misjPUycrCg2P02cmDEtAYDa9UJz/id
s11lt/1h1fCgXSAzdKzJL+WGird9AS046vrV/ZaTZu6ExTmyGo7vMRw/40Stdwq172kZWvGliTz/
gfNQuVpt89AahfVIZv2zOtN0ZG4o2dAZ4tB0yrJzetFvJK6YZ1AQ/dGyi890SbtDnIoIF0RS4UhD
zNUvubA9AAftMWHhiAIxMm8g1Kr7ZU2IZqxlDWCLHshH1d+VsRzPpDUOsYcGaXjVkkTZ58tgnYs6
SY96Ym1B/0kfcBprcvNlUkbTw8WXbxJ8DJ7Av/HkOlG964keviN/UvOntiYNXIa/HNRsPlKjeIcQ
g+UgK/J9W+XLOTbN8VQDs3sbXHpr0eIwqhfCSFmJLL8tmT/FRVnCv0nFYxbyEjoNjDqvjzTI1Lhg
1ys3dax9hC37raJivJTW1Rmv30wQ63QGxGw+55JxmCR0eWNiKdqBxHO3JB2EH00/TzvYY80H6zR2
rS6y/oqR6UGMab/N7fZjBNCObq7QthE71Wxdb+Z9/Kn0FvK62YAG4qTL0WUKIrIoP03dSVRo0T2z
wiZj5lVEhoVKyKYq8udUsctHiqrsVEqHRz2GdGYcY+akdxWu7p0rovpKCO22sI16h+GuuWChL4Ny
spRdnJrFVo316CzSkmNHT3uGAmmCpIQc9HuUF9MhNnP0QU4PoCJNLWSi40cLL9Unutuqd+yhl7sa
uaKfWY12JPak3ILunj57J3RyD7wSRQobFosVS8RUzkaoF1jVMn2VQLM/7BndDGXuZxG5YcAL+V30
hdymLNQBtpVKA/xMdfwizZR9RCOO1U9m5ItpZlZe6klHOAhOfDMOhYx9omR/hl2jEwC5YHUobLDI
oKXRGWbpHXWv3yUqUSW4Z7ZqWPMEHUNAK5wDCHKoNpkrqvvQUNTfjnAsr5sx1fQd+rvK7qKNlhAD
QukBEyzPHvCuZqC9EeGfwpAgClnqRA/yUX9AvYr2+hSGG1H2mCbQy2VoP/vWR1zXBhITI2Z/EYo3
GauNu9V6YXnJoj6ImgcSRLUovWpjp31NtcjvlgmSqzroOTLFTN+G5ZKX2qMzhX0akk5MhNBX0hcD
Mt2izN3iSUxxlpnH0HKS7IQ/1a2exnngXQP6OCnK7LkllbKXNra2MPrOmZFi4lvpNm6SwU6BEBgo
RFV03sDs+1dNkvrPEQAG5trWeuNrqg8wjeF21gdGxXM4NZ42OFOgtk5y7GHEXGTNv65au3o3uPMM
7IhbfqJyyVw27T1ahl0irJpVQD2VP5tQ1S5VMjkHGyM6dzDN3BXX29NC5ronkWf+NPOaCKdFLPUp
tNxxg2StuTUFYPXULhpkkHXxoI5xTKgkHAyvisd+b+YdHNu4JQxFItNiLsAMamyht0dJtreb3NyI
3NJPatkSFatil0gsOEYoF6fAsufC8ITCz1OzunqeksF8bckEnVaSO0oqLDuMOdQc3hDv3G00HMtP
8m5+H63wLkod3lYV69wjas8oGOCGh37XL+plriPdT7u2DRqcVYiCLcfuGbrVZLHwFEatjQiPFFmi
u70WM9dxKtL0KXJyAKiUnvRM7XCdyyV6LKyl3Trrmx0WcboDDEz3ZelFfCXLYWxISJ2Gjd3XgGXS
Vj6GYaF2UL74pz0K0EPWNuWti/DPQfKRL03caG9a7ci3sopewkKoZ1Nn8ojWUFX2hl6TsF66SBf6
QT0Jt6gfiapvyyAM61JcSGY1H3DFfYqlQYVYLxMUZSVWcS+OKo/9hIQFQrKxRd5l+Zy/pip6Sycd
w53DPjli+qjpO1qh7hmlwfhzUHDc1kQWn9oiqgNeUblNsURWzF3LBdlZZyE+I6YEM1Ii8RHG1vhj
oeqj4lfYETfVNN9LsZJ1SjdPbk1EOLYqFySvRJrrmxaQ/oZ1q3tA8p0cYpa6ZysekkNBqtyV8F4a
2AnXvq0qP3KnWp5jgP9MpjSbXw71YoXNO5tfM44KnSt/VP0lFZjrmB4GeV+Hu04f8htrJidgbmjD
K0ITCEUkOoYrmqGm8vUTJED7Mg01sq61VaNaroWsZjVnhtRE+ZbqGmG7ML6e5QhLsU3SQr5VHTPG
Ow3jurHJ0SQbF6nxFAD4AkjI72NsT6PHSGT5qSAqHO81FxmjzUyfbzgo82sHi2N6Wsiw4fmqdDS8
3X2vtoYAb90LXdSei4l7PPGWNI6zrSLg2L7RahWCwv9TmEMbm+her4Agd6Ei5FOeF9PL38Y//41l
75vj/TdXFb4iEDas/dEwqUx3/ouvCfM/YW/aeI2U1goUl0gDjVUjcmt4k2i+ow+9MHZDqh+NzNoq
ZrO1YlbcAuR3v2zaqtvwq+5YDAUZZIj/+cWt3pP/8trwtrF7Xeme30zev/kJC22QpRrq45WJ/1XU
1IrhPhn+jX/tv/shWF9WzjI2K7xs/7h5tdJuoukdxmuiq7CxaIGVfMtGZvv9u/zHMfVvtDNYQdfA
kX89kjyhAOi/svnvypk/v+iv3T1jRFgxf0pj1v38X6t79w9L8NnBi4Dty1T/b7oZ948VSPovcFBw
mVcPH0NEm5v8f8fqRwPw94sUerWq2TpcEAOqIyO8fwJDQ4mKG2cJo+NA5EPMKkETD+Aklq0xlhAw
pXCPA3mDysjiVVIjeyjGXASeQ7dvRDHsDB4IO5ZPqAP/9jb+N7e2pf+ztwvNEIYubnHdxoyj/rOo
YGqt2coI7z0IDEDVnctG6c4h/4nXQOuWeVqPuUAzFXOTNKHXRaw7lXqgipvcPvzplKX20CIZks2m
BrwgXpdaia5zLMfON+NWey9i+JrNJh/qBdSGrZC7bpHJifnaclqFwr9TnD2S2yUw1azs4kADpJFN
FAcia57jeYhW52SRjqiIcnlzwpYsNVPQL5ECUIIwbIgLQx+QbgBRP0mHfq+n33KMe+JpejAnde4x
FCtAFuU01MwuUvmjmAsVTauBOnD4NnAnKIJmtkOsirZDqMf5kW44z7aMkDB/p0j3H9AYIq7DGY6q
6AX3j7JrkqU5kkGj7freaL8SNW7u3MKaAjttTzxBjjWd4pP4dqC7SG1FS0pYGMbDcVIGBQ74gkgg
Z8l8laYxn0ss7UpCh8nuGp+7guFdXZ3vSsJcIFiyPH7TebgLT+2t8ULmivKwfFvnRTxD40sGjL9i
eVTJ1rtrZnLVgJNiu29HW4u2TqaYdJuU6G4dt97ElH5B8qAm9k11svo20NX5RegU99awCMYGRqNl
F6PMW+M5jRompZqS3C2L3JhzqG8B0Y5PM1tlr4yN8jDZtbXjyVNua2gnma81NslYbA82Sym0/WSE
9YaHu+IZKKLQGNdEDi7d6Gsysh941+WJUVqzTfEgHSMNMOUqaTvGmppHQViq+VuNC+GpElX6W44a
qs+sV+pHcIXL1Sj16QypUfyMRGxvzbCTG8QZDIB0iF35PDQbHVokc9p4MLeLHCnxyEWOPzMue8/Q
m8nvuNJgOkXjTRWc8TxjhpM1tv0mNxOX3XWcb+jCS0pVxlZL2Rm3uCsa5CeL7kVNEnNJI+UHhTsg
3/cXadpvFt9kHRkpXui4/YYCWfvUozSmYwLMvfpHLhJDExArnPBmbaLWgZlgv7fgThpiQWPtoA92
2gTVaMyxv3SinHcDVDTqIKttHXg/hSDhzpUglHCbz0EeQaT12AQqT9bUsk83lbw7uMgsTm5tVRb+
EDU/DJSDK7gyj89RZpenKWbyapiMk3xzSDdpOzAjxRSVrrRV86ugq6QIz8eGCqUuz25Ot0AxKbM1
ESPcGpXLtMdJ1rsrdqQJgsQMh90avsSYi2jjB0G+vLUTWWUfsq55duNx+SGGZdqEY2seXOxMXmIz
fAlqjbEZJ+H4jqTbabwahZwK5mEpNfAzTeb6EROLmRamER9lKNw+sGTDGLmigxyuyFkgsWoLulvm
qFCFNKg3xXkmS0733HkYDlVkw3NpOUQYLdED31lVZcOqSCL9DqXK+GA3yN6prvHReXPZ5ndQ0Wik
ibNEQ4xeXtk2NNhDUDfYJmyOg1MRU8t6fZiDU8VljrLY6ODv4L+4hKuIQ8G2AKh/lXbAZqieRKUr
IFn6xAR9zN/b33qQZpWGDICxLqMOGyXRx+wZMGz55Kxikmjui6CoRxYW31oTq82yrzSCS+0l32oU
xWhs2MpzrrzhzUSvMq3SFf1bxSK+FS1R3cArMVehS7MY8giEbXxnfIa8aRXEYBeT+wmNzKLYCs3H
KpxRvzU0RKiYp9jFFCpGHJ2WUaG2CTU7ftAsXX+tCHW9iRn06b5t2uieAqpGST13We7rIm4/qhmZ
pWfibLAw+6JBD1fBTyxdiUhem4ZLx0yKlpPhL0EuhsNuOJu7+E6ZVvmQNbT8OGagw2/Od9Q4Sjxu
pWBOQ0YsPyJyVfJAOZu30LHTQ5MBe5KrbImzYTqQWhG+Dauoaci46DjnuckzlvgrTX+VMaxOQ2Y9
6KHIchRn7VslJWZ9VUy1iKdQKaCjggzSnzrHtr8/tr3ixKdCbRRiaAx+yUETG2LIv1KDff/omDXi
/cl4QQZTH9JaiHvXiGGXoubS5arrci0yWSalPqchRz+c7DO5ciFSr4qQZATdzGfxC0HdCByV7Vdd
m+l1tljumZVS8wXLpN+V3OimN66KM4aOqs8ySw+KeEZ20vAHqfXKR7oq1hrGwifTkmbut3WMos1y
h69hVbmx4xRBU1TTbq1LfuSrGo6r1CKw5lskZyL5cTbwrONzy6wabLxjNCfDWfV3lhEjtINaK8xN
PyuzGaDLcY3tDAyIbhCtzouddl25kauSz/wW9c3uKvADeYTYL/0W/nXfIkAnFuNn2cKo29XfMkFa
2eadFWn2wmKZj4vZm5kOd4pqZrdZtR+zKbR26bf40MAgDci5jY1L+y1PRCGg34VZicqmi6uPedUx
dquiEYkfnxfzWoSOipGWH4YlC74nOkh9VURiNENuI1adpCOBhLUcZ9xFq44y+pZUUnchryRqEaml
EHr2idYahoiGoXHWDCRxqVsfU0RhwuOuU9bcA0AaPuYdvFFKRXIAe73uSjLA/GDaWoKmalAB/Lca
MwmYjcq2b9sbZBQe1nRhF1ZEMTpMbrFzotuaFaDRQJkxmgmcPqsw6UBXL2eYzmhC0kn+cFxZD/S0
intEncGg3zAsFqBFSmrfrC3gi5qxWQ5OChMelUdvn7tCXUyvJnGIrZmyCAmpLx3OUlsspj2cI6nf
lAxlfcqT5lWH0KY8DIZZmLueh/4Dd+3C9IBrgHypKrePQwpryDdZbMk9SzVzCibSY5iwCJP6q8oN
53GaQOdXUrDXNHEhnpwm46CN3XX6Wdl5egFWB/iPo71A7eZMLw3WtBtqPPEhMR4xdUceR9xupnyZ
WqgcHfIty51sGyZxSlSohhdrC48MKeKeJKhau9cTtH5Hp2ZtEvWCDWhJgrEPdEQ9wCLNVZKeB8Vj
to8lckI6aHQnm9iPyv5/RfZ/2rp/09YZKDBoxP51W/f0C7nv33u6P7/iz57ONf6wVFcHFuTaf/ka
/lKaqPYftoEjHF2CTmjl2rb85Yaw/zBdm7/SIc4ARHFRiPypNdGtPxxUJmi0VZVZsYu94p8S1/7H
BDZzNXj8va/T6DdBzbhi7ZxsEpPW5upvwwe1UxQmmZWKT05vXgcFCBvtyZcD9ewKgltuYoWSYsKc
ehOjc2nbenizh1Q+1pXyKNWmPfbEWnvSEcvFxLqPtsGwQwo9kn56BGufvVjvWLtSkU04lIWeZelR
e18KazYeTBMPHG1Qybj4sODZ1K+EUqrVc5sDfmczni0VKoysq+uLUzcqywB1GBldY7obugKERJil
1MRLRN2Lp6lp5HPulB0jVXbvucYqcrKZqeqh221ErJrtNs6ZQR47E4IAWjUAgTj4Jh053iZBJKkd
RTXrLybwMomrvdIqy2clPTkMFcVsHfqksrC/kaMr0qdwVoiB8DSRDTKI8TJ+AgVyfkZkWopg0Vuo
9ZvVqMGU3GlJi3icFrA6QcdLaHfZVOknYDwLPkXbjTEksh73x47ieDuoHGWbpUrXVOUq3RcRoJ+p
TLrCy0uj24NecDaj6ljvhDWaHoPhmCDr5DHKGWmDHE8vIACrfaqPL2kFSjPtRsrJwo32tH8QfSXs
sdcEy1YEByE5CGe6EK5DbETfv7YRQr4+b+8RfMcRUiDWX0Nkf3UIW9Hkje9LijFVl66fTcYhmrKX
aejIT3a19Eic4I8oIdyElULPLrDHWrMoxQ5e1ouCFsWzRA1/X8Rii2N+R87gbViSFzvXf1d50p0W
Uik9hPzXJZbEzvXde1W0R47qcp91CaSVxOD5XOCanGv7VNeqtm3kck94NNRLPXup4T8EfaNUGyiw
v+wEGW1hL+H96FY2KxVAdm6PG701QDHOfbYzB5NQ4WW401PDJt58WEsXkskJAo3PCGCai9ON+gZR
hHpAvJxsy2mxvF6J6Gda6fxIen3YsZNMfjixnI5TM88IxS3lFtXwQMs0+hXi6LyzlO4R5zoe+YKE
D7Vmtw8FP9kTCm+vzgfEH9VsIbuy+m2HdenAuRBvG54e26iwADXGiktHMv6qrKw4wP+qyDvXsRZF
ZMf78Cp+VAb26cGCaxpFQEYpCtugqhgwtCUaW4uy2LPUAbK9wubE0acnzSpVHtzZi5KjtF9gnBZt
jWSzU14tElLYrkzpMZaW6ys1sfRGbzUf/SJ8gmm9FNoLBOxBshsiUSZD+pT1iGA77vgefmZgmIvy
m4a1JPLccTSWNkwlo6BJB4yCczEpez1T+xuV+ygeczOr79HWIU+SYZNca0e36coS3M6sslpfy/v0
qbULhLSqBrkUPKN+LPuoAQhtsLhFxFZmixeOHWIBCVY3HIZ7qkfNH8g6Z0c6YEKgSZ1/yppDdYOS
dz72XVLu9W6cRxCqXFqTr0AVmHzJq81o0MbutyYlmwo2UvXWnvo+/s3Gw+VewwEAi1mV9XhlXNa+
txZXi76GSCxbbSjUU1y6xY7itvZjqQC5BD2ES2I8CNTsOwHe9DOdiIavVBzplgHCw6gXFju1NDZ4
SfMdnTWEHmd5o9pwX0RST9c8VT65pV71JVFhyAAuKmR3xJ5qXlNVzwIqsPQE5ONn2DpNkOh18lI0
KX01Q43kojcIgmFcL0awaIV2L4vwWeZ65ngu48Nzzdr3qLkEAQljOAOGrW+m4SqPxOKJT72wkiDK
XGz0hYs+uI9ibuNxQuMXsgzazvmsXuxwBi8Sdm2Abr8DgBBXG75Pua0UFRv5etdmZmg/FIBqt1jr
pw2Es5jwkuE+x4+wSeYWkjDLYi/sWOpKZ3GI6bFLsormd7Dg1t4cCver0dsHMa2JMG1mDJCcujcb
uQwaM1XZINs+sE52gqwn7NPrtLr7HVamuUmVTjnBVonZa/VaUKqLu6mrieS6iOilkELMa6E6oEjK
7hZFHS5zQsZVOfdY+cqJ2rIlgGlACLfpTD3axa45IS3XHR+ZEwo/rdkRL9dwBncXt+fUWogM84jX
40rspvLQZSZLnrGx1h7x1jsMXDKA5JvKLJCM9JW7l9O0U2bpHhp1AEmsTSzpbRfAYg2RVcX/4fea
gnqlzWRAZhcSTlyU7ZObpG5AwzkHtEdu0Hby4Cq4ZBqEcpMUz0Ui2EO7Y4+6HswAafALa+w1maOc
0HlAvDwqmfw5ZMsl78L+pMFa9RaaT6ROorwj11s96xMfLJCGdDsmHSon9ip7xQLKhOQIXVpZAt6M
aHkhnkOJyrC2I0zlvJP2x7KsYAxHaJs46z70KstOVg0mVCNLwINnP3v1nGpnroF21yYmRIQs+93b
ubud6uUDuBuNNPtYDPezFV5IfApBBiDv4sEf/aA0Hn0175p7VtehHzP1uI6mgwg0p82x1ei90qzf
MFF/4YHKt7lFwTBM5mvR9Myvsla+5A7fagFRBQt26n43vckGtcU7QpYNjBU6kPvKytMHwGFIIx19
OQ9Zx9sgso++CMl9Gri7OKWGV2eueGB0BhIhVE9DBMwgRTHq9XaS/9ABhPiFTth5bxY2nn0x+ziS
yi2MmuKsa/qat7zAVDHmH22MRmTQbeGNUPFZMmc0dq50Xlr0XveZ0VYraQQAEHrMfip5w2pePib3
9J3bPusu3Vg6T1JYfK2hzo9NHx5sNJq+krvRQ9/m473F/v1dpPajZduo6PLoaupVuzeIbzD8KU5R
q4KS4jBLYvOZTp8e0mLANHfOxlxCW/dlK8AT98M4B4sE1vF/2TuT5biRLIv+Sv8A0uCOuZcxRzA4
U6TIDYwSJcyTY3Lg6/uAqWrLpLKVlb2uXVqViYhAAO7P37v33ATtJA2eSr45pS6dzcTvDBFHVNcD
h7aDOWvv4GnHfxkzRL69qb+mddhdz6ZlpFuO5cMhrTvrGrXvgDow1aTsmjUQWycG0oPTiEOv4/BE
mMVd4wfO3TiZSCJYNQ1KDEmqHf6G/HurCBhdXlSAtzN2RuIGPeXu61o4vDKl24EzbIOZFAZkYZsp
su7rZFryCMwz09b0cwv86UsZNSfSsunip4RLrAmaekNQ49yXbiK/iiiFkz7bLrBbYJqLuaxi8Jtk
cdpvyO3SX83czzd11bf3M736Y8jieTnERr4PSvcGhAEefK/zNgPbgT4IY055nN3Bewsjjxwy2XrX
QeckT06tbGIIE4fmxphvncQiDbdCYARAiwSxip7+naJxkKwnbsWVZu6BpyckmdPr6j7aMGHtig1o
1ukaAwJxV0Klu9Abu53whNzWfK59p1xjDxg0LPaNlydPrGbZE1tc/zkftXmfpV14MFMvOZrOSMUb
Nu4JsBDz68RoQT2RnI4TRybpdMH0d5GSx+oUGAsJP8ZzQ4hNHpxko4Z1XGiRrbRd1ht3iEy8xMjE
ull3T6Y/929QW4eDj7/rgr5Cd21HsfpUWQ7pGl5L9gH2UHeTFUuUBNXV/AjWuWDa4Tjt+BAJVlgg
Q3YfbOagtlzSmetp2CYp78MFgdhAM31yBD6NCIPdz1FmAJVBTcLO6uP74kVU6Cgn5RLRYCPzuXKx
xjwT1eWin/T6+5yME7FB6G5c5qVOnsPCKXeK2YK9KWadH9GBmovrLfJXRKIbsFgWaIcZ6vAWH3Z5
0MiDT6oI7uFnLXzKpv9SFnCAjdhD5dzN0YUqKUnzcmi6VVcMxYMgs22xAco9w/iMeHXwthOGrQ3j
8nxdG3NO40rVzm4U5Xib245SG2cOixX8hWw7pKI/Y3nt8Syl5aH3dHQjazCwdzSSVXWNdELThIm0
2UBE8z1XUizAXw9Abq36/t2TTrmZLBb1zGtG+776YV/vJ2ypqj2kQVzgCn03u+d6AU20eMDzuS4V
fqGYdVT7uaZ0cq1DF7vO09JT7zd47WvvoDLexS8YLsKNaeC0OuOUgxLDI6zSrfQjiHmyH2g9Gh4a
6LhTFYB0oz70bSDudNNxFhCNsZ+R16PSn4xTM6r6qHgmN31nJWeItMk6lL33vVDQQ8xyQdWQINMh
Ny7qhxYxYvIsBJFkBUC0y473ceW3JDnQwfL9b5VfRwe3LyjBRUdPtUmU9zinMAxp7M/2NkCXtSON
YX41KawvxqlGtcT5uPJqc1/xZ0+zbLrbGvvC51jbNMtG4ZzmGpCjLOx6g5TAqlciBooUZW23qsyQ
6oDouL2mu7tWKkVuC/9kY/EZQYYNEF+1DgjaESlcZbEU580EFV912z73jkZdDpuKgztamyTYqcyU
r46t7UORKcx2GStTXqEs9VDm7JOIcABVOf7ZSgqXn7eNxy+Qrod9Lu1rS8fBm1mq66XPjPralOta
yumAyrehlOqjM7BlX68gfY7IIdxmBw/c2TZTxvmGhxKTYJrE2xG5EC09tvFQk2zeUtOvqsArDkYS
WhtjZCcpR7ckqC3vWrgJxrS2U6LwqhBtcRl4xnWHFeWuHuNDT2TXpc4QWjtRadHMJ1ACWUocf6tr
174MwyRhoW2iQ1gZvLstC3+PZnDCGLZGKFRsiScZ2HTG6TbuzOBq0HiyU8y/hwxKzFYSOEB3vKpO
iMFvfLr3KzqT5M9jYnwlNBGPb0X7n8Ku8a8yA0YSOZ7ZFs+ojdg8sJ4jGIg0SRdecZHExbNRt8+N
5WWrePD3NtNXE2ny8GZqNlY/MWfAXhjTBAfPZDU4uFGIXCfsADbVCu2ruyEZ/ZWpewy8iGh4WerP
tc8hIvI3ZPq+lWn+GX7Q8rz1ZrUl+jHD52BZW7K25SonwvSUJkQfZa0OGTXhSqNmFuYatijDCgUp
YkEyNufKTRdlVusBrMq8tVR2cs6jKANP1prmprd172+H2hyu2o56O0UYuMEEtyiA2/oIljxH00jq
Byo089tYckRLu3Q4AJToNyN01Nu08+gI1OprF+vuRJRaitQ28070tTZxPNVHH188G7CRnSR6gNs5
i6NdlDRfOK9Rik1lwkx8Tosj0sYBeimBm09DF7Yr+j2XFpF+j5RSD4nRNGtPdd5F7FrjutEzhWMV
H8NxblqGzobalEP/EojmEiUs/dRUPsJ3BcU02DZhfEDBRsfyn2ItipXVqHIDknhYA7lyHuaKZABn
zuRFOcXnxCghXZN1N7XxPZrG7xYr6W5kcgzwjDzNuJLPTEbyozWU9hszObXBAWptaqN41J5vfa/r
wph3UenDHaDrQfGt6z5ezW5x508drJ+Ksfumq/3wZTCxrq/0MOAkDKbxrhGLUi+Hqk/bqRtHbEz2
BAOnAOcHStXZZ70V3JUsWIT3Wg7d3nQIPfDsKu4M3oRi65qZOklG52BlI2aBUbjhp6q9S+IGAVcS
GktOamZA+JmzRKxcifhzO/i5aLc9ZiDsya5/5D/4v7LS/y4jeWenFYuHn8SnoDaz0+SwudLa/hpm
dd/swRFEW8TmNuMF8iedXJ9mrPi86oIueFpC7MIH3MulF7jYFaagJ6VWuMPyTlDlJcLZS4dKmJhL
lgRXq2E8pFV/8IbmJfLnk+aBX+cJysMsMi7DoKXWyZmUpejokbd2u9HKvK2Xufmpdmj/NQFRfcD5
sfdziluD+DuraLgN0vbNLAhuhR3qbIl1uW3sGslygee4tBmne0YXYwiYaCDOhXE9SvsJ7QgG4dCo
NyNwunWUW+U+NmsIehVzQ51yOFNO3x4hvph0LuC8mZnzVo9hcNsbgLwJPU3WcTW9ZBFQMkzP1o5x
fbJKO+tL6AzifvTRtrt6GhWOgWr85rTecM/aJ1euC3vGI8D7hDLx0jdFumZwYF/myjfosySJ3Coz
yw4YLi5J+yWccGYUvsEZw8jeYwznYcCLs1PD/ijA8+6yZKpfkd5Vz45vW8UmM+b5Kw6lELbGlBmv
lVuoa8/MjUPKhqdWBMTpAxB++LMZRyQ83ymDnSQ6KSTRW6uYpi/UWbxaUU1ydir8a8b94eXcxf1X
cGDfI0bD6P/QJ5/g1wa3+M0Irkgwoq3rxBw/+drpbyTpIPOVwsnG5MYrqj1d0CVpuEM6Pc9kUAro
dx4ZuAkeDJmUZKjPU71LalR8thkaVyJRzrB22AwOSTg8TJHziQrBuW/CqNpFoLYOvAfT1mX6zeHK
f4SryQofl/I+MgFpMoEDbdqGrwX+mXWKhgRGp5TJJueQblyMkqLmnAO3WzXdwPTUDjq9w7pSgclK
3P5kl6w/K7dDgLqPwhHv0ch4C82O31DTFK6AGA3ih10D0woRbJV6VBiFLpoG3gSJXl5grohrCfYQ
OsI1Mm3x7FY6sK5GxMMPA3+AnN2mn5/6rMN7XHshTSMa1PEqAq98afU1WEOeHqwO9djtx6ZMznON
mhAGHGKnTvURFdM0oheVXdGxzS+VEKvMc5G5AN1UTGxy1qfdAVpbtWoMjZy+9W0f26FBRontW/re
6euO5hPKZRcpOX6tWhqESMk2enPgzeIBjcJIb+ipgbJlLoZ+nhcNLxkoXwp6Dt4aUdKaErSoN4NV
fx8pr7eMCG4ng7J+bl3zVGdut3HqfoSjETa3OhrkExiNEu00oR+c1x1x0zYVUd8EO/t3raPYT1nL
qpt8NoYnw04Izogb+jLFHPiXajK6p6w2zCuzGKe9rMm/5fDaWrcMKT2m8SHHFyXC4MIwYvllypPs
1LX+cC+lRTNUy563FHA42qHC8Uvy6kh+2SROm/JSMsucNv1IV3BlqQBpPR3+jv0ES1B+kQpJnEzn
wjNUdUGET6eidKOz9gY+HNwLd6rl1qIN9cAEMjoRfZOtyzyevufIJp5D0VKozW7nI5sQ6ioOAlgW
UZo0Tz1O+t1osOtGOOzY7NEvc9hJiGNq031tjOh2aY1eKKLNj8NodtuajNQzIGNwp5knzHMFEOpT
lxIxxSqbFJsYV8zaVXbIctIByMua+sqZRv9QxCLakliNgKSFhUosI0+Jocbu0s8L6zPdW4NNbKwf
TOq7s6qaEY8h1T/tTI8ujRHfTXE6YAckUFczy1hHRA9d9l3w1RiE2LI4haiInW4DRkdcBgOvhpXK
eJs01rGKhX9TYog5jtClT67hMawl3HFDLpzgoQEgQL9ZkWMCSsdQXnb23eALI1exHQhp3aX+9AqT
MV5L3K+kUaS0FUUI8blR06ORWMSk4a7b1pJQe4MHfR8PdbseUB+gYa/o2VRZiRIhIIM+tjRkPIEc
qXMqallzZr6fwxrmqDAfJqXdmY2s7W98DysOhR72uBKmYn6nnTjB98Bmk5KYntHPGrIzAmfiXxnf
0GMlf2iq4p3IfFjXQCKcbOZ/N0OsVBiQR4g1Kzlkj0Erye5isXaMcpvY1ryhU/IalIjAg4iBxzjG
0DKN3Nwg9652UmT2YbSLvR2ld7OP3AfGmbMOEHvhUpivrTghAS5tnkhQSW/IADyEhjxQWHX7YbaH
F0MzBpGW8dkyBWiOmQpZN0ayr5Ej4TbuX4sgbW7HvrntK5lPK7Py2drFchCMc+MamAJWaVPGR1TN
8mwPxptteP1lJUvFgF/bq4QxGI2ewP7cjZikIxArQ43eReXN03/UyP8OIEEKRsO/GltfVmX3AST2
49/8GFwL0/4NnoEL9IuGGTEu8Bb+NbgWLvSEwDQtVMWmZ0tGyv8GJMH+jchcMGPgIWkTu7b4J4Nr
8m/+PLc2SU1wBYQ6dCCMzt+ZZX+cW9dU60hJp/jaq2takPm7NXtcXNp0n7Pp4BH6We76LIrTBOJz
fRm9+8LRU7y172ZxLypkvfZNBneYNRrGT1XruV9n2iDbAlI4QJTFnF41mcqfksXRXrWz+ZZakQ6Q
FGf0eU1HeNOmePfEJ4ZbffI6aCHHtgkGBLJkXI6EDUAvjbuMzua0vCzZ5GaXNafpNSlpeMgm42xC
HkHruVj7RVrOnLsm9QInENUnG+bRHjTsgSkFEYAIundQmWG5A4cZM4IZSyde2wt0gHTE8djnvXcw
VK+OQ1WkNS2QUt8OdE5w32FWksHTuFANaEt2nF4JkeFTTXP6pJ22XlsLFwGD4TkOqKcOzMIVEbgM
0sJu01d5inLKsyBwr0Qpo5WsyJzEshySBbDil+cum3Mv0P4lzslO5/amrcfUvRjRun7ljkwXWRuk
ISpMt56PnYKAbV94ivnxNoWjVaPS1PVe+XB3t1LL8bKC1JjY+cHLJyHMcufOnNUFEiLU2NYBTipJ
qBpcfD303sVMQxxLP6IuBA+aXG+qmRhFZ6Q07khRZCIYLvKR+CBOYxowpE8+n294Xk0Z49jPgyXF
XdtO+iZvAkO/oTqu0+9BKloyPUw5WleybJ1C3HtFKGjgMVtpV9Rh3meM1YvrrgiG8xhl2cl9t+aB
k0M+NTG6PCY20rEto9ZbIZiMm4vZL4yz8bpdXIBmkqTgCnRWbaC7R2tDCnGCYVUxyDWRmydJRiRp
fE0GK6xZzlfJJoTXsUkCFXOoarqIoTsSpbVtcbfXEg3XgZTEoSNvA7lCgSlzNy8uyErW+VfZNcLa
Be+mSQbnMVTlxUpJ6rEC4Uuz7dQS2bCyLSLCUo7w4mCX/QtWTnTIM7vIjcEdZJxr19FLpGzzgohP
QjsWvyfSqnLjcblL6HT1XsxC35aLSzR+N4wyZvMgzi020kya2YUUUYMZW7bDxkfFu5QqzlXCeIKB
W5fbZ3exqZbhbAKChUiU4WHlM8LFX6ytPYMLN277jL6FezY9r6Xthj02XoyyFVPGfb2YZ7PFRtsL
r/4Ex/7KQXFyuzzZ15RXYJ1MqyQSS1zispoYeNQAESzaqz6nCsUdqM3vlZjMa0bu0WeyzeYL1djj
uSJ/9NDm7kIKcyOEfEO2DxNshGED1hPda7unyxDcRzYYBtfy5ZkmyOOMW6BcrMgENLpn6gDnXCcA
wNK0HZ+cpqL1m2Z6PBN7Kp/heDKu6qeZ8/aYm9Ydrod+K8rW+m54fgxuibuxyxb3dE9OHklOwVol
jIAWhlETgOh27fvaGjXVjzdUX20fYJST2hGNqUw5X+iiL97xtuVv1MaRuYVEbVcbq6Yf8uNoutUJ
TiEchzSlcB1SvbMWKzmToBBdXTnQMIbDvuscTrMrj0n6hQji/qFbXOpAQrIHQHjwIdLqzpfTORhp
qDqLxd3wFre7vxjffWUkAaG3uf+mF3d8kPvJYWCg/IZKJtjk7376ugBJsp0q20TvKo6hm96hWfeP
kzXoTcbTfY/eGn++WKz6wWLaH3HvM88Rm0kTTkwnAoN/ulj9q960Xhh30UhdQAB6FDbVuOk6nILB
BlgLQIADFygBT41PWdwiUrTSasnxy1oCLPVXQwMkGOA1fI8IVcGR3MzbKo/p4NrS+izLGRjlAjcY
FszBtAAPxII+kNgvL0JjNO89QSboum1gH+yqqqWyXogKfo35md5bdZfaRkVu4cJgYKZkIDnuou/Q
QMxDOZTesyU7kNYzj9Z2XlgOcYf3dkXq+ki/kpXfh/uBt3twL2UzR4ztDIJ2IiE/RU1QX/iok09V
oOobnH3DpmuQJG2nBTyRTAptyhA16RqRVLzBdwxdLhZgK0JNxKZYUBYzupZ+bcvmGycNkn41fEjk
mdWlTum8AndX53mhZeS4DXHxB1D/pMOh7x2vAT8uu4xNwBtQ7dMXSPLyIV2wHN4C6DBHAavDcOPg
zg50dxj8Th8r5jT2it7wuB4on6/VUGdPRVA1T5EPGaRElvpYY66/6DX223hhiQjSP7axWcGIV5BG
wqlrVqaLtpYTQ4OhndRdszuW0AEIT/P6T0y3mU8nNm5TI3Gw+i/ck4Ys2ptlxGltIaZUp/Kdk1Is
yBQnnYqMsBZmaP7CVWkWwoqtMSQ7A9QVFOQAWNKFxbJEf3yV/H1jXS3QlqiLx7W7wFym2WkPpj2z
0fuETWFhj9pkBwXePaPyqB9Cb6AtZziK5kQU+kjscbufIfGR5FsvoJn/FMf/XnGMGPOXxXHyNU6i
1/KPsk623eUf/cuqJ3+DYf1Ht97/VseB+ZuNohOyNJN4E1csdfi/qmP/N4FiE7BYQOlsOYI/+EPW
CUIMJq4JmtcWJJX5nvNPqmPxgSAmAYdZ4M08F1MiT5rFhf5YHDca+0GTt5wv8eUQFD9AGtUHemTJ
PozNkozdKiZvBBaIMMZPiUZxruspRp8P7MJ5BWJSSlZRM2WpBQnpzpOCkZ0TwxrJhlCIICyJsWpK
PBN/44VdPtkfvLBU8nxg/NmoYiVC0I+fHArTmIdqRqofQVcQDGBJBSGDahoWdJMxwYH5w0/7F/ZB
ttyfLmmbQhAjhKrWBUu+OB//oIA1EuhkRl9FKNiCc9V5BrAfGhTuPrVt8h1WWQPxSyizfg5GfB96
3dsDeUmQX4dw50SxqI6hlxA8NQ8wNQglDpfM+c7VN36ZEIxelb2+iS1bPOQSzP7eDsvqAjM+oZpR
Us7oR7OQo3yjmoLwWcICCPwaS+614Q76Lp8bfwPBwHntypqiM218LhXE4RBtFekqBd0EAplWTK5J
T3L5RUCydW3f70JsCpcT6oUHJSwegtEiT1JZBenmNhG327mrxZVCi5SsvYhIc/x3AYJQsXxyEzSH
2jRxJB8Errl5lXgt361VafNsxJTJkTvyMbRMfL1lK6if5UBIytqtZBNf67jgEwWTY5G1IWL9STVO
DPofOZx4kCm7ywURz568mrORKArXm9z6swSmGp86xTDLi9qceYlcsmloFcgHwwLz9ET7Thsv7ITc
uaTVfJ6pq3R15OhUFDRvMv5R6BpcOmeEFKHsyfh02IAY1emZPW9loKuNb0LkQqCAVUl4qs3YIMEt
Xzqv6RiFj4iZg8ehV/xzDG+q2DSJexu7PX/aZAZLz3+y+RVcu+soOsGp1Qf0yovagPMmmVuJxW1J
jJwYO+10zXxPGcfPyn4oxQXJL3l8mpefBC2xxVgtIdQSr0J1ETQkb26APRgoyAZGXuD45luD4ykB
PpqXl0Mf4rYGYGm3bWls5tguBZ9Sud7oEb8j860dehHW1IZ4Pjnq6cHtZHdlOIFmfJ4i/MCt01ev
Udo5l9MUuY/G4ImrcajzGzxFkKHpaB6IfKGtmDA6ei2jbHiqLZMCULC9ow429c0AT8GnQhm540Ue
ZtNJahdBHw6f4NFwm7a7lQlyU6xPHo8N6DJu78jgWV0jh4N61zoRam+0vY0lCBW0/RhZYsoTKb+O
yEVw/1icBRFbwm175j+L9HutR32XFGTBpW5O9moV8Yy0smS4GVeBeAC+xM+TM6x1oWyNC3N/nBmC
vcejcmd4uWDQ8FIC3QAw0pL/3n4mMVHfoYvnRcA8wg1OZC3dfUby6oVDshVzdN2SSzekBPClodQ3
NqabQx/PnJDJQubWe1W/jNp0BluXXHQj2GrNjI4hCePKFYrZ6qKMM6keAPwbxqPR45Y9d1IZ6mbS
8JSwKVosvzO96eBTgrktu6PcVohHDFr54WBZx3mwWSDmqeBeqq7jXmpzTBioBEsIbW0W6hBSwOud
zaoSn+rGk9b6/UHOtMEPVxkB77EL+0IyBrD5K5rxDMBtu2KY2i9IDF/4sftZ534vr1Nk8jAIIwIA
cVON4irmHBYxtF+yXpnwpfrghZFKX5RQCDtWTh91b1bod9mTYoUQ9PhDXIDXFQgk11/pyAgDeCiR
QS8jE/wlk8fp1DYAATddrsRV2hEC8+SjMcq+OV4pJdDdCQEsAeODlNcF+8/crHACRO4xLOUi2sPy
aJrHWALBwIEHLGdlJJH5QlMR2mAS+VelZQafnaFHSzlzYEeRh0u3qPpPUzUZ26yjJvRIj6bfATnL
yoEDWYgKslWRDONKWBA2N7FXOAfQuy4HPhs2WvIUxTbxw3btuCV+TeBtsIqxANfM6h9bByGaVZgv
BtxMOOPwPLIJVnUSAz07iExGX3Iys77pCOpUKVR53eXuuWdeM22zXOlb4iKjF0Rt5bZgk9pUHPXu
/CYsX4QdF4TQm1G4ZhrprMzOUzdBRLSQR5/eWqa3+WVSR/knmbYesu+225EySkE9aHxIKpq3QzEy
8M1RGzr20G8X2O4ty3r9AqIzvh/s/Gb0TJ3uFYTnXTNRT5tpVe4RI2AnaN3801jYbbRTXbl4Z6kK
8qyZTzn2xZ1v2UgaGlJ4CLbyWPYGq3pg06k/l3AdY3I825LztFk9xcgNubUFhz7fdahkXRSMV7Wr
LbiWA+hihN7fEd0wsOpt+yDnNNqRPiSvHBQL9iY2nXKCkEQ5sGkxnF40LUNCP2+mfA3VAxR9rOUu
csRtGlb13tRxv1F8x88pepiRXWpwjyVkrWE7FV5/1WDouMdD7u4NAOg78t7dtZEas7+boJ9cGXHX
XLBgTzRSyuk4GiI4zl02EuSk1LrjML5u+ik9xGXrPgzJML+ZZp4iOgvoEdCFyn+n/H7V/x19q/6i
QvmpmLM9D+m1hyVv0WMv4Nk/1idNVVhYverwpLtaER+HP8EcCSfBHq38DUqN6iLkLT/8ui76wHug
EPM8h+xdrAagY2FP/PmqdjjHXjw6wQl7dv2c2AkLQ91JaoxfX+cDl+T9Ou5idAqo9qRpfqi+hrhy
UXlF4Qkpz7KmmopEA4Ayz44OWTD++cWWdja3E65u8DHEG6VWa0QUgSdAlpDTKjJf8b5CRlzy0X99
qZ8LWd9EZxhQi5uCev5jCR4FXm3QYjiBShVXZU/p7TAVXrd+RzCpV/l/85T8xfWgYNDEF4FJn93/
wOcg+pzXNi+QnREY8fj7FlTGJjsGfFSqEezV3N5ff8flyftzsc6X8/GhSYxj1k/F+gQxsQsYJp+U
S8sR6cQSv8qCyg6M5oI90MYAZxHROPDfCP/YPn79AX5+SH2Hpnfg0+OT0jE/fOmqtBtT55l7Qlyl
DuNoWBjox+ri/3EVT0B4xqm6+PX+/CrkoHlKenzuiaM8ufMJwVmeP41/czP/6ruAfwEuDQOIF+/D
VdzOkjiH+C5BQyvPTUjqlLr+fzwmTmBbJugwpvbYbv78XbKmaHAeVc5J4rVZyII8FCQwe3o7hZ24
6mo9zH9zpPt5/WJNZzXha9kW//Xhi5GZFk5j7tonowrdzwKt+Wk2B0oRgi6DLYmaCNncduYR+fXP
9vPKwvAqQDLJtyW65uNXDWBdmHPtyBMyxgC3CutkR3Ahw1PXP//6Un/xFXk4iDOnBl8yy+Wf76oH
XYJLFRIHGP1Z4AQVVraufkYQyYq9nOD08tT8+qJ/9f1o7vrCZhhG3taHiw4mvBNIq+KUuyTCloVt
HXPTj/ccdP72TV9aEx9e9YDuhLMApAIYRD+9abGvfJP15DSrNoDyJwoHJhhCoTuy9hTG8DwuV+FE
mQyClFMFtVZLAO+gQwIoW5vDReW85hFZ2SJuLarOGbnDDa1/kgF/fVv+6pPS+pABK5ILTunDhlIm
zphMcH9OsrC4UAJu9znVBvvlkNo8amlAWf/rS4qf312QWrxVbM9A25HB/vn3j+gxy5A97mT4BrWu
JtCvXiHh7d58Jdgy4zpcnvc0EVdkgTfPw+DMAr1FoO+aVjaL56ufmx1VUrLvJtAmm19/wL+6J6yU
PCvC4rf7CG8yG9LHBp+3vph9im7TSV9EZFinFilbAtXd/Ls2zk/PJnlRy9tAK4dH1P54wSZpl6J/
mk+DHdqvrZkuMUhNyWOq4Q/+0xJiCaeiy2XSoGGp+fhsYqkigJMJ40lHWt9g6Q3OQCM55ThmzSnp
17fyp596uRg+VmFCXmY5+/DWoQcTUCPN6eSGNGopX+GjrHgROSX++kLyw4QbYBXL5VI8oMRjS/9Y
GeXoNLRL5AYVhIrbG5MzHIEefttln+Azz+1FjepTwVC2/TPmARKp8poBLczgZRtkOHoXQxrAnMVU
nExfIJjPs6fUwTRcWll0vSDdEkfP8ZwMpxlKDLnqXVkFcP1+/U1+fhhAkIEhw87r4GD4WAol5eRD
n2/bk5zxM4+Y3i6KMQYzbGK6/vWlfnrQCZLiGbBRJdDSsz6u+QgwZTdo/CgKs/vRlynfv6maYGvI
Jc2+1H/bP1x2rz/UQDbbmudLXn0Pa6j506/E4McS0ETtk9to+5vryuGElip4fG+IuF5LV6dBqPqp
0lr+zUonPz4iNld2LYCMXFlaVELWn9cdOyci1R5hHQso18W8MVOEjS0hC3NvyTU5V/4XElUzezNU
LRa5IKp4Ay0VJXhfiTpdAWOa7sy+oIs4Z0u/plHLYNtG90YCJyTqoyrweex7/v6Nh/GCkARCEJ1D
YESEkiNcsqpbh+nqo1oerxys2ryfOiXqE1oq9JLSbfWNM2paY1iH6PtlNI7CVdIMOOTxfUgoTKaR
oZ0WWXE70m24Um5nMFVL3Jtqwie1rwh7WdHFhtFpeo0kCdxMofa3ntMHuG5VfcZi6QnS4Ot53FRT
M3OAnpMTEVhibQ+5w6ClF3ETlIQaJQ4Wegz5Y/VqzWlZ8c6IlOZRX4tcvCHYzGiKGynvS6DrpRk6
RVl8Q2oE/+0ZzVwd3YoW5Z6MsDA+uHgCm3XZzPy/c+P9KD6HLKTzEmCMBTxQ867FZe5M3+mW4wcB
y6k4uCMbC94VCPquxtAe31gYO6tzFjVDd9taLT8IaTu83ZUo6uyumk32C9V3otmBcQA7bEr/HBHJ
nt15tWjfwGXxLUYrdeZvFhIE+1I1YmlFjTk/szYT/iFf3Xl1SFuf7xcBSrDNZGqfQQ1Quld1T28u
yRCq7FyMmYsVZaJzhR2XRrhfTC60eyvkL/ZkNIgv8wgyrdFpb9zrKuHSTUZQG2L6kinhKs6tFsrP
iLT7TiRGDHWOxyW+4bxaKXTG3livDSOxjyjeW48pfrfk6xGWsfiAWMIdwtnqU0lWhbuS3ph4qMhC
MR4JDsT92mkxJFeVyulpMT9t573OOcOS8hHQZYx6U6sHUToq35O0xANWxr4rr4xEsTe81wH07Bc+
Q+TSaojdir6ZcD1rughphPhEFUyV/h50YAP8edA3v7fgnLznw1ixFg92Kp3XJIzjcNv2LdG2v79W
rmRtMZd3ZvSs1H8tnYTW2whf50FoEScHur305mVns4wrdN3tvvFdTmZx7nBfZbv0zK207b9MCTla
O53Qh/99NCN8+5XEkKWQiGxqO7gx9msh0qUTq2jPr+qU4w/OEzrw79uf5+KEuInpXXlnkmR6crvN
hJl95WcmzC8UmfO+qA0mDflkc2MhntkwqAIZJbeY1fggwqR3squR996Vs2j0S689yxho9DhZdueT
ydZfOjoXD26alva6V2EyffNJm1Db1G+kfTuJmi5wPFEbW7x/yLrZjxkDoC+OaVfwrNhMc3DNYJ31
nijMsw7SMOlxNeLEZKixG4bhXNCbN6AtnhAb0a2fyEAVOzpos09LIrXJnDbfY+HokAPiclZzP4BZ
fN9T/sO++Rv2DdWNoCb5v9k3vGNd/F/rVwWb48+hpD/+6Y9pqef8Zjv4lhmvORzT33N/f2gJfVSB
eEkYtov34FGL7fXHtNRyf+MQTJuGkxuYHOmy1/+YllrWb5gTmKVK6Ka/ixP/AQTHMz8UKHYgaF9A
YaZ/4lPXeR+2UW+Ru6i8TQ88RBTuRNLFrA8tCqWNHFSgt91QYyqmCxHThpZTZB9LWQaM2+aWZqYc
3UUkQwgLtn4Hv+bByCsBLbtm8mQSx2O1b0WCAW8KaTjViKKu8JbbR1T4vGmTZKaW15QrQwJ7BItl
TtGSYdx+F7GfGfVVzxDG6ufanHm9hhRY+GoshX8WsbRfSzWIqyIoDJJJSraEFapcv97LHBzYts2M
5Z+8r9ykA043+BSDx55DMxPDhZbyP+ydyXblNpauX6VegLlIgh2GdXodNaE+FJ5wKTqSYE+wf/r6
IDlvheUs++Y8B+l0OKRzSBAENvbfbeC7z/fJ7MvnkoiL+4697yLOzSYtmjlkPXVRnJ1rwIzoTCmk
v2tUKI9FVbIOvcGzDnI2oAgPUHApzEafD5LbaKRHeey6CQUnTfVHm1Tm19Cs7nVtDScxpuJpnaL5
thIUJVrY1B1BqZ2bd4S5CQHj3uEeMC8qiRDlDtwqqGzfVZcxAu8QBkSSLyI22N4sOn7Mmzl7l7Xv
vy4Jv4dfBRfgOxNXOxV8m01c66OKMa/GOjTACieQM3eNhrfAO1VQwyibe5eFD+4yTLa4CbysBMcJ
0xuRW+oqYifCiyybr1WcjRfYR+YXwLz8znv7K3hrW5ZgOMGOec0Ivz9QPLsoc5A1yGd3ME94XICF
eaRa42JRAypNTUyxiKKb3ddGcZrdWaXLLdSLMks8YnLEy7pgs2UzYsgnWtaoR972RCKmLZQlFkDu
sWWfH09NXqb25y7QLOxk3iP1wjfpZxob4MoeK/m8FNM9WYz+YanSwNsWcRbDU9PqLhyhZm/wkbe2
jVO6j5XHBMRl08xaMkcP+YzZ5gHPeT5pxXucpm0ac20ojOVzbwvA7jdwOOxHZoPbEZqJAXgPEv6G
CHO0ojwBMDAN5UQz+ZCOk4ozErS9oTLov9ONpqCyDTydTi0vYUgCqKlRjOQROYEB+FRTLedKSY4v
OYz7cj8yRaEr8Vpe1Y0MvFOoyP61FJwtWFWC687Wgaq2zOP5XtgJZVE1lcyY2Bmon2aPr8SriJbz
aObJQv33ZTCPCGMPcVGifvmCRIgPg06UHWlmA2x59HSWkTzUxnOaLxjtx89vUzizAEMXhASXJifj
xrCdvsQGzJ/g2A7bt5PW21m1XF1OJSl7NmlmmL0IVzKQZg/Eqr6ImDBDCB5ZVIGZAeaVGIomOwYZ
9Kbtkg48bHPOyZysfT/bEavBNhkMAWXKVMfPFsWdtWm0YttVLdFSBZyBgnQmTl4rCu1jgcv9iBVj
ye3YVGTvuHprG6IFzlhMMOx1SKbJR8Yn7iAxjG7PXVOPEhri2gLspZZXU13Iq7UNTNvjrdFcNw6o
aGHRNtoOIQKrW/VW81sdJNt9DxK+Q3kVnqiD0BgUMDx8WCs7AVuQLIwavT7BwR1WxateBqTFvBQc
Vzq4nZtVsGKVLqRJsttmiN2K9l62YMuOaSGlsWR5jqocOBaTWD7HCwi3yXM6f6oH9bTt2HnsERkx
gqVn6m/wvQ2eme2X3I7bkyRl44j/Ihi9QUAD8tvjAwaq3fqgOeB6p3lgiRTkul7Nec6MwkyeB4UH
ovMY2+vanJM6BBEX+I+l55LIk6Oy1+yIwwjl2YhF2anITFOEgJtuTy4McyqmA0DudbDyWDsNTcMG
KgDrrRznEawJ4BtFDizYrsQ+kahT5oujexAMA5RM0tTJJVzWm8zA4ahEuR5VNsCoozQzJ3SKeoGU
3fHxbhLr70kOBTRLfWa35Cugb8vnLvMddelBSDzBmbXbw9uc91z4c1u75563Lr0qwdMMnJshGzni
Ar9yn7jvAANOTttDNSd8/mCTjE2Sl0a+VKTCzEdjM7BtcPDABcw0et+XNDgw6I/ocDCVfJK+iKiI
NEFU7ehN3b5xLOfWC3i7iiKXajtMDC/xFoe3N64cI+8Z5/GZzJ7W71KkxKysIDocV6Y0ap8dnCar
5ykBLP3sv5E88PXlQvGcyo5e2vuv0mBAJBiWd046uKDe1fcqnbHhaRqzGbS22ZzjhBVYFistzdVn
ISuoH4ZthGMAxmFpWjnpJ3dJlxPLjyinnZMMlBCbpK5qBzLMKi/LSiObccN4hquhM1ncrar4oeys
CKMtdI/kma2UU3nvlzyiyuatyYeZtZZ3EkENSwyWnxN2xltolsH3uiqfa0w9zjKeB2IZFiiC1CGi
e3S96MJI7rEzIuP2EUJPc8keE906VWjHvLt4L3H0hIXjOP0NXDRgKIjUJh88fcrC1i8QYce/tT0x
k27dXmlb+tsO6wU7VLwDpAdj6jqd+n4BMxuay1DJrowNU6jeStl/xuPi0DS4VlhBKG/hnW1UGd7H
rufbn5egwFMdwkQZxBfQ4EtWVQQDwsOUdhU22oQGV7Sdiw652oYaavEmaD2F84lbnhwstlOomk2E
f1FuchMxhsHbgKidYZ7OvsIoZ4txxDKinm/S5bAESxGeJNOy2yZ6QAyMla+87LEl+xTNPZp0Jdnm
srklH8tq+k05OU+eM9bXFpTRT9maR+fQjZm9CH83QRpBxo9Ug21Agx+UysPhsptH+zqEo0ZSj+XP
r4VXq6clLJ84cbXFVQGYftfm6ButXk/R1luJ44lGMf7USye/pgRybfSEm+7KJNu3PimDUUeczWIp
ebLHdoTB3Jf7MmogcXueIsGYnsA1QkS1XDNewXfOftVhHaaYfTzD1CybnqRUDfresDuG8fTbiKLX
z1T4NUGAeZ/6S7XD0sE9oJKGHtT73Z22GdYAe5q9P5cY8wzwrFSIQ9Ok9TU67xW/rsXfYodSHmBO
eMdYjuFVIzNvn7T6sZUDZ7QuoDLa67KtcdWIWaJoQ8HYS5t9Qt1wHkqSm9ARWyefcL2LXA7eVY2D
OsHE5GCNees/zEGNo0HbRntLQuZQrFgbZkh+S+I2RI3obK2584lNAPcjb6xIM7OCi6ITy11CALCo
BEZulu6OkdkhxILcbSYs6eRjkE6+yWJ90RCZd6rpJFR//27ISncHmcG+zzsVXdVL0T+5s2tdLWUD
89mKQn5vonb92o+FpC5x3fWMkVd7VLR6Xwjr4pxKkhRMD9yo8kcXV5hTOAnrxg5am/YIQuU88g5k
Ly0HuEMljPowfLXy8mW2WlytCE0zZLVOH6yQaYNV0QTBfe2Hox0Tz+xHebtl8Ufe7hdsREnaX4wV
cnKO/nu3x/fKaezCrFYOGTydeI1hJra7uNbzC6QeQG2roxLM7Gq35BhX9K0XPMYtKworf1eiWUc9
a2VueLI1UqAyJYtAuwsmgVPhTFfQ40PUOGKAHsJCEnWMXe/b97D7CjSb2Bws1OLtOqv7LHbQQDnk
FSLSWfWIDjifkwOWC+0OmKFBqDJWDdlUMUydGu7LsQ9Si4Wpw4sjyofp2cq1i9NbAHSyyejR7bqm
5wSStvsQcfV1hqJ2lyFIeW4CgvzWYEET3i05dp/9uh9SjDwkNkWHAE+PpymZI6Y4fTTPOmek7aDF
zAcYJ98gVSRXSVvepGOvP1soRi+REVxjbAAHiGrgoRxc+0VOGqcrkMK4P+dtu2SfddAM9gUKadmf
LWyF3eHEqiUPQoqhnfYK6uy4STi4xZ9ifOKpZkm7IJYgq6MvcVuwqMdKTc3C8r3YMoas1K3iiEkx
Kb1bt/AslLrasqdkS6LnIL4g7WDXheu0YBeaRSI5hFPsl5eYrPLf89q0AG2/pOkzolHr9v5ADYrk
hQK8msgR2AQ0cYZt1jbFcsYqcb5f3Ml5pBaFbtdOlOXSoj775cT/L8gpH9vfHJ19Dvauwf9DjtHm
738hzw5pjCdDnyncWOCg7EpMJ+fPq7cO+oXwczAtjxRtMgAqH5h+gw/M36GgjgFcfm3AcwXQnc0Z
HlcNruID3jelgVOvbp+c/Jkwv01c6QQPUIlf3A1ul2lCsRk3x0xkaXLZN/FK/B4RAzdJ1TuPkT04
N16NIOffHxYpMOq1KdtBI0Jz0b8MSyWGmFAsLznhkUORPrP7k2QPG4+KDP5Oj0qu3A0lnd+dNSbN
l79+KB/RWjMYfD00czqbNoPzAeWvFiLQq3FlTBaA95Ny2gUPaxxLS8UDSReMjlaBI/ojwZrWhWPK
73d69+i1jfvJIzsPS02bllx66s0JGr+dSv1840xOlWE3/s0F//kh+mHo+CFAvW2HzsfxGomQtYQV
FacKN5gO6vBMql0a5A1Fky/xJKyaErkWhrqvpZcv921Pr+KNnpzVc3dfVu3fwHwmT/zDtAJJhEMP
iglZiG34j0/Q8ltrxa4kPXWKVvUmsOi697SknjUtHr2JAEBoKbgA2jD6xUUzcr6oJrrSR6djS95i
lGzOYIzsXw+V+FcXBsEHvkHkBPabiODXqRWOdtOVXZuemiChQk1qzl4DZOWpC/EsyYSuHtBQRt4F
voSsGDNMsfw8eu54P3hEVmJTNMlnxC+clt/Jzw468+MbAyrxVsr3LNHU3LgrUcObXg8JbbzZVhnT
LcnDjsbvQmPw+/uhNCvh5g6r6QJUSwPkGGdAvaNa51tTx71mBo2tVvwJc2P+ywnor4fD/UC9YKrD
HoNzQQ+cFuKfKF2pY7UZ4gCLHACfNdCtSb84R4M56lQzV8/Cj3rAjUbrocLlZsXOKeWylmxYH2YZ
MFqJMBA9HrmGTOjxrwwW/5wRnib7t/aQcJFmYueh6NIME8GspzqhA7bNwgYWfjJCv3in6AI30LxB
fkzKdsSB4Pvbzf6nE/03nWghbJee7f/diX78UVU/tP7x41fJzu+/9U/JDgobs8agFIfH8qtcB/QU
pQydX/Bi/vlrA5pXzIa/4NrA/bDr/rcB7f0DngeEJvxufAwNIu/fkeuwoHxYbBC8QNSR6FAQBkEh
+bCLhksnSAbxqwuL/B2nOY6wrDEARziIHR5BB5GzMa/BBHucSs2Ywe2QzVFMQJw9tSU03NiPdbl3
yRG70abim03tF5gqMEkCTbZqJ/ZlEswv5UytvVuEL16lqSFdU00O0sdMy1SYSJq/D1VDzSlog/hZ
lewCU5E6pjal7hpoeGGYDr+Q0nUl1YGcPLSiRWWST4inePE45tOT1uXFMJMORjrTYdAhGeT9aG9H
lSWfHFMxV0tWPLqpoIwetUdJDZmnfkkdrKTc0VrP+q34TkAFvsZvJTk+fpTnZZck13W3kOnICehq
Vqt9D5Ha3VVFeIe9r7xGs9SSE5wkv6HOpEAU+Xhaw2EkgadFpavs7kgLrDpNmbfNzSmibmoyiunn
HxAqLgZBcj5VpJklFfkt9ZzfWsRibEIanRtnmaJ9kegar1tOLp2REE+tZ29JovCuJAr5C+BICz8N
fOS9PLXOhSYDJUeSuU0tte60sutrumQcmZDxcHyapuERaTeVPZvjVYLN5NGj6XpwW+HzqXq9a0ZX
XyMvwnOeA1pgTmpLPgR7PWEoFIe5xkkt5oM4Yh+CoZ53VsN5zzMnv4EjIG3S3+wy00enEeo0jIl7
pMkYP49RVh+UioPvUcZ6dY1Du7pOfDyJi7dDJ9wlNC1lMe6yNIpO1MbdoQ2wREKKiwQS6dYmMadY
Tq3ya9RV088EFcNhtSvaEW3MZs174915y6QLE6D+lA6Owu2pXl6tgB4KTra+fW3V+XgZWbR1axLQ
OeRLDo5NEnHqNufv1JzEY3MmF+Z0XnBMp93Ngd0SXnuKhjq/g+dCjkYlxk8uGS6XHnKdedOgVMMj
yrHK8DRYQ7YcOm1qPE6ftApW0zUIaB+ot0bCOnfikJrugvvWaCDWtTzRN1FbY7aL0YE3QDfAfg9M
fFqxxaOPGu60Uxr501reWhZ0CJ+wgBQvo+sucF/rghDeq5ZeVXoJr+BzALP9HkyCdMvIsS50Nnix
eyx6QSthM8qpkt9WVA/ZPomX9ROYM94JA1qHbxgHxOQDVaSkRv3w5DezuO3e4+GKPHz0Yq32siM8
jt1Inqc6JEoB9i0nOsjtDZ3Nt9A5tsfk1OAw1D2578F0/ntMXUWWSnjG1yAixa58i7RjoWTcS5N0
h966IvWuTmL7C3b8hOHZ9HBuWroc4WeiNl3y8jTo9l01mxg94oA0DYdVYr8ML+Mtbs82wXtvEXyR
LInjk/SP8+08cmRAyiDVV+Twi3WKqtGuL/yaEOxNHQ3I+t8FWDE8fu96SkqwqQVZYg75mZliL05y
4eDtOG4qc6ypsD/4vniiz49uPCPICpc2hKiCxDzf9E6MBKXyc75yLRKKHiwR6HgmyLK2OSw1bAon
WurvwHqfx/S9XWmw5jLJFP71mazqT9B9TabK8p6wQjfMt7HXp7OehHMIVJFWwad5DOYDXvD80S5G
OiM+UYDbgAbvYzFF7mWHQI88oLqjS4CX+oS8UATXlfTaizyTvPezH+/8vPB67AhFCOfGTY9ViKlk
jbL+tnKLqzUx3pOd49dXc+oTGdE04aGeei/doNoKeanGjF7AUA3OpleBe45oBmEapMy7ShPJSYJs
j1uWsA42HYIHKDNqH+Br6mzFxJkgsKrqhuwZlPtjGNz0QTt+wSbYXTYAsZcLBx58tzrCzGYvOfYd
6BF5TgMeoKVel2+IR76yR3V46XrBYeJksc3GzCbozW7th2R14sMMQenJ9xJN8IcVszlUxUWRhPpT
3UfWobAW+zwShfptBUS+RbCx02GQXLB0xicaLvYLBlbZTpOO9mWEk1BvejygTwrk4DJcTf6ITzuB
fle+a/Dl+g3am3PGXWG88ZL5QNwYVqG9vaptj3Fjg3EuHhFqidfbACt3bMrlUWPy9oRsrL9YgnGg
kq/Wo4+hbwvhdZq2q7ZI6Ciw4wCi8tWum93okj5zAz4h/F3T0Z2f+H4KS0zfXSejE4yo/rZZEpTs
a5rvPSWTY8ANHLBzH2kGYWfC0rh6L4L2rjEIlc3rGLn9Ncom58c4uDW8HUyqcGFxToFuxWecCJq9
K+tkB/EnOSiU4/uu6oub3J7a54H38Jrqt7ulOy+v8F+vtmtaqas8nTmIinS8yWufFp1bBCfU8L+1
EU6gC6Yqn2NcEm7i2AEfVjqgEihXmFNRbW9RoNg3GlVnv8148299Fc5H6QbdaxRW2xaDsZ2Y1/4O
7eZMWFpJFGcptbzLAVgvHcxMvk6A6ZsGJ9V9vtSot+zkc9xVwdYBIKd4CMMNCeJin4GkRBvbsV7m
Krb3OLs1136W2ZeC3IrC7P7tbrawqfGcFBe12emfLJeO+25ASg/4CxwhLfLz9DgHctv6NmJKGeE/
VyVuv23LyA0DjrWkSfJpNr4BIuKl7sZ+V8eZ/+rOETUFeByOXrZiJei6XOJPO9J5Ch8E/cKELQ8t
dZKSSIFrz91/6vv/L0U+fAPOdf93fX/zY/qv849O/1h+LfB5fc2v/ZNlIv6Bth5swfPwhJK/FvkQ
UHz+CzoVO6QdYs4S/5TkO7hSOSE8Sh+jq1B4dI/+STKJ/sEURi3E37zV//9W0pIQfzqo2kw3H2cA
op5CdAIfejJsl1VpYlROkp1JIM4T/X6BkJlfouX2L3HOaceHxNfxubazdIANUvV3aWON5TFXeHNi
Ez0W5YZlCr12PIhNPJDH4TYz/cMk9rI7YECbmEpCVxKJncc6W6Rd504qds4Sx4+zW/kvQTW+Fs6C
vW5RPo5t7D/0eb3eaXJn64bENNY/jJ3JMotxG3dCUs+FWq+HiVSETaQi514HNeEaOEG+SASd6G1p
Jd9X1ZSfNa/Rvi6jbAtpWaNHxwyE3uF8U+KEvAPMc+7j1bX2JULZn9rtantDGiQsl7Fcuwt0tvR9
vDlvXsWIxHmdNP7XniaJwwzUm4aiC9OvPP9sa1ma356csbvw827FJBfucY1x53CxEge1DcXAL2oC
UN0dkNCC3yIEGfmZtkSb4LMY2S9h2a/XQTNiIu/K9VTa83rqJ41xljXw7U40TeT3WMtBZ71EwFyL
AV9ySYwHCXEcBSYtVlpDEVWh2yTWl2EQ/gObbIl3LfSaqy7S0j5OvlNABADq243J4Lx0pRHv5zMY
4qYo0/lT1BTWzzWd5HYWbXxmkU6/W4VGGwk36vh2fdpcFTO7WzaEDncXbtHzMCqQ8G0YhNV0sLuh
Og7DMm5BJddDRkLnnkQTEsvXEcPhkGbjVRI5EDc3Q5/n0xW1dZqiG3bylS2lN+Wvj0z7KFYBFKPi
lSQiKvPz6tUXY+f1HEHVSDIRMaMvjWVH+LE2S2QfmSrraeB4+iKjJj8rIgB3fHu2xVvIz/Ye+sIH
xO/Fc4d+/wF3ieWlbVJ9RbkuHxWChEMq3C7YoUkS5wot8WXceulntRgKIFyRSwuwaRsFis5xTjjC
dqy5SbX65ObAVKmOKMO8DVY8WFbRpA82s2rWL2QZLcfI05I0X1f8nAIB2xTkgywgB45WuktcleUH
qew+vcmLms+SsCoOQR24xPJ4YuQJI1yvQ0XrONf3cSmX62ydMDTFK2G39nZMqhSGGthqTNHR6SUp
VADdz8UQ5ccygmO6YedDBzr3WRkdc8fWD33tvfh9gUk/cCg+lQuO5WNrfJ+G1UKli463TOK1h6cf
BIeMpG28iPCnGyjVz5jBeAjjh6gjvriob3WwlnfaElRZy0LcceY55yGpsKUjlndfYnHBkTfoqRK8
9Zx6BnXK8TCjdPHF00xXcQPYjKk7thO8qDOeXB7ayy1n4IxJNcX5oYJFv3fr3mObjBX86Elbx7YR
+noQUn1C4JKTNzT5t0C17p4cD/ZFO9S2cXMsOI5GlvSuChivuIPPdvgyrlZ2HTtO8m3plCIqHdcG
OpC7tZH5roLjTla3Q8d8syjoy1ub33ldMdvA00p1c3VK6rJ9wNKZenUaMe4c0hEkm/Ts9Yn0DZIl
VJvejKLpkJY1NUYEPnavbWi7e4G7LI63CWS3fYUbBWFmRe/tXNS7exwnfAyBWSgcxGiTvRuDYLkk
8am+S5GTf5bcv4AcC9p10ZR1qDFrT7rzEJOCTF6UodWSGgR+bLi+G7sdBmqtEOQ/rJpu2xVu+hiE
2Lht5wJvLNgr6nKkDl8AcCgNbeUGYOBBo7edHGcspRNCXZbyFbY3uXEZXqR13IY39TJYj3kOyWkz
uIRMyWlWgq8o+ma7RmvHkRDfuRBjLqKWWcxdStdyp4Mh5tzGytLmffxTQk48FzVvKF4i+MO/vUVg
V+CvK2tUN5VoDjGrtjejWxOXGi7sMF0dVEe6ON1FUxEWwOswufeOb76oT7t5V0EXE5ilECE02RhJ
YMVkyeqGbXu50V1eLxySVuwqhmq97iLHf9dl/qcd+jftUAeZyV9VS/9dvOr89ddK6f03fi+U2Av/
Qd4j8BBHQtsLTLfxnY4L7vIP7IIcG7kk+jl8iv5foRRSKIGz2ShraFz7vzZDff7KrLQRcroQBZ34
t5qhH4w9zeU4NLs8h44+90mX9Y/ASxSOS1kOtvcjtVc8GOEuxsLe0Qi12n7X98pdnlWB7OqgFwGS
jmmj739D19NUV4Q11lAcGssDocrpsGG6W8nYjlMsLNhbnzq7tNSy7bwmWIGcQeUQHkDLaD3S4gss
98QuYxtzP1EyNiHZE7Q8pqe0H2BqFQqzi2jnLTJD4rAOHISO9Eiz1t/MmfJltyU9h17hoYKhS+DW
Qp4TzLlfHuS/gFsdUyX+L9oJwIHG0Jjv8z/fA+78MDrEqzh1r1f/R6OnUXIkSsIUv4mOmji/lokv
+crZyaryZxuwhDyyieBIvXXTAXcFzCeAyZ/++pLcP11SGEq6k2jO/QBR/RsY+QvWGSqXdFDdJd+d
wvbza+ICE1M7DGTb4zQaZBPWGmGW4kqTp02E/6OaGxpfioU6f61JKmpbbARB7M+FTQmb7tc4WUmO
KZCX6H2PBGV9TrsgtuZ9sOZtcLNCCOHHSulpTuYYXw8kkv31Tf1R5edxSjBzkE48ABtJrB8Fvfhz
zpmVF9UPG8+p4MGvMqu+Z2er19u//iLeqF+fJ1/EYcUj7dV3EI7yfX+c7WQ1tHKFM/wdKNJ1xL7B
UwfDQ9fmDZ9FqLxPE4CjIFs88Aur3zZOEo73OZZ16udfXwmHoI9XQtMOvSGNWURtH22wHJHAUphV
8H0kQzC48SmbezbO0oIvf4ZzS/jOvzvIPv7CLCUC2/GQUfhw7xYS1LAuQvGtGNqOzQKQGvxjM1L8
/K263rwXv7w3jDMLl+cAS7DyQfX/AOcSGlDkDXKg77OD6Z73w4UilpIb0kBigrDZmiEu2NL/1gfi
TzMJ+YIxggts0iBZdD9AOwJdQSdVrr/NtiT9j8yXIhqhxVkZo/vXT9D58yOUDh4aEapUZhQOzX+c
TKqunXwa3fK7Ljyf3jfpMNVTAV+3JcQWrChpPs1yje3yqs7ovth7vAvz9VnpsKHkLqGlEiJD46OU
d0ohifJI1jN9x3xMumg5cQz0MBz664v+04PhSIwjQfgmqXWo9P54zWgtiCN17epbhW6Qq+hwllE/
R2ex/JcaviCW6zEBsP3fUg7+/GAkTwV5MoCFUYt++OLYcuy56XzrK+cJx123yEMySAchDsSdvXVw
HNMFJm9eHr4uaZHM9a7tuk4229LCUOYxK9cJF/M0ovH1FSDNEIOqwMUpslwAkXd/M0rRx2fLBYY0
EHhNSHcElvzwbP1kAvYfuhryYObyKuJw36+cBOaOSUVoeLKMR6kbjX+NiDPeJl15HptBFZCyBYE6
95LlGxMQP61A0/Qw25+X46o/OnAXf74vwF7csLrgQZcELzqRcKG2YxnmzFSKZs3TqTqawv2uAo/h
iaSwm1miYdmQbrJzF0yk7uK06ecvEAcpITbk88SMhasA5Vr8obOgVQfXa2Ezb9oUEcUtkU6q/BFM
A7aZG0Hez4rqLpb+SwVzAFkpuQFco9MoCQri0Nh+gVbfKIIjgrlYn1fEY+Pj2LXBeK8V/2Xa0Oxk
BdmkKPt4Zm46IyHYlIipqbsVTn+86DGhc9xMbdzgksNC977y4WNCXGs3hNvH/EiGdLcMaP7OaX/X
o15jM8McSbEE685TybJXOLyMjxZJK/w4bBrzbVZCLvGNQJXQfmlRH46n2Bvb7LrwsLk4GqvT6jLF
6W04D/MwM5fmKDYrH31yZ7mMRqK5cg5cvdkz2ygG0jo1Udtr8ggI0SPn5fcb8BXZAzQoQlsGageH
zWJAfbti+uk5MYtYUYa2Ve5bjSEepL+wWUq11Q1BLv/8jLZpsSoQWexn6ZYpV5NbItLVZwwGkS18
9dzQeT8vouaeoP+YUQU/mxg5H90lPzBNPdkyVdENcCecFMZtuReWcc5emjhgWJolbLk9FnozXWrZ
s2uJHENEvQd6VOU9tOc6DA9KANIHmwYMincKdYpk1iQuptnLVsyc+n7S3MNB+tAnPZrjs+XNGYBD
OY+MYT2PaATp4wCTxw9RgU2A2gH54vGDaXA1IhFJ1srUbsqZBX8H4bAwN6EkDlTXrYjHKtlDmzTP
PXRHVoE9TL2Rm6mxmOdKOtF6/CmJRCvGs9Sjx6fUOBPzKgwKEpbiyfche1fHmZlLIrzWfNE0KHMt
nkxBRPC8Ijvz2xK1JH/vxBpwSh8DDtJIHMssMnVbPOLXc6O9iPkPSGjMe6RYQi5LebBti207lowg
+OXAcK4ETvBJBSUgFK+eYJ3wkNiBmaKmtB4fmwjC7GPrkLlGBJXqWRsoHVeqDDTjvOcLBg1m8UgJ
p3hVrejMK+1J86EdHVGehA/Tm/9DiSPGx5CodkaBuJpGQ3ifba3K6xHpLR/YdnB8yV+jFjOzmmCi
rt81uVwd/0QuoD8jSLAfJRQdOe6g8oRmZUoLOu2HwLYOPqKNRhz6HGmdTT660RInEJ3WW39ZZqZ/
pFHCE8RHJiZE5naZaiIbfX/MOzIn+wJILYiVyD7VCG1pXVKrmydMOwO4GmlNqEcLaYtdZNiIdS2W
DRzJtbamyzzW8NJA7DXPpvVAxf3XSjsVN1PFiv7sgyzb2Ktuao3mFaY9IhlyOVmIWW72vUjU0hJs
MtSSZBnq9nncwGbtaa8JNfgJWt2cZZZYAfA1YDoW24V7hiqQr7QAOvp9KRF7Neh4eNPPgCZMHoJ9
zUwkSaeF0E3vlj9BddfMoVhkbZ5ckuGy8netC1Dq3Ky+YKnUbcUo7bC6d4ChZuwihvYGCztMl0G6
24GnVEHgZC+ol3LisyS+yAzSwOAzc+2MYNbxgOpq4ic5wtDtwTIwNutSbo/lfCd7Ujp7ZsiQsDw1
3hwwfn1qsTqMjCLvguP2mgk1tvAqasjea0sTD/dxZnpUYLWWXALfY9m+9RzkZc2B5ZLtaFyakF2+
jNHk6H2E8SiD0PdDy3ScA+i0Fptyt7A+LFFqeZ9muGvwAlmiEOM0bV9xS+jK625DMrwpsWzyaJZv
ZYQY5fr3cwirvhmcqW4R7B1xhYvwhCAaAt72xaDWldjECMbtriVRId57NoaED4Y0vVwSylew2huP
JK44VGTvjHjMpyEvNr07ymlS/gYzgr9P6zKbzN9hE4oIfrviS8iVB7VllnsNxXF9dsA5GWMRdrKb
NlSiic37aUGB7LdeFMPhIfzXCUlhy1h2dxoCbQ8DZXWWAIvBqege7HIuHqXrSjggXddmLbEDWJ7S
wxyH5hsSsNa67JKSoDByGUOBMBS7+d8y1tz1kIdVXXz3cD2AN2nivl4nOkDTp1WSILMhbBF/skb4
OL3T8a+k32xbT3h6OEyTH403MA9jkNegxIj/ShRsq3v8H0eH6HQ6eizySOhXxS5M53gm7SkfTUm/
dtNSgM8thSs3TWct/RfpOoP3EBT94iU4Z3sYViK0cZe4RjvK/cfM0zjpibtnJyvwPyymdd3hW7IS
aRC7KzZfMy/HsAn6nPaT7TSHUWLdvfMp0NbHRLmkkGe0QcOzxr48Qm3Su852gTpLkHKQ9FrurNoN
FQKX0EUpAt3+hNNZv2tre1rx1Kts++hMiGwPcTM7GDr2YbGS5BYL37pt8rr0ngbdEt55tJtwadq9
rO15fpz7mSxwS/eVde9ZHuYYfcWs3qBPDDrQ5TEhQb3og7BrjsSfJeuMIDNsgp2c18KkCfSIFUlb
iOhYy7wWbroNuxXy7lenVFH1PXUJBscBP+iX9odUvqDtOISwmEDptd/bxz6uWh9MNLf9IjjGJaZi
NxAHrDw/jkFDWZv+SOnB07cGMYBVVO8cnxTqYB8gdYTi0bncjEKn+1Z920sRB849NIwa3utE5DXb
UlOKsvGfpsVvGm/XxFMXI9C00bjmJ9iYPtVYDBzdHLp5MbVmZXXIlo+dmEezrUgWEl7uNjLlY8cG
zuuQeoFZ4eiPmwozwxwAwoBCpZrAyBCEiUSXoDcWJSmMM9Ciaz8tFbtMX9GCxnUEQWkfHwa/NnVK
oHNzcgiVQ77hdiE+vpBHpF5Z8IIdHk4c8KGsEMQ/sXp6DYgBfZZJX2sq+yjHIMc9eq5PFTzZ1G7W
llTGhrVMRUjbJmPoH5O7JUr9P+ydx3IdSZZtf+VZzyMtlIcY9KCvvtAgITkJAwkylIf2kF//lgPM
7ARYBXbOy6zM0rKS4L0I4X78nL3XFuZ2sEpvcQ6ha0tKotLmxG8cMYiY/KLUJQH9JiGKVi+IhbTZ
o9Fdu5QmyKUUF6gufb1zBihZ+KZtnPh8NqRYv1o+Dy4qZAlGPpz4y+ByRrxLnajwke0JU9HrJOgT
zMTkflgh36iM6s5qn8I21PVqGMH9vLNVj5llJBSuwimR+eVZXGUD26KqSfRi8FL7umRJQqWvkapK
T1k/eqOD47/BEjJoTr0FU9Va+XVEugGU0VZw+VnDZ10ivbR7vK7Qu9TPHcy1Kq4jjgXdsfDoV/Pt
LScyuJB1jASi2s8pUc4/ZG9wYVlmMv0N+s7AyXX480osDa/Qqq+dhYrULxP+xqpQeDk3uQVRCGkC
0XRcMhQJPG6imCLxAFKW3tPrbWTDtKw7jn+9ugGmiupn52SlxT3qO8DH7YXmGxPzvoyZGYWPQ+6L
LD8kqKoLgBiUo8PN4oPfIThsqXXzqW2BOCbH2ix1UWGqjJkQCvBZH+QBefCwFPTrrGmdjmbrqw1p
klQpCEB0NT9UdduKA6mR3RBcEY9oV+mZB3GE7zMvrn4PHAefR7PCFEWxJRFF8oowGtMNrzJr+ANA
OnShhqmV8rCx9APmRH3a2PvG9nF4buLX3TUZhphNs4ciwgtFtAdVIA5BXW8qCDukc8lMTyFMrkD2
I1oA7Mxr/n/9p6lK2uUKq7zPdmklfC97nSQkrtJQ9fpYF/NOrb/t6+vBWI77IvsRbNS+7Vj4ijNn
cob4yxCMMVAShsi5z1vd8CzIdTpTE2BBaF397MrSDstzzHcxAoxYdswoT/gLCoeidqxm7m3P9JvP
KpeWX8GsgQbSrEBDm23CoeLIFzMNbp+Gtk+dYtXlJBSyuMyj65y5o6VyiHTC5jkrTFsfArNacGIz
rUnfkM4NKS85eHKf1SyW+dRBzT+fMmCep2E/2U6TPw2JNXFRotfKp4vNgVqjq4KW3zaF4ENh8PNE
DM8upDCYSO3h9EWWvMO/xZxZ2u1sGMb0zRn6ZrkyDdSzayepE44jQ9LGHfI3r3b6G2KAnd5YGyMu
oStMSvrQ7XuBrsLaydKHfFDVupCPmZoPN1EXxdw1VdDQrTZTYCwh6RSDKKlRQlEtd1x1veIuVsOZ
99j4NR4hfX7gcfIEH09rL1r0UlmzJnuHGsuySralP/HoH6zASjiq5AF11OurVw5MN7WhuwjLApRb
JTuMYcPQ6QejHHX/yIicWT+SADTH8tJ0J0xzXJBFn7hFaCgu5Gj5+hXntIywx/Nyl+J1HjNsbkk5
9dfehI/sGGB/lYcAiUDXsrEZUPg5BCoSbneezCv+mtBVLWtV1pS6EgUEziq+RkapT41g4XPe0iYb
cKadU/D33rqjcwUfHeyNPgW+HixktOgvXS0ERcdr3rIZhaAKIACcuEOQ8aBzSDJ5+sekLLmlqdXr
r96XoKCKLcrESKktWiw3P/drmiP8wWXmiQJGrhcsxW00wGHnXZqWCOvSbmEykDhl/uRUkz6hz68r
BxJqXeji2dZP5cddo3/RM4Kdgr+NgY4vfrEBobYNCKGV49cpUvqcORD8lYiNgdhUhqsOmRi39OOP
fN9Vo00VcDx1dTvPDn4xPs11WQam8tRX4Y16evP6aEjEzmxd//SjfCugxnX0wIjR1LvOqp3E9TLQ
nfiaupFenyqP2T1FIYs1z8HHn/XSDfx7/5j4D9rUjkC6g0T/l6lUZ1qdHGXufJ2cAoTGaZ8UNk+i
QHvJa5i0BWLj7eKRFvfUl67oaKIMsgnkulY25266EHqyEXLk1WvP68r8c/ahMd26RPJFx55AxPrI
v3389X+5Kw5tYQpbhNUcx5EzvW2yTm1UMLv1yZBIrYnvwQalj4VsrhyhPv6oX545h8YwrgiSA+mr
Bu/73ZRRhAdQQD2FSeD08yGag2y8sxZfvyJehGLid4/c+xEKNGcL/wZxIUwTbPu9BbFtOieI6d8/
1W6i1yg18bJd9Skr+6fYBs41b6KQep9iYubfv0sQv+0lq10hjh//7u8vM1NTVJU0aRmTCst6/0SO
4AgwV8XOF3oSHB3JrKdLFWAmYAX8+JPeX2VbQLtkEIuezWeC9L55nVMYYorMrC99Wfn5uaqlPpqn
SIrZ5BNbV40ff+Bb9RpDEwxntJ0Z8gomfLSP3j5BKgsWFhOCCduSOVGybVGms8yxKM7c16ht5GSR
ohbPSbj2cwKB5+3HX0Ar8d5McCi1cCaYDiaeAAKtY7/9BpwSE2nVfvmlScw5LrfMspZ8S9cjCbP9
a9kytIkujeG66fX7Z1PcQD/L8aLwsLklR1iY+uIUmdAtHlr/M29xhZuS08Iig5ItocvHKug2gaOM
YFylVq5Yrf0R2QOtjbmHI7xJIlOLrsFW6f6r8nuaR9bYTiPCoZwW3TagmLfVMWW0TIQsOBNdW3VD
p8suo4UGQRs5bfR27tUptY3fOXqLr+u25mv5rw36jtKeVTPPbV00ZYF6qfhsBEcImrIiYyUxuxiR
G27wrKUzaQ8T6N/TpMxpy358+X954CBqQiEV5Ipq2eX7R7vnZJEQfTs/VknjULPGtdJHoHBRugL4
2bL++CP1+v33JVcvteHLjCZAC+C/x4YyKJtV0wXjYxgDKnO2fRp64CJReeaY7TuTb7ByZdhziJqs
SBeFhiz0t/n4a7z/zR0HPBkrJyxhbQZ7GX//bbxdek05ci+TxxxhXXEClUMVt3Y+2u2Z3amLjz/s
/UPuUJxhNw0AowfMK9/TZXHGxGlSd92Xoamz5Q6htX4ssqzWldXHH/XOOan/9gAlWGACZmNfcMx3
E6UYYZaU5WDfQighzjuifaniXUwblZNumo3sDisG3gX/8GnY8FxOwgnvOKwJRNo1bV1aMBx59Py+
JlyIOtTCB0WFncacUDA58VYkVZbottZk6DZAoLyKl3AIPN0mzgumIzdkkzj8ckYu2IvimDQ5lpWh
0Os1BwLQbEfCudNZ7srKjN3zjy/Cu+vNNUDj65i8p5jyfp2YChGrsPD66RYGqt6Zo4pRBYkieGqX
u48/SqPs/v4863vK4oVNj3wv+vrvn2ey3+mpWm50E7jVy2f1gtZpPqDPYmtiqWcJep29S0Q6XIVy
KnWX9Oe/tUOvOwTGaHJxhevrfiZnwZqVzi66iI6CkcPjXM46XlW0nmlNcN1+RgrLu0NqBMfjdGFR
G3Y/B39Mi/QQyZDo0BiYBObCfyM3Vt/wRWR8ivEyHfdfWxODRQeUsG6R6DuZWVQt48ofWPirjWpT
3Vj+OULjjeTZJYFTH56jiC4HwFOLlJvqN/tt8Pb2+T42C982bQRLgr1QmO8e4YbfYAjMOvomB8d/
yFpyt3c249GDlwe1S48/UbvYncLTOUhltKkJyTkA7ZB3Q5xq+1CAcjbsYmcVGrM2nZH8cRtxfu2u
5NQR6JcEg31IgcUUjNq+DbXb1SuvJQBrzSzHuxxERCwSuKNzdqQEem6RDPnGQBR3vzBHHk6idswE
drTQdDd0DfM7YzEIJlQ4w8Z1F7bwjVSZ71yIzeeYQElmrOdmy0xc3iXM8E9QsDIlyGpFO6/KR0Z4
ypJfUE2I05lwnXTVL40JSLxu/Rub/fmpTipLaF1nQgsDSwTBv2V5MyKIvksdJ0EHZRrktBr07R7h
9HXPIHvbz56Lt5beVH/Ipj7bMSaY63XJvGhaT2OYGqveLYYTWVZbBWyKhk2SZfd94Hl0zQHKbdTY
VjdL1tMScy0jodtnuGvTM69dNZtf7Vl1X7CzuBhdBJFNk1ec5n6HQBgX9m+iGt4u1jwQjJVZzASl
goue/72cpqL94zdCk5x8c7oKbXLqtp6sFApwiNC3H7/Rb1/o1w/zEcrpbZ4a7n1FEi0upV0bls+e
6RdohCYT7iz91VVR5OeD6/Sc/xCuXjMi9PPf1GO/PPkvvyZaHUY2LOLvZRO96MIqd9viuSlLDq4O
QaXTDhT1b9EML3/T/27DL78lEd8ID0KoEg4e5bd112QXuT2glXkmWIN3xiEIWRGeVuDEmhLpfyoJ
+vhEAq6Bp0+KsN44Q51KAoSEt5mkQvaFWM+7bIkuPSmNxr9lv+2ok3qp7oqC4sVWZVGvbGW51+aQ
lT+K3gnOStqz14M92/dhxjkVIpBlwpLJ40unCHmODb/w6N7kzOKsMaSx1obzc1bFilFC3+6sWJhP
5qScNXB45ze10DsRHpdElwGUQVwXhz36fUlgGX43kaq7PBPKycVPUifZO0QgHKZleiqtUD46Rjht
eojq4MdbwyNGeRbl5uPHT+gr/+bO+FqsqfUgmErYxt8pWIgNJHmZhvEz4QGS7N2yzVdTIPyQsBe5
qM3gFtMBowOUntSoC6Y9VXGo6FudD7U3qJX0Y+NysWL34CwzjbM2Cr8UKf30dZsb5+lc+mezM+/h
fTg39EDlJeBOScXKYGxeL2pi7JJVHdFUdeh/omwcqh0Rcj9mL0svHB9TZU6n+JDGVX1ZoH3XJqsO
urFM+lsTUsK1UZKTsPIma9w5tkKF7rRpfDNCXcrWSWPyC4BbDlcDBBLJ/LpBde2zJ352hRGcpcns
3lt0taMVQwcYXx9fXH3t3l9bsDbUoB6nWf89VaanJcx996PnJnXFhdE42V2dOjOAq6Y0L6yRs8Rv
PtGCNPD+I6kNOOJYNk5K5GpvXzTLtGVbsHV+J1TXPaFtZhR4fGbjlEZltmMQoVjpRdw+144p79J4
UmdpGprXxhA6u9/89r8+WpSaLJ82XiWUuO/FgMjBRQdiqvweTwwYOLdX0ZeqXcgObopZrBrTzulw
FBUeOSXoFW6yxBOHRKN36JOEIew7Aw9tW3n+Q6rkoFu/tNBLo0vOcy/tDo3jTBden8THWPgxliOf
vJYVtHwbzyS5dj0216BaB8Ui6r3BZdlluTLOoSggTqeVYZx5XTKTozeynWUircnMZPdeQ7fKzwrG
vFSUTjHEGFZliaRkzJjhMvS8I+t43lKLdJ+VPZXHpJBOu2rxNJs8iYyL1kATuisnTEtGrijqJiaa
zJUUyYPxukP7cD7W+FtWVUrO95rrV1lHxCljuze92L5XbZU+9OWofrgwfmj1DBmQ64/vzq/rj08K
C6I5pGuepi69W5Idm0koceH59wD/GrFv5Np/ReUxMzXklnGm8p+Xro+OXml8nQFil6hHB5Kyf/M1
/sUDq4lLYIZQrrr0Bt4+sCilOoy/vvweFd7cb15uCMkDiTxLpad25jKEN7jeeoB8sNJriIWPxMhg
0E5wHN/85sv8ixc2cHVvmaUDreV7xe6Cv3yA1pB9j33T+9x4VvfJloax8WnsnrIv9hcEr6iT2i2L
I5hi61yVAGpWvlRQ1v0kQJAMsP4sNXrnB8r5RkCATPPPv/mWv5QMvofeFWa1jWaaQ+W7S0YO1lyE
jdt/p+vdxLdUFqJb00mcV31nDhdYN3JmSt3iBQABRfUjWUw/15Tdetw7RDPciVDGJN6P+a3duj0T
EnaBXZu1kssdZ/7abRj3vt7o//gsbub6+3//19NzkZabFKNb+k29cU2ELvXlv3el/g8pGNVb8DkM
F37kT6OFGf6BhUE4nFIoFlwdz/GTe25Z7h+UbuiCQRYEJLbZfzktHP8PUvBwD7AHvPwX/sI/Lak4
LeyAXDlINYhmreCfUGcoUt9sOILYNN1r0H5Uk+9DX/vt+1s0fkeKLhmXEEjQ43A8H5kBI/sQXmWe
VvUQ2AXllM+EfJ/bhSzMe0UlanGarIvuxi5cBdlPt+btreQZrMds7Q9lUwefU/QonafWfVYyOFnX
4+SWO9cZgSaVZTgfMsg2jEc4r9nFcGzJUaU5tlpUX6r6vJRzBr9hSDmS4SwszwSBGidsKIN5zFJv
Pp9d/KxISsmIMLwHzKDDfqwGP8Y3Fm4w5tdnmZ5/A6sGhCBEbt8k8D7KNbZaEBOIyKA5sRCF25Fm
w7iR7RKjaJEQvpZ8AL5b26zZnH+G89RMmODZia5OOIADmAImaMp9CcRij5ZBBhvAlunRK2KcWmBQ
B1SWs4nT3jDwUhKlofaqzYeeYzYNlAR42aHmVLjLltZnpIecB7iHm0FqKYYIiImIykeEX+gtPCQ0
e04uapN0wBXZFUnXWiNTW+hQgoYFezA8qNad76KlYsSKN76eyP2h9cgBUPCLuhFk1QeGvc3ZiBF1
39nwPCBwDFsvrhuLsX4LuLmC1Mh+M25Njuv1Ks1HcfTQc92FGndFXRZ2exrLjdolXWvCLedR3xi0
9s3rxstBUhplsXeUjNjzxUSLNFP+Ku2yjOTuoRh8ZuNuW23MHiQCZWdxaKoogdE59MHOHsdxO6qs
WhexPSDFtRUWQsx6tVjrgcsPP0rNp0VY8S4XvI27PErbrVm6M/EXYWjvQNCKPdSb+rNVtskpmhj5
gKzXW0Um/Yo1wBJ1kEMSmxu79S+LYoaobbMZtagYATbSUeahsSaSQakxG9DC8bRl2h1eTqKp903U
Iq1p3PgkYfPyV5VT5CiWHEHybdLLZzMzqqOKMvuoCh/ul/CjL7wNLZ0F9Bhf0a3D2pw7NeT7WDX2
DazE/ji2hb+zJUeqVVhG3efAHb6ZqAM3w0yrGAzyDHFAzumRWsMhTC5G5LqOIVWdFR4tgTwRwWPg
OfYetbAHVZK91CJt2Sad28assemi5kYgorto6Oh8laqINn0Tz3c9DaFDtES8goZhhtmqNuBKDLXR
XRJ4Ul40Alol7PEMMC8i2GgtulxLAKLq1osbhTIsLI9lmMb3RMsTNhWoSH7KXaJvUfaBrFIF4pGA
59CP3H4l3Ny8RqjTr2fkUOGOqEbqu4Co8uiU0NwM2aGqLwEIh7vOM+X30srnYxN21XpKGgBy0xyu
ykh9A5TsbpwZ+IYIUmSuktqycu0nprb3wEjFmiB6jlrhYPttvoGaxH0cV3WT1L13NXZGFPOxufB6
Euxf1vr/7Iq/2RWp93Qr+d9vi/dzxYYa/30n/fkzf+2L7h/sirA22PfYerQZ56990eI/QVUjjkOX
c+x9f5IaxB8YEzkZ6XAvEEK6vfpzW3TNP0JQbHgieLk4tcBq/AdxIG87K0IXkByqCRZhfIkxy+Er
/J2vGPWjlYqoGS/64pkceuJ5vv7taly9HiL/X9kXVxWEhu6//+vtKO3XD3i37bYTtkWg8+NFwDqV
BLh6w6d0uEhDtofnjz/qZV7wv8dYPssKGJVxoKQGEZC2350UZquzJFEj1nkmyKPK6lVhYAHzZvZV
TnDiCyLmOKBJj4TTRMVod8ayrkirSssT8vYIDHiumirwY2KV3IS6ZB+1sbmfg7L/nhIMmxZnfet2
hntqevVylIjSovYmyEx0NC5xnzcz20Zmp+KkU5lFBEDF4jKDqCmBHCHbWAVOKxTLDVJitIWDE6qN
wBKX5Ji97Xho155bDj7WmyoomG96M921srdPWqtOb/Gb9KcyanooLwNCwR2MIOkUp76CzSMmb7kI
rFyMX4zKBCBgwG1h0ULpCabDdS5djArLKcqzxPhMTz11yy26pSg0EB8Dl5uivS9bwGn/WTX+T4gX
AME8fP9+1bhM0urvSwb9W/0DP5eMwPwD/QqONnouODJ5pP9aMogQAt1o4UCl9qRFafI+/blmWBid
OQ6GjhYIePzYX2uGE/yBC9Bk0gZYkB/HBP0P1ox3zjumLTRHYchQzWs1CrO1d4vGaMRDUgpxxBZR
RxielvxTojO78X5iLZ4FMAFIKrtaFzEWwXwkUKv6MezM6VaUQf2Io6S7hyfY3ccT5fTfruS/WHHe
njpfvp3N/FKrEziue+9ZtvgO0fGPoXvMUBA+icSdrhqYZWelmJghNKmc92FtDusOR677uk3+2/Ry
GgJvjxk0px3dpib2ibUZDc67M2+U2KQbIVM8RnH0gJmCCImRWe55HtIe2ng14EOsO8CgnNnzTyc3
TG8tIn6+TEu5PPt9Bw2/XmY8qJAXt4gQ5V7hOMq3bVN515zc63k99b44RmOhzqzaqXeuWburpe2j
VTYVqJzdoSsuE3umg+xbSNXNAMA3/BiwlH2/FPMKpp7RYD+DHTjATXuMyQ9Z4fDA2NUF1anfuQsy
Zdl/ghpRAsNnUVoZygnyXdyEYbImDJB8htQ17422NbYBcL5+WloJ+B+7Bjq+urxADh9vjURDw1sU
fAfEs9E6pwZbZZx7AE/649Cs4shLqEvLhK7AND+UmU41M7rQOhNjFm080Jf3iLoA7KSmBBxvWgmW
E24ASHUnn3djguR7CoGwGBRc3YoduPmkSf3XJko0a5PFjfkoWRBBciOD2QQkXmzHns7rbnCmYEbv
4HufCI6MwYOgipOrhbCMG6uvEAcqf+yP5NzLeAMrRH2a0j5IsEqOHZGONBR3qNiiQNdtuUOJ7NUW
CKB4cU7LqTXHVRynuhgDwL4iTcXltmaGe6B0tY2VdKGvj0I8+NkcbBPhlVd52U47uGE2WHbBdM1t
VVZiyZ8Q32ZZu2sV/BEMBcZ+sYP4uUEhvCPmbschbNjwpoZHmmfFp8WeB5wsVZ+dLFmQbQKh/KfE
V/VhKcxlG8pakendVstOQRHnTJbZANibwZ0wPxLauIfqYyH5DqaTEIPZnZNpEPyYjDUNdJF8d0dz
uGQ8MYlVWvrFd1rKebVCsuGsGvipEBktkqhW84BNZ4Xon1kr797nJDYy56LPU6bAMHcKb/xstUBl
6lWDQWPA6RPBKsqmqLRIOVT5c5nBVg6w5GR726zGZxJtCgu5SVLQESU7cTDPuyZs0yc2QUkoYTm4
9mXXtdHJ0i86GtrJhgdvSmNwyKhin2gwq34dhf3U8lY0hvpWRn0mNy2ydLiFAGvSLdLx0thSHczn
w4zqet2ZvrK2PYTW9DPSu3lG7d/oWFqOFSjwyraINy1d3foLGU4t2BmjBFYEy6fEYDHm5gEJf8JW
oMqzFv9nvWnIIXmireocNTabR30CBUl0Uv7JQg/HYkjEygqvVHmZLb1/YfeEua4NO+TTkIdGJ3MC
wwolqzVuG9hZGm/tdvcq9TJ31aYD336K/YUzJ3wnYhVr0iBE9YhJGhJ2KAbSIpKRF3kLugb/SW9O
/Vcza3vznERFYV6E0QhSv8Zx8dR2MoTxZ0jsW3opD/nNCefIenuLOkpjnXAGXUypvdzJzjHSap2P
KJS6/RSRDLls2Ams+Un0fWvWJwE0Q/7B2SV0eY4gWoKzq6xlHB7KeJJpB1hLlE/9rCha5pawX7rv
3kUDHHgggnWojB0ewDRbuQYukiaw5SUxXsOE0SilROqsbCLpIrYv3arixUqjQF62QkLqJSKuEpuA
EB16BT5sJ3NACXdWGC25ICPfgGe3qAm4s6wAcGLTThnuVhH1m7Jr/S9EOoyAqFLAeGuJrdLacOab
zRU6sAAvXuOPj5VlVBeJN4fFBmdkhdvWdI8xJu9tDsvga2epW7Bf3nEgsETsUTON1z2HarkxcnIo
9wHpPS5dpbQgz6UK4SCBoNxZgJDOwQVHRHQYc3mWyLG9sUnK8Ugf68U3MZQex0bHSgBi5tvMrqhk
pSWmM1dm1WmUDMkZroq2WylUmUesJ7VApdVaoAWlOjLsWXzO0hGkHfYZTJFOiAI4bCTUqKbwkS7i
Kgh0tp4NpEj5JXOx0ZlZ/QYvazes4/FaxMLdTRELflc43f1/Csf/S+FIsUet9+/rxv9pcwyZT93f
a8fXn/mzdAz/AJfPUZNXCQkjvda/SsfQ/YPZFiR9W7PIAiYqf5WOOn2SH2GxBioIe0OfRP/swjqc
REnlZqNDrkX39B+VjjA23tZHqMr4H+oVXcNyRns/a8O9Z9NF6d2jkAFhacLAZAd/a79EyXQi40Yc
FqPCtVGN4/xM9gCRrrnbcHayrPFTVfW8fF1tPElfmuc5+ADsIpFzQy5rSopS7UEA71z/IpFD92nO
hvQG15Lc53hZjgDBrS9VHQG1zvzsBIvtVs1d8xWdYnaAZQOQFB3Y1CIVr5dvZp1DdI1iD70nKYWf
kVrmJ2EpS4JzHbnvnW6FTL88r4RGwMmogN1VkK07dCMJiQUZt4XhORvbiP2ToukJpIjkdEmqn9yT
dceu1AEBpFaa7Gt8LOEFfmPz3JpT85wpNNGzQ+UQj0KW2R57UfxghWlIwkd+ZU1efx7Z1s1izkjQ
PCyBZeOGBkCu2vnBzJY8HwKM14EFzGLdot+7CnEBklzjY8J0xQTlkMbcXkizfh5pCe+c1sF/n7b0
eWFM35JE5TUrQoazfV1M2SHslNqM7khMoz9bSHLs/r4K0uhS9cl4rap0+YatieKt7Z3rOIec4ZDU
c+E5LMoQKdI1erR0B3yxPzUnr/kKFnLa4EH3d/Ugh71v5fwa8TThti/lgQWXHOnc7Z+N0FmxK2GJ
D+tTu4whkzFT7VNsmzmZcJtOAKbL6+JoBMYRQHS+iZtquXfBI+ybZhA/4pDluMtUeqo8d9zTZYmO
dpEUV8izF5qpRpafoOeNjC3h2P1pjVf5Lp7T8NFvvGJL670+iWoKlXoYm5sQ5uT5gsrnfOQUQ1hm
66T3kXK7s6w35We3cut9wYg9XI0YKklnkWwwOanz18vsp+cxYRM7THuSgPo6QEaS1hZ9U1ZnRjXO
cObhvrgKW54VRB1eBLDMld/6aaovIs+TBwJCnFMP3TM5xl762Ad++gBc0MLVVYvrApvtYUrm6cI0
BufUHkV1aPsqvlRu1YEedOAtFp08FkYP2iwaCfwsRXBhN7X9WKJ/Pm/IWSZWkToqIxOiIDWyk4gb
EnEp6/HUTkaXx5HYB8NUW8od9YTy3JxX85RbW7uO/KfGGb/DJS6O8VwPqwKv8rHCR75DFhZsZr+0
7xw3/0YwZR2vjdi1H/2gvKkGBx93V897OOrmdZV4Hk5uwjVPhIF9gNlDYJJihARqPRpe89RFbXbl
x3mDtZaG2je2eZDRAz8UL6m8DVKTpCkHyoOJKvk0i7mJo+Mwreilt8GSWnz2nU59Zbo7tCuVWze4
/9ipR++kGps9Tg78YJ5flKtUZvk1smD5SUTy4M2jOvFI0jm6eVFturonn4zF8lFVYXr0RUE6aAqF
n/kqh4iSqKi6g+e1TE21dnJUHEsyE/RVi/wBa+90Cy3PuK7toqLqrJnDE2lkb5jg1lcGJ4BRes1p
0+LJWYchMOSs2EfdaJ5jQ5H7Rl4PUTQ8GFqMnHuOdZ2ZsXMgHNfs1pyPhovSHNpvjpr5JqAFRnPy
92TzTttBWr1Br98JHhTA8HpFFKskrNWfK/xmc3y5dFW+Nya1UIDNwl+3L0zhQOOF4bRvYdqhAliq
vg82YTjcxstMCUdSYc08CUyxbWhicVi35inDlvqcbD1za0E2zl4YxzHHom0qQx+LO/SCUMOQCau8
z4PRpFbvzC1jjGZla3iy1Bhl8oTCa6HRysA1oSwveJ6uU2XkGx8GM76v7snTWOaMyeKV2XkFrCiN
bR40wDl4YTnbgfS2uOvCu5Bd44KDXXLfavwzLNEvKLm9Azvisp6zbrjoYjflURqzsy4DyKhmIzwr
ere9UhownWnUtBGl8oJRVE1IPSBqSyOpF0Jct6JrnHvUivbB0+jqNgqqXTJl9vfFj/vzEY3Yk+to
2jUZLO4DCoz0Fmc2NGwvzaHoaER2r2HZlcZmGxYAbUujtGlgiNWg8dpmz6UvE7Fs5lnV205juIMX
Ivek4dxgs0YeNOY/oYFRgjvb4w+OnX5fppPSXIL6VvbRPgUrs8VCvlzlAyjweoA4QW2nCeG9hoUL
qOGexodbxCaccIzLv4yNnW9G2wsgObDdprzip52GkNNhwhWfN234mHteuinK0XyQURsdWJngTCl7
M2uo+dJnxrcaANlJrZHnsDu6S3Bt8ig0EN3TaHRJysQtPhmKXg1OT14Y6iSCGOt5Nrydw3zqooW1
XmrouvnCX0chB4tdaiz75IwWmYqBs6KZeypK00bpVbaEHVK8jnjjNUXHTFnRUvNaD6vY+7MsvukF
hQg00kbOa/is6rqJG3moCHcl56D2ie9ZuhYliR8FzY+wrfPjIBMiYKfROEvtYktPuLgahjI/KNE/
ipbkBNbaBsUp3Z6vufIe4cw8mVH/AxP9Y1BNn0prYRS1QGctnaY4tqU/09NJb+wmrk/qxPdvhjq3
73L0K9+c0JvuOeY9BtT5Bo86CbhtfkIGcWr2J3VDk0jtGeA2i0c+ouCQsyKTyBQQxSvlbrXq/Gwi
HWXTj1MfXDWqmSEcedEPwiGcgBHhyI0zZqz1O2OArBtV5p7033ohIK8miQ5WTvVYs4BSe2mCCVX+
roFWUpyQed9utPB5Q5GXn1rxXJ70beo/ilk0X1CQxdkVQQby1E+E1d70yZJEe7nkknn01I0LnvqY
fvUzjZjOuBUYlcXWSoaoXFVGmlc4N1NnUxrmvMd0Wu4Gr7vv/HjEFBrLjcmoeaVi934y7PHgpbVP
pq3qL/iT0y7UCaM9GbRp6571IT0SyBiVWOUxu4zhD8aBWuS2XBK5TeiUnLCDGJ8TI43PiD6y1jCt
5gtGp81Fy908WRTDwSQdn9w8nE9andLYuQaM/HIimLHX5Zaz2ARRCac9TdMjshQsqDOH1UhB/4Al
BpAR2zqpW+BxXLIlk44oDSM+Li6Uhz6KopOWvOsTZcZnniUlbXqrPksiT23m2G++9I6HTR7a6z5t
hnQHzibcGjHJpm0KxHeM3BqpVgIQRkUQVWFYBYeeiQZia7vYCzMyfxBbTRldw4GbUgYgjvXs0XYM
7jn7owX61rt+k4tbGMRaRoo7Jy3kazP0PzPD38wMfXBHHx3imClV7dPzmwHA68/8NTK0kdJQiPD4
eJaDE+2vQxzif0aGHv1lFGgh7zD95f/t/2sxJdY1tFYMBjT4/c9DnMfMEBIqCjmsA8wOw3/S/39R
3L2Zs8GvYwYQApLXhLb3UjiTVQII12KcMhVvQMEhTgjm/qEdQrdsT4iU91lccw6TSbanLPJSceaE
shi3MRRL4auVoKlcxyduGAW5c17+nNIZCukCU7vgZRLVv46lcsBiaXoGEY4GFCDSPEO4HzWo7Vx0
tZTmC2KRvuin5AwfjZj/P3vntR23lXXdV/lfAB4IB+kWqMxikSxSDLrBIEURGTjI4en/iZLcptxf
u9v3vvHotiUGFE7Ye681F6Gqg2MrjBoVjlOQU0V+QH5KXys1hoWIVHGDUl/0osaVVlpQ+Kb7pEJV
YADjQWp5x9bURe5NHLdoNVyB5pMgBSX3zY7wVS/rcDpPnj0pQQpEpaSz8s+qgXAdt9N/WTUYZPS/
XDZfqCs+9z1+/oV/rZllYagOgjFEhzQx6G78a8zOBH5RSeIiQD+uCmbUv68ZFhoj+cVw98diWSRp
6tKjoOm6zNfNv7NYLsOwXxYLU3UDJzKCIoEZ6s+6MybKMbxAespuAfs89Z1BTtOGDjg5P7kw9ukI
HQu4OgHWjSmad22a4u0YW+PtVBX1rq7wndGRHW+TxUefx0RBRlzRb3OpNSqW/mykEEo9Y1C7HrR/
bolgOCv2BI/Ah9SElvULDCM3l7sup5tn/VhIahYoN24OKuZQImYjfkAnqdr5MGD7xN1u4OAa+31o
QyoM9oE9AgpgOyCzQfY85HsFI66+xoIMJztMhprgk8uYGf7X6MOEWGTLkjl0mOshYx4xT+25zkXO
MCyLT0GeR9vK1mcg7YUVPBQ57PC5LY0dvxQ4jLlT3oYoj5mtixrhUh4lRF+ZIMPqaj+bMbG7ZdC9
ojiN6YuDZUTHVZPEQBqa75YMx20fupCtF4ckxJlhh96cDnRkB0qk6kq357zQ/AQu/SmCiqLsx6Fc
8uYZmk/3yqTBuVrB9knCDccsHvmtHkNA2PaBWrbVDtNioFHs5IuXbTxbmRrX13JsSkLhvPyHxO+f
Zuj/siNAWuZ0+8/NUEBexfdvbfytaz/vCz/+2s9tAZL3oitd8gINZGKs5n9tC7bxG0ZvIk9QnpJa
+pn/LdgWoDroywD3Z9Pz96N0kd84rgU2eJl/02HV/s7ugMbm137oElS1xMAyRWeFLBP/X2fpJuM3
lwt7vyuLUAPgGXM/ha4Ca6F9nqz0zcElRHQIYPmiG10/TazGG8cpPaD2kL7aOg9O76QH2vrp9dhl
x94hxd1WLNo7NcESqkIRk6CpmzqBio06fiOMXF1RdRickZW7ka5CA9PqcLK7+p3kcGRix4U8EU66
1ipiVkON78nlkzQKHF++Sp22gvH7TGghhVRcehXJ9YwMkjdLkeoqy/njqUZdgUoVmH5fP2tOBL3f
ZDJ5IfHngf2Is/OcGNpbX/PtYbQ8Z2X8wVXU8BjUkPli6XcaFDt4J0sqvRzbtVpXzxbkWYaCNslT
Cr9eEeKoGvOCLAOFWMPa2RN03K6DhkdD9PA6bHPcnUn6oacK0yKLRwnOplmpFV8063kEIg2/8Cvw
GFRnT3Jgswpq/lRPYpiPA5KeSaA3zHv0csdeJDdlRiFiVRb/NRV3g0N8yvI3E8EkOHY7pkf60pCa
eAQyI8rFbLWZ6Pbszp2yfp01fEsGLuaVKZiYMlPR113FD2RIUqXQtH9JG5fejb20WcriYyqqEvNI
rftmMFGKpxMqIgbS34JMIfSsdh8QkbRro8ig7TEmRlPFrE60jgOerKf9m7jNQ+AE6bFy6Spexnly
Vufd4PD0jCXKajDtvaMpD5eXJK4m+nWialbS5j3QJuMu78m4qVX3YaCj7Osp/8hV866P+aHCJBV7
Om7cAIEkrcowHw+22xKRwXyWDEz+LCqqU9xoiBXLRl/bPcoBK0B4MOu8WAihAQyb5on3+QPAEFU8
gnAvG+I3yNZ89jP/LwmwO/WaUqyG1oFYDFvKz3OeEtNBYLvImq7VivOLAenz5fPO0TNA8OW1agfG
l3AP3YUmxEdfcYPsCFc/qFr4wSLnreZ+iMGTt9OxeVXKZS0g/5y+ZBH/F3zUG2IbPn/Ctj3q8/jU
8bjQDz9MM5/8ULFObCJEDgPWneuI1h5g5ebZBv0OAJVP2Ol4mRxW4+VhFJJFMSj8UZnmb3k56OtA
tasD8GVzLQJe2iwlEWmiKXvOm0T6GCEYU9bkwBjwyzYQH/U1SRPqKq8Fj5Rh5noIo+aKSMNxy6gC
RmEVxH7VzowfbRYlLddjPCAkoLXPW1bwH8ehSK8dnYVqqGwETk9FTG2frVXWCVl+8V0fmafL8mLw
O+9UjZnvKNB+d6itPZQFpYdjqVkJsE2HMFIJzaAXsJDhWIYpNqbLZ4uLaYEkFUerD5YthFegkEyz
jYFnc3nLZzudN4DCCKKj/7yeALJtEGVnK6iM0r+8AMsbzhK/i8VcbI2JbcztWd9iXkKMlo+57YaF
28lrxIymXfeJFrwCPld2JvIBHyYR7ZZOI6PUNdi9zPiNBggfgZZ+0EfGCG2welSo/X5uEHykF1pw
WAKGjnasjidzNLfOkLzBqiTW3h6KY5Dq6ZpGA06UWVV2ock6Jd9eO0525G5si5eM2KviiISF7w6h
lL03Z6DH5qDNNJZHsQWKg04FlNIRkVLvi8awfLtVjRXAtMardOKPBguzu10QPDLGubpTS9NYK4RA
+HZIVlQw8NFdaH5Bp99FKEvBXjGglS2bCfCz3jfRA/tBz48AaJpVBC1xRw3DP+yMuKxlb9JdrkOX
RdvHVk9PXnnga0e3Zs0rUZviTp+SaUsKgeOZ9Lk5dggLgggt0S/HfH5lpq4wLRbH0RLjqbPTDwo7
Hs3ECrg8a/RZ6SrN+ZKdxucqCsTzaEyalYKCE/0LjUp4H8Et+SxIycsq2zpB9VHZ/Ou8S+AloxMJ
Y/YToWTxRqvrb3i5TSx1SNjLyn7MS1GuUyW6VYbuRIRhwgXYCQ9TPJJxSaZUpq1QQatr0BWkvBSj
Yi0ZC/PXFMFljzAFfsEagUtDNPxcJ296QpYsDVLXhLCnP5hhmq2Accjkegqb7gDjjo/QUNF0eUGo
iW6dqOi2ozJub8nSBPQDSZtoxw1QODwRU9qqazTddbOm7Sw136rIbZVcWZW2LN8bt/8mYrUkPsgY
0w+nMpQZO4oyzw02+XHYtUVdbtw8BaIKIb4yfJnUrPlE9Moq5Cha6ZoTXINAnImRNECdnVI9cmz0
6qLJd8AtW+UZtnDvRx3RZ8cgcg0AaHWmofSZ0io+mT3s9nWoF4FyLshxOgB4ffh0FfsfVHjcazCT
IlLElGcxDlnmwJ9AIpmr6CRq1d3Ojie6eXP0AZLcYQtyHsAJw6OmLeCL+L+yqygZ5adya7lPCUsw
8aAtDS1I/dN9yp2EDmpSdjttuGx2rEEjRk80YBQjiePjr39LqsR//2643Jipa4SV/NmBPw+hIvDa
dLts4gVZbgJuykAxZIC1+qcI+F+KAM1ASvnpQ1m9tq//70dD4fSaY2jbvQ6vcfy5APj5V35vDJhI
ZiFHEdzxI8rnjwqA7K/f4JZh5kQZSyWw6Gx/NgZ0/Tcs7ziUSSEQFyXFv/oDGlGJIDh4wwyasn+3
AjAXQegfLyz9CMOhh8YkHNCaI8gb+nWhMITK5gSo6z2jUNl5cs6bifsOP6c/Z7l7lCKs7ygL6m/M
JfB2Raly1t0KRY5QAFdksWP6ZOhx61TBoqzIm/ZbZN1rk3Dgl0ZV+TqWEnJvVPoyviVfTEJ8kaax
L6Mx3XS4/teSW/VRV2BIRG4xEAqUTttSn9LznJD75zK1IeJY6b4vDQxkT2IQN8oYRzdjkVEIR007
kK4up1fY7VPMDsVj86OQ4EevJrBwg1SjOpiTIt9wIyWvsNmmW8LHqXbAcL6g96p9l9mGjSR2br/3
dagR9JgtKipVuwsj605rFULqgDDqXzqiV9MfS+svRLv//hFYFh1Nldsym/7Sbv28V+VwfBIlaKz7
uTbcvUlu5VrqY2150OHZNgy9Wkxeeu7e4lLSj0gU+NWk5ZScFtDCt3OE3xpaR7l3566/ngMzQrsn
ynfs2coTeOKGlg3iBTNOkmusQBpzoqjNHrMscLZhRFnRNUZ54zj1lxa/1c6Uw5Gph/6gR/qWm8V7
UiGc+LRI/o/92f3VmMF7J5btkdaXgwFTUO3++ktLqD2EXUsAA2UevGjLpx9ij3tG8D3eKqhlQYUb
9R7wFheuiBYNbop23jRcCik0R/VNphqPwTWH8SYEDHkYSsO8Dyb+V4XT9zs9K+0qZFJzE3UWF1NG
mbemEzxCqNG3bhxnj5A0e99KM3UXF0NBelKtbJlNWquprEmlVHPeaaNV+yt1Nt4LqzsOta7tiKcy
d8jvsDOLgAQraof1aHKVVqUbbcz4JZMuVEtRDt9ovHHXaI3hmyTuYA+Pm34aVYlHImTvy0vK4zCe
WZTpiQkRi6lJ411qvJMhn9SgH2qrWaWUrMxbwxw1kDN2qzhuKgz8ibtVZ2ogHVUwl7ViPNNwQzgD
dy25ziOjOkLt1Z+mtpDfHaSIxFENdWNh0HQryBm2Bh+zaXbuKOMryGjqdYCA49YptP7aTCt+Od2g
PFpX0ZzsppoahnzQUD8TpDPeNK3GA4WXvoFxRDFnLmtTSWeKtaF5EhGiJhd4yFGI2vVVtDX/hdv1
pz2LNgVCFosJn6EZnOwwRX59d/CqBEHY28o5Yn5817qAhRQcjI8ACsiPsOkl0BTl3UFn/G3Qndlv
WnQevhim6D2hl3mSpHIeqlatnuxKoCGIMhVdp3we3aWu6az8C5oprp09Ms4lurrYZnz2xzIg3ExF
t7xuGFdTMpT6eVRrZPzwhJYehzJdi+Xmz3Y1bQBKM6KTM+GetSlR8pqtoq8ZoaIgScZ+PFFKzXeX
11YmlCbx4ratK67zmiyDj3JJTnWUHDNDojVPhTJXlLIxd/xcRuAeDKOI3wo13VZlzXyAGpH8UaPr
rK1gCmGvU7SdN45KJMj6r5fupSf0x5GxPH5MTg7uf7R8KPnsZWl/ulsNFffWcK6Ds15LS1m1NLiR
zVbKfTIT3llriU5CRNUoD8kU04k1R+nKa7DU0bh14DdNnsEa7Dw9I4TVSXv5mvZI7T23GtDnSK0O
XjDa8svA6ND2pFoqm7//C2B44cfCEWfQhPvT+1MgFK61KLTPmUVjCxDFeKpkGG4qskrQ3xXsM3jS
2C90WLKL9kFZU6hLBuqqeaUNTLJZezQw9Kl8NUZbQz81conVZRdsqswJHjK7QjMdFWHmeH/9s/8p
mujy8PHkIV8El+LqF5v7Lw8/r2Pk/IN5LjsTtffQNMEHb3Pg7OhAZLA/4/k6GZvxJsMdvm0vGbh6
UVh7R8b94RIZPLh6vc/Mocb1WikPYL7drTuIlkZL1RU3s9NARtX5/YecjACvbYbmA3yy5COKxVsT
4EtQ59npGTLP420nhrTY2vTaqBPM2Rv1mm2o64InnRi6HfI45wB+kV4DhLwNau1wI7NofKkt8t7r
oQ/28RTV67mwC8dvdX38DkuL/QrHOwHwjdS19WxIpCplCpO/3jVwfSvPSKXcZ6IPXgqbpc6dYLy9
LD08ZeF7HSgRxuuUf9kVKaL8sdbPtDkAZ+QJFbirV9G7Kpt5k9BsfOHN67+j0Fp2kOXRJHZw6GJy
NIVKlKon8EufZVyr3qTnKWhsnaGfoAn3bOfJN6PMEQ6E0bgHU0i6aK1T0IpMPxKG1GCNyMYTpBPO
kr9+Ebgkssx+WYbkq3FnQBxrXq6Df7o2sFfTBmEKgPdJa9EiqCww77I3k41YbacAxbyNni32kEGE
G65i8tXS2/lu1tiTGIY2e4w4Np7LJDvgS2oGb8rVOPV7JYlzDCTFpq3SZblqtvo2wcT5suSovemD
6L93sS2UFY3q3F41kVOiX+I6dt2TMbQG74JvHgiBkXlIzYNsk2loPDwXbsjOCZVxNc3S3o8i/8Lo
QyNeNWqmDKMBFP3KUu6Af03DqunU7p1UEbbItFjoNvQiR21utoJVu7MzqAeeunyucojbJ9gKO1NJ
+2k16jFGE2N60qQsVkaJOIefJwJZnrAg3FDwsiZ6I3zYyvY3ZrP5qiY241BqCY4JF86+Z4HB384V
mRbX+hgI10d0Fz1yDsSPjZIgopzlYNDjjPPkqUELBao7raxwF3FvgS1gsBt4DdhxRKS2dlb6Ybng
1GN5UJ2Ro4qsq1U9Aw8lAoo2XjtGdD2aLmXLIzSWB9UM2Dq8oO1YBshkiCd2rEYIJlNa8RCGbbMP
VMGpM2uJ8RaRQEbGuGbJ9Epp2+X64053YUuUy3rGgPSWZ6SN+21F6OzEzq76SjFrx9AkRnziRXAg
/JTlFZzqqPRNzTCetXKOHd6nbr4jkwSFr2Yn47nmbrmDP+CiuCfY6EMH+wc+fFbWWZcTGu1YgYbo
pZ6HNV0glxQhi6wrqw5sWogkl3sx7ODSG8N61dKdUTxTBuoqNubsgx7muaUJEzPlFmXgDcSmIChM
85Nt59GtntsDMl7Afl7jTvPdZSH9IxP5LwNvBBwLEec/z7f2WRYXZfyr2P/HX/pZ2zr2bwsT8gcf
hQnWH+G2iqsh6TctqkvGVYtOhN3pZ23LdGtR+6tMvSzAW5d5+CehiAVJkLjcH+6Bv2Uut8TSbfm0
RTLU0uFjc2hCHEV4cilCPt1UYiuGQqU10WGsNBu9qUSRZSaTdSUrW2lQEEPXEF3i3su04lbWEs8W
+GrvmCM6ft7IXa3lAauvzKzDPNsiWGd9OaPNUlUsP4bIxRZh+6TcpW5SP1UFuhnGNuRUobrKADb2
etMfM+KeKy9Dga5D8VJnAfi0s45uYtkIxBle79mQWwHGonTXMxGdNc3sZIzoVZfBgfMdTbNwFC7V
yWR/czK4YK3jhutwxsLqRQsP358c/Kjo2AehH129jVYNpNXrgRrMy/vu3GDc29iwSUOPORDdXhOe
1L1MkuluBJ99qkMdYl1CW3htjyWsmMQZQ9MrTDV0PCuR58yU/ZYvDy9zLqddOFjuQcdfe8WQDLWA
XqN4KeNyYxam5etNRAh6OzCtWY24+5kI2fpT5qbEqhPRea/pI93PSHwN+0neIMZxV8VsGLedntT7
Hm3OKtL028iaOT4Ly14rU0zcPNOjW8NWshMdx7OpErBgZhmuNzna0TcLWehW2KUBEaNAGJjn2QoN
Q3Xuay6ADNDi8LrpGnEiYIBTqe3m7qjiYtPL8hTIOv9IesvdMFObNo3J5hfWdnPG5PzNDAL8AYA0
6GJEBBY2/AMt7JMrmIBBMit8mZmHfihz347d4h4tg3E2Rne8Qsow3MaNWt3JNHpLdJjpZmkNqzkc
r8junVZmx12eqxveOQtNNkCt/J7oclxjadacdCONuA4lNQ3t9K4GOX5SxrTzY1bsl5SoR080+nia
wIKt5GjSToePulIITFipfRA+EFgH0i5zFsNgUpQuXxYfJ1WqxIVF7/zA/g6QdBwW2kB2x2WRGLhp
DNyzHZvyztFF73HHTwJPhvN8EhgY/UT2lMjqWG5npSvOqs4bbVtde9RTIa5wh3qyNsRG47W/Lkdj
fulrcj7XnErRQSSRBhM2zbi7Gb1YVYQbbrskCDdK1V1Zhtsc1Mi67vumsj2uS7AcS1ToTjIqOwaM
lywe7HijCrGlC5aom7l9VJQMUM58duJJ3QT2leiXwVxVPE+kAd5GRn2j0OfQKM5WbibOGsEoawzg
3xpp27QWysfJiBBV6c3X3IbqtWDEJz+PdeajA5l0yyc1vSthILELtnLJoX4SnTv6/eQGOzn0yvWA
im4ddDIkck+8sBk2Nzq+lY3S1CXjtNDcT1UjHgXMBX9MCLXPA+6RiqGzrJSDHUQAZGP9BcVxte7s
vN5SOuj7pEECGh9bBhge0zRvKuIT+BquopbrKTVXFqwx+AsGGW/SIRl9kSbN2QmM7E46ZrjvEx4z
VaCxd9Hy3hFgNm+LFqG/BHq+BWdnXYu6P0y1MexrAE/MYbVmuKMGeOwIg90pZMmdBqFFBQusbHDd
3hfYhzN3VWm1ntxOODVzcEbmKa+dN25m5tqyZhdM1IQhXMfPTXBqcIvaN74xo+a1EJgcTfJ1vDnW
Xi3Zw6Eg+LX92uAQ2i6CvlUtM/0qzIp8o+omr7QaZsShioyhTpTdTmy7XjQuCjjC50rQlNPXuUMt
TScg8PuOdzCexukrcTIYsfJYre6rerwvVFoiDOryG0LkBHRLN+vkbQgYZ2/IIWq2ErMallCz52ox
J+Vepj2RaKBGslUpC/fcJvaHJKHMx1Kp4fd2Mmg7joa+ULFaOu5WAZaROQICQAZDnZlQ8MeWstHI
0d44epsTeFpxhfQKOWRj9xhlU6MJfLxFe0A3EHWcLUr1LVVg6NPZxMyzhlasWzdp7TCgYSzk7NLO
SebjKGrrbuTAvjfqgCWSDrx6+7rtzedGi+tDhLUevyXu0beWtz/2NUBEOCaVwBbeYEn7XGWKo68C
Ta0PJQyAQzUFyqZ1kyJE0NjucZGEN1HWZfcOZmnbq9E0bCPGCSj75yF6kSg71r0u8p0Wh9HrooRz
0SbWjP3DqRXH0KgBMNlC2sjBB4CIvXRYH0bfY5kfZ0wnbO0fBYHbAw0Afbhu+6aBKakj50C7jPGN
2y1Rg4lJk9UT49w9qYFRvVa1Gr9wJocUu3l33RhzfhP0pvuhooqaqV4Cgyt22j8RIT6fcpUBuWZl
30k2st5NIvW4eNIO67C199k6dEW8N8t+n7Pb+g33h2lFWw4ujIuqqgb+HjmPXT+Zx8xqsnclIaD5
kHc6IgxLxsMdemXrkXPEXctxDjfdNOmKT6iqDHwtpaWwR/s/fkvj2BVsRmHw6KZFfzvalcpbOUXK
bYyABv4uVP+XZArSEyxhcit7rFy2j9F63oPYT98FhRd1TXGfweXSfUY8wT7V0nylpRGLVSIEu5kr
hu0+tTkcAb2JA1wB4E6vqa2HF3OYhu/4k6qvtPz7TaEkbo2Exg1db6wmBaJL0t8WJvsNKoxa+SbU
CTAVaROBZyhOs+vsSdY7WxnkVzccqcunOcC8pdHLXCVxAs/BpfR9QmMuhOeURntGgUJ2mTIa1Wkx
iu1Zc3Gy7XSVvtsk8EPwk7trw67Vl8BtA7EuYjVl5tkrIMUyEZ8DoBjbigBWJuZdkXiVgwOQ7Tlh
BIyyFouJDiF3aKuDFrULyQKD0dSjAyBhBFtyJmd/dGqxrlSz8q2EabwZMZD0tEbeaV3TYtgz3SMZ
D12OraJsV6OdyH1jC3D4cPjql7S+sNTCrtFopjXlM2oXWaxb4U64WtDofre4QF2TtAd1WbfeiMhw
v9h0pl/LsClxigBeXbHFByQ29Wmp+IObsiOaZPLtY1u1r91Z2F97s852MpLEIOmhyVAeu6XxBtE0
umoDzXh0W3JMPCc3RgHMuMd5UzI5D4k6RdSE/NghUTiazggdq94f6bC89uC4fFmY8msogvbOdFu3
AGWgqy8d/nJESOrQ8S6pTeeRjqK9uxVpNGsYCKFycMokeI5JCv7C6MNqCNWOxquu6aYtKb9KtMLC
Xfm5baT7JExvsb/g+yvsE/HXqxIUgt87yhoREmzBqXUBkLsqw3gRrkIXDTawPqnfWBl3Q0cL7S0N
E6bqZt2LNxcHpIVlRYaP4OVsPO6EpGKWUQxtgkUXq1tURuGpafV5PVD/7vUEr+YszHY1SyPbdKra
HYGfr62uzr9Hid7VPhE09ndoyHXk9Q0Ng9Rq6y8hlLg3i5oS1j4qEY9Pkym3hOZ5HeljyozHSBuw
+SZmpLgO4RiEqUjeper2hVcv/5BKlLG1GMN1SUPlKQsIA41NNdqqi86j1oLuWMsRwpuWWs5VWufw
41TuiGSFHZw5V5pNQVeN2FIX9Q8UpvS5cWyNMVYw0BuNYrOF1ioxA1fBPF+liiYPAyPDI79hdtRF
HH8L5rjdgIpukadW5Jy5RrGvMrI3Cb96kvS8O5/Mpvo1NCr7Fsai8h1hav2D/v9Plfxfq2SA1H9Z
JZfD6y/TX0Zb/IWfFbKr/gYryabW/uFq/ykJdy1s8qCQcPpoFNCXEfPv1bGxVMcowhcDBrD5RbH5
szpG+0ne09Lro9IW9vK3/gZGSRj/hiSFFSQMS1/aiNTJxp/a4JiX2r6wY+egVvl4pSSNROKnp+eR
8IT3vOjn/XA5l+xsyVbGu8dxdTm4LmcYWBzllnXNycZ21t8Kow0e05l65qpaDsEIYkaID3c5pYKi
MxSfgHqOTC3gwow/+XEyW2AUtTSwhKO+Cg7s9dl7vxy+fdU5j9FYMgWbL6dzezmpi+XQ5gzaR8sx
3i8HenI5263LOY/2yXp3lsO/4BYQZlwHEnfsAZRU4sxFhttC18vgo12uEESPXKdZx/Wfy3XyMi9X
DcFU6WkMAXfoUxN9KKQ5oncMTeJB6tG+BagJZmOcjOaWifl4Pdu1Nnguw4oPO1eUu7JI4A3ZfR6e
ekWHCH25C4XcMmg9lIY4Mn5OScBNZkDrLNvodZZhscsAgK7NPoheEDyGo284ubNtln4G9FQru5+0
KLohzIF7C67qXTxk4TacXedgUqNtVXicpCkhvL/PI5zI25mobxsXLfsbVYvecW9OCw2IkCjd90lT
R0KvndpWfQ4sCi+3hg4XpNWhC1KET41mzZBASgyyFVEeS5vy0jGh1+pK5yQmLIqboLe7c2/n1Y4I
qnKXKmrzFilg7XwXG1cJiMmS91WGcVmzHe5H+sjDcTNw9oosshvNJorTc8I5uWHkVXYYWez+Oevw
dFsd6lGaCiXAzmiesOUHxE4eoOgFpFbmQ4KGtahvCpLSfYxlXEQMS1akB44RssC4aQ9YlhfOfTSG
t04rPxq+SrdT27mK0X4Z5ceAtkqg1iLh2EPXB4inNiwUekBbHoNuTPZM+6o1g6zEwK1u9a8SqO+t
NZAXQkVg4ts3avDVRmVstBI+rTfGGnnObRMmj5WK/6C/mxUnLolKIH6kBTDQx+cBgd5trkNCyN75
dOmgI5WFmIMmSBSR0hyZJ01lfFIxgAenELTQKtdK3dNE278MJvwWZ9L0L6HD9wjIgiRP+l40IK6G
wtBMn3lsX+yAF2GoLLl/UOlbCJCxGXIxTzdNjiGdO33tM9n2kToQJVNwBGGtKtdEO+UoNpf43yhd
dIboZ0ktWMCwRr7KUu1KJ7v4ulQ13NOlOGNx2eH1No8zAS80iWsqFkJadzRbeO4LMyD3ejEFq8Kp
eQNFUaknhR6PtWqazvApXtxNnMztQc/rfB3T0trTLhmOnTHHq6HKmWeC7SH0Ip+rK6upuoOedPkZ
IJJAwVha5tZKivasuM3dHLEwUyJHSdr5gkDEszInfXfqUqwSy4rozyfNg9Lp2YmBiO03BSdwPJra
PepVdi0np8ngcpeH20UJjbiS9JchdHyKnJbIjPTWEMWjKyCLkb4DgwyDSNKGZzgB0TpnXOCDVuSq
RbiN6Y1NxgRutnKUoESuUM8NDwywI5oxk7u3S5hmemYB3NET/WzJ5d6KL3U9idrExC/ytcWQB6Gq
aLpr003VdTUm4xGSwfxkkEnEpAnMIobLjEZYFB3srrUfkHzAjRisbGSTathT6H9RyQDUVLAqjyVh
GWk436gpkxIYosnt3LM3pqF0diWak12nuMlx0EjPWIcN9mtyvjufhPfcH5hv+2GcVqccdMnWrvPl
aqO/qpYLPD2MyV7F5O6hJWjXwKRVRCo8lLshw0gezLRrfAvCb0SdQ56I7yguuIR44hBxjJ7aOSa1
m2RvpTjGdAduEqSO773KlBVHMybgVlfXKijqVSLsDk2jkz/TC3JuoxaVD6rvon1OHHOjm51yMtOx
uNGARVPGheoDqPrso5lE+2JDebq3q7G4Q3Ydrid6P5tMcu/r5xbBvCqalKmNkq5hyGRsulHc3cfC
KA9O1BivRsMrbRjVgJG5Kq4dTTYwWkwNxpeZ+mNbdayqYboPtRx7eq5o8ant3fYI5KM/gnwJdmpk
Jn6fNOmKcHG2zCy80dwm2cUM5JAfdbbjpb1jUzsb4cpIGHwy8Inmg5rJaJOnSX6K9Sz4EhXU3kz8
zebrdMk4mJU+PuokXO4aPaiAImjjGy7k1GdIOj8YvUExEJBk5tHdb6HhVc2XCi3PESf0cKQgWFIa
cCrxvlXR2bQ67R45hU6YQSJX04D23LemNnqSlWxujRkbWNSUi7502e050cfXCALGgxEtAnmENSNN
KCNlOiNmP+GtPJh1ewdhr0luwtrQcJGolbV0ficL2bP6PCn0eHblaNfxE/qIADZpW1odJ1GqOsnN
XEa97hVGl69JSKtWyKXHHIvDOL87bW+tg3QqGLHGbMGRIZDS1DU8kTCauu2g5g/DyOATqHa45iUN
9nyU2aoriuzOgA1OM9k+dKECB83CrvXPFOl/0UcSb/rX9+PrV1Byr8X75zvyz7/0u0cK2LCwkela
qsAN9ZkZZbsMmFSC7kx0kFzxECf+vCYbLu4p3Bj4B60lgErl8vr7EMn+jcktQ2kQ4LAd0FX+nWvy
nwW9aPJQ8gIqZtTukv7Edfyz3qJQu6TOo5SJc6ihbiAWnEz3MZy+5NrY+2Fomj/epP8oB1y+4OeZ
Fd/QxhKm4uxTySX8c6ZrSyJPiyB72o1jUt+B1EGkBp9n+6lI+b/0d//+XZxldIf0jmpSv2h8Pk3G
WrNR+8qMxh2xj/F20MfqLi3r3mesL7EkDBmNk3pYiSpRzs1gj1/++tuTn/BvPwDyVyzhBj63RcaA
LPbzc+06UuL6yW53zNaycTMONEwzO1J3yKYcdt2oPnAC1g06Bhv0ogTRSJ0gYxwy+E7N+9IBVO9d
aInNEBEMhS4+85x5SAHbp/xZMtpz2kaZMvecmXBVPDNoJi5LzjR9sM+lZyNx0tU8ImGLhAmGwraq
Q86++BxwsdwGfc7QWoYaA4elimH4g3Vzp1aj9oDVT57qIdUedIRct63R4cGhsff6/9k7k+XIkSzL
fhFEMA9bmwfOpNNJbiBOOokZUACqgAJf3weMrJbwod2lura1SZHIzKCZYVB9+t6954YVvWeSa4bp
I6X03DFVGR5LhT+izz89F+QSdJAlYQo1NmA9PJ0v5C2KZysx+RdHnUUXfbuYI3w/vouosQlm6sWC
aQwkMPmElBNrHXNqdPaLDA4vR7AYm+bMfpiw+W4Y36XXXjvXF41LhDluL5sRWZB1tw2xfXQag5E5
jmT36QHdXM6Ozg6xWY0bVATdqVB2e9tXcsFYgrfxW6s8frp5LKIMH3HWD49tPvv33B17O/ewc2vb
K9eK4u9tImd5nVDurrOxnr6kMm6elTlzZ1pRmwcMx7xDIxRJR9YR0AkjO7AzTx+jEtMXwlanLxST
/Vefnf4i1omLpkZaD6qc+6+5xPyimwYqTgWaehPlUMKQ5eBl4sQwQ+QCwrntRVxi6B3sbQM45k74
abRSVuKv4RN2by42BJo7FnKTJEfAczA02vzaVe2bJufhS2hIHCeZKo9NyM2dAjFuyOdjKNY7dVdv
TfrBR9HjCJMz3hLULxrRYVzcJexrO59e6xXTVrTQBJ+/F7BCwGvJYleVpsmiYTUvQGGGxzhq5suo
HfhTtPEgnC3WHM0vjkYD2FaxvOxG611/2h1dOntb310sh1EKXKooeBQhHw/v5JdPe+oB9zpxuROY
bUIqbTFtyCRgOFQKxXWl0PsWgNHEchXnBOeCH65p28XxnW/G7ZsXmfNlPabTF3uskO80vAxl1xY7
o6glaQu+9ZC52bhJE1xsjBFK4jC4j7laLvXyiJbkcrxPHb9+/jQGtjN3wvWbac/GPH0QxCGeMaXE
J2Stz6OBjyXNOg7e4QcObXMgJq2iSO/jyj6mvfdi2lP7hJBNPSaEeFM7GkW2t80m3Lhu+eLGwfBO
k1xcITLjodSorHTKjfIDQ6LWc8U1BCb3OpKjd62m2Hqos148K9JVXgzp8rQudq/OjpsXB0zDOXcM
7x4EL/wEIw9Rq9Rj8y0Jg57gEgB4nOqjYvP548KUl6BveuNOE7hO35jTC2O/qf8qeqO4mxppYc5L
uD4Wp6iTLvNq7Y9mdpAN3Z+1jnW293SGfp66i9tUUfutJ7yvT8izo4vcnCDj0aRpr6RvJ6H9NSwi
eonPQ0Ow1VvWKfc5s+qqSA4Ay2r3kMnZgJ5u0ta9nNox9k4jtCX3DiAxdAlXT1+scFrYEktvw/J0
t2kB9ex4Dj1zRZkZAbsBtLUbVH2lmgh9H08YPqfiRpo953SzvDM8deVWotqFaeDdzh06Qy/QDmya
5D724qsKU9DGDHiJEntOj4R8foEdAKq2jNVWudNrFlYKFZD6XqQ2hLw6ecP/mx7T2U9WtaXERYNU
eMvYjYyVOJEI1ft2m2T9mco63kEbtU7o7CMcoF2wBvxLR1kk2ZU7u9OlEYlhWndzfPLz8GQUHP+z
sq3Jc47i9ujaZgkOTLtrRi4ek8BiaOjvlx+JoO6H3VwHe+Y30xpWyN1E92trV0Z0zqHoXvZ+Pu78
lBe2zSvrnE0xwL8oBJozcSNti0QcszYGfGwNZBsJyLYZDcrt5dA11Fa+x3mAadKozPPoZdFBJda9
s4RukLLQX1h15JRbm2vP+HkcibNvI2NeccxdKthSDgdbZMHOt8aXuom7C9XbjKBtUx2TMbI21AU+
rZh4KYrjHtXhqPaJl7DnsYGHuyFlm6PlI7c5Icp3DgKPlSWLfpcMClkgro0cCo9+CT0coVTsGkx0
MsA6KYrnyIibYO1rHzJ5NmQj7mesrfQh0Q8OrkMH1Wlvqc7CnavoSh0F6yvDFxYRptOFYDZGhk9z
6WIvPo9zPG8ZL9pHWwssn2nKW9UT+EKEXd3wBE7S8k7C7/SXeXRyLMKMEcK+PozlxhmM5mR1/vxN
IJA42lM1Pwj02gkjgQjRuhcdKxVPN1nhzJshVu2pAJ679u2y4nEvBpy7CSHlruPeBr0LUzwGprBK
urFamSLctcZQbQ3sLqCvnYU36+RPgZ8wbTGncefGE1jFaDB2bQqHViXVbYkrYc0wYjxmGTm1K2Rt
m4Qp2mMZJta+zHjifadJj+Gg420EFOmyiQA5M5o17giCDK+sdp5ONNugrbkegpctB4/q3YXylMZz
cBFpafuo0seOM9mi36nctLhElWodUXgTmZOlfncuaU0+K1RGqMy9EayjPZb9OZ1gXWKIz813Ae2z
3LhB7euNmZvDcW5Rkwsgw3vMj97zWKos28xFll+4MunfKieHI2n17oCM1aI16D1Hg2kexrRAYQDb
ssfCqEnKBaI1vDa51axlOS51gWhvtWY07rcD8bThUGVnQ5clEUhTkHMiA295JBq9u4javnHXne77
ks6nlx2YIcY9rZLGu57sODvMaS1ebQbECGbFBN7LWCbwS4mU5w77UGnNh9zra8RMscfiLOR3BAXQ
yzjKNsXOLHocRYJV+KMusQYLeDh3ogiWd6CgTAhwlsSbZPHHBmlGfysV3vWcZcad0QiSAAZCRHfg
wMncSUwMTBVFXrpxfS1etVCzgInOTbJmdudJURX+U3y1GdzT3Jr67wKCK+ZvmhfUyVVcxivNJHhL
Gerf64IW3WopGOutPeAnyGHyH53Ary/IvpoPrtmPG8zXLMZdjlu0EnYbb1KvZ3OPqgZHZBIRIGwz
jU8qKg0UVeIqmT+/RdQ+OcaiSYcWvyzKzPw/4GEv3v+A8iRqW+uGZbD+jqG/GTZGgrkW0CtLJc28
ePVp254W5OXip3pModoXK6s1wnptVt20T4gWPAN84PerYdwkCXt5Q7H1LHr8J/20lL/QIp4Dqcuj
DRdy5SSu9RBWevoIJzJIkSUBdMyzaGVlI8rhyYtNe9UwsjsWmMb+UW7+P09KP4V4YlsDrLGgNTgv
kUfBCvTjGaKzo6IhxFwe8Pm0pzhiMaQcRjva5m13Wy4VzezAOB24MS/91IUbjD5cbCW9vx1oiIP7
+dj2zzcBXmzxdaLlHPmvA5Vq0IEzJZYHN6PyR52kvOvAp5maSAz6k0tBmEZcWZngdApIKqbX7jkH
sDMvSVzzYMLlO8Finc71KNonpVz3eshs/WWk4v6LAcJaJjs/njEtMqxIj/AhK8Nq/unLhgGhCYPh
9Acjc8xlXOrfT4IXzbTy9NpQPHVsRTxgKLmsh0LikjXZp05FrZtvuVh85S5F0J+PhD/bSribJLYD
Ilm+1GJ6/MkRliB8sEm86oEI0V2HP+rEmKBVS9fKGPYdkugNS/O8nejLoY5WVFC54PCKxp3X1B2K
u3x025OzyMMxaTXfSUYObkPi17ZQ9udDbKAhR05F+tefv7n3mwcxAO5C88LEaozj+KevTiPSEZAk
uwNNcLSfQQbrsq2iaddMmtUJf9kmSp3gg4zl4ZCFWCAMy/4W5uLrWCegST3KJcNDuqdE1VwOne0+
D6jXL7MZyqFpVs6L7RapvhSJqIdzl6bhMfZBGpi4f3fEGEzE7yX5IYky75qQCrHtdEW9uvg3KSDn
Xa2d6ewCFNwwix4hZbDC2K4y7oak8+8NL5g+qjAxvQV3whzegcZK0eJT945NeVS00I9Ek1Gzc1gG
GsCMHOM6kltm5Ati6Z9aXddze1sTAcuaEi1le0FBH5Ftu3LNzL93sWxskdOLq8KxQrjFLTWoRcuB
MJfhMZmNBOauZ5cvnaMK/yTLORgu2nhMuEgZoi5DQ7jdYo1PzbUSDggSGrS5Yqrh2dLo3Q0/CNJv
E7uE7bUOzMzAn8vkWFDSbGhK81/EFPTxxmQg569jMjTCAexoaJ8jusHfgRMwGnMxat91ZkomImYv
fnFSR81WswgjzteU8oG20O9NFPkcp80Dp2+WWKRRX02QvwvCwVv3nsGcpSJJGNcTB7cwdcXrlKti
12Uy2zOD5H0qRp7IWXKgSPEWPsqsfAlQS65nbYnncCydbNNhn+JQybWLijHMUCBz8dl0jLsOOenR
YuO4LWio7+MC9searI3yKL2w+aYno/nmMmyi3i9pLPPaFjtHht0NJ9HwYkIGuVIjh36/JAOnRjj2
VWvLOZqa1UguZ7s6jZYARTmMDPNKgNNTOSpUbQno0B63bo7rBpZXFtxWTqcezQXSYdcEXXh9l+1N
lxOWsD4DLuqZHUACrf1q5zSUkFmLKxkQAgsimNVExjWufAKxQv4ZnfC68WbekYUSaa20xf+Ixa99
A7HJVanmctVzOlx5TO4Odcqe2IqWrpw9suXoaNlCPxE03kR3uqzs9onJW3hhjbRZepFGF4klulMG
EvrCB80FF6DCyIzgcN2E9fCIlYPj/QgALVw6QAz6xVVV0B+CKkuHYKznj5C3dN5m4SxAz8Jg1YF4
lUpy3DY9OvwLLagaU39tufzR2lgK5+VbazeiicVYkAejKZd7AA3waC2vql7WdxM1LME7bFNeq9VO
d1Xur3ITWynzFzojy+E10yYH+FS77a1Zd9yZJqcU+dyLRZ0QzU2vZzoXTsijStFLX8cBtUFjlV9X
BtN5TvAX6oHu2udjiKCRQiJhPnfQn8bFhI6H00/t7WfHh8EikLFxyaO26Jy0FafgsrayA2Ktal1i
371QMXL3z/YAAA8ug7uEg9Fw5NIvjTxMJNOuADS+HtP0owvn6XLmdYPECsoVk4emFxaCV0GTrIu7
Vri6WlEAR5xTKMlUE+ibdmHKpXiKZkwqJkkSM7+IIZRNE2fmFWyikRYcKT60/wrTw6djNFuk+LQz
aNyN2xrY8jrRlXdtF753T8Fj4u/zh/6rzPGfsYYV7dPsMOIDCDG2b0lOx6U3AfBA+qBvY3flkcTv
5dzosqxxoo9Pn50aI2Q/Dyk1unU9L06kyqbZ05LNuHUsPv6zf/O5SeqC3m3dpO7RMI13E+415XKA
J2hdVhRLbW8yoP18NDNalwBUymPdWPGdaZX1BWAr/KiYpy9C2bdPjUUPDfwzPTW11Mojo+7rweWk
heZIsrgbdv+9KaPmBZcNTlizjS7GgHW2GdGso1tvuzezxv82FoWytp846d6nPJc57/TyPLfdsgz3
cdOfkR7SkYyygJq36PjX2USnc8bU5SFdut7UJcsuwAHtZckPYZ1Q/XfVxs231IqT6wCe787qluen
cDkAsBIxeOLnIFwrj5/lbRjRIU2KurirxoEukss26QeW/fC5N8CD6U4qJMEGntHSd6KJilrQvQ4S
w2OrGKMQrBRlCEwR++GTUrQABQlGpRJ2OQ6vUz+3HoSPviRT3EiopeVxKs36YnZg7Hg2RWy13AMU
d6AKcGKIXTc3FOejxWrmJsPjNFImi4L+nNmU9oNR1Sy2rGNPTR+K59RHtEL/wl9/tgQH2MDHECD9
KalTdJKa8rNnNQHuZPSEV4XwDtolGkdJDjufg1UJIJ64nJKXYjKH5gWbBg3qkZ6xk8UcFSSFs+OT
mmvTXN6y2fPwfC6zGgH0ns7RdGbanXzlVD9B07ar5TzRE3imO0ffdDRtvqB0nw+An2lZDP3AxTRZ
3tKB96iIHHYtsso54wENEoYZ3+mRfhnz0Co71kByTqMoaSIuS6VjclG6winwh9qMThHz0fUy+q3T
orEhjIbXEVMw3elaBtMlidzWA4I09R7Usd5LvjpBEQUvLtJYyks8aa991VFytP1cHvGZcYgRQB3s
oH4ZBo+rNgeGc7TDlFdlKLgGsjQ5DYFcfaIqQamn9IQduzSbiLoFEBzQKJNFdmwpJ5qG5DNCg0Ai
K274FBbzZWHTUv/8x88Xc6pythjDUt2bN7KnCjaVYz1LfaNt3NtAH7N9Mza80BlVZUL6FH4ejycb
Vc/sreBAzpfCnzmRjcG0033xody58beMj/l9S6M46ElmsjmZou4kWxYiPylczNj3NBL4xeMxKPPx
oEL3ee4SxJbLJAbhr9hC+eLDikaFJxnL5h/n6P9K+f4m5VuYE/+q7H9BuVx+y+r3f88pUfYs/8Z/
5pQ+FGNoMGCF7MXY9hlg8x89H5hHJoSBC+L1v2iu/yXnwyKHRR67PBq78Ic5petAeUSjwYTSosK0
caf9N+R8jEJ/ONJhwwcXxt9hpAYc4edgmwmzsENwwHxA8jtFW2+6ZJz+r6tx88/58N9Zqr9+BIWx
h70B9LJpQYD+8YiL77uE5MIWNMQOYuSQMhh6nc8l/b8mw/+PT1m+xb8O0uiDtPbSZVhUv/TGS6Pf
5d9GrH/7IT8df4OscUl94yNwuAbmLdCYdn7986+ARrH8lX8fssOQ4CIG2wxXAxe//k+Xqy8NAf+1
7fAl191bE/gYzmgmMq1bRmFeXJR3IPAgvhGPcHKoeFlEHL1Fi2TtJz2M+0x03aOdzo6FA6DPN50M
bvHGDN4mHfR4EXV+tqNTDElP6gHXVRzfZ3iy0k+G2cNUhBr+W5CfKXgCfCbipQrFhm5Rvy0bazgw
2F6j4Ek5zkSWT6pWkF6WApd/0SrS1EnpO/udyo+pWQZnM5z9Z6NCN0YZMaUwDw3/DIxyWs8mm0Bq
eMNZJthgVsXSIUSprsDgV/MXdMvE+orURh7Svvl4eU9xVkG7Noia7GHh7l27v3ALW37R9eTejrGy
9oYKym3jdPnRrRAXlcpydwRkQ2fTwroMzYLuCRAJWAN6uHMC0rDdIpQXwQwIp2F/gmCEz+YyjuEH
NXmElqlR6W2cD+NbJKvpdqAC6CFBogoLgPbtjWx+X1DATyRZd/kG7MH8xQdC7GzG2XrvuqVU9XpX
fhgMWFKMXKV8JPYxTHfal+4tWRb8oeUCMwW5bEj8k6tKQgX0J8/fVCKW2EliIGgZHJdtzAwCDSZU
ynXkceJRZW5c5Yn7Lsn2XY2TVN/zWX9xZ/s9Qtf6TJRCsuawnj3JAn2iyfGtILaltQhFI+hFNl20
SkcaHHlr6lXO8E8zJ5jlozL5e5Xme+Q6KE5V5PWPmYHDotRtcK7Q7V+Kaoy3jtdZDEXGRcBl5zBM
nWFD6ES3G+l5QGKygZp7vp+QvDnF2xBDQw4bCtydB+3sMOM8Z8Q6A3drc7nH7FrQus2He+gm6l4i
RlrPXdTzYISZd1smE0LNMgYgi/iBRL1Gbcmmc6/DiMtJ25QDetUJe2Ozdl7JMcrzY277FcyIJTJD
txlWTEXC6h0BA8ntlGTmfV6rQtMNpvkBMYQxTJKYe8vt4tcYFS0HQ/bgK3uMcGpxUA7UyiWVA7Bn
7F5DniArBCbhGm2ye8L10l60BqZ9i5PD0Y+EfxMbjrGnQnduAqtKLkbXe4yrdr6VUAvw9GEdO6i0
9e1j20mO1UqjJiuyNH6V8HBXkRgbuXIMZewbhn4fbl6EHzgK5bo3+vHcoQ9/Telzbml/0bjg6GNu
jV5GeISj5XrEqPc21qy/l23PlewHDaA3ESbHAGs6VHivL3BKuA8mFO9tPAFJ5cM8ax9yNNl75GY9
hXY8vNQwoW7NirMePUXyiFylM7QeGUjcCjrZm1UgnW0rVV1hvhq/dcBlLmuVRNcQF5yHMkIugesf
twdGau882sl04wycSRPRhTd4LupvU+qNt90EREjnqbzSfetfWJpKEDGrdy4EDB2r9cAeTdK/FzgD
N3KeyIocDUAiHsNfQsBQK1PQ2bhYutkEsjubcRGsat/3NjTNmt0QjwRLZL7kmE/2DBa/If/ucSY8
4CMirhZYzp5Hw9to+I87MYl+L5sxqTa9yPoNu4q7VabbnsvRnxd8Ygv2265Qt4Ep5G96cepv8iiI
1xSh84lvmzzYwBBOE52ss0dU6br00IasEZOY+cqr8uhIN9PbNehtUQQk0dHro2Ynfd2gWUuMfZcW
GXJc3+GZCCFX7agSIH5OXXc0OrPkZ7SckWOkkNsgVnG3ZXoZrXGDcR10M2uK/VDf1IzlX5HmSZax
oaCv7Yb7lLnxWrIKvOA1Y+I2BMEBt/DwHpgwlpkje2d6UfV+bDIYNDj6xLe+aKxXwhTpy5dRFn/0
kQJ40uMAhmRenD7/73bNMRmrZHecNJ09qtxgvB7nHOgTQ+UtqGdwQjzDhCtPkhaflWAh+/zIbBYQ
KcBUDGuFEQ3sYSnN14Lm8ddgAW8OHopnYmUdY/sJOuKAnuMUT+w7t9bxc+6mzeOQVdX+E+fkeXO8
zWbO4DlFPWdNE5KUVsXJb9Q3erDyGAY+wPNE5eRrxgXnQ860LJ7dcBVJk8v3Se3pyK279As9XFqG
xPw2WY0+NEY02cS80vDqbFLIVyaTrBPKd6gdAZEMakNze4aCKfjCJsnmhygr/HtL9+aT7IcZHGzP
rRMVHFZPhOBExmUkMwvFxyI+5PQFQmdldQoE9QLYwRE6jvQvufWhA3qjCSDWqNJJv0dQIk9FmaPd
73zvHKMoh6MLBdpu6Yry9hvhnmq0w61qFI9jlEUEhbX0A8GkbL0FrxVKWe+TAtgqiLH5QHYxVOGc
1smIMIJeBCCOJuphbUM9vnHw+n6zqhYTtOAB92NgaTNP9DowXYS8rlm/5+zhjHbM/qEv/PmRBym5
8VODMLdcRZiAmdb6bh/ts07U+7Bz/CdJQSpXKrNjSAd1QmxtVUd7m7S8GwQw0GYMc3gfQH1+qRab
5CxJ+N0sTOJ/7lNB+PvHZPJlteuMO9MV1pWXlQBh0XreOKgaTnlpL+1xnT3Xqg9vQezjrzaV99VR
k/t16Az3a+6J6Yqdyt+lbWpsJkZ9G4N8gEOAf/+S+K7uDsMaA7muZgZcOPrq86pLj7EfZ/mQ/pC5
M+u6YePr87PXNRb+c4AotZpptPEg7rTXmOegTettHeXyWE3S2QraYmvilsEGxAFJPcqeyusYt9vR
qtKpgIQImmwOYXATjhVSV4TueQ4zfYXOJN5WZcBoG4l/uwLlVFzDdK2OOGH9p4iQkL0E8uLRM2Qz
BBrB7Z9bDrE9AiKrBTiNKsCp1uZUpCyBlnVHmNBrV5DCx6IwHWlD1NcB88YNM1cF9oGp3yPOfQ+q
w4yNYkaiuwssBCglVoeVKoL8GuKAsVOOXZxcVXnnfITuZAWjsY1xuF23Qc/WjeERT0PbGIDS54rU
Q5xnMSN0eoRb9qbhSIoggIzY7cXlKGkYruE6NQ+q0fVOseBQAxH/c6Y9Kq/bhCZNp5hRJsx1LqcR
71sb++POseGnIS2ojYd/CJJhRR8QLxOdxYFlw0xoHaykJ+Cd9xnC+HCAptyKBXhl1eWjqXicKoFE
xIky69VMkI24FVhxZu2QjKIQ+pjOgPMZLrzrlIbfNiPU4zTrcb7tiiA4+aM7bUM5dRgv7EGsgD+L
dlVFPqm/cliC22uMyLemr3nnDQet4TrmHx5cA9UaXuJ0uFDSwCHA//Umd6wl4Xxu4wNZwe4+I7zp
mIexvx858S+/6DpItb2eI8CNALygSKmsusef2G1hINTbWaTGXnqNxK7rTfbLVE8hOoC6vUfvPRH8
nBnnJB5ulJiCVePCfRpz4z0EG7mz3PoJkp+1KrEbX/AzGK6bDEYZfPTdLgy7cQtT3t7HcUYgJHXJ
2Y29TuH+MYMtFWJ6ErOH6SqdbpCnELPc+9VbUBtv/exda7t3drZGX0Hd1h5RC8GDmLOHsUnndRca
yYHVas+FGNakdpCNGlfdLirCJ4ad3VrmToPXvmcgG46Lwczp5MYMpXHEzOrCuRb83lrQeV0phLms
2PWlFvGlqNMENF9Sb33CqABzOoPaz3OeviRq8A6FtpB4TEoPW6ZVzb1wfRtAE6ZMWvN2ek5zX9zU
dSGeDHqPK3b16rk3hHoTQ+DfB1bn6k0ZMi3CBj6f7CwqIE6l6mCkBViYJmndGzfs5hvGPd09qiTQ
4xV+6bWmab/xZ9/fIm7H8saUbl9Gc74jp4MjuVlmpyS3JmhKEpQLk4ezhZfoQDiZF3WbsUmcUexC
pYvi3NevlPfWM1TV8NKKlDTXne01t0ObY6a1GzXexPPUHOWURvvcSPudDBWvYlVhYy0iI03QxXMX
Nzr2Xt3Ubemg4YO6di2Z39YQtXcksXXPfkd9xZAlta+mMJLPRZkGJ5q19Vf0HGa8anHtPZrLDulb
lViZaZgi5KjVOc1C9zKtevm1lvBCEW2NJzyCw3k0puINPRl9udTi5jZKxjdDIKrvVY/jbPAt91vf
543NKyKCk1XY7kUnYWD4tNsdfNO1y1m3B3A9Idr74hDxvi1izypW2TCkV40xvRdDED7ZTYAiM5oB
tSzqRK8v83U+VNOKGm9mK4SPiOEfuMnGnzpWsrzMD8BLUMIyvOX2stueJk4VyCEd5EAWMpBezJs+
qx7gfT9pklFX5LdKBpkmooEIZV1hia+dkzv4issRmYwbtGrjURmjkPCrh4Zwzgs5l/ax62JKKfBq
U5w4gDlEqJhU9mhVDxyXfON9kkAoViPGH0v54aM02oXio8I9p5iRUWoWfykdQ16wKQK+6Lr8G7O5
5kveMqsQCtzNXhjeZJEz3mbFfmi8mJg5FJgcpmR96zrWWKNAzvRL0fn2EhU75qfBVu/JGI5QEELr
gjiB+uxQ2b7VwvRhFcEl8Y3iam4GpE89Id17WaA/GrlVF8g4caBErZBXrh0mVznFEOkcZd5vmdO0
l11CtEPPRPKO9/879iFcYOxpaG8D+sROLOdT1PTqpkDMsXGTMn1E1e2wcQXWFl1jfNsLp3l1DHql
eT++uJO+n5Xdk97qQzoy6tHa5+iZ91IYDkQQBZ8iWkTMadp2cIDKvlrHWNf9VJm7eRjgc/DEH4yw
cfdp6gewafyJxaVTwTGtIs6muZ28kheI+JeVcOU5RrILEx08cNRhP8G6/hJXgbkRSfTV1e54NoVl
7/krxKTqVt67mcusOOyuh0ZOr8kcD3CDxjDjuk35ZQQrYw/2hiuGkHnfJmjY6a9wUZw4+BoMqfuQ
DU23y1XGC9tFJG3W1FRTCn7Ig4UgndS+4QzyyIJcXGsx+6e2pVkvR+lvRVnH35qIvKayG0MoLU5+
5WuyYVeewSnG7qhudQ//IBnG+o7MVHgUtnGLPkwekb1Xt3Fm+DcBysiNn/v2FdGHzoeVYGJr8hHR
ACH2pxhv5XXtkWdWeoV37wKlr5OF/2Co57w2YNcW/b5iud0OwhE0rbV5i2jXxxQo1LqRRbOfBqe8
l6y4tOhrxBeoy/ZdqR4SBbVIYwQ5OYuySI7dC8Dn4JAnKTsWhSCkjcA4VE40XFDKBacR8iLhqG1B
/UsciZIkam9KKV6dNmdiE0okI6ukTYtX8ltz82wJFZ9D1M4buiWYFxguPijb0NPagFEWXWWExdrE
+rStXjldI7xdW+uZo1naRVf11JVEQSGPRR8c7dOsTzaCFtaDb/fvyN7UypwpVbrW6U7mPL4FHqcG
j7xDRtYeh6R2mDBjFTkxLpG1GGkPBvH1J95/D/ee/1gl1MZujIOXqrDc0O5466H3bhpzgjmWs79O
I9MA7X8LOIJokC9eZ95SQyFgD2gTGSq03tyoHM/uksjgt8D0zAIzLHlQhwEN50fqO96NZxr2ba+j
j1a7xmPCq/cFkmiXbry+aTN0zXpR1WDmNGqv2ZuRVls7a+uNLxc5aE0H4M+N0F+7oFBHAs8npg9U
JSyOH9u5vi7teiDd/DC69O8Gg2ZcJhqeyXbPebz6i63ll85uuHxaZCHEwR7/i1sn0J6mTgq6w9Sg
/jV7/iOrAr0tE1H+TfXzS3vXjsg7DKIQaabH0vfjDzN7X9B+tPhhaZg86Nxly8gH69KU2Hr/fA3h
B/zUSV4+6tOtg+rpF22ZVXjmVDJXPmBEUBcFWUsHsj4oOXl4Vy3z7T22vukvPqTfXUrbArFMH86z
f9GIQcKzbAPY2GGCYrViHMouTYDxijOp+5ff9xOIwA25a7zQjDACcup+UX4VLP6zEEZ3AJHjoGOI
DbixbZgjGqSjCeWtvRGTRQexnNNLhQznL5+/dOJ/7NTz+Q6ozwiwAjOanzr1ZFWI1CxQnoUVmHSK
LhoZ7fjlzzfxZ4Hg8iNR3CEnXdxkjAV+fF60xXYhI7s7SEnrNhhTqogkcOKr0iYRaZ4wSw+wxbYN
SKzdnz/6d88PSBrPXvDyjLl/DqXwXG0lttMtTZJpKxwPY2i+NIIDwwQU5iRUYBOGne2fP/Z3r77j
koSBRRDIxacK8V+THKdHK0qgLiChFsKsVQ1fsA/Ph8TnqY0Cnt8/f9zvHliHNQacfAj58efIj6Rr
TQtdBh/XS+8Bys2ew7+GqxKYf1llrF+4ksu9RIzmcgJnoTF/vqDz/J97icxzfOs/n80pVt/xNeuV
QfrLJS1lc++Hs/kNqTfNpJFW/J9/7u8eWtJ1/MB3HVSTP8sli8CR5H+Y3cEJEvfWUw3d/IQl9s+f
8ruLyi1cxlcmg8+f4yNd2GXKrVh6PleBAV7fGiCShkxAPtSfP+p3P8hFQAkqha58tERi/nvwV2hV
k52IiHIcWzwcY/NCxMHL/+wzftqNoO3YiNd5RixbXs5+t3fD6m+q5N89HDx/sOl5FL3gl4cjysOx
s2V3ENSul4ky7ZPd1AzKhjF7Sg1WmLYezMUejRwADeERbt/fVrRfXz0MQIQEYq+EEM2D+uO1dD2h
HKMB9Z9YaJtkI/0ldaqFf5W3x0JE9ea/e135vADWIXWUbQU/v3vtooldbCKHqtYUKP50G6RW8JdS
4tdn0WGG7gHU8UP7V7l3lFhy7gBIYoFK1LoXTbZuxHAR5Mwy/vxzfvNJ/IhFhuxbngNq58fLF/VZ
Nk9T2BxY2ghzM/ozYLIH0eWPf/6c39wmK8CSZHGvWLmWZNh/P/K+qAon6oIGrZy57cpvRliu8wIL
2v9h7zy640ayLPxX+swedeDNYjbpk96JFLXBoUzBmwh4/Pr5IqvUIyazydGsa9Gz6GkRmUgg4sV7
996PZPz3r2S+3WNxRP9yqaNyhR6VS+YXl+rQs63s0iaQbvDaFtlk360xdMyfJod6zGH+gWWMGJaV
LkX4DDhGWwN0w1jE9HdrNrTRCmnRAC/sOTtzEDGftdao4VLCTxrmnANtUVoYaJgWca5q17nZpu2Z
1xOEPlQdHWwsFbhg6TiSS5jMH3zR41h0igl2cOZ6Oi+AgS7vaG0mVkOzAnhzu7mJ26eAlMUro/fv
JtdNXgpsrWedcqzIHMrAmEUbL0M5RSDm3nWJI3GYzBqizpZm96kIORi1LuFmVXGH1wSwCo2losoE
yrmBfmNCQk8oU7I8SdAmiqAncEVLtW452pW9Y7aNZqn1wSCOWbqiheddZDZahjQLwuXIer0KogGV
UzSubMqVgLtlapwb8dV+9UKIJO8/ASeeNTNAh4CChUgL85jaEBa9oPqYuC8pgTO9EVh7fvVxF6US
pN4YWsPu/Qu+LXjw5SPkx6eBPR+z+euHW1TInAb07LvAb+09/VZwIpFsL1yrbrehH7UXMa3XBzsJ
ovP3r3zi9aWaI1DAJEfr7ZlDRlOvxZ1b7mhzTZ97kie+QPcwHhzDTX+8f6kTXxKBB6sRvQ7+c1w6
MhflvDl15a7oJVOR3mCIxyQI0Fxayr0L0MVfNgzYp8Vg0rR//+Invid1lQXFwrG5yccmfi+LOtpO
ZblDsJlsxUA4/Bgh9Ugn+dtlgK0WKcNDYUQCmUJi/bpQ0QNqIhJv8h2RDE/ThFDT9EcygnLL+u3H
lHIDwRTCKE4fcLNfX6luqgpqXJejK8CpMLs0Xq30ehgcd0Pj6fvv3kAbz4ZBfUMWOXKOo0c0SvK6
tHEs7JDVWDutnsqKGSIznSZXuYDvX+ztC8jFKG0oDYizMI/dSsh4jdjtCr6ZZj/ElvYkZv97OloP
0eB+UIOofeP1gYZLcSx1+Wqs+c7R90IWnEylhhADW8raolcaVIBsvLyfF3PZn9Gm/KgaPX3FgFI0
UDhzlQT/6wOiIYokyZYrCqM/y4L6pZrQf0pcnx0y2UXcmRfv3823z76NYZlfT1UdXPHoiXQIH3Db
0Mt2WtedEWq+s+2MODH9g8u8LUrVZTgaWr5H9XEc/9H7+pgQcprtSHTTHjSvtPf1yI74/pd5u4pw
FYPYP1Zm5OvHHL9RM0cyu4xsJy06WnR6lnna/emV7i2OMgbqIIysqfpglTSPIzgIETwsHJ5D9Cmr
5dGrRoJTG3Dsy3aBA69jIHiEva5GKTsGTOkP/NBmUgQYrcJ9tPTmoGbspXvbdhTRPmeOvMFe8TBP
jrgLuizDpI3l91AWiMp0zpHFuZ8Cc3B3ICucDz79yR9GJSQyDCQE5viHQZIQ50w2CFMl0n2dTkC3
tJE+5/s/zMmnDF0lLaXAVAk0rx/rAkuDW0ZVvkPUTBJ21e90Qj98r/2oajnxwuLEo7ZlHcJ4dPRT
QImxwNOWLERjbSFkCeP96Orj5v1vc2oFIu2FNpzPoZx79/rbzKlujlGnZYiH8PgS4qdEMRBIsOl+
7VP796tozozIRNkywDwQo/P6cn6buD2Cq4yzY/hd3TuZuLeFDJ/e/1anXh6ftx3AIv0bOIavL4Py
ugRKwMuTJ45/kynPtxE63xm2VBsZOf63Ia/TPd3C5oOt6tSahyLWpq4OThx6aJ3qsYXvcBdF5nVb
ai9zCtsofazT+Z7l+oOrnXrgOfYAfLQ5Wb5pkuGIRkJaN9kOE2C2JafGux3M9CMvo3HqGeEmQsWy
AVkiX3p9N4POHDvMz9nO7wb9MYn1akNuIno0uEk5szlv+JQaUJa7qu2vxVRmVw7Iim1MZPF6nmoI
cxFJYoYgCSIffPQYHVaVD3ZS4+Sd9zhh82ZaDvXP6w8pw0Z3hqJgtxltxgSteDHaoFqiKmv2iec/
keNYLz2C8i7yEmhPNvQgc7DFxCg6yKZsz+qhwKtBy3rhAoZcBDHf4/2n8sR9ZKZNCepBIFH14euP
mHt8BuCA1Q7X2Pd6NtqNTsB1FeboV6aX96914nYYB42xoxq1VN2vr2UaE4xFv6W0D43vOg2HVeHo
L81E0poXlCrrzW0/qDBOvHSGwcSOioYd601bv5c5ie0AG3dD6nyGrqEtTVQ7zDHkvLBIcvkk5CBW
qDH63e9/V8Ogi0lHigLxeKW0ySxMpN9UO85qV4JcTrrS+S3deGJos+gREEr0wdN26pekZKMNYBqc
fo9JlbwrQ9vY0Kc0PRLLyehRJZRWezuIoNgVLgfp97/hiT2HL0gNhQ2Wfu3hDf2lbQogAqduxa0d
eyCDuY1rEoqfgJfueP+fSxG+hSeQgpHUqNcPTu3ZSVuAMNgZQVXeOLmYF9Jr3fOkM4wPlq9TzyhZ
XzyeNsvKm/Z3jySunOkM7Jqie+ji6ofjiAeYY3KRRJgkO4IAf/82EiZnmg7xZlSIRy+gMTJrM5u5
3M0K16Z7w53sJEkRrvvBhU4szLTUSamz6Dxj41C/5y+/Vz0PKMBCjoB55DxFI5DDWTx88F0s/sZR
Qf/qGserskZwsI2/eYeg31iQCl6fNU7j3JmdCxI8H7C4kfO+cAZZr4ixiT5Vg/QQCzGr7XyZ0fzr
tLUsEya92CzX5Kwba9Iz8l1itfKMMND41iTpf1lOEPXCWi+3RYM4i9PttEQGG+5jBxvsrI/jjWNI
tLop4/u7OQCZp5cG7raqaOSWSLkw4AA1RtdprlMdVnBzyyyR1zGQnq0hmwnuIBLN3oqLy16T/Y6w
o4ekypold1ilZdE3XZB9Uu8QJ5K7NpDFEXaxg1g4G4g0s4DKJ2m3ef/2nno22cWxFjI5ZE5xtH7C
qiQPzuXZRCb8Isb2xY/ra9vSNlZRrQFg/O3A+o/BFafecGpuij3a9wyEjq7nxFMprGgqd62IVc/p
ajCz/dCWHxSvb1t+Nr1SBlv0MmnTHUfs2WMWW3IMSAbWs9sagCGaQf+byD4xhL5EkLLsHPNLJMsP
jkzHueJ04NR16dJyRzlcHxdkQV2Ioh4ceiLVNH+OiQdeQGbQbjG6wN9BM8MZRzhFuG6zXqzyEpEg
OCEWcmH2eweVv5MO2t7SAX8arV0uQ4ShPHD1lnknE+wg/QoRgoP6iBSQzJdoFbSGS+/Fm1eREd4D
I2qW/uyQDdymxAC1pGyvUz4PDsL6B54P44ag8Xlbj4PY4Ojivy9mjMxNm649zTMfBSlRH/wUp35x
F2usFzCG4wdRP9Uva0SiN05RZoQ06+3LxKRwAU5xmxlt/8GCfmot+uU6x4VRX/fkbwdDufOdXF/i
kO+WRRyv339dTm2ILoE1zBWYt7n+0a6hC9jKAm7GjqETaBBSIDiMP1VZjKa+mT4wnZ28GP1KziwB
7rbjQ4QrWYzKnHdFi92Ck+i87e16gwIULXWbfHD7Ti0ELm1/dgsse2+K33yaLLBMbbmTqbw1Gw8f
fzg9Vbn8AU7xtojdD+6kceq5UDNvDrBICLzjOc3cEArn29Rp6ZjHuLxMA2iEHMi+cuxVZWnxzq5F
u4Sga90lehjvpghTQ1QlZBJHfrYhb2r6hKWXNwojsj1/cD9OfjwWRNpI9G8ZX79+bIcxJOIupswZ
RP3DCqLH2OzvcwsdyftP1MnreMQrUFEShnbcKm56bYphYBQ7TqI13Zz2pZw0cko6+cFGeqpspTmF
aENX/8c7eg+tIcDBgfZy1+IZiRskrkN5KyvnLPWN67wSD0UefNCoOPUA/3LJ44I1nW2YgY5e7LRh
3EZd9YOYIsTt7pms+g/OHNap55cTKUMyykfOwkfnonbw7XoevYJlxpy+tHH9J8EYRMGTOLGkfRst
tZr81IIVeZ0I5TXQDKXMlIj+AkIRbJoqT6FQACATxwKuNnxGcSvvwQ1UK5+orWURNv5m9Ab/0XdY
NRdu2SCY0pqRgDHV2qzMP/XBxM5CAMxY61/SqrtCikPuESVf4vcDGCQrWXfFZN7XiK7Z7E3ng6fp
1F0IlFOXFgfP7fEAlizQBkhATeVXw1ZsZwNeo/3k1M45PVNoENPwwQVP/cTKmYVQxqPZenzb69SI
JkExtEuI9EMX15EkAF+AYBNiIcNFozTp778wB+3EUUGIYgYMOoAy2mjHe2ykTTlT0rzYucUcLOOh
I2AnJmqjtCbnPK7y/LE2Ab6mNsrJg13AjyHhFR286xZJ31Yb4E98cBtO3HeKDWWBDjAGvjnyBu7k
k91u5bsMyu46lpN7WcaUjVNakeEqiXRDF/n1gxtxoomJKoGuj1q1gZiYr5eoaHTmOux5o5s5RMpK
INkGQaq1aUKygwPPBdPtOignnXwdRDJeTsxkcF7Yxur9D2KdWMOULxw5hsExh0zl1x8EUFjkFm1S
4FtOLUYjyteQWPl8i7a6dM65M96e1BHnHItVQ+AjTWRDK5ijQizqbwZr0DfTFOqfY5vCG0yz/pmy
uNzGA48UjilSQsbA2SLJ/zEhxmbJ7te2m8ZrtMI2yR9luyMPxwMf13krPzonJs+6z6xyvOa1xYQG
4Gl+iv0uOMt171nvpuyDg/mp788EDA+6pyb0x40j2m1p3rQW3z/PxvsYWdpudMfkKTG0ePP+vT51
KYTXaA1wo7NtHBUgDJ2EKNS2FFQQFmrhKzffWGdnQZxHT+9f6/C7Hb9pqvtrcXplGzw+/peam5OV
lHA4IP2BeCAGxpi9ZtvYhjWBDqWXG+dGpYc37WgOV6apRbfkUQVLG7TbluTjf0hM//rxf0mat5jR
sZ3/O0rgTXzDPW6C+F+rl6xq6Z/99Tf33//7v/7+hz+JTO4f6MOYguMSRLaJ4O+//vV3igP9uj+Q
H6KZIdvhiMrk/HGYbfmW6r2S8ffvtHloxjYnOGRYqhYmFuG3oEzoAVkmfnncmK9SVus6bR+eOTVx
fb2MBHpTtmEotHObFOVbH0nGerbxChQKF+KpybI+9+Ydcg5gIgorYijAiG/48SrKgI5MCj9iNciS
DdECj0x06CTkP5fIGECWEEMZrzMoJlFt7eyMA0ioACc2pJMB4slggj6Bn+AvNYVDYV4OGKUBkYKO
guytAzdFALe/bxVMBW6ZB3ciKq5sOqwPpYWcvfFaezWRt/Ndh8gyQWZJIbQw8se8H3a3UzABC6zA
uIjBgehCgltxR6Jyd1bVvjiHk9MjSVEYGNKOE0A35Qj1z4XWisx1nSpwDMbuYNM2wGRSLObuKuJ2
XkmXGdoC11a46kfFoPGI4osXk0LTzDqQGl3hampHOBe69Hd5bt7VOipoS8FtCig3pNQUZPYAvol8
UhszBcMRwg83rQ4ghweGwFMFzREKn5MMaOzxK8GUaYvzuQWy4zmad1Yo8E6oEDyd7dWb0QSeiGVG
MXochetBwHpPcKdYDVP8CA3I/DQUjrunid0/lwr4E+OWXumTVYVXtZzgoGBzTrB5Ci029HNclNZ8
D7CI+KZ1MlS+9i3LR8ObF1XeafOmcxuIWV1ZNfNSd9BfYHBrRYtTLp3uhFX6VxAgdYXsEyjO5NSL
YVuYjdyZnjNugRmXgGIM27seC4XY8Vq9XUzEdMctwfpkUy7aKHEuvEzqJM+OOJ+0bNY4YIPFyhdp
Z2dXoJqxqq60YhyjeVvVcpbyskrzBIoegTZU5g4+ib7xCKjtCQwszzwQIK58JlnLATGPiT+DyVMl
NLwWkmiDdLgN26zYlhBgvOjaIuK1HzYY7PRu3tpzLdu7oJnMyf006F2j32v95PrRmi4x4YcgFkmk
MDeor/wx4QO4FOLj5ZCUUy02GOpL0Hm5bjxVfj3eDqOY2SfTUpgbMzFSzG4a2hyKVPQ6Wtc0wTpB
WPKID0x5N2YPv1HrFuNlZqD4XZSBwIgZiXlFPHJ4B05Zq5esJKJepFkdPxL7ANBeSyfTWBb1pF+j
B3T7Ta55A4kGIq6I22zL8mxKjXhXlTm7/uxZ0RK+4nQvw9iLcPbL8SlLIGkvHOFaX0Rsm6s8KqJr
gvTFtUsQ9Lrta3InYqMctnwA/XKm9bAuIgGmqcznHbqA+sZtZPkYjCTNwYcxODXaU6qSbANDQlpM
6fb5LvSU2tNoKTbseIuoHcGLawjwFrpRevzklPugWomcWRh9TPSt3rR3Xe+VNyhtIhyiNg6w3rkO
Ukz0YV6P5yRJUekLLZqfD6v8P3lGH+QZsXeoIvQ/b4hXP/qX76+2wr//yd9boWGw31mgIqilXCUL
51zzcytUZ5ifEUbmH2g7ybTlrHHIN+LQ/BO1ArpFp+jl+bZp0TC8/p0II9wTR5ufSxOWy9BpIMOI
RUcdtH5pk8WtPfac3KxLL2w80tds8NmWoUmSjnMSx+NCCE6V1Rl7pzCg24l+rc+0ggaOQltMY+KC
wOHO/IwLMLuqvByqqhh7y16ateAB7kD1PVq93ZOkUshVGyF7iGuU98ug97E51ggVyY6AsLDthsm4
6whCfS77sL+eZRDiE8KN1pF8JFlxRSiHTVKgDPHIMCeSJMN65pGKsHUDPuKijtMxw55Y2elKm0hj
s6fJYxw64nXdcXyY8fhkqf4VnoIKZJiy7LvwNHGdRPiKFsNQjNdY15uIDSfku5PGr7ruLLrevpqk
PW/QR431lrWP/6/VOLV51vnEcghS/qZ9hLuHHJtiGoG88gErbL0ztIxKEK57a/o4cAI7je7mNGOK
CwqPROu8XQ0xMbBs+FW/TRkg7AjCKYm7sCui/hW060biMy1Xmi3Htr4EyfuprevWmwFHQjJpxY7w
jaTbFqEZWd7WZ8VDYCkTfdYxNBWy1JcZgRZXrOIFTd+W1XRvN0bVZXBWRIzRieoMa+468XMtH5/o
jtmNddcTEbiQNO7rhY8tpce8L3o7UAZ69sYFAfGSfBi/9qNFp6ZP0dLR4jS8DkGZkxlC9ujA9tta
BNUKlqj2ooGqQ7kkdKWHJY7bCM9NCUga2WvTqweHyLx5TJ15o41YJhZZ4Q55f9a2XVejJiU5rrXk
QjZNP7BjZIM5NMbnKIxJynlmn5lK+Z00ybYgUiSb5zz8a/b6z4L30YLHwIRT9X9e8C6ThoVJJr9W
/8xs1T/6e8nzgz/04Gd1r3BSf693gfMH+Wm0UyhA/nfh0/9wmcSCKWIWi4RV/Z2fC5/LwoeyjiY4
xB11Jvidhc85btxxZma4jBqLQsRC0XAcIC0ptEUHr504Dn0UWJ4ilzoYIzVRVrVr9896VHhwFJ3q
LkGleDXTFQCRXejkKwRdujY8lYNE3Ma0hrqYXcd+SwHlaoC0A09uxyCxztqyMxZFnwDMcPzRt+Aj
BDYxvNngQal34vM+H6oLPQooiyszv6hjmd0opOC20IN4G0LtJGYrt4mhKTRMhKQ0b+cklvuMd+6y
ayi9ZzTX2pJYDqZ4xUCyMjii4Quvz5StRg/viEWwPI51s91BEAjvGCPYVNN0RvedCouZqxcvy1Fa
ZxYRc3L02zX/AzCXvTtuYGu610M4Ut4ZbsB4Q0VS740ptHcZNtdvQyXFn16dBNdWWvp7qnD5IxqB
5BFkXBs3CR5r7LWWvLMbezhLM085zrN0AhKVmj9SvaKqdVI4IjlGBrLtIvcq0svoHGe49q10kS4v
DAJZr7RZlPspEZ97Sigyx013m8V+/ymu2/Y+CFpibIFOya8ga6LPUsuygEGbDdvUjdIO/WUwLzq/
3JNm6SULU6GaY4iP4N+J0ngRB56zaQ9P9LxMbnKZfwXk1+4CRYE2FA96VmToRJfX2hw5Z5ls6zOp
2NHgj+j/OR65HqCNzBXxcFO80KfOlPyeUfaZ+BgObdyljr+myNRmY+XnEzjWpawKly+qONaNQlob
Cm6dKsz1KML8oSrt+Clrk5hJclkjeJ+gMa3RIBHloh3g2fEBpJ3w7JGDBWWxO4C2uwN0G8lEuIln
MnJI/9IbbOXguXNi7SIIkuPwZ3Lgd9ejVTItzhsmc2lc3iSuAz5UTN5FJKt5RSx0h8PZLy5rgjUu
TEbY0zI7YMOZgYAQdxRNPDyAxYMusr+KcbBR9teOu6UQ0KAQ0IOnIxx5q14xykl8Nq7mwgluo3DC
f4xdAeoGqbHAzV3pYBYO+m/EXGd7sFR44Q9A9L6BjQ6ydTzHAobrPFXs9EBR1IEZAVQPsZ2la0zN
xncx6E23iPUBVO4BxN5PmfHcBnlYLkld7m6NrhRf5KSbS0LCjJdMWoSh91M73TXELvs7AtOZ60s/
QOsCj5gjuDVivzwA4jvFird6nfpGj+2vnSsYsho2D+2S0BdEkVHpf0mB410SWgGAflQseli+YOmn
VCHq7QOuvlbkel8x7B1Fs5eJ/VXT4du7tbQuSSeYfjgcQwXPhFGV69APy89p1DUG/vO0JZkrL+Vz
6zEKXAAAqTEyVS0Iqr4rOHI6wUVsju2KFI9bo6FjimGC91nq+NNhothrP6/nZYG0aDH3Solo18nK
joNuPSPoOiOsyjtz9EY1GOLU5z7Y6bbqOlY0iRkHRzdyqp4w6juTVOBtlejZuNKCNrTXtif1Z5O5
FZ0TFtPe1MGGBmWRpFuvrfM9yE1xldmhimerrPZO+ih8CWUuUg5XKUxhYbQW2vM57PYhJ3ifwm+o
v/Qe8XA7W2M8QhxVFC5w5TbXdiO1b5XjEUhDuEt/M4lJY3GZycyutDSQC0Z/PRI6krrcYRp+iDwe
nie7NC6tJgmLdTuQrKViXcgMCYBQX8dTEGYrcoRJE4kHzmKmNpjkp9T3UQahG8EEsXEKYFnkmVi5
MC1tqs5VrzCXgQJe9gp9mSoIZmXYYjvqxUNUOt0Wnl+4UPnN/YKQduQhmoJpBi1YTaED2Jwtxdrs
DQhDldUVa/3A4swVlnMkjbrvzpHKu+h0UCTVyROB/cwtJ88uwXr6tJ2AfMbSMtoWeIXif4ZjSFhJ
kLrXRjqE1Ku5vHPhod1xCohuWBZpOZDLu++j4ZFWUHknmLHcdUYTmqCc0/BxIKIb3gk154IQoeEs
hnnz6JeuySLF+OKOaKTyRu/G4oYhkNjAKCE8OclsuhxFs6z62VynjiSPx2C3W47FlFx1ZtBthI8h
lZq5KOCD63xcN0Np0OQxN4bQTl71AH08ahX3Qhh8/HlszUsSmkLUUXMb3hP/4u6JwRhINNB8sYhh
d/+wZm26LrWoI8FMExXpHVN4FUCbuZ95xvcRX/xbnQiY6iSSbMcWguwYivlLxtANUaIguTUy8mmT
2iR5jEaLJ6tFQ5m1DutRlxgzHOaZCIsECSMc7BuRdxyLhGldh1Xe2ESbZQQNz+G+clPzUo5VRHjV
bIMa87vqJpo9KI/czwcyIowLYrOxQNqaR7SG1K4zuHPW2jQH8hmDOf4O9T2h3tcGbSHFWHMdItHP
ptmbbs1MDttgCoJ9b3TNowwrQvANp9/xPrnTAt8VGUW1FxT8RMRGL7DR6as2JRB72VmBuB2IPCUq
I7WILmOQAGgnIbtN5PY1VpYQpHow7hs2RsiLdNNJhf6mV0nwzWgsk6wOsi0+J10ef9GHMAPKptXb
0oo1oqN7lhoev5hN2s4tZ6nsipukT7MbdJ/Dl9rzhlWGTOTZrBLSviZiwNpYLZpMhE2g6RhM5rWU
plndl1PwOTHJQlr3JN7U56iDOmOpl74Zkz8yBM+JFmb3DjRfcePKBoc8ln1BFLrrZqCEUkPoF3gT
EvaxwCh1AfKKgPElGz93vjJnujkiWqGxJ/rPil1vUweut4xL8keXaTTczoZZpeetJNmEqHAt/uzU
lpO8mC6v+BK2pe6s5UBitEs/i5aVe2kY49iTQxPR7O3OeGRNmeG3K10NNVM4P1P20jbKtPJb2o/m
Y9B23oMhIsK2RPIgSm9aA1wp9p5oEM12fUGU6Xjn5vMzCyBxi/FL2rrPXjd0X62qoYKgHR0tGqd7
9gKM+q7n5zeAItekdWgX/Dhk60nik8qsFX9as9OXi7YWKpxPWKSkJF2S72Q1tbeWgxt9CegmFota
BlH04LudXBfo9W7jmXoH3+rgFNrin3bR/2V+Qn/GpXPzn09PVz++SkIgXzeM/vpHP2cnzh8MUw6O
PoeBq63+3s+GkZqdKLPzIRn7MCD52T4i5lrHOY7UzQu8Q4/o5ykKb+ZvJF4jATpqFzFvZ0JC/4pS
XY3738wBO41Vlqw1iyF4H3Ns4AWGkmeBrZ3Ki95L7Kku9olan+PDUg3ya3hw1PrdqJU8L3wW9ZKP
fynVSm+qNX88LP+t2gnMw6ZAcoK2AfPQfbbVniEP20evdpKg9ZMrU+0u2WGjqdWeUyMsWRIwZF0R
iOyAlWVv0nu/YMvTy5tW7VzBYRODiJ49SlJfzuzDJjeq/U4HB0hyb6yZnO+q4C5HWX+HnfyRuMt5
T3ILu6baP124J3dsy/JujKxwY6l9dg4h5GiD1ZI6E8zLEc6fytwa1yQiAURJFLm7UwxvT9G8kwPY
21aMbyHq5oYRV/zE5KWblrqigVsRXPAg9ox7mtiwwkeXzB/dpk+m6UxlJCi2C180n+jCkCeBXhvo
uN3DH9cVibxUTHIdOHlGMBppoIpYTtsluRBJydGUXLfmS3KAmwt+w0+5Ip77Qx9vNEVBl6TSUk4o
NnreQ0lPSyAMRPbCTidblHQQcOpDlqYbjy7balas9QbO1U4fquFijElJAeCRXMUHPHurSO2T2nEz
6mAsvZl57QOn200mbHdP6MOF3TAnYmpovaSKAZ8GRnuPvobY1kIx4kuzblXmsunvIQ52lzNr/EYY
nrYqw7y81Vrdum8VdR4rQP7nZGJrNRWTnujR8rqAB3RlgXaM2EY/c6+oRuHSBzdCke0tmZDdrWj3
Zcu8ZyizeTvojoZGV44cIprm2mjr6iKl/bYMoP2IRcqDEy0CLQi+KQKSXAppsCxrs1XmS3RkGcKA
Mr4tm56gaDcQ7XrC67Uo9Krf+FCJFxTjL73Z++cldJktcQz1lS2NaNmVZK1q5twhhoxgMhsaeSRE
9qQXNRJh9M21v9N7N/+RllF6oxMjwDMVzdeZk9ZMOZxQ++bTLygWYdQYMGMGNx8XdFy68zJxPbo/
xAkmGYEEwOjSVarlzufEKPQnOabjhRtk+jq2m+4y8WqOflUt+ltwJPMzyCAmB9phiOAk0QMACefa
Z8Ig1aihV0OHRI0fTDWIyA4zCbgxzCcMNapwKtHR5lUDDPcwy2iGkrlGokYclhp2IAqWe+cwAfEP
05DwMBlxZVg8sozUN5ManJRqhMLJxlknaqxCvAETlk4NWzw1dpFqAFOoUYxUQxlXjWfyw6SGd5tO
5mF+M6pRDlUCU51aDXhmNepx8OWfdTObOzoqNQvqNZKHN9B89es0tAzEsX9NjjI/evSMknmS51Yh
qCohQESXCcF1c1F9zw9TqE4NpKzDbCo5zKlSNbKKejW9Sg+TLDL8x5V1mG/Nh1nXeJh70T8db+kl
G0/yMBeLalMyJMv/GplhXDxM0Jj1qoGa7OuI8Vo0HIZt42HyBlxbjeEir6jbO2LMun5Ht5m3/Wyu
zUabl62fFmO9snszG+5lOkb+N0hiYVwuYy/XB+dT0acDCha/djQoxB1xX9/BMNdGtiU8QUo2Lja3
f7qoH3VRlULn/Tpg+NfupagbJss/XrVS//qXfxcD3qE7yprI3OiXTqpn/uEgOkcA5tPK9PGV/m8/
lfJBeVzJdlFlhGMZ/+6noqIgkpv/Ob79gwnW+p3KQO37v2goVNwQfwjhrBpM+W+Mh7bmjhGHvHmX
lU68tGY8EqYbPf5yU27++nPv0zC4CPk7uOH5nm/U9W3Va3UQIG/rMpNgeq+ZV7EHaIEY7Hb9/qUo
q958HyT1rJQ2kss3NvWqYEVKI+Kdxz4hQDdPsnMiCcKFUSF0yKOk3ZHQo0HfdGwS5Kfqg8u/uZ34
XmFMcRxTNiilcHk1lTPz2XcG1xQ7mDUPAByefNLU3/+G6k+8+sXUJRwstgGV3FsPp5Ta1OmhIXaO
MTyMjvXYBGBnO1yXpO4JntJ/l7Unfjms228vR/Me8Qxi44Pq+PU3siJhu+Dimp09QN2MssKoicnW
irPMYTHOe/uTHQ6CLlkkWp2IyCol4pajMV3tjHiuFZVTsvDMiE2O3hRRsQMn3mUPU0SwAecRetom
SMuFKYwaxSu9IElRyWy9sL6a6bBlPW7/LG2flqhsdZMU9qBealPQFWA4SusqFl0AOzmzVp0+jY9T
Cg86caMBCQBVVryysZ49uA5iN1h2FZ1Bad2GEXBdp4Wm5TrAnntbokKJ2uiqg029YLkOaXl2mCto
wG36bp73bCiXXar12FyKP20vv6sS+5s7+7ct7eAleX3FWa2PX6KeHn0AkG6tOfxN8MHzKqtnsc2E
Q9ZqaRAtmA4/ZByIvQc/FIuVtkqCSq5tE64lFZl7NY6UooHmhmdMBh89DVB6GiftUjRezeG9/2G5
WvAwlk2ymow0vZoDET20rp3jfaeMDPpo5VW03MYh7AnLycN1qo/xZdkAiovDhR7603DuRLqbrQep
tZPamqKA0Mu0GzdJ5QUPwuv9VczxZGn6iXdRHwIjy9oIDeiYUrqf7NLTnuKsl9cIpfg7/jiaD9iK
+/NcJt1Ot1BtJlLCCTAFwxIYEChb4FTDPRQ4lwZaHmx3NGYqwqDTgQjYntb7pk9y/dGuIA0jtxmX
WpyY3XOX6IJ6S5+MC40AmIckFvO6TAgdD93CXoGTaDgvJ0awnzUZXkCilLf1XMqbQjYXYTBZz2RH
tA92Z2GBRRp0aYyWS/YSzwINgWTTteW4LQvrOc6kQ3Zt0kWb1LPGnd0kwa3OIGILsVSqYPTqpsun
lUlf+zIaqbloRuf6hsxY8YxKizozcWuq+9GBlhjY3TkUZgB2c+zeJEwaIKxUlHstprTAiL7AuIxp
QDlPWBfP7CJU0/rhFsAznmFG2Vqfalu7AGHaNhzTkrhvFn1Hy0MLSXk1LVpB9Dnz3VQQGOPUDXow
hJVAfSOnui4mwhN4oskRXJB2qt9aoZheGo2xTc5Lc0GMtgaCxjW31hjEoC0pm1YprhsGR8JbCV1w
NURbxBIHGlGyFSzSTVjH09mo+eGzn7U4jfwIUXwYDudjmiKWI2l56ZKnvKWUBp+c0YwgJy1a0Dvm
ZODAKrRIAz6bzViF6lr+JkzdAPhYlXJuANboevELk6ynwGAwF7WtfoclWN+ZvfWFjOgL4p4iMCk6
zUaPO20RhtTaVQcAIpOLmTjfVQgYbyV8QwGF00utETWJEGG+KsX8PQGs7jNgQKjmh1G/D2k+IinW
b8ep27Q0AHdkEaWLiunCdgYmtsR0ID5JQ/NozjWDhnBWkgRtVtZL0xOJVMW1u27Gjagj68Fx6mBZ
Gpks96XXNzedVlu0oHR/nxSDtQUyy1HjIPyJO34hB9/BVZhnrUnObT19qgw/v/gf9s5sOW5jW9Ov
0i8ABYZEArgFamIVWZwpUjcIihQxj4n56fuDbLUteR/7uK/3je1wkEQVkMhc61//wIa0XBiTB7vA
tF/aimmG6bmaPzInCPI6ZLylx5ckQu5jDgBGkzozz2jNhswLozyrwr3IB/MxK4goMkODsYnbwv5z
NaB5BpBhprlXpAQg6fLImGnU1ulN8UrCRw2rwhqua9p1z7dz3j22BHmdzLQZZGflF7LAhxE0Ktug
MByfKzpln2qIK+teOhPzIXmBcEid0g+PNuWzMTb6A7MlcWstRH1YuWdAHCtS5eOrYjFfirutLFlf
BpTnd2gXYKq4OXCbyyBrnfTJjpHDzV5S5TRrOawzMQl4FeweudtAXVkccZlb0AoBT5eBltHVDrhE
rJk6zhtCeEDsweO5N6GdXrip6yCdJSaqtJOCga+YA2eYkwPKN3OdjcYYH1XVqULJf7CZxFzLBHsE
UhyiL+5KBkvmfT7H3P4hnh4Ndi6ycz2XznvOHyyy7QNbN+rc17rMvBeN3Eq09p+xOhJfpkHGZ9nK
5bMqrU2VJZhYpsRUnXuj7nZZgTSzYxQEszRvyQhkkXF4fpSZMoksbwkVjkJ1wfk4XgypxZ7RTJga
nDoDOQiWf7nqf6sr/lvk/0ORb0mq3z9VRX8hS39OFKG5Kin/XOD//ls/uBLyEysM+TRGQrDsv1fy
P+gS5ifSzZCfQIp2scdbS8IfcJ9DFN5qSIk2H0WbY/ExfidNrFRp7GshYMi1+vqXpImfS8ZVSY7G
dLXksfhrIDO/VqWGHme9HcuTF1XtoS2MVZpctjipzhhkd62yf2sY/0fV7n+6IKxwHXIWBA2s6n8u
GjO+dc1U7ruKyN0YuDnuF6+fbiSv8CEiz+sf1Fz2T0Xqb18QaQ/3C9E8mtBfxFwAeouiYhYnp4rl
a+pxAfAK40HZgDZ/evb/oSL+WRb3/VI8ap41zl50GL8CqW08xliJGeLEQN1+TZyU0LqONGJfUuOe
u2XxnpwsNc5taE93f3/p//AtWUmw8WnUDFqMXx7j2GTDrGutOCkzJX8Tmzb8hmxynwsSHop/kOr/
EtT+/YuyAg2UI5jswP3/5RlOjMqwg07EaawkF3LqlojvMSWcIRg6J4380krr+Ah9WaFsRZijnoVR
5fFmgsIc6Gbp/YNY+q9fX9Kjot/Cclviz7g+mT8xHgGAGENHoTi5o+DregAme13L+Mf/37UQZ9HC
sYRZOL8sqCi19DyeZ4E8YDTOvdDW9OhiuutTs375+6e63sc/+rn1PiOFwIYXKABy9V8MyJKubjWi
msQJ6P1D4Xy37c1C+4en+Z/uHZsQcZRcjF3ql4epD6lwiBUmUodUnFPqDoSmurLWAmPJ6Kz+/hv9
4vn721eiuzIw3Fuhi1/9JDBpNYZFM6xTaiZZsYHEXp2MUFPSz1tVv7hNZr8KOfOSJt50h6+WdRER
lHnxDx8DjOQvd1aw7cEVkzDQfl0wIb5yYSgzcYIcZR4tvI8ggoVkIdeaYoXSGBKZkZmtRPHVzwbG
Cby81NLJnh2kPfz9p/lPT2DlDwtvfdJ/UVpmOZPFIqt5eYdwutN1fSTOoIdsyjxv++8vJSWerAY2
XGRerbOgP70oU+22Ves01imBM3TneRGvLBxRtnpX8iT+/mI/b/W2iaTsu9Ehdh5c7i/Lt467Kmcm
Ap+HrMPF17S2finRc70sI3lsQzmzO/z9FVcp05+e63pJSIbrHEuymoHcf9kHsV0jHARl5VEPyQ+H
BqtRPraKQeyoTXeJCnmulk0iU+ym5kMS8UoVU1edHK0kt91NZHOAl9Yevu8gCFJqxQIwk4XABm0x
UDFQEP79R7a/H7F/vOU2Bz8QGO5xEtTmuwbz52cClTfFTcQSR5XrxU5fiPOuEqntIhxBer/SoR9H
QZ6nLcmLTJRmucUZUd5S7OfFdiapUvlhEfIgQzvq4J8U3fsEwUDix7TwXpmNxs6rtymMFXChjDY0
YnLRxO50l8umPegpv9biW33hMBcHlklN6wJTrOalG5zq5EbCOrYpN/A7z+8Gu0et3eJy7T11S0w6
U+yFjYEZms2fVk6M0U7hxTKD3ZRAP4z6xJJ7CNBcA3Olk1Qx9OoGzJExl0Ad1Sdklam4WjmDwqhf
5srplr0WLp48joSanBQDwHYzt0YZk/IWd+9ZmjcvTs046VgYyXxnMM67gQ2pDcTHZVHyxaBHWMhQ
suQ6MHcZBTYkZb+UXSZfs8RktYvUtF9nyAfvyqjXE3oY7Fe44eYbeVfmYWic5q4lIZHwR6cJnCRC
BcT+iwhs9GxOGGM2jAfNanhJJ9e9FHRRAbwy7miYhE+oOEk4tyz13iocgLXKNB4w/+X+eGPo3CkV
LU/mYKv32hM8J3jR3pPBfO89KyLT9CVyqu2iIKcFGLF7TwRS8VNaOFsXXggZ3C9SbCGXjvsmeh1W
3fdTruSk3tVK5vAxi7hND5EgQxZKmcPKFrGEO1mUsE+O8VqYfE+3i5rCu9RTc7ojkFDikqRrmtzY
ZW6ciQll1WS4Jb06MuNuzmlad4BzLmwn2nhHHut1v9QGCA97JQb6L5MkqyawbIdg2bbjXJRVzPtX
6dEcQUhwjXOMVJdHaRedi8DLJY7cmQXnTZeFtL9GabGWQTe8J6WH/FmiSdC/a9D+a2NF+TpENNNu
RnZs+l2Jr0aA8/cC3SVfiIBLCvt1qBr7lRAbz/QRr3v5xp4NhPfWQsIqPu/Oxoyk+FIOQ/ngLsl8
lTcD7aCawIzoUA13Z0AJPRKINVxEOcoyqEzTBFtzqfqNrkL5gDFyMvqA5ZDpHQRhZxB8/VSQu1iD
bHhekNjE8ky2JoK5XOaHzKM77QEF6mNGZjyVkcxiIjlVedvVClvsNOyLb5Xddh8uwecXtun0ZywO
e0gqU4paAqVAjb9xzsY16nXLTdDm+lnmWat2yp7l27Q4xkahebqslN5GOyTlDkhjDw8Q9VVJtFFf
nREQGSNMJkW8F8mmJDSiPJhlLPdNOYcnY+6cZu+qUb7USdHtmNctX0BKq6NFeAyBUKNYvpR5k21t
21wCZQw8RjckiDTLxvJLiu6hI1Q+VptMb539WoyqVTu48mfbQts21IBgVGaxK1xSfdmYQr8ElLrr
M0VQWdbUF2lLANds9/M3INiRKOREQ+ZYFc9JNogANUDn1yWytrRRgMZZS76L4P1IFm0TmkUc9ENr
7Iq64g+52pl8YZ3t3wrBqaCExgYgUm5VXZA1jFVsv4VvE1Xrk6/HSypd92DChLU3ZTKM4FKkBkGA
AusVfRRfuFWtgrxThMtXs7Y1i6p/rDPZ1MFQql1vw78pY/0td1T17OWJ6RNdM+2UFgI853wOL+yK
W06lJePBL/GlFA1gTqTzRJ3ITEmy9GDgdX19g/SbRa2Bt2NwE3bGWTNTXgml6Bi2VU006YmkIgps
04L7FrDbdu9Rq7MhVYtnPMw6rCdfR0n41OKcFxE9N9n6lhzdCfpQ1eiDXzjYb+Myp1UvIfDJDSHG
WuDMeYuXh8d57PYkWZIeKwA+2nz9a8aEV0qWdGxB7MYUZnXFbjvRR2F/SQknh8V4GECJGkBkuzmA
yaQTE4isfqlrli3pnUOlSB0pc2hjWJ6SydmPvmFVZsU7H6u6+GKnsVt/zPUgfIW0JCS2rlPbMhXj
t8IdG6QomWZ/9mToXQCQqwNJgRHhpFOU9D5ZxfFXNXSvaU2gjy2SCO3NzPbxjId5r90TqVpZB2hn
7nlo0ySQDH62MekIAHty2c1uWT8ucB0dOP5ifBxA5+9kVH8wsHmeTGFcA8d1B/ZVJw9Mr+23oq/N
96iLo/clScb7qHd4crzxKf7vGfGoInLGxR/iZNW+5ooYRBuSyGbCQLOAX8E+HmS9ikYSjCb9hCXe
fNWgq7kj0COBKgh1xPAlTyENKHa8J61E4rmFy5hfgbCL6yVZ8msm7P1dkbgNnHNDvYlBI+m7W6yv
xKiBC8t6MQniNRPpKxe3rwxOnz8Swun5+M2yXXihDarriuM8Dl/DWhvvxy7KIFP3+lWLeOpLNsos
Cto8RoKflkbiN7BIzp6YE1iRtnXUvNGTcDYj9WomY30q8G8Ee4ekYEhdC33RqaLdG2x5O41idthM
+MtBnIXOP+1i/CQfZFbX6BeQ4tbkPF/CsCcNGqNMnzHF+ELGZdNvdaVEcpwSsuyJXtc1CUY7uhlx
XfpY7724Vwe6XO0ydZbqEQ2A6aG47gtGRpqjZ4eexXMeOeE/jKFRV31dD/uJg/BUpqrIN7UXh2CP
Bu1FzOa2h3xpJEFNZaGR/eUMt5E5AGmWaWjXrMu8fSGVHUHFnNuXU2KyjVr67DF+qYfVyrto+zDI
y8q86pwZU5cZdZ0LP9sRbIjG+K0yZR/uPK1ZA58jcSFEY25RoJM32zvJnSqM5rE3ZvXk5rPYDtOS
BfjzJn6GWYYv9Dg2CAtNnY1Vj06CpRIUU71gUoUvyzwEIaygfCO4VTcDcZ572BYOyfSM2K4R4EyP
ejtqV3bSWcwirMbauTBj4J7XJfFdyrGJZyWkEZ871u5HmMfT5xpnqLfRDp33UXZMQ/RakvZOKotN
ukKVQ1MKSZP+wBCjSTYtwYj9wenqDzueohvFiI5TLiEO2xqnmAhD4sI28ZRAC4dX3hKASeSWlhOh
auoy7PDwp2aPlpngFz2uyH2ze9G5p4zBHeprZ3iO5Qz27kRLeq0jodH9EO7HdenlZKGW5qTdxgSM
B5zZyhAHfNPyqX+a4obgld862P9iof+AhZp4MiI0/X8T4r9goddZ/hpXBXDgH6YRv//SD+Kj+ERu
ItAJZynMAgRkfyI+rvxGKfG7M1cf+RVS+h0KtYBCaT6+46MmrfMP7ZiFrAykzUVPi28ErId/w3XA
NvDnztHAvnOVrhHzgobM+gsw0Q6ZW07SaI6i02D2iHzXxUPHULdzb+24jCnNPPSgPmXAYm9pr3rt
McYS4B0HIZPzbaK7XcqgKAgF33PuWO1DPzc57ZOXpDedLNsvQ5s4LwStl8fYiPJTN6bmxtPouBo9
SYojkzSg/cwbNt2Qlpdp3XBIl3FdXTECrZd9MRv7aMTWJlpis94Vw9h6L0MyW+7B1dew0q6Z5fMw
Tr17M5u2w6w3iS9Ts+rE1vpOe/agniWvw8qGxloCYnTVVmhL61WEdtmhU+qiHU2lLoJeX4sG1Gck
xo9nLMKR/O2YsSz1uUI9qDCKUS3JV+WcipDSQUKz2xZUGEz/yzU6I/eR7wMgbrLeKcKza8KCJtA4
5342fjIXPd4PIX7q46YfBoc5UBwa+ts44mW6YBuR2KPuZwymIQuUaRVmQdG3aAN82ZdW6cMi14pg
6jxB24A5UoMREew5sQSZBPCsgxbiFZ7ZPpPraknfl3Ce6U+DjmLWRtrBiB7iASRMEimnsD07BXm5
+shoWCdR2F+IlPVHZv9+quLygrShYR/ZtXmfabJPfEvpnO8w126NfLR30qvnV6dOGZrnfY7b5xwT
F62gB7hFdtlqibWvlCguqqrr91k5YCXRlBWA15D3F+4wwRaPGX0XxGZbMo6ubdOjxYrzaYMrbrYh
7MTyUxlVeDN54W1bjMXnsNQ6VFkhofSLNtTXZJ8/ZlUR3cLJUDdjPDi3eZ0NLwiRp03kwRNo63i6
ZT1Uu3mokifmXuFNblbz5yyuNTMYe2LWQ8cMN6OROGfPy8KnGC3ZYYqldq1NIboAJDrebnBa6zKU
Yb4noyVZNobTZvMT5kH0FGEuHxtplPdqnjJEkmGMF6qd4pIRJEXrTAFGlstF2ZoSbIL6YIsOqbsY
p6Xdjzmuw1SW1slbHBpCo7bHB+EZiLrdul2jKCE8fhijIAUB3TPExojEjm1mVnSmkGJu2gRZRzva
DylTaoWLhuULa3IujblmJpxSM5WkzPTDdY/N+Amqf3UQApuSLp151qjH29s4l+UTWBEtU+jUX0cz
/mw0iMm63HWPPGnAlhoRPBngSCvnfLoNwTKOpZjah8iwlufeWopi542T+ZZWrX7SlpJwnqax8NbO
J29H1tc3qC3hgcFIs40B3XiCTnrvZW7/rMs0/8zIJflsjV2C0UnjZp8brfQ2I2XJQWodxrDAqlvP
GbtdUkuwd1xSCjfJ9ylSLo7C0j6Ok2JOXKLHrJm7ehqaITqZxSbW2QcITW7KMJ2Y1NdTGyB0sFjF
EaZPCFlzP6Fj35C8PW+rsUe+E5JXy33pfIfBbBBpOr4vajxWOrFX2KOZT8LRrOtOax+Tpb1Pa815
J9wd+RI8Exiz9gjmhWPAkj6gnBenAn7ypd4hJpSpCjdAKheeUA555W3Dq9Gr+yV36ddbvXqTPU4g
9bhUN1boLV+bVZPqG+CUEGioNaM0Eo9RLOxANmsGx1g0M8NsL7oCiOxfOhtCMXHcQZgVerBkhrEE
5MceAZqiV0Wox7d8NEm+GppLsw/HrS3HaRMPvfVsxmFysDAvdel4x/nSBC/diEwycu86E4fzTMQo
15tJ21F2rylDulvdZqmi96k7w9vm/WScB+aFa/winkH48o00Qya82btqFPRXWTRa90MXul+zsQAc
6ZOejs/NR28LP2W+E1roXlZDab/2dludaHnou+bOYJ/rdYCQyCjDGuVrDAtgFDBoPYCo2dDU2Ym8
fgZuQ3NnWDaDY5XAIilc5EP1bIDUIIg5o7PB7nK0q6DTJ0xs3fLOGOXqdBDi9gpfOYhSZss2zPd9
14jpUuvMJPDcGpZp1doflSbekT6blwZ0hi6YG9xbco/Op001XnItu6Lcc688vHUuqeVl6qfLW6xD
7Wt0QpHFND1WensPV1YPXAMjuRLoEjWLjHcJw4m9nizebWO01VaTZkzwsxrVIdLic05U+U70Sbhp
y9b4nDS22KdQwXe8728pKRt3jYlBQQzQ9xA5eBwYcVsfRxpU9EihnV/ZFVQhW5XDVVXq0QGxNGiM
LGS3J+qhumXlFptS98abZK7a92ZSGnSJ2sgpe4T7hBmeOPIJ4fiMNfbPdk1LkGd2cVOEmr3LTXLE
Dajnga5Ixp6VnlxqbeT4siyrfddPPUjC1L2YLbSz3MWkZnCyL50yvqZrTNbC8Xg5jEXU+1KNMcno
sOZKVSH3LmITO75JfRhw/7e0B/19SlzEFjYZsfarealwMYlEWxHek5ukzkwmu/3oWQ2fIiFemXkV
ObqL18K3wcsw0NpYuxj7EyrVOLDL8Wuri/wLMt9+F9FavRcuerJ5oe5m2/sSu/m3NkvUBQJCJ9Ad
4kkam/8KbcfzZ2DoA1xK/UJPc7EZEgPLny4xLpdaS98I8ENIiH/PvqNF84XCtD/tcutoqjTZYRLS
XPQUJNseSuDBEtUquKbywifa3mdmPJySosL2MZ9Q2neGpmHotKwertWwtRxVvnX2mAR89gdoWUbQ
k/18GAerAYC7WsRYH0pRZD7senNXGfZbo9e3PYJxH/duGusUW6VWB9G2tGcDfYtPyHVCNNJChZHr
cpvp1Zmx5q2jY3+oGpRtBcnFRYaJfFzeuXA6jil2HjtsVly/wT/dl0lJdjjUfLXk0S4U+ZVVaBq2
StO4z2XvHXAHijag87daVhJInsS7rtCR9lVaCSYx3xIgZ2xQ1uR7hVKBiRNiBhFVrm/HPRwVjLzY
hB3rWsMhD5skzXnogJnJIYMGhP/ytybECxECPlaIBdJhM6ltDrIs5jywekIuDO8tKeYGc2aWX6W0
g5yG8lZqg8thvMT+YK/6PK/uL6ai9WCpRpofJYt7LLr5llCQL7Tuj98bhP/2Uv/YSzE4/9teCk+F
6idSCaZB66/83klhp/EJ3RgeEjizWsxamIP9kJCZ4pPNhI8kNdhGWD1Dg/5BKpGfcDvw+D0k6zpG
HH90U8L4BD8CE1QEZgK6hO79m26KVNyfuylUbczeaPRs3bSYXJu/DMkz1eM033vJDTF9VuoFlrEa
crRRJq+9sBbiVjB5UnuYn2UL/RHnSCYrQyKDLByqcTo31upT42SrIzNiZNAxdqLVzMZ2By3TAwmB
2Ad2ITVmKfXxpssb/b3Q65HZKZsDcXGtEbvs4L1RgRRWsZm5w77yBIOIuEmxmCuNDyuirfN5vd2v
mpklwYTn2dHJiKCuqgjhF2FFdzbTo320YJ1gebmOxjepVntY2fc0OGB1/pLXre0vltAeHV376mJ8
tClW6jA+fs5ZxkNykZDzfjllIrlweMm+jGlvbgU7k/TbUsZ3LfrtGDL0NN9AKA69DZrdot1aNd/Y
d/GadbcK8c7GAwI6NfSIKIKjoItG+TUZh+5RwSZLzzYgyEYltXOdsKOPOM5NcQIFb2YTduIYhxKP
jEo8xnHuvXfsris3PIn5OZzZDjRqNmwGpzC6J8Mr9HxVzfRcDAiGi0SG8WkZp+kZ2wyOaCkm/SIq
rWHrSWAc1GlpYewcIh4jn5zi+vPcUl1GUZNSUTiku2uqBNXTbJdk+yJc3GsXr5Tet/LVViBdEoTo
zhRD/E9tpVoop8780tE7w41tWVmBmQ3FtPHApDaJ3ltbphzMzLQ0/nDaHIfcKMkOKhH9bowsplcN
afAMXJzbZhETVBTyTDbm3FGnyaI9zpWAnlg0xq1me+O2HAp5DIUzA7y2tnwfERtvJiCIMyjBUqOd
q4oY47aZiBFi7rX6UkSkzF/pZa879RGq4OjWbL+lct0tN0LUQTHEqJ1EhhfdxVJiBOjrFlKzkj41
kfgKFkpcorteMdW4BIfAtQlxptgUiMutW4BhntViDM59wbyDAZk2efVT3jJnQ4SlVv8uikK/BSbD
cmVCMbGBXqRQ21Vh611CM47fiwaThSDNnczhFJ8RFA8ovhTE3IkSUHOTy6Hs4pMMy/GV2YmksFVj
T3tTFvPFFM2xHajKJEtAy6WOW3pKp3jAVj7HA5pRkRGMUJ67g94Wzq6MkuQGPi5FdtwMmNdXKL54
s0PXCaFhzkm3wTgLBnAd1sNwuSAAbTamxuymwn3Q2tRDMay6cI3Im5SeBU1mqScqaDnEnKtpKYAf
lK3v28zpN3FE4AMrTmhDkDoU5/j+JWetqvIBiypgSybcumw3Re6Ozyao+x6MvYFEras7/AfS5dbr
tTdt8UreKag1mJExw7PPXWWpZUeOBLOvqJ+r5wlTHOG7cx8/LFRn1V6EdVvu+Z8MXzxsgrsDO9EM
r9Obqgt4UkxjEuwwmXTrsTnC4AdUtnBu/CCy+tHupXtpMRlc7ofMHOrDmMVGddGG87Rxa82ASqTw
GAxT81aUI+9jKLwUn87vYSQ98vpsbtL9MlnuMSWbG18L2AzT5WSMMBcsEmE2XAl9lxuqbW5EIaU4
z6oCZl5SLBaFdUsoo45CoY/zjfRS81TJ0ttaLqPWrZbUBVqIeDIe0CcmG93KTZ5zJqL0a9s46Wuq
d9qj1ebDC7Xt0G7bSgjeNTENxHMu1rYw6E4v2ihiTGf1qdpK+oj2xA8IMsTwSofYbMp6jnySvIv4
KJRmY6w6C8eudRIpcsF0gA4AnbCEFW7LNgJ0J4SB9PrWIjoE5SnM3couekHxXveu7yIYfTBmRBB4
h30WLGEEPYogWt8rdfMg3dG5ZepibKIunDedGaOpwE5G35YLrqRw2jFRgq483ZWhEue8MHsmY61T
GFdjW1VXYNoy3btNZT033fQcTdPgYVKZwAAxEkCXYBj0Tvn9kE79FZ5yOODMhror8Gilr+b8im6N
aQhb009FPi/zobCcjmlxQHcXhccG5yT3LNzM2P23nvpfifJtuZog/s/Y9M23siSoa3gtk5/x6d9+
8YcWTyCfM1cKIZEGUEVdCq7fqypX/4QVBYFZFFBo1b6bmP2oqkyqKizPdEqd32DtPzBq7xM6PNBp
GChYMa6o9r9R6n+3o/8zU8glB3iV9kHXRUUmf+Vd5gW7VFHr88F2ymzeUNuwxO18tM5mOFXe1jNT
OCNFAQd/N3ay8eCstO0FHaKh7xayxCDrwPHACFd1ub2JoRhrviL/dtN6bzWoxPUo5XwCaNaZJIFl
+EsBlYzDVil0r7PYLDI3gZYsZRBOQFBd54OZgEq1aQxnB4QBAG3mlE2b+GwQnEm3sSyPIT5TCQN1
J962nl6nW86uBiOeFl9fuHYNPOBJdwj+syRMf6NaTxGoyvAsai/boJUNN31cHhJnSb5phhG9jdhg
XU38zrM9V2kPiu6Jy7jIwxQNiNKxkLQ8rFiJ4DO3lTbaN54L4D4g779Oqri7Gkal7Y0wXYJQp1Xz
SeGbCLGgtkqdKB3ACRh+TvTEvtZKhZCi8MCe6lD3h9y2Ht2W24wCJOMSZqwfsTXrt6UjxcE0m2hr
etx5kQjjOBJncNNpltx1cilu9SWvblKipK7jENo30RBZeWQewVntLmGQjbGzMz1T74LVoQv7q0jf
YncJENciFUuxJdM/4/3ZXfaVeFawve4NtBHu3sXLGeK/lkaQUJB67cu2t56mPDN3SDjcfVFHOFAP
SxheoaFCHGbpAOpVueDHM6g7hNAu8XYytI+WNuofnIzlVhTGnTPcrN6VGzXigEThcyN6JBFrbWCd
gZz6lxVdfWxx1LoeVGrDu0XdptwusNH7+5ATij3W+fnRy5HpeHVa3qLdF1foKz4nQLkbRDvZZpb9
vCvx57yfe7vZSs0mKAUFvV4Z0DVwJ7gL+0a/7jXlbMJJjBeRrPZZarnbQowgPr1ebcKlwg/HG6rw
kDLaxsK5yD68cXwzQk/bcV6FlU9yg3HHIoekhlYb5wqjoHj3rK2BLhOmkyk2srRvK1ZbAIPwBD0l
9gu3kRstVs9LkVDlT462iyEY+jYhDYdRUShFPYI6ozcSBI+x9kyLFV3Uedzc2XkNxUbY3tFxVYNO
P8ZVkGMhIIsuPltDw7ph2Y7+JGdzX88I8Poyxqxbh00WMGy1t64BUXweO9vHjUpUEbV3MUfGoxvm
U7JD3DlaNRXPImS/SSGfx+7dKKdc1sGseW5/b5qZPd7bHKtIWu2GouPJEKyFrW6nyUm2unPbuXEY
f57EUnR+TzS1tSu9CqpVju0d1x+SM1JY87MHNq/7eWqAh7ehFaNKNCrNfkauVaYXY2WC2edMWvg2
qb6Ict9W5JLdD6T+jvcdyjngsijSUusMpWxIX7Ksa5dyg5daiQtsbCtQrlp6y2ZQ5sTO1sPieIHc
FzFrjg3K4EyrCpbnWM1YMM+LQVNnJBNf3x1nB3sLvArdbVNYXRYd5s4VL31Vjt2bk3lGJl+4Rx5H
fN531THpSov5QRnSVfIviQUSroU2oz3q0S58KLNeUmM2NL0ESLSMREwN84//ntT/q5PaIZno707q
u7h6//Z/LlT+Wr7/NEn+7Rd/nNTGJ2OdE3MIeOT0/FlU4xifMN6AeMw7yjkOxPHHOc1vMFqWf6jt
f0hq+HOY4AAyfAdF/sUZjQHWz8gHsW0o9qEe8xn4XNavIUxNG/Vt4eE2qIFDUN3GFQMeUNFt5HrF
NjHt57EYhit8cdB89fUzcYfr6NE5m1WfsysvcbapGReCBxblDVlvT5gxR2D4eZOykxGHszBcvmgN
6Ehi1pxdOk+j7yrnXOdD5psTuWzT2L56VnGF3+4VO/o+7Opw07U2FppjYfuY0Lk+w+iPXu+Tc8F9
DBpIL6vlfePrmrv4k23i7aEvp8rTbyS2Yb7Xjq9rxYwXb7udBS7KbZd8qDzlfKYnW5OKzo417Uds
RwJ8Ez+8rLwajeEunGy8rpJ+J8zsqp+XG5HOJz3ipxgZ+GAUr1QRFW7vy5sNqpoPxhtitudmVjvg
35w+MLZIUxIH8kqlP+owtiu12g1p7hmDwedsyF8deG87PRrv9Da7Wu9AxynI4Cb/SFcuj4q6dGfl
M/PVAtltHzmgnePwEFnj3Tr0D5DSRxdt7r1RAXh7IxZkEc+QT0w6eGJfAm1U3BhdD4SdHM24N4Mp
mx4k45qxFs+xlR2jKX9tm/S1WuyzE1sAFFKoreALjSL5qLr5RtCq7mar2zVejS+qyI6L6JFidzFQ
v8kUzqy4UWbckkQJG9SnDCDVMINe1GtDdepq9uNIW+9lXLwyB6A4miEUduyIwXqtWvADcItuRqXf
dCauKvFyMtwIK5pBP9UOnpXESH9YOT9mG8lVlk0nqkb7gD2SZEDKN6zE/IT5EZh7J3O055a2yRQX
GhI3pVgUy2Vrp0eGuE+taEJ27emh0O3NNJdQS/GM24RV8loOjLJyc8LDZjkNZpSwgbcJXtPOczLp
X8lMuPbQZAdyNHYzxLrF7ttDMw0PS2MfSOTsWKjWAToeVjy6mweEa3Ay9ctJVnO8HXGdwb/HsI6e
w0qYlo5hullYfq30pzIy/i97Z7Yct5Ft0V+5P4AOAInxteaBpEiqRA0vCJqyME+JMfH1d2WpfVui
3GL0fe52hK22RVUVCsg8ec7ea7+EjE9X5QxLs4+LE1OqSyuHizMX30r6NmvTg605lPNFRFaCo7tv
mN1QOS+ekawtK2XWpa+7VXnMwJ1PdVtlO89x7xpk/PTr+TnNxiOHk1tReJ9SXyr66NyObBF3DSPC
L9CVwjUGfkWaUDQ+CHRLm2KOI2ZlDCyRi40HujPjqa3d8diVXnCcRwOja6KKbbs0JfTDRu1MwKIn
OpXd2jYK8dJb3Rc1Su/GCvJGG/jrtCWuiNl9tsGqIDZ+vkzPkV9jAEb5UHj7jJDYp7yKnsoZzcJm
cbowXZXM8uYkunOq/AszY9S7c0HUEdvdIlIQo0pumfkhlpWex+guJZv4FNR9tvL89q4wkvuqJsCD
jsZTbTBN6waXQdTgPs+Vki9VZUOYpC23LbwWXpHKVg0a/l3JOIIGXB3dW72LM5mE9tWS2S813I1V
R8YlKkIaurNt7YRP74N3QSUEVwxDDucQJJjBO4Aew362uelU7n/yDQ8EZTsdo1F+MyZ5drz8jST5
V/1rVvEQiga9cB59tEWv/XQpCPUBZjkiAdrNKzGQHkjz7C51W9o0lveGK4pN6UfXyvXVQjY0AZmE
eJ7XMWQUgUPlKb9i0jnWG/ziJ7tAP+cx8nvjlV75Y/QrIbxihGdzXGUM8KovP/n+LDISlw52nz+H
GkKgl+PMmtRaoDNmiDkp83tX4t86Pn/hrujXDCDQigAhNf/k0//gOYpFFSYBNCTqMjfZut14qWce
bEM4h8lATKg/L7L6M17Tt7LUBF2A11dWcPJ2TZ+DOAnz+nr88Nq4QaYlQ+J7QI0qNhnj8HsVeWTu
dOaZbk1+MMP5ZermcZdP43jKxo7nNqwQeSbqJaHPGlfLeYiBXizCPYQh7jtQYVs7mM4Tak6Mchze
EGis2jq7rTy5K93xcS7jJ9NNkEbPzt1AF38N5zncgx1vPsfMTNdOwPLwQ5V0/70J8FuODhfZoTHg
Wp71N+F5dpGGZW071SGxu51Tm/dmuNyXC7qJN17n766oY4GX8d2AIc9rA184WYw4An2vhoVz5Ch1
rxigbk2aExTTYbbpgvy2j63yoRjVPeE35UOiXWbOEn9rR9ZlXapkOQWEZc/n2OgiTDHDxQi9OyHH
PQjwfuViQmCCoN0Js03/zbXVHmdMs51TlZ4HU3aPVT4/zZJtf7BT59SnAWJ6r8eOU6XfotT1CEzG
CCPnoN7PRvYtqpenIB52S89JY27EIVHuIUmqFAo7XgRBskruGwi8h+XeV61YEUJg7cAsfJFa3u9b
1Fi/v5B/s8KgadQ4IDI0bWZkP9+ZC2PY1jEE8YqTdS0nZlY2NGYYfSZx+P1rUWH/8hS4JvsUyUB+
+IvFU9oq9QuH9Fc3Hx+Bl5zK+q0F8/ok/dSb4qNg9nXQaRIAjRHv588DeyXvC9OsDnU4Nrsune01
YRkveqVPF6H2vYxOue0cQsO+m6Iw2fpVcUJY9rHLsj8C5IkruyQTPigycYBgxiYbsjo1qryl4fNt
8Sax9bFlHArhMShwxYQeZuluitTbjkHzIaDBgngiiI9I1EFPuNQtliUQZ4dts7MlRjPAufaetI9+
ZdrpNxeVFCzt/Hacc4BFjBUCL6NAtTjCuoCMKs7iGJ36x7qyk60jljd8f87fLPp8FyF0LdZhOF72
zxcM9xp0EVVWB6vgoDAmZbpOoT0iXc/5zAlXIKXc2hQquCPdqiFPRJoMhsp3jDGeAgZISGQqhl7R
MtGbtmpaZOanKWvEJjA5U+ejdxcNZO8OkXuX0BlEWsVK1NRTvfEz9WTa08vSmavUT9/PguoQqj0c
ImMGw28+KQqxVRMlzV4UkIqb6TF2vWGVod1bOQ0LX+dhlAkNYlmwHoZ7212ewkaOt7+/cf/mIWHP
0P+jf8rp7dU1muKWPJWJwOcpqDaUOPPKn3g7Dh2+qInf+EbgcP36nAAIINyEgB6d/vrqmWwdoWgD
DQQX210FAgTXRhBlp4idKrT4fpaaW3JRHJDgPvYrYso+0aG49XIKwKGOvFVdQaBKy7FlNkqmSarl
c5UK/uhyEEVj8K4IQWonIdX+XNUCJX/3UmbL41zQdPX1ZsxtFov8OZp0lQqwPFvM23aAwDPX9ppy
dTv2WbDr+Uqvx0smnGKDVhb4PbBixjD8RDONuyYa+lWx9Mlxxml7PQRF1Vxvpj6vT9UwXdKeg2RA
5xfiC0c9d5kuso/NldIhdWK82Ll13xrpSQiqNYvJW6obzvoXRsm/iUZ9QzYDzE1Hdlv9GHWzS+TL
dPEYuawK/Do8T5jIi5ZqyYyy2xmx2QZJTbeV9I3azOUR66P2JnTnF9kTmjNwgYk4u02hI67DmVLc
KZxPWTI+TsLx1qJ2cYswTR6z01K2WkzAA9z3xYlDMVk57CwpTnGg2MuTN/W3+BS+JEAqT7nlIskb
N8KWaq0PRuhNoXhD7TnjvL8reueTLdO39mPvbx5vah1obCZqDKzmryqPQomsRdRBoqqvXoCIPnYm
+97IMStyeax1/XU9atdE5+36kErv+sxXCe67qZtWsHdfKhpa8LYrshDycBOMUviboo9bQi6CahvO
gzoUVmdwQMvLdhU76RZcTvyC4Te8xTuOXy1mX0TcE94giKTK95kUGKwxWa+eRkG5ZUpBzpmZDus5
hs1aBFTWMQdD9sNE1HwhMWW2nw2XfmQFBaAL5p8jaTgUt+MwPDrukCLiwDqaSjBr7bScy2S6ZBGh
uaVlLEys1YvXLc1ONv2jz+mAKEXvbmQT4ZA5XATUXF3N9/5f++t/tUVvaIsEkhuWyX8/C3v6U9La
739srv3zZ/7VXHOIAA49YYJp0D2x/xuD+QIHh4N6iHheaBFMz/7VXiPEjFkXeGlf2zcQ9/7fGAxi
DTolan/wBgHVqeP/J2OwV8WMDSmSLQGlEk8V8zDzVaFBT3pY0jqgcRGwupZJAtE4pmL74Zr8TT39
y0GJvHY+IxIqNh6uxKvHNxpGQgFg5R2GrAL8N5ohU2dUAV8qRkX3peeLY7G0eDdqfNhvYD/09/Vz
vcaLI8emMuCy+Vzsn0uDxCsKSH9BiIU7rAnFlN20GWeL13XN/DFjzPYch2WDTKdKxaZbVPrnbOAA
3nrSE5uCjOiVGrJ034+cs0RrtKchr5N3XZDRPcmKCEmQks22izFPD50fPZbw1za/v4B/+yFAsWCo
YQnkRnp1BU3pNJg9lvDQLrO9nUk/25VG6RxTf1IfWqYA68jKfbE1ShoRyMOaz1NI186tsWgQQBHO
CEHs+b5GWbMyxyXdh9iG8VTkBTksY74Lxsm6lOmg3coLPQqjrN4C+vyyhvM9EEUdosLRfKbXKrbO
EcOg/Ck8IGuaNpLx3QoBhNr7dfbt91frl0JHv1KgGwCUHS7D55+/cRflLulKvNIoYpODMvya3gva
k+xF+2C67Ii/f71XDxFNcF1QQe20ucUxduk78IdzsW11VYX8nNeLU/nAitKtliH+z7A8fBaPNC7E
S5izaACI16icULJcFJMRUE+BeQq4ao0I00PeBZfff5wrr+Wn0wdeMBs0MywN1oVfFoUs5kxChBQ2
7gUw3eJ3ZGmSfbBXii9OlahX2F6Z5OLByR/V6AJ6KTy8NZkVPSYDZ/zSddsHCXMTUThkBjRZWr4/
4us4xED2TnVRqX3KvflhjHE9gcM1HXptGRESGH55kbnR1LgARW5ne93HyVvSw+8/pLjWnz99SkQG
HFqYCGtUbui+SjWO7Kigqyvnw6Sxb6UGwPkaBYdOJt+Rc67REfW3uZAA4zQ6jps3OwDYG3ajpcFy
DYi55kqbYwa2IYWGcTLCxzs3VM4XfwJP58Kpk9Zkv7doKxYrORXWWuL2udhmHpI+BY2x17i7JK7s
DdIvtcc/RmBP/IXlLD94PZi8eLAp1TQ6j90lwYwZYXONvfSAukshnQe2l+Cr3neiDi5o87NjZmSI
76Gv08yNo5eEjWddMoI/wkMEQFgADlyNGu7HOLZA1Kyj6Efboe+NpNAbPHiAvYVBKsfO9tSjSSw0
NhAxm/HOxZz1VeH+4mQJXjBm6Ld3IwfmYOYhrV/yhvmuRhK6iTAvzdCVH/04yb8RP1DPq9wM4RiG
MsHQMZHCRYGfzJ984A8bX8MPgTQXx0wDEZc29N5BZQg2hBlUEC3LdHoHQLT9o8oK99mEq4iQD/0F
pEVDIxcN0OXou1NSdn15KkuUDwX2QyxNoe4IV3fAyQEuz0wxV7EGOxp+tUc7caOv56YuMmJxNQay
00BIC0gpEDfQBXAPjpB4S5AkACSNK0sSOPxyZw0GHhKlYZMm+8s60wBKWt/BcUAg9iwxM90Dbeyq
Y28OKET8TlxyZ4f/kDtCgy2HVojnWsMu88Q2OLvMIOq1SvADIJ9hXecI3eEXkSqkoZkT9MwkEQ92
BLyWtW089pj2V8qYe1KoEvurkHznEpXvg5LFbRqBmDY0pnOMC/SbGt2JGG9YS9M8NTaiOzN2nFUW
zvH7Kotvo9j7kmgIaKJxoJEGg2bS+6ioqm0CmDeT7LK1oTGiPXHzOyGldePPw4Q5EdwooUaAR02s
0ENG5EyvsaSksCQsUQgVrfLqEKjns6FBpjmOMObpwE0NjTltNPAUObGzBiwMXUJeiahsRv6GbSjf
wRP1OK9NaboZNEZVdp1xdpe6vuk1ZBXzvHrOmNE8DGnnk3d85bGaYB7eLSgOWKY6C2Crshw86XNx
sDTO1a95XDwDjCuxzq29kFttY09bJT6hL5zyovVsZtWLHJ34UxZZw1fP79QnMcrpVAbBeMzHEPJl
3Dg3eB6afQtuZc1UcTwOFs+XoXIcRYVCTrcyM7+zjlUa+ku7sVqv3JZkJmJuXeYPzmhWO2HaydHM
8W04RQ18U9ELCAWnAMtrq5t0rjuCQNASkBeAhbUa8maTkq9zImcs38AyU3vDC7pV25k5mNdRfRt7
OdV3poqLTdRQFCywQ1aytpmCYlfZpDE7h7VEwco2h2ZrjpO95RPLk++h5JskYkgUOIr0cLP7uIST
887mQb1ToIGHTR6hSkZEVI9/WhlcIhTcC2rWTL4k/hzvvDr1n+AnVzfk/VkXw6S+gBOUoPKeqE5G
Sj7EfObKi8nB3qC54NQ50IPdzhCSH4vYaT9lmchhnizTJjWoCw23AQqaW+I4OeCMGyxZT3XfFccW
8efXxUjMQ5E5rD0E1q0gxC63XlFHp4XZ2kEp0dwJyCgnn2CxvcI/x5RMuDlt66rZhnLkk+PKfRea
5bRxB2GTbUVQiuM68bvFbyIYGw4sGCAVRfcx9jygzlLwTvIhJONt7DUjwCMtsMdAiX48z9wtUfPu
O4uFgVwlmAFNby/goLxiHfpDdKJWcZHteuGKOlKeRo/71RKJ+kYNPD6lo2Rdr+32hIRzxJbpOvbe
Qlq9x53qnqFfG4+KF0g2qIgpLyIf3I+LtvjLxIAzhtGc9I+IqPkVfYhHadrtRhII8ckM3DMNE2Lm
xrbeQ6OiwUW9KM7ubGJKY1GwkDfd4fVxdg0W/2OZI9UYiyzZ1SJKtnU1XEDKYWrt+5R59eRuyfW8
l1GF/j1P4nEvm1Eley6/n79IzFbJjezKFkmxYkDVzxU+ur6U5kbSM0C4FJWoV5xZwV7GeOwkd/Nk
z+XynUn33wPrmwfWwOGE+e8PrB+fyVCo4v5nQwyjB/1jPxhi6BG63NUMQlx9xPxLuklP+h/+1SNz
Nbz8pQYhwhYZpYNEw/Xovv6YouD+wyWiWzBGBu/oWLzMf6AI+fkMwSOCCgXlKPEOKM812eDnShvn
SIt0bfAeyrEol3WVzsMD3vvew2Ladl9+uDBvnlqvL0arVM/1Qoc2/OuecuzOWmTZO9AwFLwzp7Yv
StOAvuN7OOAwgDJ95zkcQYD9P14aOQxREUQccVF//pypkVuA9CznYSG4+3MVYhYH3T7589YfPAsg
MgAY3CcStyvyDcrs37/8zwco/cnx63MCgIAK55UC8eeXh3oeV6zS4qHAhJoSNTmiyIeptDSntNYv
N7MTvkEdtX/uF//zRblVHIsJseW/PkUBT4mGGIfhg2tX9qUSgTjapbe0O9oh4VPTc8xwUsGLD9aA
2ynph/6rpyGSBe5WsW7ZgPYNgtP50OEWjbbLsjjPBDtgJ4atZVrnsYmAT6Z4BMEYNhY6/Rl0jnjj
MPhzjsP3j+HRsKGdgz3il2NaMAVimP3EfqBG5F4ZmOvNxQBpLYCOfUEwUp/nnP3r99/Yz2Phf74q
AxB2DR4M/vnzN+YZpp/NrrQeMmu0LpXBaa31q+Sbmc3tA3aS+dF1INxhNCVrSSWUGL9//V8fTPJT
OJf6mN24b14/K2MYVtjLZgsLpAcaUj8wREfgsB7btxjErwYL18+KNpwniyO+Hpy+WgQi5feVaQ7W
g6OpptSR8PSxy1LuXSmBeMOIkjI9/XSaZQmCaOJhuSL6spwo6P/8g6NQY7XUFNtf7lrbMeqwNSMq
UDbTdu3Abahv7L7kvEuX/60ewN89JLojyHPJX1gCdSvih1aD1WRmaojRfpAdLMRKJfDHHEISzoNv
1ucSNsBRaAosMYrc5WGxWHclmdAxEbsWCVNWttRnwxvnx7h1QZrlph3c9FS0W6une5wkI2UFGBKe
Mhcx13QKkXEWu99fsqve418n7+sXCJgG2C86QXx7rydDGXDhIVCh9RBFGUF0oJUkTAbum7kvm88S
xt0ayxHrnuIClgESKKyzTL07IFAHhpg4U4hU5fC6TAvoPCsyu6+BNN/CQP/NKggqnPariSIGReOr
AZYx28OIU916cJkvo7jXl9lqwK5axMJcWjqDb9C17ddPEdJh7mr2XJq/0Jdfv2LZA7AjO6F7mIDD
nd0eBiNGQ/03waFt0MgCKTwwpHAxI0n9Tij1appU+D4dcsCbolL9V1FTO6Mb1tBmHgLSdVk49T1x
vUR4o6SH2pcpBnC4+qxopd0YRuocSXHR1htQub//ur/rQn78vtmsTb5nSmwHr8UvTouFfGACyVT8
gLWMBkCjFrnJfCN716Ij7A+gDscJB9qY9RtYeoW3TkdwJ7sQM2K2YgwuTPCNZD/YmT1uOQ/5u/Fq
maMHhcu6sghPBujpRgt2K8AVQK8m40NjlHG/Mf2a9Nfp6sJzQh+mIiZInoxMW/TYArRbL9MsBdLu
HgCoJOegK4nyLoP6bsyosjcB1vZhhQwMb7vy83dWrYoXM++sDRmDgOBsMCxIxAme+KoY0HinXiXV
Ju3Zv09g5xFytCJr7snExmI4X+2G2PPNjesnAY0Y3zeaJxLVs2kjIt8nrL0lWoJopRxDqz22WKnc
GDdf6IVKrjmmBX8wkZLBuiq7Pj8siPZIZRwGRx7tVqXGMQos58aOBzTkzRidTFpf7+HSWfC+QPTI
BwQRuCgzUnlcnCtEUq/LJG6ae584YLmeQyeJNkEGQzUG/PnU5Nwjvhp45JAMhojCE0KcKQ3CrW/1
C++udt3njvi7dF0FrDaUgCzEY8PT3KWKH1M+gZWbSNAsR7dUOKsZYbx/E+R+PrAzW4mF53P57gCl
XYsdlLZbe0N/B5No/N0x2qRzcKS9k9yNaDhf6Bh59SrmqAriIpMb1LnxnbQduZPo8uoWZdBkmssn
qwtQmI5Qe5Ax239gW63XbgoKFXZVtLMXUX8pw879VGuIZ+s1yVdulPnPeIiyfrXQlduYA18PbaYe
DX7cuIzh/HHNjXVtdzAEngOaMICU0PV9dVqyMcikiZsL9lzysMYq6HLnRAg2yUj+iAky5AZAOetv
Sr8MkMKRz0hvkkm1G0Y6JNSiEcEoF3OzgaAyVYbySgbLVth8MpKR+L4yzLMK5murSrIxTF38gO95
rPOcK11paasZ0ztmtTeAEmPcw+BbTA2w2jgqPsxGxzd2RWGWHJAJdfFD7cCsWStSxV2Jq9ZiM3Uq
xjVrhinN51B2fLMePQOYNhnCBtOUwWYKJ26vKibPoMtHluzUiR8GPwApsSjPeY7caQJ3AClvC++H
1Ugj/BF2hk8TzfGv3ZI4RzqNLDwO65DvlICjJfrMVcsTGuC5EvzxqnV1p0q49ZmyjgBSD+FYrsr6
nFe5fWkRhfGb6iK86fuR9ZnlLGJY7oRlvLGsnn8TL7qDMmokMgo+/gVHVCZAATzZZ2mzU68gaPA7
ZGJldwMphiHmY95VrEm+oU4c/qcX9dqN0GskNVxwE9GAOvsZsGeou93XNtSXMpSOdem6gV9e3205
DAgTOFUzdKHsJCXITdV9e61F8sJziHQitwtp9Aj2fgFOOjpUhspmDDPir9jadqYeh5TjhiiAa2cR
0xvAN7oBr6tHZXPtLXqysCR5fjOO4mP3Na25GRjyd18ZrIA6jSGJ0F+Cxnxl4qAshJJcsNu2Ydx+
BudC9TunnXq8FgoL+TAkD2WF92zP1PdZB11ctryZ2Q6yr44ofHy5jAyOdWuYd7A7jDWpj+ZdJ4u8
vuE24ruz9btF+s7G05GBoVmrj2ZmUoTXdRsiloZkSrwAuzl8aNDXkQ0+m6E24JqxRt57bDvJOx/5
mVE3jNR80xoSJuu1wBl0qZIvWf/1++FH6D1ZZfh7N4iUiOZyjLzFAY/hx7md8BXhY3Od58RnZrFn
2+EN0nIEjh0YFbhEzKbRH0hxefHq+ghZNNDn3ThLXQax82C3nh4CZ+q+FjrrghNEQHHH/w1jiw24
clzWNuJFxTFPSlpryqIwYAJ69Pim76pO+Ec+Tn0Wo+E9pmpQABiTgndLEqs8TBM7bq9vzysl2iQt
qqDtNPAnZ6M/Q66hI3jbTCB7DmWCFBoVDV7dFWOLQGwZs/FmImzsq+9s9d4CcDqPqX/Jclr72x4S
3h6yOPdIkdA2B5/ENZ0bRDLfFwFEfTiiUuz2xFWl2N2VK47Q+nngPP3y5QRZOtNPfdFbzedM89qv
ySaU++2hjQTfamp3GMfZyLkOEyVoWIHsxp01388q9p6vlPIcPWO5BfwODzt2eeKl7Hgn1zvRmTOr
O08pS4BrZSwYlixYfEi5i7v7cI6wfwe1/oKyFqH1zq6j9lBKK3xK+2XGR8xxtENwDjRvZQdAqVb2
FJfvQeS7z9dkEtsIOAOEGccQ4OLWZQLuQ3vNVgDcWedDuvhp2HyGUUv13lrTfH/9hOxE1Midxwok
axqI1wPvMhng9uEdXsDiAbxn6TZXE0faC+186wJ5mK+l11Xagv2x+F4xXrdNEEDcUU2B10QECZ99
IcvqprIZOcCvoHU/DJxk9FWjmzaHdLytYtkwO+Kh9zLrkqeR89wMPc9rlTBZLPKKx2pRAvaXWMRu
gCQK26aLWY6A3qRrdN6sjkknwd0l3PKIyXPiEJI08sR2An9wUKkL8d5FfOI+zhJa37qaHGDuhoRS
Tn+Ou4bfHT5Vs8mxtRicY97WRr0lX3IqTiWRuyWErsRu39PEnbhFAISVaxwP1l2aXde+2SZarY4t
FnlKkVgfyZ2e8wqjiPp8vQDf1yJ9cB913sd1YQX0xI5zvXejWJvQZ4I7DrOfqj8YxUcP1/vTgTW2
z2gE7MeqdfJbfwi4RQIT94ODLPOUxErS5L7eECD+gm+NP+bjupSjhrXj1i9U4z7T1rVwM3BXeHPO
Q5GT6HXnIXrdW21l3aGL5CLknYFLE/SUhZreZdC7xikC5bm1aUKgKYTmDuSbU9VUcvehMsRlA06q
2ysKIQkB0Lbu8AnKA7ecdWGuVIMUK2KeLD9q2WF8W4hd3XDTDFnNak8M7jtmlsAVroEDJj7gYd1P
LNrXFdDJe9hadeRzsfsIkyq8oYyrJPyJx0ZvQNWK2YMCETH2LKR1LMdo1xpByHKFjAG554BAaCtA
EAuYBmp+LJUjwVFzVHsKZ0Xh58Z87kGNIF8mG4LnJnMk9mVJLQRzwQrS+dCT4Ji8szrMfseKZfRO
muCaOTT2vEKc1tztJlBdeendgSIkNvLwCcowJF04iHxeHzaYM9j++yGYy3dgb14SIzLWeZh1Bxf8
zMqXrOzkK2TfYtHVK1/bFQRYKNLDa8EDPLM9ZgBa2rVKJ7KVaHmGVCjKe8o1z99NG77Q2p2WGX5o
JnZmFahxFbc1WthxJoC9abJb4XSWtWbXLI+c7OdDZTVMo7GaVrdRzfA3nAvqBc9Gl02KFHeY7GwA
MiTx9OYJB0qRnLIIzfOaxjwH7cHBD2OD5j5eQwoqumzDui2iyXgfZzZfjywb/t6GFhfpGpxxjScJ
xETyGwYuMJ8jNU6pS7prokQe91R4M1DxAWzf+XpQzgtW2UmEPKph0jJKNSVvL1p8mk12TX1ATCjv
dL5uJlHCur24aZ1DxSesbZWHDaHLeg+3jCx6ilBkxqvrwTA2MZNgHciYIcieNa32Zj8CDzjLg5/U
4U0aglmemtC6i2eXiAWj777aiwo2nsidI2cwvledIT/vAINzt5Yxq9XipfZFx8Str+tmmOUsjiEb
5lbpZBC70PXmNfuglEFaMrWifTXNTvM5L1Cx1T3rnmx5hPqCmyeNjPxk1FBCY70yLwtg0DVnu+Rg
u5AIndEzu7PbDDxxvQFGzM3b8Mb4XmGQLjEY7MxlXgXO0fcX0z9yYJuhkXO+AQ00yD3TpWFX6IQb
zio9g+Z8sS6kjtGyc0NWJfo8XBIf0Ae9psjmJFF6bCzeqLxLQsd6s7RImRp35nlYYr0cXEtm1yy/
ebGN6T2sSnPHRNkPtp7q7R2vnFwSOcwfMA4tNwly6w/NAKe04wlhdea0s+zYEAd/5Xulia/XaYx7
nWM0rymnAa8ISYSmje3xZWiE+zULh+XPgqryW13MHeX2VMTY/xWUTlwaN5amuBSa54L9AbTLcMW8
tBiz2m1bM1l0xZze4ToMNnHmpR/JzY7fE/wJV3UoyeTMNTxGBa66C0UTfUhw7b/UreJPcq+cmfTK
nFmu/JkCD6G1xrMgs5UMR++7ruu/E563JjwMFuh4/mbC82fX/89TKuP0FZ+DOBz9k38JE310hJ7n
0d9H7YP8j//0F5+D5GuX2EumHtdZi02f6q9Jj/kPj+4UYieMrODNtCP3L4a0/w9UiUSHofEykarB
SvsPJj1e8HMzDL2T0KgPhwwnfMa8y1ct7Vg5U4E6IcHX5w/nOqgoZdD5d2ehyKMtnJ7CNx+E9Qg+
g5CWmEzWdE43xMVPBxD9JAhESPZ3sg/le3oJBpP1grIx6It9Eho62nQIdSAl0cMQDvoc30jiHhmn
+HI3ZEO0rDknTsB1A7dwV07uepsxZELuNuVM8cvBPsiHcSVVLIkyDuIPVkUSAOQ/Ga1DL/sEMeHJ
6gqE7A459B+WfqRVOxVql46GuemdbHggE8Q6MapLEyTs3bRlQy8Y2hsRwAPVpjf8iNUglfPHfVMb
D2nUZB3g92w6SNJybpdJVau5E+bHRcrxTJaauiBUETslu+TeDjusg+GiP3lB3CVRG15K6FJW7HDp
YRFJJlW+jxPX3RGAATWj4z/7Zmud2Z8+1HntruKgH28DRyEPLPq10QKHiEmUBvqQOv37nKCS+6i2
xEOEZHtmmeEMvKvVwCcuAmPZhAPwM6hlztZmWV95ELw3vOd8I7reWTs18cREC/iraBYfhzxvDrQl
6QYAcLCG5F0cLCPbqYKUtfFR2qwdd3JWSLIXB/UHVQ2CTa/HNLb0RDb1h3Cq+g9OhyJh1aSLtTVG
W8KmVKJk265cvg93uAE/degz83NKZBGwbPCXyBqeokqZp3CSH8BNO+tQmdUX8C7qZCWNvypVkKAA
wzBs9S5shDh+7By42Rvap8VtkJW4OasEyXhYlIm/asraQ7XVefe5IBHWIID9cyQj+0Hhatu6sTff
qKX5s7cxeiNYWbxt1Kbx/TJl3WlmX5GZJ9aY/+YbNHX0MywPXktlRA+W6D+BJqvWLsE9x8STUXye
erMYH2aOLO0zzKjuizm1w7c0GxnElI171lre97mHsYRkh+HG7brWW/djySWbmlLeDrb5hd12uDOw
2yKDMf8k8Q/x2lR369KtWiJRwU4VqTDfqcK3uk0pVfA5oDV4IQ6kXmdjVGy9FiXdeqHjUR5MZ3Cz
XeTVVUF6wzR9ScD9mRtIqykSWaPtkIFlEhQO3/LWJepvy/FzNB/GesGdbCbmTaMzZdazpaKHsbHv
J9f6TObkZ1MOqINoO0rfLJtD6KV0axwkO3KPzdDem7HtfUSddImj5k+T44FaZX7RbCVTJCpK6qp3
SQEvuQoDbaL2bCx3rB38CYD2RJfcdW16Ric4HWeL1io3MxCv9RB3k31LlssS74MIBy8qkOZzmRoN
GgtSZXlL3Y5I4+h+xO+/km0OpWQU4waM4LwbzHCvHJEc83wZ2wd7seGcDJFVhiTDqOwMvQPOedoR
vrCaoWbcdq6Itr6okyMnXmvbNv208nxorVbjBR9JT1fuql/Olekbhxh2/j4nrRnth23s3IjyNjTV
tKucjNYXvJpPRIuoTZm10zlIfbp65ITrESjFTufkJPlk7gNN6XzbePm4AoxTroMRKVZGZvgpywUg
tGFo9iMet/VolfHtNLoTVyBbFqYfpnt0+0DezgDNnqZ4kwwFZkLwgGXREdSbAlvdzoYod1lz9tT8
CXu8t6kpoI/zEi1bl991LlyzvrUK0TJucoxZYvxsbVrjA5O2I/D5gJVKtg8ilOKC1JfEaY/KJHEx
d6xVs6h9ZES1vw6LPP+8UPqgK/HJXHcsBMxy/IKAEB73OMDeZ/Apd3TzdOrHeEfClfpGFwWkNA34
XeLGYIv8tMEWHZH/EnktCUdJmK8Sjyj5GrHUMSpVQQtLh94XwxftBQMKVYyHamknntKoxp/RN9OE
1rJM+xeSMkWx9R2/uyFzHNJ7bL2PGY0AxC7NM51RiA1VkO0L3yhXqFAPXcNpC2RWAPoICIFFM/dg
y8o8mgoVUhQSYu5NzrzVA+Cz1yOkYscOdl1j2jcDmUvnufJTGnXFY+QteCy72N9TrJPGHWk2Bb2n
mlZ84Kwo6Zw1LImCtrnd0u6xSs6Ecd5uzFncS6teG/Vsq7XLI3qbNDHloDmD2i7wH3HyDTeunVon
RNXRbhra81yW7dZc5u6rW8sZA2gzMR4omht6FVTog5Mc5RL+gc+lPMYuLOgQutOQT3+UpUMkDR0z
wPVsN+Crj4Hs4sMwFQIbHPlCqImRn4q7/+XuzLrTVpIA/Fdy8g5HaNdD7jljDN5iJ3acsTMvHAU0
aEVLa0H8+vmEwGN5zVzx4DM8xqRolbqrq6urvlIimULXotSuwT9E0ww897L2bwpJDK4r1/8OP8A8
B74gsxrDq6URbaZrPbDYGum9Q8JZKfSptgGGqQYW5EitLEBCEeH4qQbE46oCvd6kMHL0cwKLBNxq
IS3jiczOmQH+bbA4xHSaFknqFpijc88hTdyZxWE48iRrcF9tMTueQQCc+jFqYjkLNyQeuP0hTE0j
H43q00TzfmhGpvtweja4MgIUNtcZhLvI4h1RI0t395gGUVnk1DG97Y+kYpN+k2N54B4nfra5U5Ji
fRfF0vrcyP3RRZGuxElaDyr6yEUG3I1RTeCDXLoK0x+u0EHp5rStlzbcc2ExzWCg27UPfAJ/zj+n
BqNQQAka0Y25KShilSJxTLX7hJrXCpaEuVykcjEAnwzwS9RmOq3MFKhAlvsrWt9hXgNiXhkwRVIb
XGm5/KdazxKKIUlXzBKCJtDlqfTzsg1AQgkuBSm/BeWg7G5koMWUM1xkSRG5k1zOkhH89bogQ5Cd
S5pqgr0NXCRdJWnKRYuIDY0Kz+lFswL5bIqyOJPcurgI3WBAsnZKEwPOZdRhkYxhfRtpAz0f070p
9aaBRsQ5Ni2uG12lgJC1TKVfgvZYUEl9yb823Sy9IXhcCa7Xam8cw7Q5Ed6MEyxZFqebkbsuj8hq
KCXwIJlBE7aszu9CCiyPZ8IafY18swHAwFi6B/mgTnWhnSg5gK0jbwNzFbAiDY9SYndAvpTydOmR
k3s08MRyoqwH0ZVaN4dYPKA0HEeAec6gnEl3gOv98TKBlwUNSwFJntTqCtRskEtjj9q+e4z3ZqKg
JHgyo98qFHEWNkfMI97oLIWjLtWcNMFZTKq88OujrNDkcU5FbzJWdRckRipMciEDt5iAELikN0QC
xD7Kv1aFoZ3p9A6jAxtNT69FmBXBRBCbPlGpxp9YvLRzsxBpeRyu1Hqxnpnuvyx87p9yrRsXM9Vd
cXVbl8ZXQUc+/Xi2HC2tS6Amyliujfsc4N4dIFxuEpeaOg0H5E3KdFQ7o6J6k42pXNZ/KYnKVbAw
CZd5JFuwl8jWZUgmtSMDeyQq6I1s7Kl37lUDwOqpqt+XZSDoAQY9dTYdpJ5LzrhEv64lOYfUsuTK
DWA/ZaLpFZxu7m8nXK5ZJ9aaRGptXZbEVMrqimTE6kbQB+/IX1Xrsa/ReCEOEteu0wqsrhzHKr0M
Y9LMklEC1oN6VYhvdJNSZnlK5bCrT+VSMhYkLq2/kpK0uTKhj/xIKnJGxthzH2jNSNyC0wzvlyMp
XJK66VvAX+BXUkwunUvJjDwn5uuFlC71a2WTV+OKVNszmcDxZLDRBtSNqsmkBmOH7w9TXdNmpIkb
uRtgmqPVtNIhlPvhYHW2lvDFEyusbuk5p3BLmE3yJIXVt+S22vej8so3DPkCI1FSFuuyWIxSxmHB
8ilB5o3dQZpMgsjXIRONonhM/8H0KI4Eaz1T/YvEw0ehrU2KA5WHczfQtc0pTS2qiZcWOhnIcbXQ
I/oWjJPQWl+WsrxWplWmxm0Wyf/N+X/3IE1np8kW5nVdOFl94wiarYn9wbj56/fYW+W38d/70tuC
ds2j2ojCPCZ/oRkB4dcnNHSyiDrxhO2QtuN9S0Jo59TQL5wvnxVrqHERa1BDSMSSD5yLMKZipf3z
wCI/lOwwvenKvP20P/hIRa8p4e3na7X59nc6T2AvIopqPJFn3jx/XLTZZKj8mRKeiHikBAoz4bHJ
skxK4OOnN/UhOUSKAmOtfXqS91D3R3p6EhUJ5PzJHHj18WVzqDXVpMSMHp6yowV5qJrkU8lmk9fa
zpEPpgWSAP5wJbyqBYXQGZgjk25K7VOS5drRAjW/YGfJfaP6rPm0s+4DzQVZ0ZuMy15zQSHpm4xv
EiKldi48WRGGNYQDSvhQJ1zYfIjtfbC5wFsk36+fFowh/rNsNrHU7YcIa2cuaEMZhAyJs7sVQQT0
g2kB9ExvsygNia427Qj3hqGrBatBTFLKKZu7ufLh9gaZZMy+1hG7QMqraZgUMbafrhZMi5A78Xm2
jw+6IsgKHPVeEcqQEhGL0oKddXziJwAGBzdK5iuBju3nw9kFhZK8dpm2xLYHB+65t/T6HqHhD2AS
KO5o3zWTq2MX9CHXMTI1ELu50JrjD7RHKJryDDz7is/4uhawjnCBLG552nf9xDoaJvx4U4J3sPv7
/7BT/oGqHlzwseuFi63z7TniJR/9tS/s3c7nf9+5nGeLL58pinq4Bdt+sfHF2992HhC/f3WUtHUM
H/1x7yg+/u+7B3z+0y8Oav+Pp56T2ZRj1tvHrXfDvLIjXPh/hPZvu9tvtvWJ/zuSL58743y0O74j
WAR219du2AW95dKEMl51BVsNF6y/4MBeCVvsJTWvkcAPi7Cv5LEdgqfNnlzLamwJB5Adh3FmL+K9
pGbUVI5hQHuPmt6fzjz35kXnxEQcsLlMfpjEf292HDuhXdmZs5fUDBvk8wGUvT/lfYr//Wkch0X0
u9utggLHA8xCSpgzb9Gdhe1hqq9mTpyYK/yu5PaA0lfyKRr3vMcah0DZ1Pj1FXy2oGf1Xsx22dBZ
A7PdWy7pwKvY665I/PMDzL+z1QKKclfLVOCwI/cedFw9EUvBVn+xF89tE7WpowMI5oGLeVDvJW3f
X3sK6quKrzH4hWdqbs8WfWVf2t6qYz0aMtYBFvalndXPsPkSEYy9fl5M03k4L761I17aQthztxBO
nnfmtAzN6wDL5dKbu97S7sb48KgPsMIvPfYCEeedmU0ddsOS7P0mPUHDXJrqJR3btDt9HUJ6XGRP
RR9k4ADgntgQeQSMtr9KrpzfGRU0XW0TUDiI6NLu7lsy1IcDuE9XTvXp1I4S4XrdbR351gFWTyP/
3MmEU+/121gqukWNDiT80ll78842hvAmPNp3CjYj/xVnwV7SbtzbTqQ93airOMvdT2M7i9kpu9Ol
Def1Hvv2B47t4OnaJ6mQgE1f8d9cr6txldlyALFBiEfSPdUANrAOYGS/vdpUtuer/P5Od7We4t9r
CdNT/I+4eGUi7uJHfWdK+wPPJ2Ij/gD+4C3ad4RwOi7FLujTd+i3zrp7qlQY9AEs7s/cdvdrpbEp
AHzlA+z1b6BNe06SF5OT25BSXx2/jbfpOe679zKr+8r3xDwGDdXx3BR9WzDfWzFUSsP96cwT+jO+
u2e+FGl6uLt8Hn/a38i+9N+6wbXmG/PQsbO//gMAAP//</cx:binary>
              </cx:geoCache>
            </cx:geography>
          </cx:layoutPr>
          <cx:valueColors>
            <cx:minColor>
              <a:schemeClr val="accent1">
                <a:lumMod val="40000"/>
                <a:lumOff val="60000"/>
              </a:schemeClr>
            </cx:minColor>
            <cx:midColor>
              <a:schemeClr val="accent1">
                <a:lumMod val="75000"/>
              </a:schemeClr>
            </cx:midColor>
            <cx:maxColor>
              <a:schemeClr val="accent1">
                <a:lumMod val="50000"/>
              </a:schemeClr>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7620</xdr:colOff>
      <xdr:row>2</xdr:row>
      <xdr:rowOff>3810</xdr:rowOff>
    </xdr:from>
    <xdr:to>
      <xdr:col>11</xdr:col>
      <xdr:colOff>7620</xdr:colOff>
      <xdr:row>16</xdr:row>
      <xdr:rowOff>15240</xdr:rowOff>
    </xdr:to>
    <xdr:graphicFrame macro="">
      <xdr:nvGraphicFramePr>
        <xdr:cNvPr id="2" name="Chart 1">
          <a:extLst>
            <a:ext uri="{FF2B5EF4-FFF2-40B4-BE49-F238E27FC236}">
              <a16:creationId xmlns:a16="http://schemas.microsoft.com/office/drawing/2014/main" id="{B5A4211D-E802-7581-FD9C-7623A09BB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xdr:colOff>
      <xdr:row>7</xdr:row>
      <xdr:rowOff>179070</xdr:rowOff>
    </xdr:from>
    <xdr:to>
      <xdr:col>12</xdr:col>
      <xdr:colOff>358140</xdr:colOff>
      <xdr:row>22</xdr:row>
      <xdr:rowOff>179070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ADBD7C1-D7D1-B278-EED5-EA6C328788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11880" y="14592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541020</xdr:colOff>
      <xdr:row>0</xdr:row>
      <xdr:rowOff>0</xdr:rowOff>
    </xdr:from>
    <xdr:to>
      <xdr:col>15</xdr:col>
      <xdr:colOff>541020</xdr:colOff>
      <xdr:row>13</xdr:row>
      <xdr:rowOff>89535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EE0DA617-9DAE-4F8B-06D1-BA8A3D06B1F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36676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335280</xdr:colOff>
      <xdr:row>0</xdr:row>
      <xdr:rowOff>175260</xdr:rowOff>
    </xdr:from>
    <xdr:to>
      <xdr:col>17</xdr:col>
      <xdr:colOff>335280</xdr:colOff>
      <xdr:row>14</xdr:row>
      <xdr:rowOff>81915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F4F58405-9FFC-14F3-C1D2-AD622069A2D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38022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129540</xdr:colOff>
      <xdr:row>7</xdr:row>
      <xdr:rowOff>144780</xdr:rowOff>
    </xdr:from>
    <xdr:to>
      <xdr:col>20</xdr:col>
      <xdr:colOff>129540</xdr:colOff>
      <xdr:row>21</xdr:row>
      <xdr:rowOff>59055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FE29F86-A98E-477C-7DFA-8C315C9FB0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03280" y="1424940"/>
              <a:ext cx="1828800" cy="2474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6</xdr:row>
      <xdr:rowOff>41910</xdr:rowOff>
    </xdr:from>
    <xdr:to>
      <xdr:col>11</xdr:col>
      <xdr:colOff>548640</xdr:colOff>
      <xdr:row>21</xdr:row>
      <xdr:rowOff>41910</xdr:rowOff>
    </xdr:to>
    <xdr:graphicFrame macro="">
      <xdr:nvGraphicFramePr>
        <xdr:cNvPr id="2" name="Chart 1">
          <a:extLst>
            <a:ext uri="{FF2B5EF4-FFF2-40B4-BE49-F238E27FC236}">
              <a16:creationId xmlns:a16="http://schemas.microsoft.com/office/drawing/2014/main" id="{BA75B5E4-C6D3-3D2D-B6F4-E164D5F1D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342900</xdr:colOff>
      <xdr:row>4</xdr:row>
      <xdr:rowOff>49530</xdr:rowOff>
    </xdr:from>
    <xdr:to>
      <xdr:col>14</xdr:col>
      <xdr:colOff>38100</xdr:colOff>
      <xdr:row>19</xdr:row>
      <xdr:rowOff>49530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CC6EE28E-C6D4-D893-4EEB-9991573748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3960" y="781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68580</xdr:colOff>
      <xdr:row>4</xdr:row>
      <xdr:rowOff>83820</xdr:rowOff>
    </xdr:from>
    <xdr:to>
      <xdr:col>17</xdr:col>
      <xdr:colOff>68580</xdr:colOff>
      <xdr:row>17</xdr:row>
      <xdr:rowOff>173355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260717D-BE10-2A8E-EC59-27F13A3365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30740" y="815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289560</xdr:colOff>
      <xdr:row>3</xdr:row>
      <xdr:rowOff>3810</xdr:rowOff>
    </xdr:from>
    <xdr:to>
      <xdr:col>11</xdr:col>
      <xdr:colOff>594360</xdr:colOff>
      <xdr:row>18</xdr:row>
      <xdr:rowOff>3810</xdr:rowOff>
    </xdr:to>
    <xdr:graphicFrame macro="">
      <xdr:nvGraphicFramePr>
        <xdr:cNvPr id="2" name="Chart 1">
          <a:extLst>
            <a:ext uri="{FF2B5EF4-FFF2-40B4-BE49-F238E27FC236}">
              <a16:creationId xmlns:a16="http://schemas.microsoft.com/office/drawing/2014/main" id="{1ACBA3D8-DA40-95E3-F7D9-12BEF7E90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19</xdr:row>
      <xdr:rowOff>171450</xdr:rowOff>
    </xdr:from>
    <xdr:to>
      <xdr:col>2</xdr:col>
      <xdr:colOff>15240</xdr:colOff>
      <xdr:row>24</xdr:row>
      <xdr:rowOff>0</xdr:rowOff>
    </xdr:to>
    <xdr:graphicFrame macro="">
      <xdr:nvGraphicFramePr>
        <xdr:cNvPr id="2" name="Chart 1">
          <a:extLst>
            <a:ext uri="{FF2B5EF4-FFF2-40B4-BE49-F238E27FC236}">
              <a16:creationId xmlns:a16="http://schemas.microsoft.com/office/drawing/2014/main" id="{37D5B29D-61FC-97A7-A23D-7EF9E7A3B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563880</xdr:colOff>
      <xdr:row>20</xdr:row>
      <xdr:rowOff>95250</xdr:rowOff>
    </xdr:from>
    <xdr:to>
      <xdr:col>5</xdr:col>
      <xdr:colOff>22860</xdr:colOff>
      <xdr:row>24</xdr:row>
      <xdr:rowOff>30480</xdr:rowOff>
    </xdr:to>
    <xdr:graphicFrame macro="">
      <xdr:nvGraphicFramePr>
        <xdr:cNvPr id="3" name="Chart 2">
          <a:extLst>
            <a:ext uri="{FF2B5EF4-FFF2-40B4-BE49-F238E27FC236}">
              <a16:creationId xmlns:a16="http://schemas.microsoft.com/office/drawing/2014/main" id="{87763404-244C-9674-A040-3C5069161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20</xdr:row>
      <xdr:rowOff>49530</xdr:rowOff>
    </xdr:from>
    <xdr:to>
      <xdr:col>8</xdr:col>
      <xdr:colOff>0</xdr:colOff>
      <xdr:row>24</xdr:row>
      <xdr:rowOff>76200</xdr:rowOff>
    </xdr:to>
    <xdr:graphicFrame macro="">
      <xdr:nvGraphicFramePr>
        <xdr:cNvPr id="4" name="Chart 3">
          <a:extLst>
            <a:ext uri="{FF2B5EF4-FFF2-40B4-BE49-F238E27FC236}">
              <a16:creationId xmlns:a16="http://schemas.microsoft.com/office/drawing/2014/main" id="{7DBDD237-6017-6F09-0E3C-10D362ADC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20</xdr:row>
      <xdr:rowOff>125730</xdr:rowOff>
    </xdr:from>
    <xdr:to>
      <xdr:col>11</xdr:col>
      <xdr:colOff>15240</xdr:colOff>
      <xdr:row>24</xdr:row>
      <xdr:rowOff>160020</xdr:rowOff>
    </xdr:to>
    <xdr:graphicFrame macro="">
      <xdr:nvGraphicFramePr>
        <xdr:cNvPr id="5" name="Chart 4">
          <a:extLst>
            <a:ext uri="{FF2B5EF4-FFF2-40B4-BE49-F238E27FC236}">
              <a16:creationId xmlns:a16="http://schemas.microsoft.com/office/drawing/2014/main" id="{6EE74C27-1658-1217-F768-8D26B5790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144780</xdr:colOff>
      <xdr:row>20</xdr:row>
      <xdr:rowOff>121920</xdr:rowOff>
    </xdr:from>
    <xdr:to>
      <xdr:col>13</xdr:col>
      <xdr:colOff>1143000</xdr:colOff>
      <xdr:row>25</xdr:row>
      <xdr:rowOff>0</xdr:rowOff>
    </xdr:to>
    <xdr:graphicFrame macro="">
      <xdr:nvGraphicFramePr>
        <xdr:cNvPr id="6" name="Chart 5">
          <a:extLst>
            <a:ext uri="{FF2B5EF4-FFF2-40B4-BE49-F238E27FC236}">
              <a16:creationId xmlns:a16="http://schemas.microsoft.com/office/drawing/2014/main" id="{D6704E62-B892-D309-C7DB-4D9BBD9EC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358140</xdr:colOff>
      <xdr:row>2</xdr:row>
      <xdr:rowOff>176304</xdr:rowOff>
    </xdr:from>
    <xdr:to>
      <xdr:col>4</xdr:col>
      <xdr:colOff>243840</xdr:colOff>
      <xdr:row>13</xdr:row>
      <xdr:rowOff>76200</xdr:rowOff>
    </xdr:to>
    <xdr:grpSp>
      <xdr:nvGrpSpPr>
        <xdr:cNvPr id="12" name="Group 11">
          <a:extLst>
            <a:ext uri="{FF2B5EF4-FFF2-40B4-BE49-F238E27FC236}">
              <a16:creationId xmlns:a16="http://schemas.microsoft.com/office/drawing/2014/main" id="{D7CF5078-19FF-62F1-6E26-FC629BD357C6}"/>
            </a:ext>
          </a:extLst>
        </xdr:cNvPr>
        <xdr:cNvGrpSpPr/>
      </xdr:nvGrpSpPr>
      <xdr:grpSpPr>
        <a:xfrm>
          <a:off x="358140" y="533785"/>
          <a:ext cx="2331626" cy="1866045"/>
          <a:chOff x="358140" y="542063"/>
          <a:chExt cx="2324100" cy="1911574"/>
        </a:xfrm>
      </xdr:grpSpPr>
      <xdr:sp macro="" textlink="Kpi!B22">
        <xdr:nvSpPr>
          <xdr:cNvPr id="4" name="Rectangle: Rounded Corners 3">
            <a:extLst>
              <a:ext uri="{FF2B5EF4-FFF2-40B4-BE49-F238E27FC236}">
                <a16:creationId xmlns:a16="http://schemas.microsoft.com/office/drawing/2014/main" id="{4F9C6404-9E81-9A32-9BC0-BFE9FF21D42C}"/>
              </a:ext>
            </a:extLst>
          </xdr:cNvPr>
          <xdr:cNvSpPr/>
        </xdr:nvSpPr>
        <xdr:spPr>
          <a:xfrm>
            <a:off x="358140" y="960118"/>
            <a:ext cx="2324100" cy="1493519"/>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fld id="{E9C953EC-5B16-4175-BD57-6F2B71A0145D}" type="TxLink">
              <a:rPr lang="en-US" sz="1200" b="1" i="0" u="none" strike="noStrike">
                <a:solidFill>
                  <a:schemeClr val="bg1"/>
                </a:solidFill>
                <a:latin typeface="+mn-lt"/>
                <a:ea typeface="Calibri"/>
                <a:cs typeface="Calibri"/>
              </a:rPr>
              <a:pPr algn="ctr"/>
              <a:t> </a:t>
            </a:fld>
            <a:endParaRPr lang="en-US" sz="1200" b="1" i="0" u="none" strike="noStrike">
              <a:solidFill>
                <a:schemeClr val="bg1"/>
              </a:solidFill>
              <a:latin typeface="+mn-lt"/>
              <a:ea typeface="Calibri"/>
              <a:cs typeface="Calibri"/>
            </a:endParaRPr>
          </a:p>
        </xdr:txBody>
      </xdr:sp>
      <xdr:sp macro="" textlink="">
        <xdr:nvSpPr>
          <xdr:cNvPr id="3" name="Rectangle: Rounded Corners 2">
            <a:extLst>
              <a:ext uri="{FF2B5EF4-FFF2-40B4-BE49-F238E27FC236}">
                <a16:creationId xmlns:a16="http://schemas.microsoft.com/office/drawing/2014/main" id="{EE56D2D1-E04D-25C2-7232-0ADE0917039E}"/>
              </a:ext>
            </a:extLst>
          </xdr:cNvPr>
          <xdr:cNvSpPr/>
        </xdr:nvSpPr>
        <xdr:spPr>
          <a:xfrm>
            <a:off x="374188" y="542063"/>
            <a:ext cx="2299506" cy="339483"/>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mn-lt"/>
                <a:ea typeface="Calibri"/>
                <a:cs typeface="Calibri"/>
              </a:rPr>
              <a:t>SALES</a:t>
            </a:r>
          </a:p>
        </xdr:txBody>
      </xdr:sp>
      <xdr:sp macro="" textlink="Kpi!B17">
        <xdr:nvSpPr>
          <xdr:cNvPr id="5" name="Rectangle: Rounded Corners 4">
            <a:extLst>
              <a:ext uri="{FF2B5EF4-FFF2-40B4-BE49-F238E27FC236}">
                <a16:creationId xmlns:a16="http://schemas.microsoft.com/office/drawing/2014/main" id="{88BBAFE9-3DBA-D686-A7AC-BBE5422F8996}"/>
              </a:ext>
            </a:extLst>
          </xdr:cNvPr>
          <xdr:cNvSpPr/>
        </xdr:nvSpPr>
        <xdr:spPr>
          <a:xfrm>
            <a:off x="487680" y="1097279"/>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81BDFF4-2D24-4B5E-8451-E7A63771F2B8}" type="TxLink">
              <a:rPr lang="en-US" sz="1200" b="1" i="0" u="none" strike="noStrike">
                <a:solidFill>
                  <a:schemeClr val="bg1"/>
                </a:solidFill>
                <a:latin typeface="+mn-lt"/>
                <a:ea typeface="Calibri"/>
                <a:cs typeface="Calibri"/>
              </a:rPr>
              <a:pPr algn="ctr"/>
              <a:t> $26,694.89 </a:t>
            </a:fld>
            <a:endParaRPr lang="en-US" sz="1200" b="1" i="0" u="none" strike="noStrike">
              <a:solidFill>
                <a:schemeClr val="bg1"/>
              </a:solidFill>
              <a:latin typeface="+mn-lt"/>
              <a:ea typeface="Calibri"/>
              <a:cs typeface="Calibri"/>
            </a:endParaRPr>
          </a:p>
        </xdr:txBody>
      </xdr:sp>
      <xdr:sp macro="" textlink="">
        <xdr:nvSpPr>
          <xdr:cNvPr id="9" name="Rectangle: Rounded Corners 8">
            <a:extLst>
              <a:ext uri="{FF2B5EF4-FFF2-40B4-BE49-F238E27FC236}">
                <a16:creationId xmlns:a16="http://schemas.microsoft.com/office/drawing/2014/main" id="{E996758A-8CEF-3750-28FB-86B92A381133}"/>
              </a:ext>
            </a:extLst>
          </xdr:cNvPr>
          <xdr:cNvSpPr/>
        </xdr:nvSpPr>
        <xdr:spPr>
          <a:xfrm>
            <a:off x="487680" y="200406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US" sz="1200" b="1" i="0" u="none" strike="noStrike">
                <a:solidFill>
                  <a:schemeClr val="bg1"/>
                </a:solidFill>
                <a:latin typeface="+mn-lt"/>
                <a:ea typeface="Calibri"/>
                <a:cs typeface="Calibri"/>
              </a:rPr>
              <a:t> YOY GROWTH </a:t>
            </a:r>
          </a:p>
        </xdr:txBody>
      </xdr:sp>
    </xdr:grpSp>
    <xdr:clientData/>
  </xdr:twoCellAnchor>
  <xdr:twoCellAnchor>
    <xdr:from>
      <xdr:col>0</xdr:col>
      <xdr:colOff>321732</xdr:colOff>
      <xdr:row>0</xdr:row>
      <xdr:rowOff>68580</xdr:rowOff>
    </xdr:from>
    <xdr:to>
      <xdr:col>20</xdr:col>
      <xdr:colOff>304799</xdr:colOff>
      <xdr:row>2</xdr:row>
      <xdr:rowOff>45720</xdr:rowOff>
    </xdr:to>
    <xdr:sp macro="" textlink="">
      <xdr:nvSpPr>
        <xdr:cNvPr id="2" name="Rectangle: Rounded Corners 1">
          <a:extLst>
            <a:ext uri="{FF2B5EF4-FFF2-40B4-BE49-F238E27FC236}">
              <a16:creationId xmlns:a16="http://schemas.microsoft.com/office/drawing/2014/main" id="{E411C631-A7F0-3E7F-D295-2CD9E82A168A}"/>
            </a:ext>
          </a:extLst>
        </xdr:cNvPr>
        <xdr:cNvSpPr/>
      </xdr:nvSpPr>
      <xdr:spPr>
        <a:xfrm>
          <a:off x="321732" y="68580"/>
          <a:ext cx="12175067" cy="349673"/>
        </a:xfrm>
        <a:prstGeom prst="roundRect">
          <a:avLst/>
        </a:prstGeo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ECOMMERCE SALES ANALYSIS DASHBOARD</a:t>
          </a:r>
        </a:p>
      </xdr:txBody>
    </xdr:sp>
    <xdr:clientData/>
  </xdr:twoCellAnchor>
  <xdr:twoCellAnchor>
    <xdr:from>
      <xdr:col>0</xdr:col>
      <xdr:colOff>502919</xdr:colOff>
      <xdr:row>8</xdr:row>
      <xdr:rowOff>53340</xdr:rowOff>
    </xdr:from>
    <xdr:to>
      <xdr:col>4</xdr:col>
      <xdr:colOff>122379</xdr:colOff>
      <xdr:row>10</xdr:row>
      <xdr:rowOff>34963</xdr:rowOff>
    </xdr:to>
    <xdr:graphicFrame macro="">
      <xdr:nvGraphicFramePr>
        <xdr:cNvPr id="6" name="Chart 5">
          <a:extLst>
            <a:ext uri="{FF2B5EF4-FFF2-40B4-BE49-F238E27FC236}">
              <a16:creationId xmlns:a16="http://schemas.microsoft.com/office/drawing/2014/main" id="{69E7D0EC-8C4F-4FA5-A508-048706D16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381000</xdr:colOff>
          <xdr:row>11</xdr:row>
          <xdr:rowOff>45720</xdr:rowOff>
        </xdr:from>
        <xdr:to>
          <xdr:col>4</xdr:col>
          <xdr:colOff>30480</xdr:colOff>
          <xdr:row>12</xdr:row>
          <xdr:rowOff>53340</xdr:rowOff>
        </xdr:to>
        <xdr:pic>
          <xdr:nvPicPr>
            <xdr:cNvPr id="11" name="Picture 10">
              <a:extLst>
                <a:ext uri="{FF2B5EF4-FFF2-40B4-BE49-F238E27FC236}">
                  <a16:creationId xmlns:a16="http://schemas.microsoft.com/office/drawing/2014/main" id="{E50DC4F3-A8A5-B967-AD0B-82D8A1C7E8B7}"/>
                </a:ext>
              </a:extLst>
            </xdr:cNvPr>
            <xdr:cNvPicPr>
              <a:picLocks noChangeAspect="1" noChangeArrowheads="1"/>
              <a:extLst>
                <a:ext uri="{84589F7E-364E-4C9E-8A38-B11213B215E9}">
                  <a14:cameraTool cellRange="'KPI YOY'!$B$10" spid="_x0000_s11310"/>
                </a:ext>
              </a:extLst>
            </xdr:cNvPicPr>
          </xdr:nvPicPr>
          <xdr:blipFill>
            <a:blip xmlns:r="http://schemas.openxmlformats.org/officeDocument/2006/relationships" r:embed="rId2"/>
            <a:srcRect/>
            <a:stretch>
              <a:fillRect/>
            </a:stretch>
          </xdr:blipFill>
          <xdr:spPr bwMode="auto">
            <a:xfrm>
              <a:off x="1600200" y="2094653"/>
              <a:ext cx="868680" cy="1938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373380</xdr:colOff>
      <xdr:row>2</xdr:row>
      <xdr:rowOff>176304</xdr:rowOff>
    </xdr:from>
    <xdr:to>
      <xdr:col>8</xdr:col>
      <xdr:colOff>259080</xdr:colOff>
      <xdr:row>13</xdr:row>
      <xdr:rowOff>76200</xdr:rowOff>
    </xdr:to>
    <xdr:grpSp>
      <xdr:nvGrpSpPr>
        <xdr:cNvPr id="18" name="Group 17">
          <a:extLst>
            <a:ext uri="{FF2B5EF4-FFF2-40B4-BE49-F238E27FC236}">
              <a16:creationId xmlns:a16="http://schemas.microsoft.com/office/drawing/2014/main" id="{1BD60B9D-213B-8E71-55DE-8AD9A93F63CF}"/>
            </a:ext>
          </a:extLst>
        </xdr:cNvPr>
        <xdr:cNvGrpSpPr/>
      </xdr:nvGrpSpPr>
      <xdr:grpSpPr>
        <a:xfrm>
          <a:off x="2819306" y="533785"/>
          <a:ext cx="2331626" cy="1866045"/>
          <a:chOff x="358140" y="542064"/>
          <a:chExt cx="2324100" cy="1911576"/>
        </a:xfrm>
      </xdr:grpSpPr>
      <xdr:sp macro="" textlink="">
        <xdr:nvSpPr>
          <xdr:cNvPr id="19" name="Rectangle: Rounded Corners 18">
            <a:extLst>
              <a:ext uri="{FF2B5EF4-FFF2-40B4-BE49-F238E27FC236}">
                <a16:creationId xmlns:a16="http://schemas.microsoft.com/office/drawing/2014/main" id="{A9729C39-40FD-C1E2-8B4D-5EB130AD5464}"/>
              </a:ext>
            </a:extLst>
          </xdr:cNvPr>
          <xdr:cNvSpPr/>
        </xdr:nvSpPr>
        <xdr:spPr>
          <a:xfrm>
            <a:off x="374188" y="542064"/>
            <a:ext cx="2299506" cy="339483"/>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PROFIT</a:t>
            </a:r>
          </a:p>
        </xdr:txBody>
      </xdr:sp>
      <xdr:sp macro="" textlink="Kpi!B22">
        <xdr:nvSpPr>
          <xdr:cNvPr id="20" name="Rectangle: Rounded Corners 19">
            <a:extLst>
              <a:ext uri="{FF2B5EF4-FFF2-40B4-BE49-F238E27FC236}">
                <a16:creationId xmlns:a16="http://schemas.microsoft.com/office/drawing/2014/main" id="{47874BC8-6F47-D849-586F-4F408B5FB0D9}"/>
              </a:ext>
            </a:extLst>
          </xdr:cNvPr>
          <xdr:cNvSpPr/>
        </xdr:nvSpPr>
        <xdr:spPr>
          <a:xfrm>
            <a:off x="358140" y="960120"/>
            <a:ext cx="2324100" cy="1493520"/>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953EC-5B16-4175-BD57-6F2B71A0145D}" type="TxLink">
              <a:rPr lang="en-US" sz="1100" b="0" i="0" u="none" strike="noStrike">
                <a:solidFill>
                  <a:srgbClr val="000000"/>
                </a:solidFill>
                <a:latin typeface="Calibri"/>
                <a:ea typeface="Calibri"/>
                <a:cs typeface="Calibri"/>
              </a:rPr>
              <a:pPr algn="l"/>
              <a:t> </a:t>
            </a:fld>
            <a:endParaRPr lang="en-US" sz="1100"/>
          </a:p>
        </xdr:txBody>
      </xdr:sp>
      <xdr:sp macro="" textlink="Kpi!$E$17">
        <xdr:nvSpPr>
          <xdr:cNvPr id="21" name="Rectangle: Rounded Corners 20">
            <a:extLst>
              <a:ext uri="{FF2B5EF4-FFF2-40B4-BE49-F238E27FC236}">
                <a16:creationId xmlns:a16="http://schemas.microsoft.com/office/drawing/2014/main" id="{C1DC1D02-3A34-DC18-47E7-97C59DDBC92B}"/>
              </a:ext>
            </a:extLst>
          </xdr:cNvPr>
          <xdr:cNvSpPr/>
        </xdr:nvSpPr>
        <xdr:spPr>
          <a:xfrm>
            <a:off x="487680" y="109728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61BD70-1457-46C8-96FB-A649BB80697B}" type="TxLink">
              <a:rPr lang="en-US" sz="1200" b="0" i="0" u="none" strike="noStrike">
                <a:solidFill>
                  <a:schemeClr val="bg1"/>
                </a:solidFill>
                <a:latin typeface="+mn-lt"/>
                <a:ea typeface="Calibri"/>
                <a:cs typeface="Calibri"/>
              </a:rPr>
              <a:pPr algn="ctr"/>
              <a:t> $4,097.51 </a:t>
            </a:fld>
            <a:endParaRPr lang="en-US" sz="1200" b="1">
              <a:solidFill>
                <a:schemeClr val="bg1"/>
              </a:solidFill>
              <a:latin typeface="+mn-lt"/>
            </a:endParaRPr>
          </a:p>
        </xdr:txBody>
      </xdr:sp>
      <xdr:sp macro="" textlink="">
        <xdr:nvSpPr>
          <xdr:cNvPr id="22" name="Rectangle: Rounded Corners 21">
            <a:extLst>
              <a:ext uri="{FF2B5EF4-FFF2-40B4-BE49-F238E27FC236}">
                <a16:creationId xmlns:a16="http://schemas.microsoft.com/office/drawing/2014/main" id="{9521CFBC-4B9F-7C91-CBA5-3D1368E7C1DD}"/>
              </a:ext>
            </a:extLst>
          </xdr:cNvPr>
          <xdr:cNvSpPr/>
        </xdr:nvSpPr>
        <xdr:spPr>
          <a:xfrm>
            <a:off x="487680" y="200406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mn-lt"/>
                <a:ea typeface="Calibri"/>
                <a:cs typeface="Calibri"/>
              </a:rPr>
              <a:t> YOY</a:t>
            </a:r>
            <a:r>
              <a:rPr lang="en-US" sz="1200" b="1" i="0" u="none" strike="noStrike" baseline="0">
                <a:solidFill>
                  <a:schemeClr val="bg1"/>
                </a:solidFill>
                <a:latin typeface="+mn-lt"/>
                <a:ea typeface="Calibri"/>
                <a:cs typeface="Calibri"/>
              </a:rPr>
              <a:t> GROWTH</a:t>
            </a:r>
            <a:r>
              <a:rPr lang="en-US" sz="1200" b="1" i="0" u="none" strike="noStrike">
                <a:solidFill>
                  <a:schemeClr val="bg1"/>
                </a:solidFill>
                <a:latin typeface="+mn-lt"/>
                <a:ea typeface="Calibri"/>
                <a:cs typeface="Calibri"/>
              </a:rPr>
              <a:t> </a:t>
            </a:r>
          </a:p>
        </xdr:txBody>
      </xdr:sp>
    </xdr:grpSp>
    <xdr:clientData/>
  </xdr:twoCellAnchor>
  <xdr:twoCellAnchor>
    <xdr:from>
      <xdr:col>8</xdr:col>
      <xdr:colOff>381000</xdr:colOff>
      <xdr:row>3</xdr:row>
      <xdr:rowOff>1044</xdr:rowOff>
    </xdr:from>
    <xdr:to>
      <xdr:col>12</xdr:col>
      <xdr:colOff>266700</xdr:colOff>
      <xdr:row>13</xdr:row>
      <xdr:rowOff>83820</xdr:rowOff>
    </xdr:to>
    <xdr:grpSp>
      <xdr:nvGrpSpPr>
        <xdr:cNvPr id="23" name="Group 22">
          <a:extLst>
            <a:ext uri="{FF2B5EF4-FFF2-40B4-BE49-F238E27FC236}">
              <a16:creationId xmlns:a16="http://schemas.microsoft.com/office/drawing/2014/main" id="{2020D50C-3708-E401-8CFF-A876C1D820FA}"/>
            </a:ext>
          </a:extLst>
        </xdr:cNvPr>
        <xdr:cNvGrpSpPr/>
      </xdr:nvGrpSpPr>
      <xdr:grpSpPr>
        <a:xfrm>
          <a:off x="5272852" y="537266"/>
          <a:ext cx="2331626" cy="1870184"/>
          <a:chOff x="358140" y="542064"/>
          <a:chExt cx="2324100" cy="1911576"/>
        </a:xfrm>
      </xdr:grpSpPr>
      <xdr:sp macro="" textlink="">
        <xdr:nvSpPr>
          <xdr:cNvPr id="24" name="Rectangle: Rounded Corners 23">
            <a:extLst>
              <a:ext uri="{FF2B5EF4-FFF2-40B4-BE49-F238E27FC236}">
                <a16:creationId xmlns:a16="http://schemas.microsoft.com/office/drawing/2014/main" id="{38B39F22-4B4A-DF99-55D4-6AA0674DA44C}"/>
              </a:ext>
            </a:extLst>
          </xdr:cNvPr>
          <xdr:cNvSpPr/>
        </xdr:nvSpPr>
        <xdr:spPr>
          <a:xfrm>
            <a:off x="374188" y="542064"/>
            <a:ext cx="2299506" cy="339483"/>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QUANTITY</a:t>
            </a:r>
          </a:p>
        </xdr:txBody>
      </xdr:sp>
      <xdr:sp macro="" textlink="Kpi!B22">
        <xdr:nvSpPr>
          <xdr:cNvPr id="25" name="Rectangle: Rounded Corners 24">
            <a:extLst>
              <a:ext uri="{FF2B5EF4-FFF2-40B4-BE49-F238E27FC236}">
                <a16:creationId xmlns:a16="http://schemas.microsoft.com/office/drawing/2014/main" id="{F6EA180E-4744-9D6E-4D0D-EA1016F4F17B}"/>
              </a:ext>
            </a:extLst>
          </xdr:cNvPr>
          <xdr:cNvSpPr/>
        </xdr:nvSpPr>
        <xdr:spPr>
          <a:xfrm>
            <a:off x="358140" y="960120"/>
            <a:ext cx="2324100" cy="1493520"/>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953EC-5B16-4175-BD57-6F2B71A0145D}" type="TxLink">
              <a:rPr lang="en-US" sz="1100" b="0" i="0" u="none" strike="noStrike">
                <a:solidFill>
                  <a:srgbClr val="000000"/>
                </a:solidFill>
                <a:latin typeface="Calibri"/>
                <a:ea typeface="Calibri"/>
                <a:cs typeface="Calibri"/>
              </a:rPr>
              <a:pPr algn="l"/>
              <a:t> </a:t>
            </a:fld>
            <a:endParaRPr lang="en-US" sz="1100"/>
          </a:p>
        </xdr:txBody>
      </xdr:sp>
      <xdr:sp macro="" textlink="Kpi!$H$17">
        <xdr:nvSpPr>
          <xdr:cNvPr id="26" name="Rectangle: Rounded Corners 25">
            <a:extLst>
              <a:ext uri="{FF2B5EF4-FFF2-40B4-BE49-F238E27FC236}">
                <a16:creationId xmlns:a16="http://schemas.microsoft.com/office/drawing/2014/main" id="{358D0F26-8B81-25CA-3455-DFDBE50A3F0F}"/>
              </a:ext>
            </a:extLst>
          </xdr:cNvPr>
          <xdr:cNvSpPr/>
        </xdr:nvSpPr>
        <xdr:spPr>
          <a:xfrm>
            <a:off x="487680" y="109728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519E298-184E-4C62-B463-0DDED73CA5BC}" type="TxLink">
              <a:rPr lang="en-US" sz="1200" b="1" i="0" u="none" strike="noStrike">
                <a:solidFill>
                  <a:schemeClr val="bg1"/>
                </a:solidFill>
                <a:latin typeface="+mn-lt"/>
                <a:ea typeface="Calibri"/>
                <a:cs typeface="Calibri"/>
              </a:rPr>
              <a:pPr algn="ctr"/>
              <a:t># 457</a:t>
            </a:fld>
            <a:endParaRPr lang="en-US" sz="1200" b="1">
              <a:solidFill>
                <a:schemeClr val="bg1"/>
              </a:solidFill>
              <a:latin typeface="+mn-lt"/>
            </a:endParaRPr>
          </a:p>
        </xdr:txBody>
      </xdr:sp>
      <xdr:sp macro="" textlink="">
        <xdr:nvSpPr>
          <xdr:cNvPr id="27" name="Rectangle: Rounded Corners 26">
            <a:extLst>
              <a:ext uri="{FF2B5EF4-FFF2-40B4-BE49-F238E27FC236}">
                <a16:creationId xmlns:a16="http://schemas.microsoft.com/office/drawing/2014/main" id="{4FA12128-AB53-1205-1F2E-C30D8B76AE7F}"/>
              </a:ext>
            </a:extLst>
          </xdr:cNvPr>
          <xdr:cNvSpPr/>
        </xdr:nvSpPr>
        <xdr:spPr>
          <a:xfrm>
            <a:off x="487680" y="200406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mn-lt"/>
                <a:ea typeface="Calibri"/>
                <a:cs typeface="Calibri"/>
              </a:rPr>
              <a:t> YOY</a:t>
            </a:r>
            <a:r>
              <a:rPr lang="en-US" sz="1200" b="1" i="0" u="none" strike="noStrike" baseline="0">
                <a:solidFill>
                  <a:schemeClr val="bg1"/>
                </a:solidFill>
                <a:latin typeface="+mn-lt"/>
                <a:ea typeface="Calibri"/>
                <a:cs typeface="Calibri"/>
              </a:rPr>
              <a:t> GROWTH</a:t>
            </a:r>
            <a:r>
              <a:rPr lang="en-US" sz="1200" b="1" i="0" u="none" strike="noStrike">
                <a:solidFill>
                  <a:schemeClr val="bg1"/>
                </a:solidFill>
                <a:latin typeface="+mn-lt"/>
                <a:ea typeface="Calibri"/>
                <a:cs typeface="Calibri"/>
              </a:rPr>
              <a:t> </a:t>
            </a:r>
          </a:p>
        </xdr:txBody>
      </xdr:sp>
    </xdr:grpSp>
    <xdr:clientData/>
  </xdr:twoCellAnchor>
  <xdr:twoCellAnchor>
    <xdr:from>
      <xdr:col>16</xdr:col>
      <xdr:colOff>403860</xdr:colOff>
      <xdr:row>3</xdr:row>
      <xdr:rowOff>1044</xdr:rowOff>
    </xdr:from>
    <xdr:to>
      <xdr:col>20</xdr:col>
      <xdr:colOff>289560</xdr:colOff>
      <xdr:row>13</xdr:row>
      <xdr:rowOff>83820</xdr:rowOff>
    </xdr:to>
    <xdr:grpSp>
      <xdr:nvGrpSpPr>
        <xdr:cNvPr id="33" name="Group 32">
          <a:extLst>
            <a:ext uri="{FF2B5EF4-FFF2-40B4-BE49-F238E27FC236}">
              <a16:creationId xmlns:a16="http://schemas.microsoft.com/office/drawing/2014/main" id="{DA5772EF-D1D1-D3A9-2343-02A7D3EDF12E}"/>
            </a:ext>
          </a:extLst>
        </xdr:cNvPr>
        <xdr:cNvGrpSpPr/>
      </xdr:nvGrpSpPr>
      <xdr:grpSpPr>
        <a:xfrm>
          <a:off x="10187564" y="537266"/>
          <a:ext cx="2331626" cy="1870184"/>
          <a:chOff x="358140" y="542064"/>
          <a:chExt cx="2324100" cy="1911576"/>
        </a:xfrm>
      </xdr:grpSpPr>
      <xdr:sp macro="" textlink="">
        <xdr:nvSpPr>
          <xdr:cNvPr id="34" name="Rectangle: Rounded Corners 33">
            <a:extLst>
              <a:ext uri="{FF2B5EF4-FFF2-40B4-BE49-F238E27FC236}">
                <a16:creationId xmlns:a16="http://schemas.microsoft.com/office/drawing/2014/main" id="{E09BC425-649C-D0E2-4DBF-9A9846569737}"/>
              </a:ext>
            </a:extLst>
          </xdr:cNvPr>
          <xdr:cNvSpPr/>
        </xdr:nvSpPr>
        <xdr:spPr>
          <a:xfrm>
            <a:off x="374188" y="542064"/>
            <a:ext cx="2299506" cy="339483"/>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PROFIT</a:t>
            </a:r>
            <a:r>
              <a:rPr lang="en-US" sz="1400" baseline="0"/>
              <a:t> MARGIN</a:t>
            </a:r>
            <a:endParaRPr lang="en-US" sz="1400"/>
          </a:p>
        </xdr:txBody>
      </xdr:sp>
      <xdr:sp macro="" textlink="Kpi!B22">
        <xdr:nvSpPr>
          <xdr:cNvPr id="35" name="Rectangle: Rounded Corners 34">
            <a:extLst>
              <a:ext uri="{FF2B5EF4-FFF2-40B4-BE49-F238E27FC236}">
                <a16:creationId xmlns:a16="http://schemas.microsoft.com/office/drawing/2014/main" id="{B9C5D53B-20C4-2976-EA5B-FFD86405A584}"/>
              </a:ext>
            </a:extLst>
          </xdr:cNvPr>
          <xdr:cNvSpPr/>
        </xdr:nvSpPr>
        <xdr:spPr>
          <a:xfrm>
            <a:off x="358140" y="960120"/>
            <a:ext cx="2324100" cy="1493520"/>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953EC-5B16-4175-BD57-6F2B71A0145D}" type="TxLink">
              <a:rPr lang="en-US" sz="1100" b="0" i="0" u="none" strike="noStrike">
                <a:solidFill>
                  <a:srgbClr val="000000"/>
                </a:solidFill>
                <a:latin typeface="Calibri"/>
                <a:ea typeface="Calibri"/>
                <a:cs typeface="Calibri"/>
              </a:rPr>
              <a:pPr algn="l"/>
              <a:t> </a:t>
            </a:fld>
            <a:endParaRPr lang="en-US" sz="1100"/>
          </a:p>
        </xdr:txBody>
      </xdr:sp>
      <xdr:sp macro="" textlink="Kpi!$N$17">
        <xdr:nvSpPr>
          <xdr:cNvPr id="36" name="Rectangle: Rounded Corners 35">
            <a:extLst>
              <a:ext uri="{FF2B5EF4-FFF2-40B4-BE49-F238E27FC236}">
                <a16:creationId xmlns:a16="http://schemas.microsoft.com/office/drawing/2014/main" id="{89156C22-A7CA-F048-9BF7-6071D56953B2}"/>
              </a:ext>
            </a:extLst>
          </xdr:cNvPr>
          <xdr:cNvSpPr/>
        </xdr:nvSpPr>
        <xdr:spPr>
          <a:xfrm>
            <a:off x="487680" y="109728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4680EC-9780-4C15-93CE-1CCCF74AF89B}" type="TxLink">
              <a:rPr lang="en-US" sz="1200" b="1" i="0" u="none" strike="noStrike">
                <a:solidFill>
                  <a:schemeClr val="bg1"/>
                </a:solidFill>
                <a:latin typeface="+mn-lt"/>
                <a:ea typeface="Calibri"/>
                <a:cs typeface="Calibri"/>
              </a:rPr>
              <a:pPr algn="ctr"/>
              <a:t>15.35%</a:t>
            </a:fld>
            <a:endParaRPr lang="en-US" sz="1200" b="1">
              <a:solidFill>
                <a:schemeClr val="bg1"/>
              </a:solidFill>
              <a:latin typeface="+mn-lt"/>
            </a:endParaRPr>
          </a:p>
        </xdr:txBody>
      </xdr:sp>
      <xdr:sp macro="" textlink="">
        <xdr:nvSpPr>
          <xdr:cNvPr id="37" name="Rectangle: Rounded Corners 36">
            <a:extLst>
              <a:ext uri="{FF2B5EF4-FFF2-40B4-BE49-F238E27FC236}">
                <a16:creationId xmlns:a16="http://schemas.microsoft.com/office/drawing/2014/main" id="{34979194-C068-B2BC-8D27-F45E2D0666AB}"/>
              </a:ext>
            </a:extLst>
          </xdr:cNvPr>
          <xdr:cNvSpPr/>
        </xdr:nvSpPr>
        <xdr:spPr>
          <a:xfrm>
            <a:off x="487680" y="200406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mn-lt"/>
                <a:ea typeface="Calibri"/>
                <a:cs typeface="Calibri"/>
              </a:rPr>
              <a:t> YOY</a:t>
            </a:r>
            <a:r>
              <a:rPr lang="en-US" sz="1200" b="1" i="0" u="none" strike="noStrike" baseline="0">
                <a:solidFill>
                  <a:schemeClr val="bg1"/>
                </a:solidFill>
                <a:latin typeface="+mn-lt"/>
                <a:ea typeface="Calibri"/>
                <a:cs typeface="Calibri"/>
              </a:rPr>
              <a:t> GROWTH</a:t>
            </a:r>
            <a:r>
              <a:rPr lang="en-US" sz="1200" b="1" i="0" u="none" strike="noStrike">
                <a:solidFill>
                  <a:schemeClr val="bg1"/>
                </a:solidFill>
                <a:latin typeface="+mn-lt"/>
                <a:ea typeface="Calibri"/>
                <a:cs typeface="Calibri"/>
              </a:rPr>
              <a:t> </a:t>
            </a:r>
          </a:p>
        </xdr:txBody>
      </xdr:sp>
    </xdr:grpSp>
    <xdr:clientData/>
  </xdr:twoCellAnchor>
  <xdr:twoCellAnchor>
    <xdr:from>
      <xdr:col>12</xdr:col>
      <xdr:colOff>381000</xdr:colOff>
      <xdr:row>3</xdr:row>
      <xdr:rowOff>1043</xdr:rowOff>
    </xdr:from>
    <xdr:to>
      <xdr:col>16</xdr:col>
      <xdr:colOff>266700</xdr:colOff>
      <xdr:row>13</xdr:row>
      <xdr:rowOff>83819</xdr:rowOff>
    </xdr:to>
    <xdr:grpSp>
      <xdr:nvGrpSpPr>
        <xdr:cNvPr id="43" name="Group 42">
          <a:extLst>
            <a:ext uri="{FF2B5EF4-FFF2-40B4-BE49-F238E27FC236}">
              <a16:creationId xmlns:a16="http://schemas.microsoft.com/office/drawing/2014/main" id="{B575F699-CFFA-C77D-EAC6-5764B5EFED3A}"/>
            </a:ext>
          </a:extLst>
        </xdr:cNvPr>
        <xdr:cNvGrpSpPr/>
      </xdr:nvGrpSpPr>
      <xdr:grpSpPr>
        <a:xfrm>
          <a:off x="7718778" y="537265"/>
          <a:ext cx="2331626" cy="1870184"/>
          <a:chOff x="358140" y="542064"/>
          <a:chExt cx="2324100" cy="1911576"/>
        </a:xfrm>
      </xdr:grpSpPr>
      <xdr:sp macro="" textlink="">
        <xdr:nvSpPr>
          <xdr:cNvPr id="44" name="Rectangle: Rounded Corners 43">
            <a:extLst>
              <a:ext uri="{FF2B5EF4-FFF2-40B4-BE49-F238E27FC236}">
                <a16:creationId xmlns:a16="http://schemas.microsoft.com/office/drawing/2014/main" id="{3340A237-425C-E718-3317-D590B4CE0DFE}"/>
              </a:ext>
            </a:extLst>
          </xdr:cNvPr>
          <xdr:cNvSpPr/>
        </xdr:nvSpPr>
        <xdr:spPr>
          <a:xfrm>
            <a:off x="374188" y="542064"/>
            <a:ext cx="2299506" cy="339483"/>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NO</a:t>
            </a:r>
            <a:r>
              <a:rPr lang="en-US" sz="1400" baseline="0"/>
              <a:t> OF ORDERS</a:t>
            </a:r>
            <a:endParaRPr lang="en-US" sz="1400"/>
          </a:p>
        </xdr:txBody>
      </xdr:sp>
      <xdr:sp macro="" textlink="Kpi!B22">
        <xdr:nvSpPr>
          <xdr:cNvPr id="45" name="Rectangle: Rounded Corners 44">
            <a:extLst>
              <a:ext uri="{FF2B5EF4-FFF2-40B4-BE49-F238E27FC236}">
                <a16:creationId xmlns:a16="http://schemas.microsoft.com/office/drawing/2014/main" id="{911AE035-6948-AB76-1B7F-B7239CB8A78C}"/>
              </a:ext>
            </a:extLst>
          </xdr:cNvPr>
          <xdr:cNvSpPr/>
        </xdr:nvSpPr>
        <xdr:spPr>
          <a:xfrm>
            <a:off x="358140" y="960120"/>
            <a:ext cx="2324100" cy="1493520"/>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9C953EC-5B16-4175-BD57-6F2B71A0145D}" type="TxLink">
              <a:rPr lang="en-US" sz="1100" b="0" i="0" u="none" strike="noStrike">
                <a:solidFill>
                  <a:srgbClr val="000000"/>
                </a:solidFill>
                <a:latin typeface="Calibri"/>
                <a:ea typeface="Calibri"/>
                <a:cs typeface="Calibri"/>
              </a:rPr>
              <a:pPr algn="l"/>
              <a:t> </a:t>
            </a:fld>
            <a:endParaRPr lang="en-US" sz="1100"/>
          </a:p>
        </xdr:txBody>
      </xdr:sp>
      <xdr:sp macro="" textlink="Kpi!$K$17">
        <xdr:nvSpPr>
          <xdr:cNvPr id="46" name="Rectangle: Rounded Corners 45">
            <a:extLst>
              <a:ext uri="{FF2B5EF4-FFF2-40B4-BE49-F238E27FC236}">
                <a16:creationId xmlns:a16="http://schemas.microsoft.com/office/drawing/2014/main" id="{F3B04E55-D2B0-EF18-DC15-C79B374BAE3A}"/>
              </a:ext>
            </a:extLst>
          </xdr:cNvPr>
          <xdr:cNvSpPr/>
        </xdr:nvSpPr>
        <xdr:spPr>
          <a:xfrm>
            <a:off x="487680" y="109728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1DA6FD5-3ED6-49FC-AB26-1B514D5BA94C}" type="TxLink">
              <a:rPr lang="en-US" sz="1200" b="1" i="0" u="none" strike="noStrike">
                <a:solidFill>
                  <a:schemeClr val="bg1"/>
                </a:solidFill>
                <a:latin typeface="+mn-lt"/>
                <a:ea typeface="Calibri"/>
                <a:cs typeface="Calibri"/>
              </a:rPr>
              <a:pPr algn="ctr"/>
              <a:t># 109</a:t>
            </a:fld>
            <a:endParaRPr lang="en-US" sz="1200" b="1">
              <a:solidFill>
                <a:schemeClr val="bg1"/>
              </a:solidFill>
              <a:latin typeface="+mn-lt"/>
            </a:endParaRPr>
          </a:p>
        </xdr:txBody>
      </xdr:sp>
      <xdr:sp macro="" textlink="">
        <xdr:nvSpPr>
          <xdr:cNvPr id="47" name="Rectangle: Rounded Corners 46">
            <a:extLst>
              <a:ext uri="{FF2B5EF4-FFF2-40B4-BE49-F238E27FC236}">
                <a16:creationId xmlns:a16="http://schemas.microsoft.com/office/drawing/2014/main" id="{BC421368-A564-FD8A-C209-3BADAC540608}"/>
              </a:ext>
            </a:extLst>
          </xdr:cNvPr>
          <xdr:cNvSpPr/>
        </xdr:nvSpPr>
        <xdr:spPr>
          <a:xfrm>
            <a:off x="487680" y="2004060"/>
            <a:ext cx="2083745" cy="291801"/>
          </a:xfrm>
          <a:prstGeom prst="roundRect">
            <a:avLst/>
          </a:prstGeom>
          <a:gradFill>
            <a:gsLst>
              <a:gs pos="0">
                <a:schemeClr val="tx1"/>
              </a:gs>
              <a:gs pos="100000">
                <a:schemeClr val="bg1">
                  <a:lumMod val="50000"/>
                  <a:alpha val="50000"/>
                </a:schemeClr>
              </a:gs>
            </a:gsLst>
            <a:lin ang="4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bg1"/>
                </a:solidFill>
                <a:latin typeface="+mn-lt"/>
                <a:ea typeface="Calibri"/>
                <a:cs typeface="Calibri"/>
              </a:rPr>
              <a:t> YOY</a:t>
            </a:r>
            <a:r>
              <a:rPr lang="en-US" sz="1200" b="1" i="0" u="none" strike="noStrike" baseline="0">
                <a:solidFill>
                  <a:schemeClr val="bg1"/>
                </a:solidFill>
                <a:latin typeface="+mn-lt"/>
                <a:ea typeface="Calibri"/>
                <a:cs typeface="Calibri"/>
              </a:rPr>
              <a:t> GROWTH</a:t>
            </a:r>
            <a:r>
              <a:rPr lang="en-US" sz="1200" b="1" i="0" u="none" strike="noStrike">
                <a:solidFill>
                  <a:schemeClr val="bg1"/>
                </a:solidFill>
                <a:latin typeface="+mn-lt"/>
                <a:ea typeface="Calibri"/>
                <a:cs typeface="Calibri"/>
              </a:rPr>
              <a:t> </a:t>
            </a:r>
          </a:p>
        </xdr:txBody>
      </xdr:sp>
    </xdr:grpSp>
    <xdr:clientData/>
  </xdr:twoCellAnchor>
  <xdr:twoCellAnchor>
    <xdr:from>
      <xdr:col>4</xdr:col>
      <xdr:colOff>567267</xdr:colOff>
      <xdr:row>7</xdr:row>
      <xdr:rowOff>159370</xdr:rowOff>
    </xdr:from>
    <xdr:to>
      <xdr:col>8</xdr:col>
      <xdr:colOff>93132</xdr:colOff>
      <xdr:row>10</xdr:row>
      <xdr:rowOff>135466</xdr:rowOff>
    </xdr:to>
    <xdr:graphicFrame macro="">
      <xdr:nvGraphicFramePr>
        <xdr:cNvPr id="48" name="Chart 47">
          <a:extLst>
            <a:ext uri="{FF2B5EF4-FFF2-40B4-BE49-F238E27FC236}">
              <a16:creationId xmlns:a16="http://schemas.microsoft.com/office/drawing/2014/main" id="{AC9044BF-D783-4062-B22B-017A32FF4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541867</xdr:colOff>
      <xdr:row>7</xdr:row>
      <xdr:rowOff>127000</xdr:rowOff>
    </xdr:from>
    <xdr:to>
      <xdr:col>12</xdr:col>
      <xdr:colOff>143932</xdr:colOff>
      <xdr:row>10</xdr:row>
      <xdr:rowOff>110065</xdr:rowOff>
    </xdr:to>
    <xdr:graphicFrame macro="">
      <xdr:nvGraphicFramePr>
        <xdr:cNvPr id="49" name="Chart 48">
          <a:extLst>
            <a:ext uri="{FF2B5EF4-FFF2-40B4-BE49-F238E27FC236}">
              <a16:creationId xmlns:a16="http://schemas.microsoft.com/office/drawing/2014/main" id="{FD9412DC-0CA4-4C7A-8E0D-BAF86DC94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558800</xdr:colOff>
      <xdr:row>7</xdr:row>
      <xdr:rowOff>160866</xdr:rowOff>
    </xdr:from>
    <xdr:to>
      <xdr:col>16</xdr:col>
      <xdr:colOff>143933</xdr:colOff>
      <xdr:row>10</xdr:row>
      <xdr:rowOff>135465</xdr:rowOff>
    </xdr:to>
    <xdr:graphicFrame macro="">
      <xdr:nvGraphicFramePr>
        <xdr:cNvPr id="50" name="Chart 49">
          <a:extLst>
            <a:ext uri="{FF2B5EF4-FFF2-40B4-BE49-F238E27FC236}">
              <a16:creationId xmlns:a16="http://schemas.microsoft.com/office/drawing/2014/main" id="{4A6439C1-2304-4B6A-A4AE-0F9BAF85B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567267</xdr:colOff>
      <xdr:row>7</xdr:row>
      <xdr:rowOff>118533</xdr:rowOff>
    </xdr:from>
    <xdr:to>
      <xdr:col>20</xdr:col>
      <xdr:colOff>160866</xdr:colOff>
      <xdr:row>10</xdr:row>
      <xdr:rowOff>135465</xdr:rowOff>
    </xdr:to>
    <xdr:graphicFrame macro="">
      <xdr:nvGraphicFramePr>
        <xdr:cNvPr id="51" name="Chart 50">
          <a:extLst>
            <a:ext uri="{FF2B5EF4-FFF2-40B4-BE49-F238E27FC236}">
              <a16:creationId xmlns:a16="http://schemas.microsoft.com/office/drawing/2014/main" id="{C79E370C-C435-4692-992A-43B69B391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423333</xdr:colOff>
          <xdr:row>11</xdr:row>
          <xdr:rowOff>50800</xdr:rowOff>
        </xdr:from>
        <xdr:to>
          <xdr:col>8</xdr:col>
          <xdr:colOff>72813</xdr:colOff>
          <xdr:row>12</xdr:row>
          <xdr:rowOff>58420</xdr:rowOff>
        </xdr:to>
        <xdr:pic>
          <xdr:nvPicPr>
            <xdr:cNvPr id="56" name="Picture 55">
              <a:extLst>
                <a:ext uri="{FF2B5EF4-FFF2-40B4-BE49-F238E27FC236}">
                  <a16:creationId xmlns:a16="http://schemas.microsoft.com/office/drawing/2014/main" id="{07BA4936-11DA-6C64-39AE-73FF251F4FB3}"/>
                </a:ext>
              </a:extLst>
            </xdr:cNvPr>
            <xdr:cNvPicPr>
              <a:picLocks noChangeAspect="1" noChangeArrowheads="1"/>
              <a:extLst>
                <a:ext uri="{84589F7E-364E-4C9E-8A38-B11213B215E9}">
                  <a14:cameraTool cellRange="'KPI YOY'!$B$11" spid="_x0000_s11311"/>
                </a:ext>
              </a:extLst>
            </xdr:cNvPicPr>
          </xdr:nvPicPr>
          <xdr:blipFill>
            <a:blip xmlns:r="http://schemas.openxmlformats.org/officeDocument/2006/relationships" r:embed="rId7"/>
            <a:srcRect/>
            <a:stretch>
              <a:fillRect/>
            </a:stretch>
          </xdr:blipFill>
          <xdr:spPr bwMode="auto">
            <a:xfrm>
              <a:off x="4080933" y="2099733"/>
              <a:ext cx="868680" cy="1938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423333</xdr:colOff>
          <xdr:row>11</xdr:row>
          <xdr:rowOff>59267</xdr:rowOff>
        </xdr:from>
        <xdr:to>
          <xdr:col>12</xdr:col>
          <xdr:colOff>72813</xdr:colOff>
          <xdr:row>12</xdr:row>
          <xdr:rowOff>66887</xdr:rowOff>
        </xdr:to>
        <xdr:pic>
          <xdr:nvPicPr>
            <xdr:cNvPr id="59" name="Picture 58">
              <a:extLst>
                <a:ext uri="{FF2B5EF4-FFF2-40B4-BE49-F238E27FC236}">
                  <a16:creationId xmlns:a16="http://schemas.microsoft.com/office/drawing/2014/main" id="{113C0151-F2B2-A140-8CC4-DD37E66DF036}"/>
                </a:ext>
              </a:extLst>
            </xdr:cNvPr>
            <xdr:cNvPicPr>
              <a:picLocks noChangeAspect="1" noChangeArrowheads="1"/>
              <a:extLst>
                <a:ext uri="{84589F7E-364E-4C9E-8A38-B11213B215E9}">
                  <a14:cameraTool cellRange="'KPI YOY'!$B$12" spid="_x0000_s11312"/>
                </a:ext>
              </a:extLst>
            </xdr:cNvPicPr>
          </xdr:nvPicPr>
          <xdr:blipFill>
            <a:blip xmlns:r="http://schemas.openxmlformats.org/officeDocument/2006/relationships" r:embed="rId8"/>
            <a:srcRect/>
            <a:stretch>
              <a:fillRect/>
            </a:stretch>
          </xdr:blipFill>
          <xdr:spPr bwMode="auto">
            <a:xfrm>
              <a:off x="6519333" y="2108200"/>
              <a:ext cx="868680" cy="1938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431800</xdr:colOff>
          <xdr:row>11</xdr:row>
          <xdr:rowOff>42334</xdr:rowOff>
        </xdr:from>
        <xdr:to>
          <xdr:col>16</xdr:col>
          <xdr:colOff>81280</xdr:colOff>
          <xdr:row>12</xdr:row>
          <xdr:rowOff>49954</xdr:rowOff>
        </xdr:to>
        <xdr:pic>
          <xdr:nvPicPr>
            <xdr:cNvPr id="60" name="Picture 59">
              <a:extLst>
                <a:ext uri="{FF2B5EF4-FFF2-40B4-BE49-F238E27FC236}">
                  <a16:creationId xmlns:a16="http://schemas.microsoft.com/office/drawing/2014/main" id="{349C6663-9F1D-B35E-6714-CA4F05B32067}"/>
                </a:ext>
              </a:extLst>
            </xdr:cNvPr>
            <xdr:cNvPicPr>
              <a:picLocks noChangeAspect="1" noChangeArrowheads="1"/>
              <a:extLst>
                <a:ext uri="{84589F7E-364E-4C9E-8A38-B11213B215E9}">
                  <a14:cameraTool cellRange="'KPI YOY'!$B$13" spid="_x0000_s11313"/>
                </a:ext>
              </a:extLst>
            </xdr:cNvPicPr>
          </xdr:nvPicPr>
          <xdr:blipFill>
            <a:blip xmlns:r="http://schemas.openxmlformats.org/officeDocument/2006/relationships" r:embed="rId9"/>
            <a:srcRect/>
            <a:stretch>
              <a:fillRect/>
            </a:stretch>
          </xdr:blipFill>
          <xdr:spPr bwMode="auto">
            <a:xfrm>
              <a:off x="8966200" y="2091267"/>
              <a:ext cx="868680" cy="19388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457200</xdr:colOff>
          <xdr:row>11</xdr:row>
          <xdr:rowOff>67735</xdr:rowOff>
        </xdr:from>
        <xdr:to>
          <xdr:col>20</xdr:col>
          <xdr:colOff>106680</xdr:colOff>
          <xdr:row>12</xdr:row>
          <xdr:rowOff>75355</xdr:rowOff>
        </xdr:to>
        <xdr:pic>
          <xdr:nvPicPr>
            <xdr:cNvPr id="61" name="Picture 60">
              <a:extLst>
                <a:ext uri="{FF2B5EF4-FFF2-40B4-BE49-F238E27FC236}">
                  <a16:creationId xmlns:a16="http://schemas.microsoft.com/office/drawing/2014/main" id="{2717E00D-47CD-9F36-8701-8BD8C892DE59}"/>
                </a:ext>
              </a:extLst>
            </xdr:cNvPr>
            <xdr:cNvPicPr>
              <a:picLocks noChangeAspect="1" noChangeArrowheads="1"/>
              <a:extLst>
                <a:ext uri="{84589F7E-364E-4C9E-8A38-B11213B215E9}">
                  <a14:cameraTool cellRange="'KPI YOY'!$B$14" spid="_x0000_s11314"/>
                </a:ext>
              </a:extLst>
            </xdr:cNvPicPr>
          </xdr:nvPicPr>
          <xdr:blipFill>
            <a:blip xmlns:r="http://schemas.openxmlformats.org/officeDocument/2006/relationships" r:embed="rId10"/>
            <a:srcRect/>
            <a:stretch>
              <a:fillRect/>
            </a:stretch>
          </xdr:blipFill>
          <xdr:spPr bwMode="auto">
            <a:xfrm>
              <a:off x="11430000" y="2116668"/>
              <a:ext cx="868680" cy="19388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372533</xdr:colOff>
      <xdr:row>28</xdr:row>
      <xdr:rowOff>67734</xdr:rowOff>
    </xdr:from>
    <xdr:to>
      <xdr:col>8</xdr:col>
      <xdr:colOff>287866</xdr:colOff>
      <xdr:row>41</xdr:row>
      <xdr:rowOff>67734</xdr:rowOff>
    </xdr:to>
    <xdr:sp macro="" textlink="">
      <xdr:nvSpPr>
        <xdr:cNvPr id="13" name="Rectangle: Rounded Corners 12">
          <a:extLst>
            <a:ext uri="{FF2B5EF4-FFF2-40B4-BE49-F238E27FC236}">
              <a16:creationId xmlns:a16="http://schemas.microsoft.com/office/drawing/2014/main" id="{3EB6E461-79C3-ED9F-4F88-E3594EB2D535}"/>
            </a:ext>
          </a:extLst>
        </xdr:cNvPr>
        <xdr:cNvSpPr/>
      </xdr:nvSpPr>
      <xdr:spPr>
        <a:xfrm>
          <a:off x="372533" y="5283201"/>
          <a:ext cx="4792133"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414865</xdr:colOff>
      <xdr:row>28</xdr:row>
      <xdr:rowOff>76200</xdr:rowOff>
    </xdr:from>
    <xdr:to>
      <xdr:col>14</xdr:col>
      <xdr:colOff>279401</xdr:colOff>
      <xdr:row>41</xdr:row>
      <xdr:rowOff>76200</xdr:rowOff>
    </xdr:to>
    <xdr:sp macro="" textlink="">
      <xdr:nvSpPr>
        <xdr:cNvPr id="14" name="Rectangle: Rounded Corners 13">
          <a:extLst>
            <a:ext uri="{FF2B5EF4-FFF2-40B4-BE49-F238E27FC236}">
              <a16:creationId xmlns:a16="http://schemas.microsoft.com/office/drawing/2014/main" id="{7128B145-B963-4B5A-365C-947E23454B5F}"/>
            </a:ext>
          </a:extLst>
        </xdr:cNvPr>
        <xdr:cNvSpPr/>
      </xdr:nvSpPr>
      <xdr:spPr>
        <a:xfrm>
          <a:off x="5291665" y="5291667"/>
          <a:ext cx="3522136"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423331</xdr:colOff>
      <xdr:row>28</xdr:row>
      <xdr:rowOff>76200</xdr:rowOff>
    </xdr:from>
    <xdr:to>
      <xdr:col>20</xdr:col>
      <xdr:colOff>287867</xdr:colOff>
      <xdr:row>41</xdr:row>
      <xdr:rowOff>76200</xdr:rowOff>
    </xdr:to>
    <xdr:sp macro="" textlink="">
      <xdr:nvSpPr>
        <xdr:cNvPr id="15" name="Rectangle: Rounded Corners 14">
          <a:extLst>
            <a:ext uri="{FF2B5EF4-FFF2-40B4-BE49-F238E27FC236}">
              <a16:creationId xmlns:a16="http://schemas.microsoft.com/office/drawing/2014/main" id="{FC0A307C-22E5-7A4C-FE7E-80542FD2BC13}"/>
            </a:ext>
          </a:extLst>
        </xdr:cNvPr>
        <xdr:cNvSpPr/>
      </xdr:nvSpPr>
      <xdr:spPr>
        <a:xfrm>
          <a:off x="8957731" y="5291667"/>
          <a:ext cx="3522136"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372533</xdr:colOff>
      <xdr:row>14</xdr:row>
      <xdr:rowOff>94742</xdr:rowOff>
    </xdr:from>
    <xdr:to>
      <xdr:col>20</xdr:col>
      <xdr:colOff>287867</xdr:colOff>
      <xdr:row>27</xdr:row>
      <xdr:rowOff>110066</xdr:rowOff>
    </xdr:to>
    <xdr:grpSp>
      <xdr:nvGrpSpPr>
        <xdr:cNvPr id="42" name="Group 41">
          <a:extLst>
            <a:ext uri="{FF2B5EF4-FFF2-40B4-BE49-F238E27FC236}">
              <a16:creationId xmlns:a16="http://schemas.microsoft.com/office/drawing/2014/main" id="{BD0A95EA-D029-7871-8AA1-B596104C5FF5}"/>
            </a:ext>
          </a:extLst>
        </xdr:cNvPr>
        <xdr:cNvGrpSpPr/>
      </xdr:nvGrpSpPr>
      <xdr:grpSpPr>
        <a:xfrm>
          <a:off x="372533" y="2597112"/>
          <a:ext cx="12144964" cy="2338954"/>
          <a:chOff x="372533" y="2702279"/>
          <a:chExt cx="12107334" cy="2436987"/>
        </a:xfrm>
      </xdr:grpSpPr>
      <xdr:sp macro="" textlink="">
        <xdr:nvSpPr>
          <xdr:cNvPr id="7" name="Rectangle: Rounded Corners 6">
            <a:extLst>
              <a:ext uri="{FF2B5EF4-FFF2-40B4-BE49-F238E27FC236}">
                <a16:creationId xmlns:a16="http://schemas.microsoft.com/office/drawing/2014/main" id="{3C2CED6C-9BFD-A66B-831E-074D24425AE2}"/>
              </a:ext>
            </a:extLst>
          </xdr:cNvPr>
          <xdr:cNvSpPr/>
        </xdr:nvSpPr>
        <xdr:spPr>
          <a:xfrm>
            <a:off x="372533" y="2709334"/>
            <a:ext cx="4792133"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0467F462-B7E2-755B-B826-12DAED236902}"/>
              </a:ext>
            </a:extLst>
          </xdr:cNvPr>
          <xdr:cNvSpPr/>
        </xdr:nvSpPr>
        <xdr:spPr>
          <a:xfrm>
            <a:off x="5291665" y="2702279"/>
            <a:ext cx="3522136"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839F0247-047F-5FF7-F1C0-C45A6BDE98D8}"/>
              </a:ext>
            </a:extLst>
          </xdr:cNvPr>
          <xdr:cNvSpPr/>
        </xdr:nvSpPr>
        <xdr:spPr>
          <a:xfrm>
            <a:off x="8957731" y="2717800"/>
            <a:ext cx="3522136" cy="2421466"/>
          </a:xfrm>
          <a:prstGeom prst="roundRect">
            <a:avLst>
              <a:gd name="adj" fmla="val 10373"/>
            </a:avLst>
          </a:prstGeom>
          <a:gradFill flip="none" rotWithShape="1">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7C25177D-DD80-3552-9232-C4CC1AEA9FE7}"/>
              </a:ext>
            </a:extLst>
          </xdr:cNvPr>
          <xdr:cNvSpPr/>
        </xdr:nvSpPr>
        <xdr:spPr>
          <a:xfrm>
            <a:off x="584200" y="2802467"/>
            <a:ext cx="2751668"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SALES AND PROFIT ANALYSIS</a:t>
            </a:r>
          </a:p>
        </xdr:txBody>
      </xdr:sp>
      <xdr:sp macro="" textlink="">
        <xdr:nvSpPr>
          <xdr:cNvPr id="17" name="Rectangle: Rounded Corners 16">
            <a:extLst>
              <a:ext uri="{FF2B5EF4-FFF2-40B4-BE49-F238E27FC236}">
                <a16:creationId xmlns:a16="http://schemas.microsoft.com/office/drawing/2014/main" id="{ADED04D9-4C96-D82C-7846-C3C0C252F1B7}"/>
              </a:ext>
            </a:extLst>
          </xdr:cNvPr>
          <xdr:cNvSpPr/>
        </xdr:nvSpPr>
        <xdr:spPr>
          <a:xfrm>
            <a:off x="5444067" y="2803173"/>
            <a:ext cx="2751668"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CATEGORY</a:t>
            </a:r>
            <a:r>
              <a:rPr lang="en-US" sz="1600" baseline="0"/>
              <a:t> WISE PROFIT</a:t>
            </a:r>
            <a:endParaRPr lang="en-US" sz="1600"/>
          </a:p>
        </xdr:txBody>
      </xdr:sp>
      <xdr:sp macro="" textlink="">
        <xdr:nvSpPr>
          <xdr:cNvPr id="28" name="Rectangle: Rounded Corners 27">
            <a:extLst>
              <a:ext uri="{FF2B5EF4-FFF2-40B4-BE49-F238E27FC236}">
                <a16:creationId xmlns:a16="http://schemas.microsoft.com/office/drawing/2014/main" id="{7C35470D-BBF0-4ECB-277E-B9E72A068C9E}"/>
              </a:ext>
            </a:extLst>
          </xdr:cNvPr>
          <xdr:cNvSpPr/>
        </xdr:nvSpPr>
        <xdr:spPr>
          <a:xfrm>
            <a:off x="9110134" y="2794001"/>
            <a:ext cx="3135262"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CATEGORY WISE SALES SHARE IN %</a:t>
            </a:r>
          </a:p>
        </xdr:txBody>
      </xdr:sp>
    </xdr:grpSp>
    <xdr:clientData/>
  </xdr:twoCellAnchor>
  <xdr:twoCellAnchor>
    <xdr:from>
      <xdr:col>0</xdr:col>
      <xdr:colOff>601133</xdr:colOff>
      <xdr:row>29</xdr:row>
      <xdr:rowOff>16934</xdr:rowOff>
    </xdr:from>
    <xdr:to>
      <xdr:col>5</xdr:col>
      <xdr:colOff>304801</xdr:colOff>
      <xdr:row>30</xdr:row>
      <xdr:rowOff>152400</xdr:rowOff>
    </xdr:to>
    <xdr:sp macro="" textlink="">
      <xdr:nvSpPr>
        <xdr:cNvPr id="29" name="Rectangle: Rounded Corners 28">
          <a:extLst>
            <a:ext uri="{FF2B5EF4-FFF2-40B4-BE49-F238E27FC236}">
              <a16:creationId xmlns:a16="http://schemas.microsoft.com/office/drawing/2014/main" id="{B3CA7CE8-AD38-E98F-CD86-ED63E5C82C4E}"/>
            </a:ext>
          </a:extLst>
        </xdr:cNvPr>
        <xdr:cNvSpPr/>
      </xdr:nvSpPr>
      <xdr:spPr>
        <a:xfrm>
          <a:off x="601133" y="5418667"/>
          <a:ext cx="2751668"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SALES BY STATE</a:t>
          </a:r>
        </a:p>
      </xdr:txBody>
    </xdr:sp>
    <xdr:clientData/>
  </xdr:twoCellAnchor>
  <xdr:twoCellAnchor>
    <xdr:from>
      <xdr:col>8</xdr:col>
      <xdr:colOff>584200</xdr:colOff>
      <xdr:row>29</xdr:row>
      <xdr:rowOff>25401</xdr:rowOff>
    </xdr:from>
    <xdr:to>
      <xdr:col>13</xdr:col>
      <xdr:colOff>287868</xdr:colOff>
      <xdr:row>30</xdr:row>
      <xdr:rowOff>160867</xdr:rowOff>
    </xdr:to>
    <xdr:sp macro="" textlink="">
      <xdr:nvSpPr>
        <xdr:cNvPr id="30" name="Rectangle: Rounded Corners 29">
          <a:extLst>
            <a:ext uri="{FF2B5EF4-FFF2-40B4-BE49-F238E27FC236}">
              <a16:creationId xmlns:a16="http://schemas.microsoft.com/office/drawing/2014/main" id="{F2CC9268-E107-C8CD-E3F8-2F473CF35A73}"/>
            </a:ext>
          </a:extLst>
        </xdr:cNvPr>
        <xdr:cNvSpPr/>
      </xdr:nvSpPr>
      <xdr:spPr>
        <a:xfrm>
          <a:off x="5461000" y="5427134"/>
          <a:ext cx="2751668"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TOP 5 SUB CATEGORIES</a:t>
          </a:r>
        </a:p>
      </xdr:txBody>
    </xdr:sp>
    <xdr:clientData/>
  </xdr:twoCellAnchor>
  <xdr:twoCellAnchor>
    <xdr:from>
      <xdr:col>14</xdr:col>
      <xdr:colOff>592667</xdr:colOff>
      <xdr:row>29</xdr:row>
      <xdr:rowOff>8468</xdr:rowOff>
    </xdr:from>
    <xdr:to>
      <xdr:col>19</xdr:col>
      <xdr:colOff>296335</xdr:colOff>
      <xdr:row>30</xdr:row>
      <xdr:rowOff>143934</xdr:rowOff>
    </xdr:to>
    <xdr:sp macro="" textlink="">
      <xdr:nvSpPr>
        <xdr:cNvPr id="31" name="Rectangle: Rounded Corners 30">
          <a:extLst>
            <a:ext uri="{FF2B5EF4-FFF2-40B4-BE49-F238E27FC236}">
              <a16:creationId xmlns:a16="http://schemas.microsoft.com/office/drawing/2014/main" id="{6410419D-B8AF-4420-5FDE-12621BD04D8E}"/>
            </a:ext>
          </a:extLst>
        </xdr:cNvPr>
        <xdr:cNvSpPr/>
      </xdr:nvSpPr>
      <xdr:spPr>
        <a:xfrm>
          <a:off x="9127067" y="5410201"/>
          <a:ext cx="2751668" cy="321733"/>
        </a:xfrm>
        <a:prstGeom prst="roundRect">
          <a:avLst/>
        </a:prstGeom>
        <a:gradFill>
          <a:gsLst>
            <a:gs pos="0">
              <a:schemeClr val="accent3">
                <a:lumMod val="40000"/>
                <a:lumOff val="60000"/>
              </a:schemeClr>
            </a:gs>
            <a:gs pos="2000">
              <a:schemeClr val="accent3">
                <a:lumMod val="95000"/>
                <a:lumOff val="5000"/>
                <a:alpha val="0"/>
              </a:schemeClr>
            </a:gs>
            <a:gs pos="100000">
              <a:schemeClr val="accent3">
                <a:lumMod val="60000"/>
              </a:schemeClr>
            </a:gs>
          </a:gsLst>
          <a:lin ang="27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FILTERS</a:t>
          </a:r>
        </a:p>
      </xdr:txBody>
    </xdr:sp>
    <xdr:clientData/>
  </xdr:twoCellAnchor>
  <xdr:twoCellAnchor>
    <xdr:from>
      <xdr:col>0</xdr:col>
      <xdr:colOff>339833</xdr:colOff>
      <xdr:row>17</xdr:row>
      <xdr:rowOff>29441</xdr:rowOff>
    </xdr:from>
    <xdr:to>
      <xdr:col>8</xdr:col>
      <xdr:colOff>207066</xdr:colOff>
      <xdr:row>28</xdr:row>
      <xdr:rowOff>57979</xdr:rowOff>
    </xdr:to>
    <xdr:graphicFrame macro="">
      <xdr:nvGraphicFramePr>
        <xdr:cNvPr id="52" name="Chart 51">
          <a:extLst>
            <a:ext uri="{FF2B5EF4-FFF2-40B4-BE49-F238E27FC236}">
              <a16:creationId xmlns:a16="http://schemas.microsoft.com/office/drawing/2014/main" id="{4A36FBAF-E81A-45B2-8226-D2B68FF01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561146</xdr:colOff>
      <xdr:row>17</xdr:row>
      <xdr:rowOff>52812</xdr:rowOff>
    </xdr:from>
    <xdr:to>
      <xdr:col>14</xdr:col>
      <xdr:colOff>135801</xdr:colOff>
      <xdr:row>27</xdr:row>
      <xdr:rowOff>60357</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37E69F77-942F-4A11-B294-293362A26D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437946" y="3161772"/>
              <a:ext cx="3232255" cy="18363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598871</xdr:colOff>
      <xdr:row>17</xdr:row>
      <xdr:rowOff>0</xdr:rowOff>
    </xdr:from>
    <xdr:to>
      <xdr:col>20</xdr:col>
      <xdr:colOff>37724</xdr:colOff>
      <xdr:row>27</xdr:row>
      <xdr:rowOff>67901</xdr:rowOff>
    </xdr:to>
    <xdr:graphicFrame macro="">
      <xdr:nvGraphicFramePr>
        <xdr:cNvPr id="54" name="Chart 53">
          <a:extLst>
            <a:ext uri="{FF2B5EF4-FFF2-40B4-BE49-F238E27FC236}">
              <a16:creationId xmlns:a16="http://schemas.microsoft.com/office/drawing/2014/main" id="{EC440E1C-5043-42C3-96FD-ECE64C1C5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523424</xdr:colOff>
      <xdr:row>31</xdr:row>
      <xdr:rowOff>7543</xdr:rowOff>
    </xdr:from>
    <xdr:to>
      <xdr:col>8</xdr:col>
      <xdr:colOff>128258</xdr:colOff>
      <xdr:row>41</xdr:row>
      <xdr:rowOff>22633</xdr:rowOff>
    </xdr:to>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90BB288F-BBE4-4664-B6BF-56B732E5F5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23424" y="5676823"/>
              <a:ext cx="4481634" cy="18438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446341</xdr:colOff>
      <xdr:row>29</xdr:row>
      <xdr:rowOff>149087</xdr:rowOff>
    </xdr:from>
    <xdr:to>
      <xdr:col>14</xdr:col>
      <xdr:colOff>347870</xdr:colOff>
      <xdr:row>40</xdr:row>
      <xdr:rowOff>124975</xdr:rowOff>
    </xdr:to>
    <xdr:graphicFrame macro="">
      <xdr:nvGraphicFramePr>
        <xdr:cNvPr id="57" name="Chart 56">
          <a:extLst>
            <a:ext uri="{FF2B5EF4-FFF2-40B4-BE49-F238E27FC236}">
              <a16:creationId xmlns:a16="http://schemas.microsoft.com/office/drawing/2014/main" id="{C84A80F1-E980-4C34-90F6-E8335413D1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14</xdr:col>
      <xdr:colOff>567710</xdr:colOff>
      <xdr:row>31</xdr:row>
      <xdr:rowOff>53919</xdr:rowOff>
    </xdr:from>
    <xdr:to>
      <xdr:col>16</xdr:col>
      <xdr:colOff>280737</xdr:colOff>
      <xdr:row>40</xdr:row>
      <xdr:rowOff>96253</xdr:rowOff>
    </xdr:to>
    <mc:AlternateContent xmlns:mc="http://schemas.openxmlformats.org/markup-compatibility/2006" xmlns:a14="http://schemas.microsoft.com/office/drawing/2010/main">
      <mc:Choice Requires="a14">
        <xdr:graphicFrame macro="">
          <xdr:nvGraphicFramePr>
            <xdr:cNvPr id="58" name="Year 2">
              <a:extLst>
                <a:ext uri="{FF2B5EF4-FFF2-40B4-BE49-F238E27FC236}">
                  <a16:creationId xmlns:a16="http://schemas.microsoft.com/office/drawing/2014/main" id="{E3514FB2-2490-4035-898F-37D0AE54FFE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128451" y="5594882"/>
              <a:ext cx="935990" cy="165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369990</xdr:colOff>
      <xdr:row>31</xdr:row>
      <xdr:rowOff>60738</xdr:rowOff>
    </xdr:from>
    <xdr:to>
      <xdr:col>18</xdr:col>
      <xdr:colOff>168441</xdr:colOff>
      <xdr:row>40</xdr:row>
      <xdr:rowOff>88232</xdr:rowOff>
    </xdr:to>
    <mc:AlternateContent xmlns:mc="http://schemas.openxmlformats.org/markup-compatibility/2006" xmlns:a14="http://schemas.microsoft.com/office/drawing/2010/main">
      <mc:Choice Requires="a14">
        <xdr:graphicFrame macro="">
          <xdr:nvGraphicFramePr>
            <xdr:cNvPr id="62" name="Segment 1">
              <a:extLst>
                <a:ext uri="{FF2B5EF4-FFF2-40B4-BE49-F238E27FC236}">
                  <a16:creationId xmlns:a16="http://schemas.microsoft.com/office/drawing/2014/main" id="{1148C791-D125-4696-8500-81631E22475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53694" y="5601701"/>
              <a:ext cx="1021414" cy="1636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272716</xdr:colOff>
      <xdr:row>31</xdr:row>
      <xdr:rowOff>72190</xdr:rowOff>
    </xdr:from>
    <xdr:to>
      <xdr:col>20</xdr:col>
      <xdr:colOff>88232</xdr:colOff>
      <xdr:row>40</xdr:row>
      <xdr:rowOff>72191</xdr:rowOff>
    </xdr:to>
    <mc:AlternateContent xmlns:mc="http://schemas.openxmlformats.org/markup-compatibility/2006" xmlns:a14="http://schemas.microsoft.com/office/drawing/2010/main">
      <mc:Choice Requires="a14">
        <xdr:graphicFrame macro="">
          <xdr:nvGraphicFramePr>
            <xdr:cNvPr id="63" name="Region 1">
              <a:extLst>
                <a:ext uri="{FF2B5EF4-FFF2-40B4-BE49-F238E27FC236}">
                  <a16:creationId xmlns:a16="http://schemas.microsoft.com/office/drawing/2014/main" id="{D33E1BEB-B112-4B99-B205-3126C9478A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79383" y="5613153"/>
              <a:ext cx="1038479" cy="16086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ik Sagar" refreshedDate="46164.688746527776" createdVersion="8" refreshedVersion="8" minRefreshableVersion="3" recordCount="9994" xr:uid="{4F244571-2C0D-4BD3-BBF4-416862C71AE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396784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FD4E3F-FDC7-4815-8512-EE6E2D5340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6">
    <format dxfId="5">
      <pivotArea type="all" dataOnly="0" outline="0" fieldPosition="0"/>
    </format>
    <format dxfId="4">
      <pivotArea outline="0" collapsedLevelsAreSubtotals="1" fieldPosition="0"/>
    </format>
    <format dxfId="3">
      <pivotArea field="22" type="button" dataOnly="0" labelOnly="1" outline="0" axis="axisRow" fieldPosition="0"/>
    </format>
    <format dxfId="2">
      <pivotArea dataOnly="0" labelOnly="1" fieldPosition="0">
        <references count="1">
          <reference field="22" count="12">
            <x v="1"/>
            <x v="2"/>
            <x v="3"/>
            <x v="4"/>
            <x v="5"/>
            <x v="6"/>
            <x v="7"/>
            <x v="8"/>
            <x v="9"/>
            <x v="10"/>
            <x v="11"/>
            <x v="12"/>
          </reference>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424E7-872A-4D1C-BB42-567AC61BEE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D93907-4007-4A3D-A441-1E527FD6EF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B830D4-5765-4896-BA67-677E46729D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1">
    <i>
      <x/>
    </i>
    <i>
      <x v="8"/>
    </i>
    <i>
      <x v="9"/>
    </i>
    <i>
      <x v="15"/>
    </i>
    <i>
      <x v="16"/>
    </i>
    <i>
      <x v="22"/>
    </i>
    <i>
      <x v="31"/>
    </i>
    <i>
      <x v="38"/>
    </i>
    <i>
      <x v="40"/>
    </i>
    <i>
      <x v="44"/>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86913A-C98B-463B-8C7B-06EA90A1D1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
    </i>
    <i>
      <x v="14"/>
    </i>
    <i>
      <x v="11"/>
    </i>
    <i>
      <x/>
    </i>
    <i>
      <x v="16"/>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399EE-0EC6-442F-B1BF-B91A8985F91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83B6E8-0221-434D-96CD-5C8057A14C2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6B1666-85CD-4CA2-A98F-965B5EC5874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A7A06D-EA80-436F-9E18-208DEC4776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0724EB-6522-455A-B26C-69A194CAF4D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BF693E-8CC5-4FB6-968A-88320B91769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h="1" x="3"/>
        <item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2EAFEE8-5054-4892-8886-23B12627BA44}" sourceName="Year">
  <pivotTables>
    <pivotTable tabId="4" name="PivotTable1"/>
    <pivotTable tabId="3" name="PivotTable1"/>
    <pivotTable tabId="9" name="PivotTable10"/>
    <pivotTable tabId="9" name="PivotTable11"/>
    <pivotTable tabId="9" name="PivotTable12"/>
    <pivotTable tabId="9" name="PivotTable13"/>
    <pivotTable tabId="9" name="PivotTable14"/>
    <pivotTable tabId="7" name="PivotTable4"/>
    <pivotTable tabId="6" name="PivotTable3"/>
    <pivotTable tabId="8" name="PivotTable9"/>
  </pivotTables>
  <data>
    <tabular pivotCacheId="396784511">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89CD465-55B2-44DE-98DE-E15519CC0520}" sourceName="Segment">
  <pivotTables>
    <pivotTable tabId="4" name="PivotTable1"/>
    <pivotTable tabId="3" name="PivotTable1"/>
    <pivotTable tabId="9" name="PivotTable10"/>
    <pivotTable tabId="9" name="PivotTable11"/>
    <pivotTable tabId="9" name="PivotTable12"/>
    <pivotTable tabId="9" name="PivotTable13"/>
    <pivotTable tabId="9" name="PivotTable14"/>
    <pivotTable tabId="10" name="PivotTable1"/>
    <pivotTable tabId="7" name="PivotTable4"/>
    <pivotTable tabId="6" name="PivotTable3"/>
    <pivotTable tabId="8" name="PivotTable9"/>
  </pivotTables>
  <data>
    <tabular pivotCacheId="39678451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3F37C8-8DEA-47A4-8D77-3ADA401C5046}" sourceName="Region">
  <pivotTables>
    <pivotTable tabId="4" name="PivotTable1"/>
    <pivotTable tabId="3" name="PivotTable1"/>
    <pivotTable tabId="9" name="PivotTable10"/>
    <pivotTable tabId="9" name="PivotTable11"/>
    <pivotTable tabId="9" name="PivotTable12"/>
    <pivotTable tabId="9" name="PivotTable13"/>
    <pivotTable tabId="9" name="PivotTable14"/>
    <pivotTable tabId="10" name="PivotTable1"/>
    <pivotTable tabId="7" name="PivotTable4"/>
    <pivotTable tabId="6" name="PivotTable3"/>
    <pivotTable tabId="8" name="PivotTable9"/>
  </pivotTables>
  <data>
    <tabular pivotCacheId="396784511">
      <items count="4">
        <i x="2"/>
        <i x="3"/>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1695E35-BBA8-4BD0-AA42-814C24885471}" cache="Slicer_Year1" caption="Year" rowHeight="234950"/>
  <slicer name="Segment" xr10:uid="{D5111F79-1352-4A65-8239-49200030C0C5}" cache="Slicer_Segment" caption="Segment" rowHeight="234950"/>
  <slicer name="Region" xr10:uid="{7EDA218F-A8AE-4956-BDE6-334A508AF49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EA6EEAF-F596-4739-BB21-C76D5D1AE098}" cache="Slicer_Year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63A8D82-28F0-4CD4-8653-0D22A82D375D}" cache="Slicer_Year1" caption="Year" style="ABC" rowHeight="234950"/>
  <slicer name="Segment 1" xr10:uid="{DEF9AA83-510F-4D37-A598-CD2ADD837C67}" cache="Slicer_Segment" caption="Segment" style="ABC" rowHeight="234950"/>
  <slicer name="Region 1" xr10:uid="{62CBB8BA-1D69-42B4-97F1-85654A943413}" cache="Slicer_Region" caption="Region" style="AB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39288-4450-41E6-ACDC-81C0EB206A3D}">
  <dimension ref="A3:C16"/>
  <sheetViews>
    <sheetView workbookViewId="0">
      <selection activeCell="L15" sqref="L15"/>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10932</v>
      </c>
      <c r="B3" s="4" t="s">
        <v>10946</v>
      </c>
      <c r="C3" s="6" t="s">
        <v>10947</v>
      </c>
    </row>
    <row r="4" spans="1:3" x14ac:dyDescent="0.3">
      <c r="A4" s="7" t="s">
        <v>10934</v>
      </c>
      <c r="B4" s="4">
        <v>1563.232</v>
      </c>
      <c r="C4" s="6">
        <v>213.73279999999988</v>
      </c>
    </row>
    <row r="5" spans="1:3" x14ac:dyDescent="0.3">
      <c r="A5" s="7" t="s">
        <v>10935</v>
      </c>
      <c r="B5" s="4">
        <v>188.67400000000001</v>
      </c>
      <c r="C5" s="6">
        <v>-3.5038</v>
      </c>
    </row>
    <row r="6" spans="1:3" x14ac:dyDescent="0.3">
      <c r="A6" s="7" t="s">
        <v>10936</v>
      </c>
      <c r="B6" s="4">
        <v>264.67599999999999</v>
      </c>
      <c r="C6" s="6">
        <v>70.738200000000006</v>
      </c>
    </row>
    <row r="7" spans="1:3" x14ac:dyDescent="0.3">
      <c r="A7" s="7" t="s">
        <v>10937</v>
      </c>
      <c r="B7" s="4">
        <v>307.16800000000001</v>
      </c>
      <c r="C7" s="6">
        <v>0.76779999999998694</v>
      </c>
    </row>
    <row r="8" spans="1:3" x14ac:dyDescent="0.3">
      <c r="A8" s="7" t="s">
        <v>10938</v>
      </c>
      <c r="B8" s="4">
        <v>5387.2180000000008</v>
      </c>
      <c r="C8" s="6">
        <v>1077.2089999999998</v>
      </c>
    </row>
    <row r="9" spans="1:3" x14ac:dyDescent="0.3">
      <c r="A9" s="7" t="s">
        <v>10939</v>
      </c>
      <c r="B9" s="4">
        <v>224.9</v>
      </c>
      <c r="C9" s="6">
        <v>64.238400000000013</v>
      </c>
    </row>
    <row r="10" spans="1:3" x14ac:dyDescent="0.3">
      <c r="A10" s="7" t="s">
        <v>10940</v>
      </c>
      <c r="B10" s="4">
        <v>709.96100000000001</v>
      </c>
      <c r="C10" s="6">
        <v>13.931299999999926</v>
      </c>
    </row>
    <row r="11" spans="1:3" x14ac:dyDescent="0.3">
      <c r="A11" s="7" t="s">
        <v>10941</v>
      </c>
      <c r="B11" s="4">
        <v>799.56650000000013</v>
      </c>
      <c r="C11" s="6">
        <v>-181.89130000000011</v>
      </c>
    </row>
    <row r="12" spans="1:3" x14ac:dyDescent="0.3">
      <c r="A12" s="7" t="s">
        <v>10942</v>
      </c>
      <c r="B12" s="4">
        <v>2369.6499999999996</v>
      </c>
      <c r="C12" s="6">
        <v>247.04399999999987</v>
      </c>
    </row>
    <row r="13" spans="1:3" x14ac:dyDescent="0.3">
      <c r="A13" s="7" t="s">
        <v>10943</v>
      </c>
      <c r="B13" s="4">
        <v>1233.2870000000003</v>
      </c>
      <c r="C13" s="6">
        <v>242.91220000000004</v>
      </c>
    </row>
    <row r="14" spans="1:3" x14ac:dyDescent="0.3">
      <c r="A14" s="7" t="s">
        <v>10944</v>
      </c>
      <c r="B14" s="4">
        <v>9967.4260000000013</v>
      </c>
      <c r="C14" s="6">
        <v>2056.6753999999996</v>
      </c>
    </row>
    <row r="15" spans="1:3" x14ac:dyDescent="0.3">
      <c r="A15" s="7" t="s">
        <v>10945</v>
      </c>
      <c r="B15" s="4">
        <v>3679.1319999999996</v>
      </c>
      <c r="C15" s="6">
        <v>295.65120000000002</v>
      </c>
    </row>
    <row r="16" spans="1:3" x14ac:dyDescent="0.3">
      <c r="A16" s="8" t="s">
        <v>10933</v>
      </c>
      <c r="B16" s="9">
        <v>26694.890500000001</v>
      </c>
      <c r="C16" s="10">
        <v>4097.5051999999996</v>
      </c>
    </row>
  </sheetData>
  <pageMargins left="0.7" right="0.7" top="0.75" bottom="0.75" header="0.3" footer="0.3"/>
  <pageSetup orientation="portrait" horizontalDpi="0"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1A59-FFFD-4654-9119-C8F8FD3E4581}">
  <dimension ref="A3:E7"/>
  <sheetViews>
    <sheetView workbookViewId="0">
      <selection activeCell="V40" sqref="V40"/>
    </sheetView>
  </sheetViews>
  <sheetFormatPr defaultRowHeight="14.4" x14ac:dyDescent="0.3"/>
  <cols>
    <col min="1" max="1" width="13.109375" bestFit="1" customWidth="1"/>
    <col min="2" max="2" width="11.6640625" bestFit="1" customWidth="1"/>
    <col min="5" max="5" width="9.33203125" bestFit="1" customWidth="1"/>
  </cols>
  <sheetData>
    <row r="3" spans="1:5" x14ac:dyDescent="0.3">
      <c r="A3" s="11" t="s">
        <v>10932</v>
      </c>
      <c r="B3" s="12" t="s">
        <v>10947</v>
      </c>
      <c r="D3" t="s">
        <v>10948</v>
      </c>
      <c r="E3" t="s">
        <v>10949</v>
      </c>
    </row>
    <row r="4" spans="1:5" x14ac:dyDescent="0.3">
      <c r="A4" s="13" t="s">
        <v>71</v>
      </c>
      <c r="B4" s="36">
        <v>2982.3425000000002</v>
      </c>
      <c r="D4" t="str">
        <f>A4</f>
        <v>Technology</v>
      </c>
      <c r="E4" s="16">
        <f>GETPIVOTDATA("Profit",$A$3,"Category",A4)</f>
        <v>2982.3425000000002</v>
      </c>
    </row>
    <row r="5" spans="1:5" x14ac:dyDescent="0.3">
      <c r="A5" s="14" t="s">
        <v>46</v>
      </c>
      <c r="B5" s="37">
        <v>1246.2762</v>
      </c>
      <c r="D5" t="str">
        <f t="shared" ref="D5:D6" si="0">A5</f>
        <v>Office Supplies</v>
      </c>
      <c r="E5" s="16">
        <f t="shared" ref="E5:E6" si="1">GETPIVOTDATA("Profit",$A$3,"Category",A5)</f>
        <v>1246.2762</v>
      </c>
    </row>
    <row r="6" spans="1:5" x14ac:dyDescent="0.3">
      <c r="A6" s="14" t="s">
        <v>32</v>
      </c>
      <c r="B6" s="37">
        <v>-131.11350000000064</v>
      </c>
      <c r="D6" t="str">
        <f t="shared" si="0"/>
        <v>Furniture</v>
      </c>
      <c r="E6" s="16">
        <f t="shared" si="1"/>
        <v>-131.11350000000064</v>
      </c>
    </row>
    <row r="7" spans="1:5" x14ac:dyDescent="0.3">
      <c r="A7" s="15" t="s">
        <v>10933</v>
      </c>
      <c r="B7" s="38">
        <v>4097.5051999999996</v>
      </c>
      <c r="D7" t="str">
        <f>A7</f>
        <v>Grand Total</v>
      </c>
      <c r="E7" s="16">
        <f>GETPIVOTDATA("Profit",$A$3)</f>
        <v>4097.5051999999996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1F51-C524-4F04-84FB-AC3DEF8DA506}">
  <dimension ref="A3:B7"/>
  <sheetViews>
    <sheetView workbookViewId="0">
      <selection activeCell="B5" sqref="B5"/>
    </sheetView>
  </sheetViews>
  <sheetFormatPr defaultRowHeight="14.4" x14ac:dyDescent="0.3"/>
  <cols>
    <col min="1" max="1" width="13.109375" bestFit="1" customWidth="1"/>
    <col min="2" max="2" width="11.21875" bestFit="1" customWidth="1"/>
  </cols>
  <sheetData>
    <row r="3" spans="1:2" x14ac:dyDescent="0.3">
      <c r="A3" s="11" t="s">
        <v>10932</v>
      </c>
      <c r="B3" s="12" t="s">
        <v>10946</v>
      </c>
    </row>
    <row r="4" spans="1:2" x14ac:dyDescent="0.3">
      <c r="A4" s="13" t="s">
        <v>32</v>
      </c>
      <c r="B4" s="17">
        <v>0.28766592992767664</v>
      </c>
    </row>
    <row r="5" spans="1:2" x14ac:dyDescent="0.3">
      <c r="A5" s="14" t="s">
        <v>46</v>
      </c>
      <c r="B5" s="18">
        <v>0.33028856215012381</v>
      </c>
    </row>
    <row r="6" spans="1:2" x14ac:dyDescent="0.3">
      <c r="A6" s="14" t="s">
        <v>71</v>
      </c>
      <c r="B6" s="18">
        <v>0.38204550792219949</v>
      </c>
    </row>
    <row r="7" spans="1:2" x14ac:dyDescent="0.3">
      <c r="A7" s="15" t="s">
        <v>10933</v>
      </c>
      <c r="B7" s="19">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2E636-FF14-4E82-B598-89FE2DAEA6E9}">
  <dimension ref="A3:E52"/>
  <sheetViews>
    <sheetView workbookViewId="0">
      <selection activeCell="B10" sqref="B10"/>
    </sheetView>
  </sheetViews>
  <sheetFormatPr defaultRowHeight="14.4" x14ac:dyDescent="0.3"/>
  <cols>
    <col min="1" max="1" width="13.109375" bestFit="1" customWidth="1"/>
    <col min="2" max="2" width="11.21875" bestFit="1" customWidth="1"/>
    <col min="4" max="4" width="16.6640625" customWidth="1"/>
    <col min="5" max="5" width="9.33203125" bestFit="1" customWidth="1"/>
  </cols>
  <sheetData>
    <row r="3" spans="1:5" x14ac:dyDescent="0.3">
      <c r="A3" s="11" t="s">
        <v>10932</v>
      </c>
      <c r="B3" s="12" t="s">
        <v>10946</v>
      </c>
      <c r="D3" s="20" t="s">
        <v>11</v>
      </c>
      <c r="E3" s="20" t="s">
        <v>11</v>
      </c>
    </row>
    <row r="4" spans="1:5" x14ac:dyDescent="0.3">
      <c r="A4" s="13" t="s">
        <v>358</v>
      </c>
      <c r="B4" s="36">
        <v>4978.32</v>
      </c>
      <c r="D4" t="str">
        <f>A4</f>
        <v>Alabama</v>
      </c>
      <c r="E4" s="16">
        <f>GETPIVOTDATA("Sales",$A$3,"State",A4)</f>
        <v>4978.32</v>
      </c>
    </row>
    <row r="5" spans="1:5" x14ac:dyDescent="0.3">
      <c r="A5" s="14" t="s">
        <v>54</v>
      </c>
      <c r="B5" s="37">
        <v>6306.3575000000019</v>
      </c>
      <c r="D5" t="str">
        <f t="shared" ref="D5:D52" si="0">A5</f>
        <v>Florida</v>
      </c>
      <c r="E5" s="16">
        <f t="shared" ref="E5:E52" si="1">GETPIVOTDATA("Sales",$A$3,"State",A5)</f>
        <v>6306.3575000000019</v>
      </c>
    </row>
    <row r="6" spans="1:5" x14ac:dyDescent="0.3">
      <c r="A6" s="14" t="s">
        <v>1272</v>
      </c>
      <c r="B6" s="37">
        <v>3082.3900000000003</v>
      </c>
      <c r="D6" t="str">
        <f t="shared" si="0"/>
        <v>Georgia</v>
      </c>
      <c r="E6" s="16">
        <f t="shared" si="1"/>
        <v>3082.3900000000003</v>
      </c>
    </row>
    <row r="7" spans="1:5" x14ac:dyDescent="0.3">
      <c r="A7" s="14" t="s">
        <v>29</v>
      </c>
      <c r="B7" s="37">
        <v>140.81</v>
      </c>
      <c r="D7" t="str">
        <f t="shared" si="0"/>
        <v>Kentucky</v>
      </c>
      <c r="E7" s="16">
        <f t="shared" si="1"/>
        <v>140.81</v>
      </c>
    </row>
    <row r="8" spans="1:5" x14ac:dyDescent="0.3">
      <c r="A8" s="14" t="s">
        <v>736</v>
      </c>
      <c r="B8" s="37">
        <v>100.24000000000001</v>
      </c>
      <c r="D8" t="str">
        <f t="shared" si="0"/>
        <v>Louisiana</v>
      </c>
      <c r="E8" s="16">
        <f t="shared" si="1"/>
        <v>100.24000000000001</v>
      </c>
    </row>
    <row r="9" spans="1:5" x14ac:dyDescent="0.3">
      <c r="A9" s="14" t="s">
        <v>1487</v>
      </c>
      <c r="B9" s="37">
        <v>117.81</v>
      </c>
      <c r="D9" t="str">
        <f t="shared" si="0"/>
        <v>Mississippi</v>
      </c>
      <c r="E9" s="16">
        <f t="shared" si="1"/>
        <v>117.81</v>
      </c>
    </row>
    <row r="10" spans="1:5" x14ac:dyDescent="0.3">
      <c r="A10" s="14" t="s">
        <v>88</v>
      </c>
      <c r="B10" s="37">
        <v>3082.7629999999999</v>
      </c>
      <c r="D10" t="str">
        <f t="shared" si="0"/>
        <v>North Carolina</v>
      </c>
      <c r="E10" s="16">
        <f t="shared" si="1"/>
        <v>3082.7629999999999</v>
      </c>
    </row>
    <row r="11" spans="1:5" x14ac:dyDescent="0.3">
      <c r="A11" s="14" t="s">
        <v>383</v>
      </c>
      <c r="B11" s="37">
        <v>199.17999999999998</v>
      </c>
      <c r="D11" t="str">
        <f t="shared" si="0"/>
        <v>South Carolina</v>
      </c>
      <c r="E11" s="16">
        <f t="shared" si="1"/>
        <v>199.17999999999998</v>
      </c>
    </row>
    <row r="12" spans="1:5" x14ac:dyDescent="0.3">
      <c r="A12" s="14" t="s">
        <v>335</v>
      </c>
      <c r="B12" s="37">
        <v>485.31000000000006</v>
      </c>
      <c r="D12" t="str">
        <f t="shared" si="0"/>
        <v>Tennessee</v>
      </c>
      <c r="E12" s="16">
        <f t="shared" si="1"/>
        <v>485.31000000000006</v>
      </c>
    </row>
    <row r="13" spans="1:5" x14ac:dyDescent="0.3">
      <c r="A13" s="14" t="s">
        <v>319</v>
      </c>
      <c r="B13" s="37">
        <v>8201.7099999999991</v>
      </c>
      <c r="D13" t="str">
        <f t="shared" si="0"/>
        <v>Virginia</v>
      </c>
      <c r="E13" s="16">
        <f t="shared" si="1"/>
        <v>8201.7099999999991</v>
      </c>
    </row>
    <row r="14" spans="1:5" x14ac:dyDescent="0.3">
      <c r="A14" s="15" t="s">
        <v>10933</v>
      </c>
      <c r="B14" s="38">
        <v>26694.890500000001</v>
      </c>
      <c r="D14" t="str">
        <f t="shared" si="0"/>
        <v>Grand Total</v>
      </c>
      <c r="E14" s="16" t="e">
        <f t="shared" si="1"/>
        <v>#REF!</v>
      </c>
    </row>
    <row r="15" spans="1:5" x14ac:dyDescent="0.3">
      <c r="D15">
        <f t="shared" si="0"/>
        <v>0</v>
      </c>
      <c r="E15" s="16" t="e">
        <f t="shared" si="1"/>
        <v>#REF!</v>
      </c>
    </row>
    <row r="16" spans="1:5" x14ac:dyDescent="0.3">
      <c r="D16">
        <f t="shared" si="0"/>
        <v>0</v>
      </c>
      <c r="E16" s="16" t="e">
        <f t="shared" si="1"/>
        <v>#REF!</v>
      </c>
    </row>
    <row r="17" spans="4:5" x14ac:dyDescent="0.3">
      <c r="D17">
        <f t="shared" si="0"/>
        <v>0</v>
      </c>
      <c r="E17" s="16" t="e">
        <f t="shared" si="1"/>
        <v>#REF!</v>
      </c>
    </row>
    <row r="18" spans="4:5" x14ac:dyDescent="0.3">
      <c r="D18">
        <f t="shared" si="0"/>
        <v>0</v>
      </c>
      <c r="E18" s="16" t="e">
        <f t="shared" si="1"/>
        <v>#REF!</v>
      </c>
    </row>
    <row r="19" spans="4:5" x14ac:dyDescent="0.3">
      <c r="D19">
        <f t="shared" si="0"/>
        <v>0</v>
      </c>
      <c r="E19" s="16" t="e">
        <f t="shared" si="1"/>
        <v>#REF!</v>
      </c>
    </row>
    <row r="20" spans="4:5" x14ac:dyDescent="0.3">
      <c r="D20">
        <f t="shared" si="0"/>
        <v>0</v>
      </c>
      <c r="E20" s="16" t="e">
        <f t="shared" si="1"/>
        <v>#REF!</v>
      </c>
    </row>
    <row r="21" spans="4:5" x14ac:dyDescent="0.3">
      <c r="D21">
        <f t="shared" si="0"/>
        <v>0</v>
      </c>
      <c r="E21" s="16" t="e">
        <f t="shared" si="1"/>
        <v>#REF!</v>
      </c>
    </row>
    <row r="22" spans="4:5" x14ac:dyDescent="0.3">
      <c r="D22">
        <f t="shared" si="0"/>
        <v>0</v>
      </c>
      <c r="E22" s="16" t="e">
        <f t="shared" si="1"/>
        <v>#REF!</v>
      </c>
    </row>
    <row r="23" spans="4:5" x14ac:dyDescent="0.3">
      <c r="D23">
        <f t="shared" si="0"/>
        <v>0</v>
      </c>
      <c r="E23" s="16" t="e">
        <f t="shared" si="1"/>
        <v>#REF!</v>
      </c>
    </row>
    <row r="24" spans="4:5" x14ac:dyDescent="0.3">
      <c r="D24">
        <f t="shared" si="0"/>
        <v>0</v>
      </c>
      <c r="E24" s="16" t="e">
        <f t="shared" si="1"/>
        <v>#REF!</v>
      </c>
    </row>
    <row r="25" spans="4:5" x14ac:dyDescent="0.3">
      <c r="D25">
        <f t="shared" si="0"/>
        <v>0</v>
      </c>
      <c r="E25" s="16" t="e">
        <f t="shared" si="1"/>
        <v>#REF!</v>
      </c>
    </row>
    <row r="26" spans="4:5" x14ac:dyDescent="0.3">
      <c r="D26">
        <f t="shared" si="0"/>
        <v>0</v>
      </c>
      <c r="E26" s="16" t="e">
        <f t="shared" si="1"/>
        <v>#REF!</v>
      </c>
    </row>
    <row r="27" spans="4:5" x14ac:dyDescent="0.3">
      <c r="D27">
        <f t="shared" si="0"/>
        <v>0</v>
      </c>
      <c r="E27" s="16" t="e">
        <f t="shared" si="1"/>
        <v>#REF!</v>
      </c>
    </row>
    <row r="28" spans="4:5" x14ac:dyDescent="0.3">
      <c r="D28">
        <f t="shared" si="0"/>
        <v>0</v>
      </c>
      <c r="E28" s="16" t="e">
        <f t="shared" si="1"/>
        <v>#REF!</v>
      </c>
    </row>
    <row r="29" spans="4:5" x14ac:dyDescent="0.3">
      <c r="D29">
        <f t="shared" si="0"/>
        <v>0</v>
      </c>
      <c r="E29" s="16" t="e">
        <f t="shared" si="1"/>
        <v>#REF!</v>
      </c>
    </row>
    <row r="30" spans="4:5" x14ac:dyDescent="0.3">
      <c r="D30">
        <f t="shared" si="0"/>
        <v>0</v>
      </c>
      <c r="E30" s="16" t="e">
        <f t="shared" si="1"/>
        <v>#REF!</v>
      </c>
    </row>
    <row r="31" spans="4:5" x14ac:dyDescent="0.3">
      <c r="D31">
        <f t="shared" si="0"/>
        <v>0</v>
      </c>
      <c r="E31" s="16" t="e">
        <f t="shared" si="1"/>
        <v>#REF!</v>
      </c>
    </row>
    <row r="32" spans="4:5" x14ac:dyDescent="0.3">
      <c r="D32">
        <f t="shared" si="0"/>
        <v>0</v>
      </c>
      <c r="E32" s="16" t="e">
        <f t="shared" si="1"/>
        <v>#REF!</v>
      </c>
    </row>
    <row r="33" spans="4:5" x14ac:dyDescent="0.3">
      <c r="D33">
        <f t="shared" si="0"/>
        <v>0</v>
      </c>
      <c r="E33" s="16" t="e">
        <f t="shared" si="1"/>
        <v>#REF!</v>
      </c>
    </row>
    <row r="34" spans="4:5" x14ac:dyDescent="0.3">
      <c r="D34">
        <f t="shared" si="0"/>
        <v>0</v>
      </c>
      <c r="E34" s="16" t="e">
        <f t="shared" si="1"/>
        <v>#REF!</v>
      </c>
    </row>
    <row r="35" spans="4:5" x14ac:dyDescent="0.3">
      <c r="D35">
        <f t="shared" si="0"/>
        <v>0</v>
      </c>
      <c r="E35" s="16" t="e">
        <f t="shared" si="1"/>
        <v>#REF!</v>
      </c>
    </row>
    <row r="36" spans="4:5" x14ac:dyDescent="0.3">
      <c r="D36">
        <f t="shared" si="0"/>
        <v>0</v>
      </c>
      <c r="E36" s="16" t="e">
        <f t="shared" si="1"/>
        <v>#REF!</v>
      </c>
    </row>
    <row r="37" spans="4:5" x14ac:dyDescent="0.3">
      <c r="D37">
        <f t="shared" si="0"/>
        <v>0</v>
      </c>
      <c r="E37" s="16" t="e">
        <f t="shared" si="1"/>
        <v>#REF!</v>
      </c>
    </row>
    <row r="38" spans="4:5" x14ac:dyDescent="0.3">
      <c r="D38">
        <f t="shared" si="0"/>
        <v>0</v>
      </c>
      <c r="E38" s="16" t="e">
        <f t="shared" si="1"/>
        <v>#REF!</v>
      </c>
    </row>
    <row r="39" spans="4:5" x14ac:dyDescent="0.3">
      <c r="D39">
        <f t="shared" si="0"/>
        <v>0</v>
      </c>
      <c r="E39" s="16" t="e">
        <f t="shared" si="1"/>
        <v>#REF!</v>
      </c>
    </row>
    <row r="40" spans="4:5" x14ac:dyDescent="0.3">
      <c r="D40">
        <f t="shared" si="0"/>
        <v>0</v>
      </c>
      <c r="E40" s="16" t="e">
        <f t="shared" si="1"/>
        <v>#REF!</v>
      </c>
    </row>
    <row r="41" spans="4:5" x14ac:dyDescent="0.3">
      <c r="D41">
        <f t="shared" si="0"/>
        <v>0</v>
      </c>
      <c r="E41" s="16" t="e">
        <f t="shared" si="1"/>
        <v>#REF!</v>
      </c>
    </row>
    <row r="42" spans="4:5" x14ac:dyDescent="0.3">
      <c r="D42">
        <f t="shared" si="0"/>
        <v>0</v>
      </c>
      <c r="E42" s="16" t="e">
        <f t="shared" si="1"/>
        <v>#REF!</v>
      </c>
    </row>
    <row r="43" spans="4:5" x14ac:dyDescent="0.3">
      <c r="D43">
        <f t="shared" si="0"/>
        <v>0</v>
      </c>
      <c r="E43" s="16" t="e">
        <f t="shared" si="1"/>
        <v>#REF!</v>
      </c>
    </row>
    <row r="44" spans="4:5" x14ac:dyDescent="0.3">
      <c r="D44">
        <f t="shared" si="0"/>
        <v>0</v>
      </c>
      <c r="E44" s="16" t="e">
        <f t="shared" si="1"/>
        <v>#REF!</v>
      </c>
    </row>
    <row r="45" spans="4:5" x14ac:dyDescent="0.3">
      <c r="D45">
        <f t="shared" si="0"/>
        <v>0</v>
      </c>
      <c r="E45" s="16" t="e">
        <f t="shared" si="1"/>
        <v>#REF!</v>
      </c>
    </row>
    <row r="46" spans="4:5" x14ac:dyDescent="0.3">
      <c r="D46">
        <f t="shared" si="0"/>
        <v>0</v>
      </c>
      <c r="E46" s="16" t="e">
        <f t="shared" si="1"/>
        <v>#REF!</v>
      </c>
    </row>
    <row r="47" spans="4:5" x14ac:dyDescent="0.3">
      <c r="D47">
        <f t="shared" si="0"/>
        <v>0</v>
      </c>
      <c r="E47" s="16" t="e">
        <f t="shared" si="1"/>
        <v>#REF!</v>
      </c>
    </row>
    <row r="48" spans="4:5" x14ac:dyDescent="0.3">
      <c r="D48">
        <f t="shared" si="0"/>
        <v>0</v>
      </c>
      <c r="E48" s="16" t="e">
        <f t="shared" si="1"/>
        <v>#REF!</v>
      </c>
    </row>
    <row r="49" spans="4:5" x14ac:dyDescent="0.3">
      <c r="D49">
        <f t="shared" si="0"/>
        <v>0</v>
      </c>
      <c r="E49" s="16" t="e">
        <f t="shared" si="1"/>
        <v>#REF!</v>
      </c>
    </row>
    <row r="50" spans="4:5" x14ac:dyDescent="0.3">
      <c r="D50">
        <f t="shared" si="0"/>
        <v>0</v>
      </c>
      <c r="E50" s="16" t="e">
        <f t="shared" si="1"/>
        <v>#REF!</v>
      </c>
    </row>
    <row r="51" spans="4:5" x14ac:dyDescent="0.3">
      <c r="D51">
        <f t="shared" si="0"/>
        <v>0</v>
      </c>
      <c r="E51" s="16" t="e">
        <f t="shared" si="1"/>
        <v>#REF!</v>
      </c>
    </row>
    <row r="52" spans="4:5" x14ac:dyDescent="0.3">
      <c r="D52">
        <f t="shared" si="0"/>
        <v>0</v>
      </c>
      <c r="E52" s="16"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E9D88-7066-40D4-99AF-1A5A670BF667}">
  <dimension ref="A3:B9"/>
  <sheetViews>
    <sheetView workbookViewId="0">
      <selection activeCell="B5" sqref="B5"/>
    </sheetView>
  </sheetViews>
  <sheetFormatPr defaultRowHeight="14.4" x14ac:dyDescent="0.3"/>
  <cols>
    <col min="1" max="1" width="12.44140625" bestFit="1" customWidth="1"/>
    <col min="2" max="2" width="11.21875" bestFit="1" customWidth="1"/>
  </cols>
  <sheetData>
    <row r="3" spans="1:2" x14ac:dyDescent="0.3">
      <c r="A3" s="11" t="s">
        <v>10932</v>
      </c>
      <c r="B3" s="12" t="s">
        <v>10946</v>
      </c>
    </row>
    <row r="4" spans="1:2" x14ac:dyDescent="0.3">
      <c r="A4" s="13" t="s">
        <v>78</v>
      </c>
      <c r="B4" s="36">
        <v>2574.1939999999995</v>
      </c>
    </row>
    <row r="5" spans="1:2" x14ac:dyDescent="0.3">
      <c r="A5" s="14" t="s">
        <v>59</v>
      </c>
      <c r="B5" s="37">
        <v>2996.2780000000002</v>
      </c>
    </row>
    <row r="6" spans="1:2" x14ac:dyDescent="0.3">
      <c r="A6" s="14" t="s">
        <v>682</v>
      </c>
      <c r="B6" s="37">
        <v>3305.4749999999999</v>
      </c>
    </row>
    <row r="7" spans="1:2" x14ac:dyDescent="0.3">
      <c r="A7" s="14" t="s">
        <v>161</v>
      </c>
      <c r="B7" s="37">
        <v>4165.4119999999994</v>
      </c>
    </row>
    <row r="8" spans="1:2" x14ac:dyDescent="0.3">
      <c r="A8" s="14" t="s">
        <v>56</v>
      </c>
      <c r="B8" s="37">
        <v>4807.5285000000003</v>
      </c>
    </row>
    <row r="9" spans="1:2" x14ac:dyDescent="0.3">
      <c r="A9" s="15" t="s">
        <v>10933</v>
      </c>
      <c r="B9" s="38">
        <v>17848.887499999997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F5F9-A189-4F43-9564-8DA34CF7256C}">
  <dimension ref="A3:N17"/>
  <sheetViews>
    <sheetView workbookViewId="0">
      <selection activeCell="V40" sqref="V40"/>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11" t="s">
        <v>10932</v>
      </c>
      <c r="B3" s="12" t="s">
        <v>10946</v>
      </c>
      <c r="D3" s="11" t="s">
        <v>10932</v>
      </c>
      <c r="E3" s="12" t="s">
        <v>10947</v>
      </c>
      <c r="G3" s="11" t="s">
        <v>10932</v>
      </c>
      <c r="H3" s="12" t="s">
        <v>10950</v>
      </c>
      <c r="J3" s="11" t="s">
        <v>10932</v>
      </c>
      <c r="K3" s="12" t="s">
        <v>10951</v>
      </c>
      <c r="M3" s="11" t="s">
        <v>10932</v>
      </c>
      <c r="N3" s="12" t="s">
        <v>10952</v>
      </c>
    </row>
    <row r="4" spans="1:14" x14ac:dyDescent="0.3">
      <c r="A4" s="13" t="s">
        <v>10934</v>
      </c>
      <c r="B4" s="36">
        <v>1563.232</v>
      </c>
      <c r="D4" s="13" t="s">
        <v>10934</v>
      </c>
      <c r="E4" s="36">
        <v>213.73279999999988</v>
      </c>
      <c r="G4" s="13" t="s">
        <v>10934</v>
      </c>
      <c r="H4" s="36">
        <v>22</v>
      </c>
      <c r="J4" s="13" t="s">
        <v>10934</v>
      </c>
      <c r="K4" s="36">
        <v>6</v>
      </c>
      <c r="M4" s="13" t="s">
        <v>10934</v>
      </c>
      <c r="N4" s="36">
        <v>0.1367249391005301</v>
      </c>
    </row>
    <row r="5" spans="1:14" x14ac:dyDescent="0.3">
      <c r="A5" s="13" t="s">
        <v>10935</v>
      </c>
      <c r="B5" s="36">
        <v>188.67400000000001</v>
      </c>
      <c r="D5" s="13" t="s">
        <v>10935</v>
      </c>
      <c r="E5" s="36">
        <v>-3.5038</v>
      </c>
      <c r="G5" s="13" t="s">
        <v>10935</v>
      </c>
      <c r="H5" s="36">
        <v>9</v>
      </c>
      <c r="J5" s="13" t="s">
        <v>10935</v>
      </c>
      <c r="K5" s="36">
        <v>2</v>
      </c>
      <c r="M5" s="13" t="s">
        <v>10935</v>
      </c>
      <c r="N5" s="36">
        <v>-1.8570656264244145E-2</v>
      </c>
    </row>
    <row r="6" spans="1:14" x14ac:dyDescent="0.3">
      <c r="A6" s="13" t="s">
        <v>10936</v>
      </c>
      <c r="B6" s="36">
        <v>264.67599999999999</v>
      </c>
      <c r="D6" s="13" t="s">
        <v>10936</v>
      </c>
      <c r="E6" s="36">
        <v>70.738200000000006</v>
      </c>
      <c r="G6" s="13" t="s">
        <v>10936</v>
      </c>
      <c r="H6" s="36">
        <v>25</v>
      </c>
      <c r="J6" s="13" t="s">
        <v>10936</v>
      </c>
      <c r="K6" s="36">
        <v>8</v>
      </c>
      <c r="M6" s="13" t="s">
        <v>10936</v>
      </c>
      <c r="N6" s="36">
        <v>0.26726337106500025</v>
      </c>
    </row>
    <row r="7" spans="1:14" x14ac:dyDescent="0.3">
      <c r="A7" s="13" t="s">
        <v>10937</v>
      </c>
      <c r="B7" s="36">
        <v>307.16800000000001</v>
      </c>
      <c r="D7" s="13" t="s">
        <v>10937</v>
      </c>
      <c r="E7" s="36">
        <v>0.76779999999998694</v>
      </c>
      <c r="G7" s="13" t="s">
        <v>10937</v>
      </c>
      <c r="H7" s="36">
        <v>17</v>
      </c>
      <c r="J7" s="13" t="s">
        <v>10937</v>
      </c>
      <c r="K7" s="36">
        <v>5</v>
      </c>
      <c r="M7" s="13" t="s">
        <v>10937</v>
      </c>
      <c r="N7" s="36">
        <v>2.4996093343056143E-3</v>
      </c>
    </row>
    <row r="8" spans="1:14" x14ac:dyDescent="0.3">
      <c r="A8" s="13" t="s">
        <v>10938</v>
      </c>
      <c r="B8" s="36">
        <v>5387.2180000000008</v>
      </c>
      <c r="D8" s="13" t="s">
        <v>10938</v>
      </c>
      <c r="E8" s="36">
        <v>1077.2089999999998</v>
      </c>
      <c r="G8" s="13" t="s">
        <v>10938</v>
      </c>
      <c r="H8" s="36">
        <v>106</v>
      </c>
      <c r="J8" s="13" t="s">
        <v>10938</v>
      </c>
      <c r="K8" s="36">
        <v>20</v>
      </c>
      <c r="M8" s="13" t="s">
        <v>10938</v>
      </c>
      <c r="N8" s="36">
        <v>0.19995645247695559</v>
      </c>
    </row>
    <row r="9" spans="1:14" x14ac:dyDescent="0.3">
      <c r="A9" s="13" t="s">
        <v>10939</v>
      </c>
      <c r="B9" s="36">
        <v>224.9</v>
      </c>
      <c r="D9" s="13" t="s">
        <v>10939</v>
      </c>
      <c r="E9" s="36">
        <v>64.238400000000013</v>
      </c>
      <c r="G9" s="13" t="s">
        <v>10939</v>
      </c>
      <c r="H9" s="36">
        <v>4</v>
      </c>
      <c r="J9" s="13" t="s">
        <v>10939</v>
      </c>
      <c r="K9" s="36">
        <v>2</v>
      </c>
      <c r="M9" s="13" t="s">
        <v>10939</v>
      </c>
      <c r="N9" s="36">
        <v>0.28563094708759451</v>
      </c>
    </row>
    <row r="10" spans="1:14" x14ac:dyDescent="0.3">
      <c r="A10" s="13" t="s">
        <v>10940</v>
      </c>
      <c r="B10" s="36">
        <v>709.96100000000001</v>
      </c>
      <c r="D10" s="13" t="s">
        <v>10940</v>
      </c>
      <c r="E10" s="36">
        <v>13.931299999999926</v>
      </c>
      <c r="G10" s="13" t="s">
        <v>10940</v>
      </c>
      <c r="H10" s="36">
        <v>39</v>
      </c>
      <c r="J10" s="13" t="s">
        <v>10940</v>
      </c>
      <c r="K10" s="36">
        <v>11</v>
      </c>
      <c r="M10" s="13" t="s">
        <v>10940</v>
      </c>
      <c r="N10" s="36">
        <v>1.9622627158393101E-2</v>
      </c>
    </row>
    <row r="11" spans="1:14" x14ac:dyDescent="0.3">
      <c r="A11" s="13" t="s">
        <v>10941</v>
      </c>
      <c r="B11" s="36">
        <v>799.56650000000013</v>
      </c>
      <c r="D11" s="13" t="s">
        <v>10941</v>
      </c>
      <c r="E11" s="36">
        <v>-181.89130000000011</v>
      </c>
      <c r="G11" s="13" t="s">
        <v>10941</v>
      </c>
      <c r="H11" s="36">
        <v>19</v>
      </c>
      <c r="J11" s="13" t="s">
        <v>10941</v>
      </c>
      <c r="K11" s="36">
        <v>4</v>
      </c>
      <c r="M11" s="13" t="s">
        <v>10941</v>
      </c>
      <c r="N11" s="36">
        <v>-0.22748739473202051</v>
      </c>
    </row>
    <row r="12" spans="1:14" x14ac:dyDescent="0.3">
      <c r="A12" s="13" t="s">
        <v>10942</v>
      </c>
      <c r="B12" s="36">
        <v>2369.6499999999996</v>
      </c>
      <c r="D12" s="13" t="s">
        <v>10942</v>
      </c>
      <c r="E12" s="36">
        <v>247.04399999999987</v>
      </c>
      <c r="G12" s="13" t="s">
        <v>10942</v>
      </c>
      <c r="H12" s="36">
        <v>48</v>
      </c>
      <c r="J12" s="13" t="s">
        <v>10942</v>
      </c>
      <c r="K12" s="36">
        <v>11</v>
      </c>
      <c r="M12" s="13" t="s">
        <v>10942</v>
      </c>
      <c r="N12" s="36">
        <v>0.10425337075095474</v>
      </c>
    </row>
    <row r="13" spans="1:14" x14ac:dyDescent="0.3">
      <c r="A13" s="13" t="s">
        <v>10943</v>
      </c>
      <c r="B13" s="36">
        <v>1233.2870000000003</v>
      </c>
      <c r="D13" s="13" t="s">
        <v>10943</v>
      </c>
      <c r="E13" s="36">
        <v>242.91220000000004</v>
      </c>
      <c r="G13" s="13" t="s">
        <v>10943</v>
      </c>
      <c r="H13" s="36">
        <v>36</v>
      </c>
      <c r="J13" s="13" t="s">
        <v>10943</v>
      </c>
      <c r="K13" s="36">
        <v>9</v>
      </c>
      <c r="M13" s="13" t="s">
        <v>10943</v>
      </c>
      <c r="N13" s="36">
        <v>0.19696323726756221</v>
      </c>
    </row>
    <row r="14" spans="1:14" x14ac:dyDescent="0.3">
      <c r="A14" s="13" t="s">
        <v>10944</v>
      </c>
      <c r="B14" s="36">
        <v>9967.4260000000013</v>
      </c>
      <c r="D14" s="13" t="s">
        <v>10944</v>
      </c>
      <c r="E14" s="36">
        <v>2056.6753999999996</v>
      </c>
      <c r="G14" s="13" t="s">
        <v>10944</v>
      </c>
      <c r="H14" s="36">
        <v>94</v>
      </c>
      <c r="J14" s="13" t="s">
        <v>10944</v>
      </c>
      <c r="K14" s="36">
        <v>22</v>
      </c>
      <c r="M14" s="13" t="s">
        <v>10944</v>
      </c>
      <c r="N14" s="36">
        <v>0.20633967084380656</v>
      </c>
    </row>
    <row r="15" spans="1:14" x14ac:dyDescent="0.3">
      <c r="A15" s="13" t="s">
        <v>10945</v>
      </c>
      <c r="B15" s="36">
        <v>3679.1319999999996</v>
      </c>
      <c r="D15" s="13" t="s">
        <v>10945</v>
      </c>
      <c r="E15" s="36">
        <v>295.65120000000002</v>
      </c>
      <c r="G15" s="13" t="s">
        <v>10945</v>
      </c>
      <c r="H15" s="36">
        <v>38</v>
      </c>
      <c r="J15" s="13" t="s">
        <v>10945</v>
      </c>
      <c r="K15" s="36">
        <v>9</v>
      </c>
      <c r="M15" s="13" t="s">
        <v>10945</v>
      </c>
      <c r="N15" s="36">
        <v>8.0358954231595947E-2</v>
      </c>
    </row>
    <row r="16" spans="1:14" x14ac:dyDescent="0.3">
      <c r="A16" s="15" t="s">
        <v>10933</v>
      </c>
      <c r="B16" s="38">
        <v>26694.890500000001</v>
      </c>
      <c r="D16" s="15" t="s">
        <v>10933</v>
      </c>
      <c r="E16" s="38">
        <v>4097.5051999999996</v>
      </c>
      <c r="G16" s="15" t="s">
        <v>10933</v>
      </c>
      <c r="H16" s="38">
        <v>457</v>
      </c>
      <c r="J16" s="15" t="s">
        <v>10933</v>
      </c>
      <c r="K16" s="38">
        <v>109</v>
      </c>
      <c r="M16" s="15" t="s">
        <v>10933</v>
      </c>
      <c r="N16" s="38">
        <v>0.15349398792252017</v>
      </c>
    </row>
    <row r="17" spans="2:14" x14ac:dyDescent="0.3">
      <c r="B17" s="21">
        <f>GETPIVOTDATA("Sales",$A$3)</f>
        <v>26694.890500000001</v>
      </c>
      <c r="E17" s="22">
        <f>GETPIVOTDATA("Profit",$D$3)</f>
        <v>4097.5051999999996</v>
      </c>
      <c r="H17" s="23">
        <f>GETPIVOTDATA("Quantity",$G$3)</f>
        <v>457</v>
      </c>
      <c r="K17" s="23">
        <f>GETPIVOTDATA("Order ID",$J$3)</f>
        <v>109</v>
      </c>
      <c r="N17" s="24">
        <f>GETPIVOTDATA("Profit Margin",$M$3)</f>
        <v>0.15349398792252017</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6958A-E5E3-46CA-BD54-A7F9D8FE26AA}">
  <dimension ref="A3:F14"/>
  <sheetViews>
    <sheetView workbookViewId="0">
      <selection activeCell="B14" sqref="B14"/>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18" bestFit="1" customWidth="1"/>
  </cols>
  <sheetData>
    <row r="3" spans="1:6" x14ac:dyDescent="0.3">
      <c r="A3" s="11" t="s">
        <v>10932</v>
      </c>
      <c r="B3" s="25" t="s">
        <v>10946</v>
      </c>
      <c r="C3" s="27" t="s">
        <v>10947</v>
      </c>
      <c r="D3" s="27" t="s">
        <v>10950</v>
      </c>
      <c r="E3" s="27" t="s">
        <v>10951</v>
      </c>
      <c r="F3" s="26" t="s">
        <v>10952</v>
      </c>
    </row>
    <row r="4" spans="1:6" x14ac:dyDescent="0.3">
      <c r="A4" s="13" t="s">
        <v>10953</v>
      </c>
      <c r="B4" s="25">
        <v>34684.720000000008</v>
      </c>
      <c r="C4" s="27">
        <v>7702.1538999999975</v>
      </c>
      <c r="D4" s="27">
        <v>525</v>
      </c>
      <c r="E4" s="27">
        <v>141</v>
      </c>
      <c r="F4" s="26">
        <v>0.22206187335518338</v>
      </c>
    </row>
    <row r="5" spans="1:6" x14ac:dyDescent="0.3">
      <c r="A5" s="14" t="s">
        <v>10954</v>
      </c>
      <c r="B5" s="30">
        <v>18107.329999999987</v>
      </c>
      <c r="C5" s="31">
        <v>1896.3235999999993</v>
      </c>
      <c r="D5" s="31">
        <v>496</v>
      </c>
      <c r="E5" s="31">
        <v>121</v>
      </c>
      <c r="F5" s="32">
        <v>0.10472684818799903</v>
      </c>
    </row>
    <row r="6" spans="1:6" x14ac:dyDescent="0.3">
      <c r="A6" s="14" t="s">
        <v>10955</v>
      </c>
      <c r="B6" s="30">
        <v>26694.890500000001</v>
      </c>
      <c r="C6" s="31">
        <v>4097.5051999999987</v>
      </c>
      <c r="D6" s="31">
        <v>457</v>
      </c>
      <c r="E6" s="31">
        <v>109</v>
      </c>
      <c r="F6" s="32">
        <v>0.15349398792252017</v>
      </c>
    </row>
    <row r="7" spans="1:6" x14ac:dyDescent="0.3">
      <c r="A7" s="28" t="s">
        <v>10956</v>
      </c>
      <c r="B7" s="33">
        <v>42398.991999999984</v>
      </c>
      <c r="C7" s="34">
        <v>1519.2405000000026</v>
      </c>
      <c r="D7" s="34">
        <v>538</v>
      </c>
      <c r="E7" s="34">
        <v>139</v>
      </c>
      <c r="F7" s="35">
        <v>3.5831995722917259E-2</v>
      </c>
    </row>
    <row r="10" spans="1:6" x14ac:dyDescent="0.3">
      <c r="B10" s="29">
        <f>(GETPIVOTDATA("Sum of Sales",$A$3,"Years (Order Date)",2014)/GETPIVOTDATA("Sum of Sales",$A$3,"Years (Order Date)",2013))-1</f>
        <v>0.58828117313311257</v>
      </c>
      <c r="C10" s="29">
        <f>(GETPIVOTDATA("Sum of Profit",$A$3,"Years (Order Date)",2014)/GETPIVOTDATA("Sum of Profit",$A$3,"Years (Order Date)",2013))-1</f>
        <v>-0.62922792630012936</v>
      </c>
      <c r="D10" s="29">
        <f>(GETPIVOTDATA("Sum of Quantity",$A$3,"Years (Order Date)",2014)/GETPIVOTDATA("Sum of Quantity",$A$3,"Years (Order Date)",2013))-1</f>
        <v>0.17724288840262581</v>
      </c>
      <c r="E10" s="29">
        <f>(GETPIVOTDATA("Count of Order ID",$A$3,"Years (Order Date)",2014)/GETPIVOTDATA("Count of Order ID",$A$3,"Years (Order Date)",2013))-1</f>
        <v>0.27522935779816504</v>
      </c>
      <c r="F10" s="29">
        <f>(GETPIVOTDATA("Sum of Profit Margin",$A$3,"Years (Order Date)",2014)/GETPIVOTDATA("Sum of Profit Margin",$A$3,"Years (Order Date)",2013))-1</f>
        <v>-0.76655765995861458</v>
      </c>
    </row>
    <row r="11" spans="1:6" x14ac:dyDescent="0.3">
      <c r="B11" s="29">
        <f>(GETPIVOTDATA("Sum of Profit",$A$3,"Years (Order Date)",2014)/GETPIVOTDATA("Sum of Profit",$A$3,"Years (Order Date)",2013))-1</f>
        <v>-0.62922792630012936</v>
      </c>
    </row>
    <row r="12" spans="1:6" x14ac:dyDescent="0.3">
      <c r="B12" s="29">
        <f>(GETPIVOTDATA("Sum of Quantity",$A$3,"Years (Order Date)",2014)/GETPIVOTDATA("Sum of Quantity",$A$3,"Years (Order Date)",2013))-1</f>
        <v>0.17724288840262581</v>
      </c>
    </row>
    <row r="13" spans="1:6" x14ac:dyDescent="0.3">
      <c r="B13" s="29">
        <f>(GETPIVOTDATA("Count of Order ID",$A$3,"Years (Order Date)",2014)/GETPIVOTDATA("Count of Order ID",$A$3,"Years (Order Date)",2013))-1</f>
        <v>0.27522935779816504</v>
      </c>
    </row>
    <row r="14" spans="1:6" x14ac:dyDescent="0.3">
      <c r="B14" s="29">
        <f>(GETPIVOTDATA("Sum of Profit Margin",$A$3,"Years (Order Date)",2014)/GETPIVOTDATA("Sum of Profit Margin",$A$3,"Years (Order Date)",2013))-1</f>
        <v>-0.76655765995861458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66FF-181E-47B2-BFFB-737B3CAE3929}">
  <dimension ref="S19"/>
  <sheetViews>
    <sheetView showGridLines="0" showRowColHeaders="0" tabSelected="1" topLeftCell="A6" zoomScale="81" zoomScaleNormal="81" workbookViewId="0">
      <selection activeCell="W26" sqref="W26"/>
    </sheetView>
  </sheetViews>
  <sheetFormatPr defaultRowHeight="14.4" x14ac:dyDescent="0.3"/>
  <sheetData>
    <row r="19" spans="19:19" x14ac:dyDescent="0.3">
      <c r="S19" t="s">
        <v>10957</v>
      </c>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vt:lpstr>
      <vt:lpstr>Waterfall</vt:lpstr>
      <vt:lpstr>Pie Chart</vt:lpstr>
      <vt:lpstr>Map</vt:lpstr>
      <vt:lpstr>Top 5</vt:lpstr>
      <vt:lpstr>Kpi</vt:lpstr>
      <vt:lpstr>KPI YOY</vt:lpstr>
      <vt:lpstr>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Hritik Sagar</cp:lastModifiedBy>
  <dcterms:created xsi:type="dcterms:W3CDTF">2015-06-05T18:17:20Z</dcterms:created>
  <dcterms:modified xsi:type="dcterms:W3CDTF">2026-06-03T09:51:44Z</dcterms:modified>
</cp:coreProperties>
</file>