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Overview" sheetId="2" r:id="rId1"/>
    <sheet name="Slab" sheetId="3" r:id="rId2"/>
  </sheets>
  <calcPr calcId="124519"/>
</workbook>
</file>

<file path=xl/calcChain.xml><?xml version="1.0" encoding="utf-8"?>
<calcChain xmlns="http://schemas.openxmlformats.org/spreadsheetml/2006/main">
  <c r="C15" i="2"/>
  <c r="C25" l="1"/>
  <c r="D2" i="3" l="1"/>
  <c r="I2"/>
  <c r="C4" l="1"/>
  <c r="D4" s="1"/>
  <c r="H4"/>
  <c r="H5" l="1"/>
  <c r="I5" s="1"/>
  <c r="C5"/>
  <c r="I4"/>
  <c r="H6" l="1"/>
  <c r="I6" s="1"/>
  <c r="D5"/>
  <c r="C6"/>
  <c r="H7" l="1"/>
  <c r="D6"/>
  <c r="C7"/>
  <c r="I7" l="1"/>
  <c r="I9" s="1"/>
  <c r="H8"/>
  <c r="I8" s="1"/>
  <c r="D7"/>
  <c r="C8"/>
  <c r="D8" s="1"/>
  <c r="D9" l="1"/>
  <c r="C27" i="2" s="1"/>
  <c r="E27" s="1"/>
</calcChain>
</file>

<file path=xl/sharedStrings.xml><?xml version="1.0" encoding="utf-8"?>
<sst xmlns="http://schemas.openxmlformats.org/spreadsheetml/2006/main" count="52" uniqueCount="44">
  <si>
    <t xml:space="preserve">Slab </t>
  </si>
  <si>
    <t xml:space="preserve">Tax Rate </t>
  </si>
  <si>
    <t xml:space="preserve">Taxable Amount </t>
  </si>
  <si>
    <t xml:space="preserve">Tax </t>
  </si>
  <si>
    <t>Up to 500000</t>
  </si>
  <si>
    <t>500000-700000</t>
  </si>
  <si>
    <t>700000-1000000</t>
  </si>
  <si>
    <t>1000000-2000000</t>
  </si>
  <si>
    <t>Above 2000000</t>
  </si>
  <si>
    <t xml:space="preserve">Total Income Tax Amount </t>
  </si>
  <si>
    <t>Up to 600000</t>
  </si>
  <si>
    <t>6000000-800000</t>
  </si>
  <si>
    <t>800000-1100000</t>
  </si>
  <si>
    <t>1100000-2100000</t>
  </si>
  <si>
    <t>Above 2100000</t>
  </si>
  <si>
    <t>Annual</t>
  </si>
  <si>
    <t xml:space="preserve">SALARY TAX CALCULATOR, NEPAL </t>
  </si>
  <si>
    <t>Nature of Employee</t>
  </si>
  <si>
    <t>Unmarried</t>
  </si>
  <si>
    <t xml:space="preserve">Fiscal Year </t>
  </si>
  <si>
    <t>2081/2082</t>
  </si>
  <si>
    <t xml:space="preserve">Annual Income </t>
  </si>
  <si>
    <t xml:space="preserve">Annual Deduction </t>
  </si>
  <si>
    <t xml:space="preserve">Monthly Salary </t>
  </si>
  <si>
    <t xml:space="preserve">No. of Months </t>
  </si>
  <si>
    <t xml:space="preserve">Bonus </t>
  </si>
  <si>
    <t>----------------------------------------------------------</t>
  </si>
  <si>
    <t xml:space="preserve">Social Security Fund </t>
  </si>
  <si>
    <t xml:space="preserve">Employee Provident Fund </t>
  </si>
  <si>
    <t xml:space="preserve">Citizen Investment Trust </t>
  </si>
  <si>
    <t xml:space="preserve">Total Taxable Amount  </t>
  </si>
  <si>
    <t>Max 33% of Gross Taxable Income or Rs. 3,00,000</t>
  </si>
  <si>
    <t>SSF+EPF+CIT Allowed:</t>
  </si>
  <si>
    <t xml:space="preserve">Life Insurance Premium </t>
  </si>
  <si>
    <t xml:space="preserve">House Insurance Premium </t>
  </si>
  <si>
    <t xml:space="preserve">Donation </t>
  </si>
  <si>
    <t xml:space="preserve">Total Income Tax </t>
  </si>
  <si>
    <t xml:space="preserve">Total Annual Salary </t>
  </si>
  <si>
    <t xml:space="preserve">Total Annual Deduction </t>
  </si>
  <si>
    <t xml:space="preserve">Health Insurance Premium </t>
  </si>
  <si>
    <t>(For Unmarried)</t>
  </si>
  <si>
    <t>(For Married)</t>
  </si>
  <si>
    <t xml:space="preserve">Annual </t>
  </si>
  <si>
    <t>Monthly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</si>
</sst>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\%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sz val="16"/>
      <color theme="1"/>
      <name val="Arial"/>
      <family val="2"/>
    </font>
    <font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Border="1"/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NumberFormat="1" applyFont="1" applyBorder="1"/>
    <xf numFmtId="0" fontId="6" fillId="0" borderId="0" xfId="0" applyNumberFormat="1" applyFont="1" applyBorder="1" applyAlignment="1">
      <alignment horizontal="center" vertical="center"/>
    </xf>
    <xf numFmtId="0" fontId="2" fillId="6" borderId="0" xfId="0" applyFont="1" applyFill="1" applyBorder="1"/>
    <xf numFmtId="0" fontId="2" fillId="3" borderId="0" xfId="0" applyFont="1" applyFill="1" applyBorder="1"/>
    <xf numFmtId="0" fontId="2" fillId="6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6" borderId="0" xfId="0" applyFont="1" applyFill="1" applyBorder="1" applyAlignment="1">
      <alignment horizontal="left"/>
    </xf>
    <xf numFmtId="0" fontId="2" fillId="6" borderId="0" xfId="0" quotePrefix="1" applyFont="1" applyFill="1" applyBorder="1" applyAlignment="1">
      <alignment horizontal="left"/>
    </xf>
    <xf numFmtId="0" fontId="2" fillId="6" borderId="0" xfId="0" applyFont="1" applyFill="1" applyBorder="1" applyAlignment="1">
      <alignment horizontal="center"/>
    </xf>
    <xf numFmtId="0" fontId="2" fillId="6" borderId="0" xfId="0" quotePrefix="1" applyFont="1" applyFill="1" applyBorder="1" applyAlignment="1">
      <alignment horizontal="left"/>
    </xf>
    <xf numFmtId="0" fontId="2" fillId="6" borderId="0" xfId="0" applyFont="1" applyFill="1" applyBorder="1" applyAlignment="1">
      <alignment horizontal="left"/>
    </xf>
    <xf numFmtId="0" fontId="7" fillId="2" borderId="0" xfId="0" applyFont="1" applyFill="1" applyBorder="1"/>
    <xf numFmtId="0" fontId="2" fillId="2" borderId="0" xfId="0" applyFont="1" applyFill="1" applyBorder="1"/>
    <xf numFmtId="0" fontId="8" fillId="6" borderId="0" xfId="0" applyFont="1" applyFill="1" applyBorder="1"/>
    <xf numFmtId="0" fontId="5" fillId="0" borderId="0" xfId="0" applyFont="1" applyFill="1" applyBorder="1"/>
    <xf numFmtId="0" fontId="8" fillId="0" borderId="0" xfId="0" applyFont="1" applyBorder="1"/>
    <xf numFmtId="0" fontId="4" fillId="4" borderId="0" xfId="0" applyNumberFormat="1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2" fillId="5" borderId="0" xfId="0" applyNumberFormat="1" applyFont="1" applyFill="1" applyBorder="1"/>
    <xf numFmtId="0" fontId="2" fillId="5" borderId="0" xfId="0" applyFont="1" applyFill="1" applyBorder="1"/>
    <xf numFmtId="0" fontId="2" fillId="5" borderId="0" xfId="1" applyNumberFormat="1" applyFont="1" applyFill="1" applyBorder="1" applyAlignment="1">
      <alignment vertical="center"/>
    </xf>
    <xf numFmtId="164" fontId="2" fillId="5" borderId="0" xfId="2" applyNumberFormat="1" applyFont="1" applyFill="1" applyBorder="1"/>
    <xf numFmtId="0" fontId="2" fillId="5" borderId="0" xfId="2" applyNumberFormat="1" applyFont="1" applyFill="1" applyBorder="1" applyAlignment="1">
      <alignment vertical="center"/>
    </xf>
    <xf numFmtId="0" fontId="9" fillId="7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8"/>
  <sheetViews>
    <sheetView showGridLines="0" tabSelected="1" workbookViewId="0">
      <selection activeCell="G22" sqref="G22"/>
    </sheetView>
  </sheetViews>
  <sheetFormatPr defaultRowHeight="15"/>
  <cols>
    <col min="1" max="1" width="3.85546875" style="1" customWidth="1"/>
    <col min="2" max="2" width="26.5703125" style="4" customWidth="1"/>
    <col min="3" max="3" width="22.7109375" style="1" customWidth="1"/>
    <col min="4" max="4" width="30.42578125" style="1" customWidth="1"/>
    <col min="5" max="5" width="22.85546875" style="1" customWidth="1"/>
    <col min="6" max="6" width="3.85546875" style="1" customWidth="1"/>
    <col min="7" max="7" width="21.28515625" style="1" bestFit="1" customWidth="1"/>
    <col min="8" max="8" width="10.7109375" style="1" bestFit="1" customWidth="1"/>
    <col min="9" max="9" width="18.140625" style="1" bestFit="1" customWidth="1"/>
    <col min="10" max="10" width="12.28515625" style="1" bestFit="1" customWidth="1"/>
    <col min="11" max="16384" width="9.140625" style="1"/>
  </cols>
  <sheetData>
    <row r="1" spans="1:6" ht="21.75" customHeight="1">
      <c r="A1" s="5" t="s">
        <v>16</v>
      </c>
      <c r="B1" s="5"/>
      <c r="C1" s="5"/>
      <c r="D1" s="5"/>
      <c r="E1" s="5"/>
      <c r="F1" s="5"/>
    </row>
    <row r="2" spans="1:6" ht="6" customHeight="1">
      <c r="A2" s="6"/>
      <c r="B2" s="6"/>
      <c r="C2" s="6"/>
      <c r="D2" s="6"/>
      <c r="E2" s="6"/>
      <c r="F2" s="6"/>
    </row>
    <row r="3" spans="1:6">
      <c r="A3" s="6"/>
      <c r="B3" s="6" t="s">
        <v>17</v>
      </c>
      <c r="C3" s="7" t="s">
        <v>18</v>
      </c>
      <c r="D3" s="8" t="s">
        <v>19</v>
      </c>
      <c r="E3" s="9" t="s">
        <v>20</v>
      </c>
      <c r="F3" s="6"/>
    </row>
    <row r="4" spans="1:6" ht="6" customHeight="1">
      <c r="A4" s="6"/>
      <c r="B4" s="6"/>
      <c r="C4" s="6"/>
      <c r="D4" s="6"/>
      <c r="E4" s="6"/>
      <c r="F4" s="6"/>
    </row>
    <row r="5" spans="1:6" ht="6.75" customHeight="1"/>
    <row r="6" spans="1:6" ht="15.75" customHeight="1">
      <c r="A6" s="10" t="s">
        <v>21</v>
      </c>
      <c r="B6" s="10"/>
      <c r="C6" s="10"/>
      <c r="D6" s="10" t="s">
        <v>22</v>
      </c>
      <c r="E6" s="10"/>
      <c r="F6" s="6"/>
    </row>
    <row r="7" spans="1:6" ht="8.25" customHeight="1">
      <c r="A7" s="11" t="s">
        <v>26</v>
      </c>
      <c r="B7" s="10"/>
      <c r="C7" s="10"/>
      <c r="D7" s="12" t="s">
        <v>26</v>
      </c>
      <c r="E7" s="12"/>
      <c r="F7" s="6"/>
    </row>
    <row r="8" spans="1:6" ht="5.25" customHeight="1">
      <c r="A8" s="13"/>
      <c r="B8" s="14"/>
      <c r="C8" s="14"/>
      <c r="D8" s="8"/>
      <c r="E8" s="8"/>
      <c r="F8" s="6"/>
    </row>
    <row r="9" spans="1:6" ht="16.5" customHeight="1">
      <c r="A9" s="6"/>
      <c r="B9" s="6" t="s">
        <v>23</v>
      </c>
      <c r="C9" s="9"/>
      <c r="D9" s="6" t="s">
        <v>27</v>
      </c>
      <c r="E9" s="9"/>
      <c r="F9" s="6"/>
    </row>
    <row r="10" spans="1:6" ht="5.25" customHeight="1">
      <c r="A10" s="13"/>
      <c r="B10" s="14"/>
      <c r="C10" s="14"/>
      <c r="D10" s="8"/>
      <c r="E10" s="8"/>
      <c r="F10" s="6"/>
    </row>
    <row r="11" spans="1:6" ht="16.5" customHeight="1">
      <c r="A11" s="6"/>
      <c r="B11" s="6" t="s">
        <v>24</v>
      </c>
      <c r="C11" s="9">
        <v>12</v>
      </c>
      <c r="D11" s="6" t="s">
        <v>28</v>
      </c>
      <c r="E11" s="9"/>
      <c r="F11" s="6"/>
    </row>
    <row r="12" spans="1:6" ht="5.25" customHeight="1">
      <c r="A12" s="13"/>
      <c r="B12" s="14"/>
      <c r="C12" s="14"/>
      <c r="D12" s="8"/>
      <c r="E12" s="8"/>
      <c r="F12" s="6"/>
    </row>
    <row r="13" spans="1:6" ht="16.5" customHeight="1">
      <c r="A13" s="6"/>
      <c r="B13" s="6" t="s">
        <v>25</v>
      </c>
      <c r="C13" s="9"/>
      <c r="D13" s="6" t="s">
        <v>29</v>
      </c>
      <c r="E13" s="9"/>
      <c r="F13" s="6"/>
    </row>
    <row r="14" spans="1:6" ht="15" customHeight="1">
      <c r="A14" s="6"/>
      <c r="B14" s="6"/>
      <c r="C14" s="6"/>
      <c r="D14" s="15" t="s">
        <v>32</v>
      </c>
      <c r="E14" s="15"/>
      <c r="F14" s="6"/>
    </row>
    <row r="15" spans="1:6" ht="15.75" customHeight="1">
      <c r="A15" s="6"/>
      <c r="B15" s="6" t="s">
        <v>37</v>
      </c>
      <c r="C15" s="9">
        <f>$C$9*$C$11+$C$13</f>
        <v>0</v>
      </c>
      <c r="D15" s="15" t="s">
        <v>31</v>
      </c>
      <c r="E15" s="16"/>
      <c r="F15" s="6"/>
    </row>
    <row r="16" spans="1:6" ht="16.5" customHeight="1">
      <c r="A16" s="6"/>
      <c r="B16" s="6"/>
      <c r="C16" s="6"/>
      <c r="D16" s="6" t="s">
        <v>33</v>
      </c>
      <c r="E16" s="9"/>
      <c r="F16" s="6"/>
    </row>
    <row r="17" spans="1:6" ht="5.25" customHeight="1">
      <c r="A17" s="13"/>
      <c r="B17" s="14"/>
      <c r="C17" s="6"/>
      <c r="D17" s="8"/>
      <c r="E17" s="8"/>
      <c r="F17" s="6"/>
    </row>
    <row r="18" spans="1:6" ht="16.5" customHeight="1">
      <c r="A18" s="6"/>
      <c r="B18" s="6"/>
      <c r="C18" s="6"/>
      <c r="D18" s="6" t="s">
        <v>39</v>
      </c>
      <c r="E18" s="9"/>
      <c r="F18" s="6"/>
    </row>
    <row r="19" spans="1:6" ht="5.25" customHeight="1">
      <c r="A19" s="13"/>
      <c r="B19" s="14"/>
      <c r="C19" s="6"/>
      <c r="D19" s="8"/>
      <c r="E19" s="8"/>
      <c r="F19" s="6"/>
    </row>
    <row r="20" spans="1:6" ht="16.5" customHeight="1">
      <c r="A20" s="6"/>
      <c r="B20" s="6"/>
      <c r="C20" s="6"/>
      <c r="D20" s="6" t="s">
        <v>34</v>
      </c>
      <c r="E20" s="9"/>
      <c r="F20" s="6"/>
    </row>
    <row r="21" spans="1:6" ht="5.25" customHeight="1">
      <c r="A21" s="13"/>
      <c r="B21" s="14"/>
      <c r="C21" s="14"/>
      <c r="D21" s="8"/>
      <c r="E21" s="8"/>
      <c r="F21" s="6"/>
    </row>
    <row r="22" spans="1:6" ht="16.5" customHeight="1">
      <c r="A22" s="6" t="s">
        <v>26</v>
      </c>
      <c r="B22" s="6"/>
      <c r="C22" s="6"/>
      <c r="D22" s="6" t="s">
        <v>35</v>
      </c>
      <c r="E22" s="9"/>
      <c r="F22" s="6"/>
    </row>
    <row r="23" spans="1:6" ht="5.25" customHeight="1">
      <c r="A23" s="13"/>
      <c r="B23" s="14"/>
      <c r="C23" s="14"/>
      <c r="D23" s="8"/>
      <c r="E23" s="8"/>
      <c r="F23" s="6"/>
    </row>
    <row r="24" spans="1:6" ht="16.5" customHeight="1">
      <c r="A24" s="6"/>
      <c r="B24" s="6"/>
      <c r="C24" s="6"/>
      <c r="D24" s="6" t="s">
        <v>38</v>
      </c>
      <c r="E24" s="9"/>
      <c r="F24" s="6"/>
    </row>
    <row r="25" spans="1:6">
      <c r="A25" s="6"/>
      <c r="B25" s="6" t="s">
        <v>30</v>
      </c>
      <c r="C25" s="9">
        <f>$C$15-$E$24</f>
        <v>0</v>
      </c>
      <c r="D25" s="6"/>
      <c r="E25" s="6"/>
      <c r="F25" s="6"/>
    </row>
    <row r="26" spans="1:6" ht="22.5" customHeight="1">
      <c r="A26" s="6"/>
      <c r="B26" s="6"/>
      <c r="C26" s="22" t="s">
        <v>42</v>
      </c>
      <c r="D26" s="6"/>
      <c r="E26" s="22" t="s">
        <v>43</v>
      </c>
      <c r="F26" s="6"/>
    </row>
    <row r="27" spans="1:6" s="19" customFormat="1" ht="21" customHeight="1">
      <c r="A27" s="17"/>
      <c r="B27" s="17" t="s">
        <v>36</v>
      </c>
      <c r="C27" s="18">
        <f>IF(C3="Unmarried",Slab!D9,Slab!I9)</f>
        <v>0</v>
      </c>
      <c r="D27" s="17"/>
      <c r="E27" s="31">
        <f>$C$27/12</f>
        <v>0</v>
      </c>
      <c r="F27" s="17"/>
    </row>
    <row r="28" spans="1:6" ht="11.25" customHeight="1">
      <c r="A28" s="13"/>
      <c r="B28" s="14"/>
      <c r="C28" s="14"/>
      <c r="D28" s="8"/>
      <c r="E28" s="8"/>
      <c r="F28" s="6"/>
    </row>
  </sheetData>
  <mergeCells count="5">
    <mergeCell ref="A1:F1"/>
    <mergeCell ref="A6:C6"/>
    <mergeCell ref="D6:E6"/>
    <mergeCell ref="A7:C7"/>
    <mergeCell ref="D7:E7"/>
  </mergeCells>
  <dataValidations count="8">
    <dataValidation type="whole" operator="lessThan" allowBlank="1" showInputMessage="1" showErrorMessage="1" prompt="Max 5000" sqref="E21">
      <formula1>5000</formula1>
    </dataValidation>
    <dataValidation allowBlank="1" showInputMessage="1" showErrorMessage="1" prompt="Maximum 20% of Gross Income (Employer + Employee Contributio)" sqref="E11"/>
    <dataValidation type="whole" operator="lessThanOrEqual" allowBlank="1" showInputMessage="1" showErrorMessage="1" prompt="Max Rs. 40,000" sqref="E16">
      <formula1>40000</formula1>
    </dataValidation>
    <dataValidation type="whole" operator="lessThanOrEqual" allowBlank="1" showInputMessage="1" showErrorMessage="1" prompt="Max 20,000" sqref="E18">
      <formula1>20000</formula1>
    </dataValidation>
    <dataValidation type="whole" operator="lessThan" allowBlank="1" showInputMessage="1" showErrorMessage="1" prompt="Max 1,00,000" sqref="E23">
      <formula1>100000</formula1>
    </dataValidation>
    <dataValidation type="list" allowBlank="1" showInputMessage="1" showErrorMessage="1" sqref="C3">
      <formula1>"Unmarried, Married"</formula1>
    </dataValidation>
    <dataValidation type="whole" operator="lessThanOrEqual" allowBlank="1" showInputMessage="1" showErrorMessage="1" prompt="Max 5000" sqref="E20">
      <formula1>5000</formula1>
    </dataValidation>
    <dataValidation type="whole" operator="lessThanOrEqual" allowBlank="1" showInputMessage="1" showErrorMessage="1" prompt="Max 1,00,000" sqref="E22">
      <formula1>100000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"/>
  <sheetViews>
    <sheetView showGridLines="0" zoomScale="130" zoomScaleNormal="130" workbookViewId="0">
      <selection activeCell="C16" sqref="C16"/>
    </sheetView>
  </sheetViews>
  <sheetFormatPr defaultRowHeight="15"/>
  <cols>
    <col min="1" max="1" width="20" style="4" customWidth="1"/>
    <col min="2" max="2" width="12.85546875" style="1" customWidth="1"/>
    <col min="3" max="3" width="17.85546875" style="1" customWidth="1"/>
    <col min="4" max="4" width="13" style="1" customWidth="1"/>
    <col min="5" max="5" width="9.140625" style="1"/>
    <col min="6" max="6" width="21.28515625" style="1" bestFit="1" customWidth="1"/>
    <col min="7" max="7" width="10.7109375" style="1" bestFit="1" customWidth="1"/>
    <col min="8" max="8" width="18.140625" style="1" bestFit="1" customWidth="1"/>
    <col min="9" max="9" width="12.28515625" style="1" bestFit="1" customWidth="1"/>
    <col min="10" max="16384" width="9.140625" style="1"/>
  </cols>
  <sheetData>
    <row r="1" spans="1:9" ht="24.75" customHeight="1">
      <c r="A1" s="30" t="s">
        <v>40</v>
      </c>
      <c r="B1" s="30"/>
      <c r="C1" s="30"/>
      <c r="D1" s="30"/>
      <c r="F1" s="30" t="s">
        <v>41</v>
      </c>
      <c r="G1" s="30"/>
      <c r="H1" s="30"/>
      <c r="I1" s="30"/>
    </row>
    <row r="2" spans="1:9" s="2" customFormat="1" ht="21.75" customHeight="1">
      <c r="A2" s="23"/>
      <c r="B2" s="23"/>
      <c r="C2" s="24" t="s">
        <v>15</v>
      </c>
      <c r="D2" s="24">
        <f>Overview!$C$25</f>
        <v>0</v>
      </c>
      <c r="F2" s="23"/>
      <c r="G2" s="23"/>
      <c r="H2" s="24" t="s">
        <v>15</v>
      </c>
      <c r="I2" s="24">
        <f>Overview!C25</f>
        <v>0</v>
      </c>
    </row>
    <row r="3" spans="1:9">
      <c r="A3" s="25" t="s">
        <v>0</v>
      </c>
      <c r="B3" s="26" t="s">
        <v>1</v>
      </c>
      <c r="C3" s="26" t="s">
        <v>2</v>
      </c>
      <c r="D3" s="26" t="s">
        <v>3</v>
      </c>
      <c r="F3" s="25" t="s">
        <v>0</v>
      </c>
      <c r="G3" s="26" t="s">
        <v>1</v>
      </c>
      <c r="H3" s="26" t="s">
        <v>2</v>
      </c>
      <c r="I3" s="26" t="s">
        <v>3</v>
      </c>
    </row>
    <row r="4" spans="1:9">
      <c r="A4" s="27" t="s">
        <v>4</v>
      </c>
      <c r="B4" s="28">
        <v>0</v>
      </c>
      <c r="C4" s="26">
        <f>IF(D2&gt;500000,500000,D2)</f>
        <v>0</v>
      </c>
      <c r="D4" s="26">
        <f>C4*B4/100</f>
        <v>0</v>
      </c>
      <c r="F4" s="27" t="s">
        <v>10</v>
      </c>
      <c r="G4" s="28">
        <v>0</v>
      </c>
      <c r="H4" s="26">
        <f>IF(I2&gt;600000,600000,I2)</f>
        <v>0</v>
      </c>
      <c r="I4" s="26">
        <f>H4*G4/100</f>
        <v>0</v>
      </c>
    </row>
    <row r="5" spans="1:9">
      <c r="A5" s="27" t="s">
        <v>5</v>
      </c>
      <c r="B5" s="28">
        <v>10</v>
      </c>
      <c r="C5" s="26">
        <f>IF(D2&gt;700000,200000,D2-C4)</f>
        <v>0</v>
      </c>
      <c r="D5" s="26">
        <f t="shared" ref="D5:D8" si="0">C5*B5/100</f>
        <v>0</v>
      </c>
      <c r="F5" s="27" t="s">
        <v>11</v>
      </c>
      <c r="G5" s="28">
        <v>10</v>
      </c>
      <c r="H5" s="26">
        <f>IF(I2&gt;800000,200000,I2-H4)</f>
        <v>0</v>
      </c>
      <c r="I5" s="26">
        <f t="shared" ref="I5:I8" si="1">H5*G5/100</f>
        <v>0</v>
      </c>
    </row>
    <row r="6" spans="1:9">
      <c r="A6" s="29" t="s">
        <v>6</v>
      </c>
      <c r="B6" s="28">
        <v>20</v>
      </c>
      <c r="C6" s="26">
        <f>IF(D2&gt;1000000,300000,D2-C4-C5)</f>
        <v>0</v>
      </c>
      <c r="D6" s="26">
        <f t="shared" si="0"/>
        <v>0</v>
      </c>
      <c r="F6" s="29" t="s">
        <v>12</v>
      </c>
      <c r="G6" s="28">
        <v>20</v>
      </c>
      <c r="H6" s="26">
        <f>IF(I2&gt;1100000,300000,I2-H4-H5)</f>
        <v>0</v>
      </c>
      <c r="I6" s="26">
        <f t="shared" si="1"/>
        <v>0</v>
      </c>
    </row>
    <row r="7" spans="1:9">
      <c r="A7" s="27" t="s">
        <v>7</v>
      </c>
      <c r="B7" s="28">
        <v>30</v>
      </c>
      <c r="C7" s="26">
        <f>IF(D2&gt;2000000,1000000,D2-C4-C5-C6)</f>
        <v>0</v>
      </c>
      <c r="D7" s="26">
        <f t="shared" si="0"/>
        <v>0</v>
      </c>
      <c r="F7" s="27" t="s">
        <v>13</v>
      </c>
      <c r="G7" s="28">
        <v>30</v>
      </c>
      <c r="H7" s="26">
        <f>IF(I2&gt;2100000,1000000,I2-H4-H5-H6)</f>
        <v>0</v>
      </c>
      <c r="I7" s="26">
        <f t="shared" si="1"/>
        <v>0</v>
      </c>
    </row>
    <row r="8" spans="1:9">
      <c r="A8" s="27" t="s">
        <v>8</v>
      </c>
      <c r="B8" s="28">
        <v>36</v>
      </c>
      <c r="C8" s="26">
        <f>IF(D2&gt;2000000,D2-2000000,D2-C4-C5-C6-C7)</f>
        <v>0</v>
      </c>
      <c r="D8" s="26">
        <f t="shared" si="0"/>
        <v>0</v>
      </c>
      <c r="F8" s="27" t="s">
        <v>14</v>
      </c>
      <c r="G8" s="28">
        <v>36</v>
      </c>
      <c r="H8" s="26">
        <f>IF(I2&gt;2100000,I2-2100000,I2-H4-H5-H6-H7)</f>
        <v>0</v>
      </c>
      <c r="I8" s="26">
        <f t="shared" si="1"/>
        <v>0</v>
      </c>
    </row>
    <row r="9" spans="1:9" s="3" customFormat="1" ht="21.75" customHeight="1">
      <c r="A9" s="20" t="s">
        <v>9</v>
      </c>
      <c r="B9" s="20"/>
      <c r="C9" s="20"/>
      <c r="D9" s="21">
        <f>SUM(D4:D8)</f>
        <v>0</v>
      </c>
      <c r="F9" s="20" t="s">
        <v>9</v>
      </c>
      <c r="G9" s="20"/>
      <c r="H9" s="20"/>
      <c r="I9" s="21">
        <f>SUM(I4:I8)</f>
        <v>0</v>
      </c>
    </row>
  </sheetData>
  <mergeCells count="6">
    <mergeCell ref="F1:I1"/>
    <mergeCell ref="A1:D1"/>
    <mergeCell ref="A9:C9"/>
    <mergeCell ref="F9:H9"/>
    <mergeCell ref="A2:B2"/>
    <mergeCell ref="F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Slab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2025-01-03T06:35:06Z</dcterms:modified>
</cp:coreProperties>
</file>