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7eN.CO\Desktop\"/>
    </mc:Choice>
  </mc:AlternateContent>
  <bookViews>
    <workbookView showHorizontalScroll="0" showVerticalScroll="0" showSheetTabs="0" xWindow="0" yWindow="0" windowWidth="19200" windowHeight="6470"/>
  </bookViews>
  <sheets>
    <sheet name="Sheet1" sheetId="1" r:id="rId1"/>
  </sheets>
  <definedNames>
    <definedName name="_xlchart.0" hidden="1">Sheet1!$B$110:$B$119</definedName>
    <definedName name="_xlchart.1" hidden="1">Sheet1!$C$110:$C$119</definedName>
    <definedName name="_xlchart.2" hidden="1">Sheet1!$B$2:$B$11</definedName>
    <definedName name="_xlchart.3" hidden="1">Sheet1!$C$2:$C$11</definedName>
    <definedName name="_xlchart.4" hidden="1">Sheet1!$B$2:$B$11</definedName>
    <definedName name="_xlchart.5" hidden="1">Sheet1!$C$2:$C$11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9" i="1" l="1"/>
  <c r="B118" i="1"/>
  <c r="B117" i="1"/>
  <c r="B116" i="1"/>
  <c r="B115" i="1"/>
  <c r="B114" i="1"/>
  <c r="B113" i="1"/>
  <c r="B112" i="1"/>
  <c r="B111" i="1"/>
  <c r="B110" i="1"/>
  <c r="B103" i="1"/>
  <c r="B102" i="1"/>
  <c r="B101" i="1"/>
  <c r="B100" i="1"/>
  <c r="B99" i="1"/>
  <c r="B98" i="1"/>
  <c r="B97" i="1"/>
  <c r="B96" i="1"/>
  <c r="B95" i="1"/>
  <c r="B94" i="1"/>
  <c r="B88" i="1"/>
  <c r="B87" i="1"/>
  <c r="B86" i="1"/>
  <c r="B85" i="1"/>
  <c r="B84" i="1"/>
  <c r="B83" i="1"/>
  <c r="B82" i="1"/>
  <c r="B81" i="1"/>
  <c r="B80" i="1"/>
  <c r="B79" i="1"/>
  <c r="B72" i="1"/>
  <c r="B71" i="1"/>
  <c r="B70" i="1"/>
  <c r="B69" i="1"/>
  <c r="B68" i="1"/>
  <c r="B67" i="1"/>
  <c r="B66" i="1"/>
  <c r="B65" i="1"/>
  <c r="B64" i="1"/>
  <c r="B63" i="1"/>
  <c r="B58" i="1"/>
  <c r="B57" i="1"/>
  <c r="B56" i="1"/>
  <c r="B55" i="1"/>
  <c r="B54" i="1"/>
  <c r="B53" i="1"/>
  <c r="B52" i="1"/>
  <c r="B51" i="1"/>
  <c r="B50" i="1"/>
  <c r="B49" i="1"/>
  <c r="B42" i="1"/>
  <c r="B41" i="1"/>
  <c r="B40" i="1"/>
  <c r="B39" i="1"/>
  <c r="B38" i="1"/>
  <c r="B37" i="1"/>
  <c r="B36" i="1"/>
  <c r="B35" i="1"/>
  <c r="B34" i="1"/>
  <c r="B33" i="1"/>
  <c r="B2" i="1"/>
  <c r="B27" i="1"/>
  <c r="B26" i="1"/>
  <c r="B20" i="1"/>
  <c r="B25" i="1"/>
  <c r="B24" i="1"/>
  <c r="B23" i="1"/>
  <c r="B22" i="1"/>
  <c r="B21" i="1"/>
  <c r="B19" i="1"/>
  <c r="B18" i="1"/>
  <c r="B7" i="1"/>
  <c r="B6" i="1"/>
  <c r="B11" i="1"/>
  <c r="B10" i="1"/>
  <c r="B9" i="1"/>
  <c r="B8" i="1"/>
  <c r="B5" i="1"/>
  <c r="B4" i="1"/>
  <c r="B3" i="1"/>
</calcChain>
</file>

<file path=xl/sharedStrings.xml><?xml version="1.0" encoding="utf-8"?>
<sst xmlns="http://schemas.openxmlformats.org/spreadsheetml/2006/main" count="8" uniqueCount="8">
  <si>
    <t>f1</t>
  </si>
  <si>
    <t>f2</t>
  </si>
  <si>
    <t>f3</t>
  </si>
  <si>
    <t>f4</t>
  </si>
  <si>
    <t>f5</t>
  </si>
  <si>
    <t>f6</t>
  </si>
  <si>
    <t>f7</t>
  </si>
  <si>
    <t>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</si>
</sst>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675</c:v>
                </c:pt>
                <c:pt idx="1">
                  <c:v>775</c:v>
                </c:pt>
                <c:pt idx="2">
                  <c:v>875</c:v>
                </c:pt>
                <c:pt idx="3">
                  <c:v>975</c:v>
                </c:pt>
                <c:pt idx="4">
                  <c:v>1075</c:v>
                </c:pt>
                <c:pt idx="5">
                  <c:v>1175</c:v>
                </c:pt>
                <c:pt idx="6">
                  <c:v>1275</c:v>
                </c:pt>
                <c:pt idx="7">
                  <c:v>1375</c:v>
                </c:pt>
                <c:pt idx="8">
                  <c:v>1475</c:v>
                </c:pt>
                <c:pt idx="9">
                  <c:v>1575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498504.70699999999</c:v>
                </c:pt>
                <c:pt idx="1">
                  <c:v>498504.70699999999</c:v>
                </c:pt>
                <c:pt idx="2">
                  <c:v>498504.70699999999</c:v>
                </c:pt>
                <c:pt idx="3">
                  <c:v>498504.70699999999</c:v>
                </c:pt>
                <c:pt idx="4">
                  <c:v>498504.70699999999</c:v>
                </c:pt>
                <c:pt idx="5">
                  <c:v>498504.70699999999</c:v>
                </c:pt>
                <c:pt idx="6">
                  <c:v>498504.70699999999</c:v>
                </c:pt>
                <c:pt idx="7">
                  <c:v>498504.70699999999</c:v>
                </c:pt>
                <c:pt idx="8">
                  <c:v>498504.70699999999</c:v>
                </c:pt>
                <c:pt idx="9">
                  <c:v>498504.70699999999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5-4465-A5E5-52BFCB68B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34528"/>
        <c:axId val="246419592"/>
      </c:barChart>
      <c:catAx>
        <c:axId val="24643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B Mitra" panose="00000400000000000000" pitchFamily="2" charset="-78"/>
                  </a:defRPr>
                </a:pPr>
                <a:r>
                  <a:rPr lang="fa-IR" sz="1000">
                    <a:cs typeface="B Mitra" panose="00000400000000000000" pitchFamily="2" charset="-78"/>
                  </a:rPr>
                  <a:t>قیمت هر تجهیز تعمیر در مرکز تعمیر </a:t>
                </a:r>
                <a:endParaRPr lang="en-US" sz="1000">
                  <a:cs typeface="B Mitra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0.39225792654086505"/>
              <c:y val="0.85318670024447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B Mitra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19592"/>
        <c:crosses val="autoZero"/>
        <c:auto val="1"/>
        <c:lblAlgn val="ctr"/>
        <c:lblOffset val="100"/>
        <c:noMultiLvlLbl val="0"/>
      </c:catAx>
      <c:valAx>
        <c:axId val="24641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B Mitra" panose="00000400000000000000" pitchFamily="2" charset="-78"/>
                  </a:defRPr>
                </a:pPr>
                <a:r>
                  <a:rPr lang="fa-IR" sz="1000">
                    <a:cs typeface="B Mitra" panose="00000400000000000000" pitchFamily="2" charset="-78"/>
                  </a:rPr>
                  <a:t>تابع هدف </a:t>
                </a:r>
                <a:endParaRPr lang="en-US" sz="1000">
                  <a:cs typeface="B Mitra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2.0846821821111756E-2"/>
              <c:y val="0.29199228404421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B Mitra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53316610261459"/>
          <c:y val="0.12064382235009433"/>
          <c:w val="0.85219685039370074"/>
          <c:h val="0.6768814764099052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Sheet1!$B$18:$B$27</c:f>
              <c:numCache>
                <c:formatCode>General</c:formatCode>
                <c:ptCount val="10"/>
                <c:pt idx="0">
                  <c:v>87.5</c:v>
                </c:pt>
                <c:pt idx="1">
                  <c:v>187.5</c:v>
                </c:pt>
                <c:pt idx="2">
                  <c:v>287.5</c:v>
                </c:pt>
                <c:pt idx="3">
                  <c:v>387.5</c:v>
                </c:pt>
                <c:pt idx="4">
                  <c:v>487.5</c:v>
                </c:pt>
                <c:pt idx="5">
                  <c:v>587.5</c:v>
                </c:pt>
                <c:pt idx="6">
                  <c:v>687.5</c:v>
                </c:pt>
                <c:pt idx="7">
                  <c:v>787.5</c:v>
                </c:pt>
                <c:pt idx="8">
                  <c:v>887.5</c:v>
                </c:pt>
                <c:pt idx="9">
                  <c:v>987.5</c:v>
                </c:pt>
              </c:numCache>
            </c:numRef>
          </c:cat>
          <c:val>
            <c:numRef>
              <c:f>Sheet1!$C$18:$C$27</c:f>
              <c:numCache>
                <c:formatCode>General</c:formatCode>
                <c:ptCount val="10"/>
                <c:pt idx="0">
                  <c:v>127709.63</c:v>
                </c:pt>
                <c:pt idx="1">
                  <c:v>207701.12599999999</c:v>
                </c:pt>
                <c:pt idx="2">
                  <c:v>287692.61599999998</c:v>
                </c:pt>
                <c:pt idx="3">
                  <c:v>367684.10600000003</c:v>
                </c:pt>
                <c:pt idx="4">
                  <c:v>447675.59600000002</c:v>
                </c:pt>
                <c:pt idx="5">
                  <c:v>498504.70699999999</c:v>
                </c:pt>
                <c:pt idx="6">
                  <c:v>501142.82390000002</c:v>
                </c:pt>
                <c:pt idx="7">
                  <c:v>501142.82390000002</c:v>
                </c:pt>
                <c:pt idx="8">
                  <c:v>501142.82390000002</c:v>
                </c:pt>
                <c:pt idx="9">
                  <c:v>501142.82390000002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0-46DC-A6C8-4969E4CDB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23080"/>
        <c:axId val="246778680"/>
      </c:barChart>
      <c:catAx>
        <c:axId val="246423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B Mitra" panose="00000400000000000000" pitchFamily="2" charset="-78"/>
                  </a:defRPr>
                </a:pPr>
                <a:r>
                  <a:rPr lang="fa-IR" sz="1000">
                    <a:cs typeface="B Mitra" panose="00000400000000000000" pitchFamily="2" charset="-78"/>
                  </a:rPr>
                  <a:t>قیمت هر تجهیز تعمیر در مرکز تعمیر </a:t>
                </a:r>
                <a:endParaRPr lang="en-US" sz="1000">
                  <a:cs typeface="B Mitra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B Mitra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8680"/>
        <c:crosses val="autoZero"/>
        <c:auto val="1"/>
        <c:lblAlgn val="ctr"/>
        <c:lblOffset val="100"/>
        <c:noMultiLvlLbl val="0"/>
      </c:catAx>
      <c:valAx>
        <c:axId val="24677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B Mitra" panose="00000400000000000000" pitchFamily="2" charset="-78"/>
                  </a:defRPr>
                </a:pPr>
                <a:r>
                  <a:rPr lang="fa-IR" sz="1000">
                    <a:cs typeface="B Mitra" panose="00000400000000000000" pitchFamily="2" charset="-78"/>
                  </a:rPr>
                  <a:t>تابع هدف</a:t>
                </a:r>
              </a:p>
              <a:p>
                <a:pPr>
                  <a:defRPr sz="1000">
                    <a:cs typeface="B Mitra" panose="00000400000000000000" pitchFamily="2" charset="-78"/>
                  </a:defRPr>
                </a:pPr>
                <a:endParaRPr lang="en-US" sz="1000">
                  <a:cs typeface="B Mitra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0"/>
              <c:y val="0.36548342235659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B Mitra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2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Sheet1!$B$33:$B$42</c:f>
              <c:numCache>
                <c:formatCode>General</c:formatCode>
                <c:ptCount val="10"/>
                <c:pt idx="0">
                  <c:v>322.5</c:v>
                </c:pt>
                <c:pt idx="1">
                  <c:v>422.5</c:v>
                </c:pt>
                <c:pt idx="2">
                  <c:v>522.5</c:v>
                </c:pt>
                <c:pt idx="3">
                  <c:v>622.5</c:v>
                </c:pt>
                <c:pt idx="4">
                  <c:v>722.5</c:v>
                </c:pt>
                <c:pt idx="5">
                  <c:v>822.5</c:v>
                </c:pt>
                <c:pt idx="6">
                  <c:v>922.5</c:v>
                </c:pt>
                <c:pt idx="7">
                  <c:v>1022.5</c:v>
                </c:pt>
                <c:pt idx="8">
                  <c:v>1122.5</c:v>
                </c:pt>
                <c:pt idx="9">
                  <c:v>1222.5</c:v>
                </c:pt>
              </c:numCache>
            </c:numRef>
          </c:cat>
          <c:val>
            <c:numRef>
              <c:f>Sheet1!$C$33:$C$42</c:f>
              <c:numCache>
                <c:formatCode>General</c:formatCode>
                <c:ptCount val="10"/>
                <c:pt idx="0">
                  <c:v>498504.70699999999</c:v>
                </c:pt>
                <c:pt idx="1">
                  <c:v>498504.70699999999</c:v>
                </c:pt>
                <c:pt idx="2">
                  <c:v>498504.70699999999</c:v>
                </c:pt>
                <c:pt idx="3">
                  <c:v>498504.70699999999</c:v>
                </c:pt>
                <c:pt idx="4">
                  <c:v>498504.70699999999</c:v>
                </c:pt>
                <c:pt idx="5">
                  <c:v>498504.70699999999</c:v>
                </c:pt>
                <c:pt idx="6">
                  <c:v>498504.70699999999</c:v>
                </c:pt>
                <c:pt idx="7">
                  <c:v>498504.70699999999</c:v>
                </c:pt>
                <c:pt idx="8">
                  <c:v>498504.70699999999</c:v>
                </c:pt>
                <c:pt idx="9">
                  <c:v>498504.70699999999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0-4320-857A-97F0458B4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753376"/>
        <c:axId val="246753760"/>
      </c:barChart>
      <c:catAx>
        <c:axId val="24675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قیمت هر تجهیز تعمیر در مرکز تعمیر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282185393691208"/>
              <c:y val="0.87368075311081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53760"/>
        <c:crosses val="autoZero"/>
        <c:auto val="1"/>
        <c:lblAlgn val="ctr"/>
        <c:lblOffset val="100"/>
        <c:noMultiLvlLbl val="0"/>
      </c:catAx>
      <c:valAx>
        <c:axId val="2467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>
                    <a:cs typeface="B Mitra" panose="00000400000000000000" pitchFamily="2" charset="-78"/>
                  </a:rPr>
                  <a:t>تابع هدف</a:t>
                </a:r>
                <a:endParaRPr lang="en-US" sz="1000">
                  <a:cs typeface="B Mitra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2.8705151308920995E-2"/>
              <c:y val="0.34093528994476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Sheet1!$B$63:$B$72</c:f>
              <c:numCache>
                <c:formatCode>General</c:formatCode>
                <c:ptCount val="10"/>
                <c:pt idx="0">
                  <c:v>675</c:v>
                </c:pt>
                <c:pt idx="1">
                  <c:v>775</c:v>
                </c:pt>
                <c:pt idx="2">
                  <c:v>875</c:v>
                </c:pt>
                <c:pt idx="3">
                  <c:v>975</c:v>
                </c:pt>
                <c:pt idx="4">
                  <c:v>1075</c:v>
                </c:pt>
                <c:pt idx="5">
                  <c:v>1175</c:v>
                </c:pt>
                <c:pt idx="6">
                  <c:v>1275</c:v>
                </c:pt>
                <c:pt idx="7">
                  <c:v>1375</c:v>
                </c:pt>
                <c:pt idx="8">
                  <c:v>1475</c:v>
                </c:pt>
                <c:pt idx="9">
                  <c:v>1575</c:v>
                </c:pt>
              </c:numCache>
            </c:numRef>
          </c:cat>
          <c:val>
            <c:numRef>
              <c:f>Sheet1!$C$63:$C$72</c:f>
              <c:numCache>
                <c:formatCode>General</c:formatCode>
                <c:ptCount val="10"/>
                <c:pt idx="0">
                  <c:v>498504.70699999999</c:v>
                </c:pt>
                <c:pt idx="1">
                  <c:v>498504.70699999999</c:v>
                </c:pt>
                <c:pt idx="2">
                  <c:v>498504.70699999999</c:v>
                </c:pt>
                <c:pt idx="3">
                  <c:v>498504.70699999999</c:v>
                </c:pt>
                <c:pt idx="4">
                  <c:v>498504.70699999999</c:v>
                </c:pt>
                <c:pt idx="5">
                  <c:v>498504.70699999999</c:v>
                </c:pt>
                <c:pt idx="6">
                  <c:v>498504.70699999999</c:v>
                </c:pt>
                <c:pt idx="7">
                  <c:v>498504.70699999999</c:v>
                </c:pt>
                <c:pt idx="8">
                  <c:v>498504.70699999999</c:v>
                </c:pt>
                <c:pt idx="9">
                  <c:v>498504.70699999999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8-41BF-8B4A-0EF96F6C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841216"/>
        <c:axId val="246842000"/>
      </c:barChart>
      <c:catAx>
        <c:axId val="24684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قیمت هر تجهیز تعمیر در مرکز تعمیر </a:t>
                </a:r>
                <a:endParaRPr lang="en-US"/>
              </a:p>
              <a:p>
                <a:pPr>
                  <a:defRPr/>
                </a:pPr>
                <a:endParaRPr lang="fa-IR"/>
              </a:p>
            </c:rich>
          </c:tx>
          <c:layout>
            <c:manualLayout>
              <c:xMode val="edge"/>
              <c:yMode val="edge"/>
              <c:x val="0.36761598802898005"/>
              <c:y val="0.8240048515364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42000"/>
        <c:crosses val="autoZero"/>
        <c:auto val="1"/>
        <c:lblAlgn val="ctr"/>
        <c:lblOffset val="100"/>
        <c:noMultiLvlLbl val="0"/>
      </c:catAx>
      <c:valAx>
        <c:axId val="2468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تابع هدف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4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Sheet1!$B$79:$B$88</c:f>
              <c:numCache>
                <c:formatCode>General</c:formatCode>
                <c:ptCount val="10"/>
                <c:pt idx="0">
                  <c:v>557.5</c:v>
                </c:pt>
                <c:pt idx="1">
                  <c:v>657.5</c:v>
                </c:pt>
                <c:pt idx="2">
                  <c:v>757.5</c:v>
                </c:pt>
                <c:pt idx="3">
                  <c:v>857.5</c:v>
                </c:pt>
                <c:pt idx="4">
                  <c:v>957.5</c:v>
                </c:pt>
                <c:pt idx="5">
                  <c:v>1057.5</c:v>
                </c:pt>
                <c:pt idx="6">
                  <c:v>1157.5</c:v>
                </c:pt>
                <c:pt idx="7">
                  <c:v>1257.5</c:v>
                </c:pt>
                <c:pt idx="8">
                  <c:v>1357.5</c:v>
                </c:pt>
                <c:pt idx="9">
                  <c:v>1457.5</c:v>
                </c:pt>
              </c:numCache>
            </c:numRef>
          </c:cat>
          <c:val>
            <c:numRef>
              <c:f>Sheet1!$C$79:$C$88</c:f>
              <c:numCache>
                <c:formatCode>General</c:formatCode>
                <c:ptCount val="10"/>
                <c:pt idx="0">
                  <c:v>498504.70699999999</c:v>
                </c:pt>
                <c:pt idx="1">
                  <c:v>498504.70699999999</c:v>
                </c:pt>
                <c:pt idx="2">
                  <c:v>498504.70699999999</c:v>
                </c:pt>
                <c:pt idx="3">
                  <c:v>498504.70699999999</c:v>
                </c:pt>
                <c:pt idx="4">
                  <c:v>498504.70699999999</c:v>
                </c:pt>
                <c:pt idx="5">
                  <c:v>498504.70699999999</c:v>
                </c:pt>
                <c:pt idx="6">
                  <c:v>498504.70699999999</c:v>
                </c:pt>
                <c:pt idx="7">
                  <c:v>498504.70699999999</c:v>
                </c:pt>
                <c:pt idx="8">
                  <c:v>498504.70699999999</c:v>
                </c:pt>
                <c:pt idx="9">
                  <c:v>498504.70699999999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1-48B4-BC9D-6AB1771E8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842392"/>
        <c:axId val="246842784"/>
      </c:barChart>
      <c:catAx>
        <c:axId val="24684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قیمت هر تجهیز تعمیر در مرکز تعمیر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901165796462687"/>
              <c:y val="0.85842099468575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42784"/>
        <c:crosses val="autoZero"/>
        <c:auto val="1"/>
        <c:lblAlgn val="ctr"/>
        <c:lblOffset val="100"/>
        <c:noMultiLvlLbl val="0"/>
      </c:catAx>
      <c:valAx>
        <c:axId val="246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تابع هدف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4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Sheet1!$B$94:$B$103</c:f>
              <c:numCache>
                <c:formatCode>General</c:formatCode>
                <c:ptCount val="10"/>
                <c:pt idx="0">
                  <c:v>205</c:v>
                </c:pt>
                <c:pt idx="1">
                  <c:v>305</c:v>
                </c:pt>
                <c:pt idx="2">
                  <c:v>405</c:v>
                </c:pt>
                <c:pt idx="3">
                  <c:v>505</c:v>
                </c:pt>
                <c:pt idx="4">
                  <c:v>605</c:v>
                </c:pt>
                <c:pt idx="5">
                  <c:v>705</c:v>
                </c:pt>
                <c:pt idx="6">
                  <c:v>805</c:v>
                </c:pt>
                <c:pt idx="7">
                  <c:v>905</c:v>
                </c:pt>
                <c:pt idx="8">
                  <c:v>1005</c:v>
                </c:pt>
                <c:pt idx="9">
                  <c:v>1105</c:v>
                </c:pt>
              </c:numCache>
            </c:numRef>
          </c:cat>
          <c:val>
            <c:numRef>
              <c:f>Sheet1!$C$94:$C$103</c:f>
              <c:numCache>
                <c:formatCode>General</c:formatCode>
                <c:ptCount val="10"/>
                <c:pt idx="0">
                  <c:v>498504.70699999999</c:v>
                </c:pt>
                <c:pt idx="1">
                  <c:v>498504.70699999999</c:v>
                </c:pt>
                <c:pt idx="2">
                  <c:v>498504.70699999999</c:v>
                </c:pt>
                <c:pt idx="3">
                  <c:v>498504.70699999999</c:v>
                </c:pt>
                <c:pt idx="4">
                  <c:v>498504.70699999999</c:v>
                </c:pt>
                <c:pt idx="5">
                  <c:v>498504.70699999999</c:v>
                </c:pt>
                <c:pt idx="6">
                  <c:v>498504.70699999999</c:v>
                </c:pt>
                <c:pt idx="7">
                  <c:v>498504.70699999999</c:v>
                </c:pt>
                <c:pt idx="8">
                  <c:v>498504.70699999999</c:v>
                </c:pt>
                <c:pt idx="9">
                  <c:v>498504.70699999999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E-4ECF-B19D-19F167CB4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843568"/>
        <c:axId val="246840040"/>
      </c:barChart>
      <c:catAx>
        <c:axId val="24684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قیمت هر تجهیز تعمیر در مرکز تعمیر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600544328202828"/>
              <c:y val="0.88508598969074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40040"/>
        <c:crosses val="autoZero"/>
        <c:auto val="1"/>
        <c:lblAlgn val="ctr"/>
        <c:lblOffset val="100"/>
        <c:noMultiLvlLbl val="0"/>
      </c:catAx>
      <c:valAx>
        <c:axId val="24684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تابع هدف</a:t>
                </a:r>
              </a:p>
            </c:rich>
          </c:tx>
          <c:layout>
            <c:manualLayout>
              <c:xMode val="edge"/>
              <c:yMode val="edge"/>
              <c:x val="2.3488109029212872E-2"/>
              <c:y val="0.33916013297431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Sheet1!$B$49:$B$58</c:f>
              <c:numCache>
                <c:formatCode>General</c:formatCode>
                <c:ptCount val="10"/>
                <c:pt idx="0">
                  <c:v>87.5</c:v>
                </c:pt>
                <c:pt idx="1">
                  <c:v>187.5</c:v>
                </c:pt>
                <c:pt idx="2">
                  <c:v>287.5</c:v>
                </c:pt>
                <c:pt idx="3">
                  <c:v>387.5</c:v>
                </c:pt>
                <c:pt idx="4">
                  <c:v>487.5</c:v>
                </c:pt>
                <c:pt idx="5">
                  <c:v>587.5</c:v>
                </c:pt>
                <c:pt idx="6">
                  <c:v>687.5</c:v>
                </c:pt>
                <c:pt idx="7">
                  <c:v>787.5</c:v>
                </c:pt>
                <c:pt idx="8">
                  <c:v>887.5</c:v>
                </c:pt>
                <c:pt idx="9">
                  <c:v>987.5</c:v>
                </c:pt>
              </c:numCache>
            </c:numRef>
          </c:cat>
          <c:val>
            <c:numRef>
              <c:f>Sheet1!$C$49:$C$58</c:f>
              <c:numCache>
                <c:formatCode>General</c:formatCode>
                <c:ptCount val="10"/>
                <c:pt idx="0">
                  <c:v>111890.8314</c:v>
                </c:pt>
                <c:pt idx="1">
                  <c:v>191882.32139999999</c:v>
                </c:pt>
                <c:pt idx="2">
                  <c:v>271873.81140000001</c:v>
                </c:pt>
                <c:pt idx="3">
                  <c:v>351865.3014</c:v>
                </c:pt>
                <c:pt idx="4">
                  <c:v>431856.79</c:v>
                </c:pt>
                <c:pt idx="5">
                  <c:v>498504.70699999999</c:v>
                </c:pt>
                <c:pt idx="6">
                  <c:v>498611.54070000001</c:v>
                </c:pt>
                <c:pt idx="7">
                  <c:v>498611.54070000001</c:v>
                </c:pt>
                <c:pt idx="8">
                  <c:v>498611.54070000001</c:v>
                </c:pt>
                <c:pt idx="9">
                  <c:v>498611.54070000001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2-491D-B359-A51AC8A6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677368"/>
        <c:axId val="306760200"/>
      </c:barChart>
      <c:catAx>
        <c:axId val="308677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قیمت هر تجهیز تعمیر در مرکز تعمیر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381124234470698"/>
              <c:y val="0.87731260963254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60200"/>
        <c:crosses val="autoZero"/>
        <c:auto val="1"/>
        <c:lblAlgn val="ctr"/>
        <c:lblOffset val="100"/>
        <c:noMultiLvlLbl val="0"/>
      </c:catAx>
      <c:valAx>
        <c:axId val="30676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تابع هدف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1935586176727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7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62657928187022"/>
          <c:y val="6.5405255080494815E-2"/>
          <c:w val="0.80006040903687947"/>
          <c:h val="0.7273943829919398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Sheet1!$B$110:$B$119</c:f>
              <c:numCache>
                <c:formatCode>General</c:formatCode>
                <c:ptCount val="10"/>
                <c:pt idx="0">
                  <c:v>87.5</c:v>
                </c:pt>
                <c:pt idx="1">
                  <c:v>187.5</c:v>
                </c:pt>
                <c:pt idx="2">
                  <c:v>287.5</c:v>
                </c:pt>
                <c:pt idx="3">
                  <c:v>387.5</c:v>
                </c:pt>
                <c:pt idx="4">
                  <c:v>487.5</c:v>
                </c:pt>
                <c:pt idx="5">
                  <c:v>587.5</c:v>
                </c:pt>
                <c:pt idx="6">
                  <c:v>687.5</c:v>
                </c:pt>
                <c:pt idx="7">
                  <c:v>787.5</c:v>
                </c:pt>
                <c:pt idx="8">
                  <c:v>887.5</c:v>
                </c:pt>
                <c:pt idx="9">
                  <c:v>987.5</c:v>
                </c:pt>
              </c:numCache>
            </c:numRef>
          </c:cat>
          <c:val>
            <c:numRef>
              <c:f>Sheet1!$C$110:$C$119</c:f>
              <c:numCache>
                <c:formatCode>General</c:formatCode>
                <c:ptCount val="10"/>
                <c:pt idx="0">
                  <c:v>102093.58199999999</c:v>
                </c:pt>
                <c:pt idx="1">
                  <c:v>182085.07199999999</c:v>
                </c:pt>
                <c:pt idx="2">
                  <c:v>262076.56200000001</c:v>
                </c:pt>
                <c:pt idx="3">
                  <c:v>342068.05200000003</c:v>
                </c:pt>
                <c:pt idx="4">
                  <c:v>422059.54</c:v>
                </c:pt>
                <c:pt idx="5">
                  <c:v>498504.70699999999</c:v>
                </c:pt>
                <c:pt idx="6">
                  <c:v>508144.57650000002</c:v>
                </c:pt>
                <c:pt idx="7">
                  <c:v>508144.57650000002</c:v>
                </c:pt>
                <c:pt idx="8">
                  <c:v>508144.57650000002</c:v>
                </c:pt>
                <c:pt idx="9">
                  <c:v>508144.57650000002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7-4247-A647-9E6A329F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665648"/>
        <c:axId val="308678936"/>
      </c:barChart>
      <c:catAx>
        <c:axId val="42166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قیمت هر تجهیز تعمیر در مرکز تعمیر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371061207113165"/>
              <c:y val="0.90448297363744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78936"/>
        <c:crosses val="autoZero"/>
        <c:auto val="1"/>
        <c:lblAlgn val="ctr"/>
        <c:lblOffset val="100"/>
        <c:noMultiLvlLbl val="0"/>
      </c:catAx>
      <c:valAx>
        <c:axId val="3086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تابع هدف</a:t>
                </a:r>
              </a:p>
            </c:rich>
          </c:tx>
          <c:layout>
            <c:manualLayout>
              <c:xMode val="edge"/>
              <c:yMode val="edge"/>
              <c:x val="1.9290098342613846E-2"/>
              <c:y val="0.34562260177430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6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6351</xdr:colOff>
      <xdr:row>0</xdr:row>
      <xdr:rowOff>139700</xdr:rowOff>
    </xdr:from>
    <xdr:to>
      <xdr:col>12</xdr:col>
      <xdr:colOff>19051</xdr:colOff>
      <xdr:row>11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510761</xdr:colOff>
      <xdr:row>15</xdr:row>
      <xdr:rowOff>69021</xdr:rowOff>
    </xdr:from>
    <xdr:to>
      <xdr:col>12</xdr:col>
      <xdr:colOff>179457</xdr:colOff>
      <xdr:row>27</xdr:row>
      <xdr:rowOff>6903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20707</xdr:colOff>
      <xdr:row>31</xdr:row>
      <xdr:rowOff>89729</xdr:rowOff>
    </xdr:from>
    <xdr:to>
      <xdr:col>12</xdr:col>
      <xdr:colOff>193261</xdr:colOff>
      <xdr:row>42</xdr:row>
      <xdr:rowOff>98287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22778</xdr:colOff>
      <xdr:row>61</xdr:row>
      <xdr:rowOff>167585</xdr:rowOff>
    </xdr:from>
    <xdr:to>
      <xdr:col>12</xdr:col>
      <xdr:colOff>165652</xdr:colOff>
      <xdr:row>72</xdr:row>
      <xdr:rowOff>13803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554244</xdr:colOff>
      <xdr:row>77</xdr:row>
      <xdr:rowOff>188292</xdr:rowOff>
    </xdr:from>
    <xdr:to>
      <xdr:col>12</xdr:col>
      <xdr:colOff>41413</xdr:colOff>
      <xdr:row>88</xdr:row>
      <xdr:rowOff>48315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588756</xdr:colOff>
      <xdr:row>92</xdr:row>
      <xdr:rowOff>75924</xdr:rowOff>
    </xdr:from>
    <xdr:to>
      <xdr:col>12</xdr:col>
      <xdr:colOff>13806</xdr:colOff>
      <xdr:row>103</xdr:row>
      <xdr:rowOff>82826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64191</xdr:colOff>
      <xdr:row>46</xdr:row>
      <xdr:rowOff>1933</xdr:rowOff>
    </xdr:from>
    <xdr:to>
      <xdr:col>12</xdr:col>
      <xdr:colOff>384452</xdr:colOff>
      <xdr:row>57</xdr:row>
      <xdr:rowOff>75924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505929</xdr:colOff>
      <xdr:row>106</xdr:row>
      <xdr:rowOff>167585</xdr:rowOff>
    </xdr:from>
    <xdr:to>
      <xdr:col>12</xdr:col>
      <xdr:colOff>138044</xdr:colOff>
      <xdr:row>119</xdr:row>
      <xdr:rowOff>89728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showGridLines="0" tabSelected="1" zoomScaleNormal="100" workbookViewId="0">
      <selection activeCell="O2" sqref="O2"/>
    </sheetView>
  </sheetViews>
  <sheetFormatPr defaultRowHeight="15.5" x14ac:dyDescent="0.35"/>
  <cols>
    <col min="1" max="2" width="8.7265625" style="1"/>
    <col min="3" max="3" width="10.81640625" style="1" bestFit="1" customWidth="1"/>
    <col min="4" max="16384" width="8.7265625" style="1"/>
  </cols>
  <sheetData>
    <row r="1" spans="1:3" x14ac:dyDescent="0.35">
      <c r="A1"/>
      <c r="B1" s="5" t="s">
        <v>0</v>
      </c>
      <c r="C1" s="5"/>
    </row>
    <row r="2" spans="1:3" x14ac:dyDescent="0.35">
      <c r="A2"/>
      <c r="B2" s="2">
        <f>1175-500</f>
        <v>675</v>
      </c>
      <c r="C2" s="2">
        <v>498504.70699999999</v>
      </c>
    </row>
    <row r="3" spans="1:3" x14ac:dyDescent="0.35">
      <c r="A3"/>
      <c r="B3" s="3">
        <f>1175-400</f>
        <v>775</v>
      </c>
      <c r="C3" s="3">
        <v>498504.70699999999</v>
      </c>
    </row>
    <row r="4" spans="1:3" x14ac:dyDescent="0.35">
      <c r="A4"/>
      <c r="B4" s="3">
        <f>1175-300</f>
        <v>875</v>
      </c>
      <c r="C4" s="3">
        <v>498504.70699999999</v>
      </c>
    </row>
    <row r="5" spans="1:3" x14ac:dyDescent="0.35">
      <c r="A5"/>
      <c r="B5" s="3">
        <f>1175-200</f>
        <v>975</v>
      </c>
      <c r="C5" s="3">
        <v>498504.70699999999</v>
      </c>
    </row>
    <row r="6" spans="1:3" x14ac:dyDescent="0.35">
      <c r="A6"/>
      <c r="B6" s="3">
        <f>1175-100</f>
        <v>1075</v>
      </c>
      <c r="C6" s="3">
        <v>498504.70699999999</v>
      </c>
    </row>
    <row r="7" spans="1:3" x14ac:dyDescent="0.35">
      <c r="A7"/>
      <c r="B7" s="3">
        <f>1175-0</f>
        <v>1175</v>
      </c>
      <c r="C7" s="3">
        <v>498504.70699999999</v>
      </c>
    </row>
    <row r="8" spans="1:3" x14ac:dyDescent="0.35">
      <c r="A8"/>
      <c r="B8" s="3">
        <f>1175+100</f>
        <v>1275</v>
      </c>
      <c r="C8" s="3">
        <v>498504.70699999999</v>
      </c>
    </row>
    <row r="9" spans="1:3" x14ac:dyDescent="0.35">
      <c r="A9"/>
      <c r="B9" s="3">
        <f>1175+200</f>
        <v>1375</v>
      </c>
      <c r="C9" s="3">
        <v>498504.70699999999</v>
      </c>
    </row>
    <row r="10" spans="1:3" x14ac:dyDescent="0.35">
      <c r="A10"/>
      <c r="B10" s="3">
        <f>1175+300</f>
        <v>1475</v>
      </c>
      <c r="C10" s="3">
        <v>498504.70699999999</v>
      </c>
    </row>
    <row r="11" spans="1:3" x14ac:dyDescent="0.35">
      <c r="A11"/>
      <c r="B11" s="4">
        <f>1175+400</f>
        <v>1575</v>
      </c>
      <c r="C11" s="4">
        <v>498504.70699999999</v>
      </c>
    </row>
    <row r="12" spans="1:3" x14ac:dyDescent="0.35">
      <c r="A12"/>
    </row>
    <row r="13" spans="1:3" x14ac:dyDescent="0.35">
      <c r="A13"/>
    </row>
    <row r="14" spans="1:3" x14ac:dyDescent="0.35">
      <c r="A14"/>
    </row>
    <row r="15" spans="1:3" x14ac:dyDescent="0.35">
      <c r="A15"/>
    </row>
    <row r="16" spans="1:3" x14ac:dyDescent="0.35">
      <c r="A16"/>
      <c r="B16" s="5" t="s">
        <v>1</v>
      </c>
      <c r="C16" s="5"/>
    </row>
    <row r="17" spans="1:3" x14ac:dyDescent="0.35">
      <c r="A17"/>
      <c r="B17" s="2">
        <v>0</v>
      </c>
      <c r="C17" s="1">
        <v>57717.082199999997</v>
      </c>
    </row>
    <row r="18" spans="1:3" x14ac:dyDescent="0.35">
      <c r="A18"/>
      <c r="B18" s="3">
        <f>587.5-500</f>
        <v>87.5</v>
      </c>
      <c r="C18" s="3">
        <v>127709.63</v>
      </c>
    </row>
    <row r="19" spans="1:3" x14ac:dyDescent="0.35">
      <c r="A19"/>
      <c r="B19" s="3">
        <f>587.5-400</f>
        <v>187.5</v>
      </c>
      <c r="C19" s="3">
        <v>207701.12599999999</v>
      </c>
    </row>
    <row r="20" spans="1:3" x14ac:dyDescent="0.35">
      <c r="A20"/>
      <c r="B20" s="3">
        <f>587.5-300</f>
        <v>287.5</v>
      </c>
      <c r="C20" s="3">
        <v>287692.61599999998</v>
      </c>
    </row>
    <row r="21" spans="1:3" x14ac:dyDescent="0.35">
      <c r="A21"/>
      <c r="B21" s="3">
        <f>587.5-200</f>
        <v>387.5</v>
      </c>
      <c r="C21" s="3">
        <v>367684.10600000003</v>
      </c>
    </row>
    <row r="22" spans="1:3" x14ac:dyDescent="0.35">
      <c r="A22"/>
      <c r="B22" s="3">
        <f>587.5-100</f>
        <v>487.5</v>
      </c>
      <c r="C22" s="3">
        <v>447675.59600000002</v>
      </c>
    </row>
    <row r="23" spans="1:3" x14ac:dyDescent="0.35">
      <c r="A23"/>
      <c r="B23" s="3">
        <f>587.5-0</f>
        <v>587.5</v>
      </c>
      <c r="C23" s="3">
        <v>498504.70699999999</v>
      </c>
    </row>
    <row r="24" spans="1:3" x14ac:dyDescent="0.35">
      <c r="A24"/>
      <c r="B24" s="3">
        <f>587.5+100</f>
        <v>687.5</v>
      </c>
      <c r="C24" s="3">
        <v>501142.82390000002</v>
      </c>
    </row>
    <row r="25" spans="1:3" x14ac:dyDescent="0.35">
      <c r="A25"/>
      <c r="B25" s="3">
        <f>587.5+200</f>
        <v>787.5</v>
      </c>
      <c r="C25" s="3">
        <v>501142.82390000002</v>
      </c>
    </row>
    <row r="26" spans="1:3" x14ac:dyDescent="0.35">
      <c r="A26"/>
      <c r="B26" s="3">
        <f>587.5+300</f>
        <v>887.5</v>
      </c>
      <c r="C26" s="3">
        <v>501142.82390000002</v>
      </c>
    </row>
    <row r="27" spans="1:3" x14ac:dyDescent="0.35">
      <c r="A27"/>
      <c r="B27" s="4">
        <f>587.5+400</f>
        <v>987.5</v>
      </c>
      <c r="C27" s="4">
        <v>501142.82390000002</v>
      </c>
    </row>
    <row r="28" spans="1:3" x14ac:dyDescent="0.35">
      <c r="A28"/>
    </row>
    <row r="29" spans="1:3" x14ac:dyDescent="0.35">
      <c r="A29"/>
    </row>
    <row r="30" spans="1:3" x14ac:dyDescent="0.35">
      <c r="A30"/>
    </row>
    <row r="31" spans="1:3" x14ac:dyDescent="0.35">
      <c r="A31"/>
    </row>
    <row r="32" spans="1:3" x14ac:dyDescent="0.35">
      <c r="A32"/>
      <c r="B32" s="5" t="s">
        <v>2</v>
      </c>
      <c r="C32" s="5"/>
    </row>
    <row r="33" spans="1:3" x14ac:dyDescent="0.35">
      <c r="A33"/>
      <c r="B33" s="2">
        <f>822.5-500</f>
        <v>322.5</v>
      </c>
      <c r="C33" s="2">
        <v>498504.70699999999</v>
      </c>
    </row>
    <row r="34" spans="1:3" x14ac:dyDescent="0.35">
      <c r="A34"/>
      <c r="B34" s="3">
        <f>822.5-400</f>
        <v>422.5</v>
      </c>
      <c r="C34" s="3">
        <v>498504.70699999999</v>
      </c>
    </row>
    <row r="35" spans="1:3" x14ac:dyDescent="0.35">
      <c r="A35"/>
      <c r="B35" s="3">
        <f>822.5-300</f>
        <v>522.5</v>
      </c>
      <c r="C35" s="3">
        <v>498504.70699999999</v>
      </c>
    </row>
    <row r="36" spans="1:3" x14ac:dyDescent="0.35">
      <c r="A36"/>
      <c r="B36" s="3">
        <f>822.5-200</f>
        <v>622.5</v>
      </c>
      <c r="C36" s="3">
        <v>498504.70699999999</v>
      </c>
    </row>
    <row r="37" spans="1:3" x14ac:dyDescent="0.35">
      <c r="A37"/>
      <c r="B37" s="3">
        <f>822.5-100</f>
        <v>722.5</v>
      </c>
      <c r="C37" s="3">
        <v>498504.70699999999</v>
      </c>
    </row>
    <row r="38" spans="1:3" x14ac:dyDescent="0.35">
      <c r="A38"/>
      <c r="B38" s="3">
        <f>822.5-0</f>
        <v>822.5</v>
      </c>
      <c r="C38" s="3">
        <v>498504.70699999999</v>
      </c>
    </row>
    <row r="39" spans="1:3" x14ac:dyDescent="0.35">
      <c r="A39"/>
      <c r="B39" s="3">
        <f>822.5+100</f>
        <v>922.5</v>
      </c>
      <c r="C39" s="3">
        <v>498504.70699999999</v>
      </c>
    </row>
    <row r="40" spans="1:3" x14ac:dyDescent="0.35">
      <c r="A40"/>
      <c r="B40" s="3">
        <f>822.5+200</f>
        <v>1022.5</v>
      </c>
      <c r="C40" s="3">
        <v>498504.70699999999</v>
      </c>
    </row>
    <row r="41" spans="1:3" x14ac:dyDescent="0.35">
      <c r="A41"/>
      <c r="B41" s="3">
        <f>822.5+300</f>
        <v>1122.5</v>
      </c>
      <c r="C41" s="3">
        <v>498504.70699999999</v>
      </c>
    </row>
    <row r="42" spans="1:3" x14ac:dyDescent="0.35">
      <c r="A42"/>
      <c r="B42" s="4">
        <f>822.5+400</f>
        <v>1222.5</v>
      </c>
      <c r="C42" s="4">
        <v>498504.70699999999</v>
      </c>
    </row>
    <row r="43" spans="1:3" x14ac:dyDescent="0.35">
      <c r="A43"/>
    </row>
    <row r="44" spans="1:3" x14ac:dyDescent="0.35">
      <c r="A44"/>
    </row>
    <row r="45" spans="1:3" x14ac:dyDescent="0.35">
      <c r="A45"/>
    </row>
    <row r="46" spans="1:3" x14ac:dyDescent="0.35">
      <c r="A46"/>
    </row>
    <row r="47" spans="1:3" x14ac:dyDescent="0.35">
      <c r="A47"/>
      <c r="B47" s="5" t="s">
        <v>3</v>
      </c>
      <c r="C47" s="5"/>
    </row>
    <row r="48" spans="1:3" x14ac:dyDescent="0.35">
      <c r="A48"/>
      <c r="B48" s="2">
        <v>0</v>
      </c>
      <c r="C48" s="1">
        <v>41898.217600000004</v>
      </c>
    </row>
    <row r="49" spans="1:3" x14ac:dyDescent="0.35">
      <c r="A49"/>
      <c r="B49" s="3">
        <f>587.5-500</f>
        <v>87.5</v>
      </c>
      <c r="C49" s="3">
        <v>111890.8314</v>
      </c>
    </row>
    <row r="50" spans="1:3" x14ac:dyDescent="0.35">
      <c r="A50"/>
      <c r="B50" s="3">
        <f>587.5-400</f>
        <v>187.5</v>
      </c>
      <c r="C50" s="3">
        <v>191882.32139999999</v>
      </c>
    </row>
    <row r="51" spans="1:3" x14ac:dyDescent="0.35">
      <c r="A51"/>
      <c r="B51" s="3">
        <f>587.5-300</f>
        <v>287.5</v>
      </c>
      <c r="C51" s="3">
        <v>271873.81140000001</v>
      </c>
    </row>
    <row r="52" spans="1:3" x14ac:dyDescent="0.35">
      <c r="A52"/>
      <c r="B52" s="3">
        <f>587.5-200</f>
        <v>387.5</v>
      </c>
      <c r="C52" s="3">
        <v>351865.3014</v>
      </c>
    </row>
    <row r="53" spans="1:3" x14ac:dyDescent="0.35">
      <c r="A53"/>
      <c r="B53" s="3">
        <f>587.5-100</f>
        <v>487.5</v>
      </c>
      <c r="C53" s="3">
        <v>431856.79</v>
      </c>
    </row>
    <row r="54" spans="1:3" x14ac:dyDescent="0.35">
      <c r="A54"/>
      <c r="B54" s="3">
        <f>587.5-0</f>
        <v>587.5</v>
      </c>
      <c r="C54" s="3">
        <v>498504.70699999999</v>
      </c>
    </row>
    <row r="55" spans="1:3" x14ac:dyDescent="0.35">
      <c r="A55"/>
      <c r="B55" s="3">
        <f>587.5+100</f>
        <v>687.5</v>
      </c>
      <c r="C55" s="3">
        <v>498611.54070000001</v>
      </c>
    </row>
    <row r="56" spans="1:3" x14ac:dyDescent="0.35">
      <c r="A56"/>
      <c r="B56" s="3">
        <f>587.5+200</f>
        <v>787.5</v>
      </c>
      <c r="C56" s="3">
        <v>498611.54070000001</v>
      </c>
    </row>
    <row r="57" spans="1:3" x14ac:dyDescent="0.35">
      <c r="A57"/>
      <c r="B57" s="3">
        <f>587.5+300</f>
        <v>887.5</v>
      </c>
      <c r="C57" s="3">
        <v>498611.54070000001</v>
      </c>
    </row>
    <row r="58" spans="1:3" x14ac:dyDescent="0.35">
      <c r="A58"/>
      <c r="B58" s="4">
        <f>587.5+400</f>
        <v>987.5</v>
      </c>
      <c r="C58" s="4">
        <v>498611.54070000001</v>
      </c>
    </row>
    <row r="59" spans="1:3" x14ac:dyDescent="0.35">
      <c r="A59"/>
    </row>
    <row r="60" spans="1:3" x14ac:dyDescent="0.35">
      <c r="A60"/>
    </row>
    <row r="61" spans="1:3" x14ac:dyDescent="0.35">
      <c r="A61"/>
    </row>
    <row r="62" spans="1:3" x14ac:dyDescent="0.35">
      <c r="A62"/>
      <c r="B62" s="5" t="s">
        <v>4</v>
      </c>
      <c r="C62" s="5"/>
    </row>
    <row r="63" spans="1:3" x14ac:dyDescent="0.35">
      <c r="A63"/>
      <c r="B63" s="2">
        <f>1175-500</f>
        <v>675</v>
      </c>
      <c r="C63" s="2">
        <v>498504.70699999999</v>
      </c>
    </row>
    <row r="64" spans="1:3" x14ac:dyDescent="0.35">
      <c r="A64"/>
      <c r="B64" s="3">
        <f>1175-400</f>
        <v>775</v>
      </c>
      <c r="C64" s="3">
        <v>498504.70699999999</v>
      </c>
    </row>
    <row r="65" spans="1:3" x14ac:dyDescent="0.35">
      <c r="A65"/>
      <c r="B65" s="3">
        <f>1175-300</f>
        <v>875</v>
      </c>
      <c r="C65" s="3">
        <v>498504.70699999999</v>
      </c>
    </row>
    <row r="66" spans="1:3" x14ac:dyDescent="0.35">
      <c r="A66"/>
      <c r="B66" s="3">
        <f>1175-200</f>
        <v>975</v>
      </c>
      <c r="C66" s="3">
        <v>498504.70699999999</v>
      </c>
    </row>
    <row r="67" spans="1:3" x14ac:dyDescent="0.35">
      <c r="A67"/>
      <c r="B67" s="3">
        <f>1175-100</f>
        <v>1075</v>
      </c>
      <c r="C67" s="3">
        <v>498504.70699999999</v>
      </c>
    </row>
    <row r="68" spans="1:3" x14ac:dyDescent="0.35">
      <c r="A68"/>
      <c r="B68" s="3">
        <f>1175-0</f>
        <v>1175</v>
      </c>
      <c r="C68" s="3">
        <v>498504.70699999999</v>
      </c>
    </row>
    <row r="69" spans="1:3" x14ac:dyDescent="0.35">
      <c r="A69"/>
      <c r="B69" s="3">
        <f>1175+100</f>
        <v>1275</v>
      </c>
      <c r="C69" s="3">
        <v>498504.70699999999</v>
      </c>
    </row>
    <row r="70" spans="1:3" x14ac:dyDescent="0.35">
      <c r="A70"/>
      <c r="B70" s="3">
        <f>1175+200</f>
        <v>1375</v>
      </c>
      <c r="C70" s="3">
        <v>498504.70699999999</v>
      </c>
    </row>
    <row r="71" spans="1:3" x14ac:dyDescent="0.35">
      <c r="A71"/>
      <c r="B71" s="3">
        <f>1175+300</f>
        <v>1475</v>
      </c>
      <c r="C71" s="3">
        <v>498504.70699999999</v>
      </c>
    </row>
    <row r="72" spans="1:3" x14ac:dyDescent="0.35">
      <c r="A72"/>
      <c r="B72" s="4">
        <f>1175+400</f>
        <v>1575</v>
      </c>
      <c r="C72" s="4">
        <v>498504.70699999999</v>
      </c>
    </row>
    <row r="73" spans="1:3" x14ac:dyDescent="0.35">
      <c r="A73"/>
    </row>
    <row r="74" spans="1:3" x14ac:dyDescent="0.35">
      <c r="A74"/>
    </row>
    <row r="75" spans="1:3" x14ac:dyDescent="0.35">
      <c r="A75"/>
    </row>
    <row r="76" spans="1:3" x14ac:dyDescent="0.35">
      <c r="A76"/>
    </row>
    <row r="77" spans="1:3" x14ac:dyDescent="0.35">
      <c r="A77"/>
    </row>
    <row r="78" spans="1:3" x14ac:dyDescent="0.35">
      <c r="A78"/>
      <c r="B78" s="5" t="s">
        <v>5</v>
      </c>
      <c r="C78" s="5"/>
    </row>
    <row r="79" spans="1:3" x14ac:dyDescent="0.35">
      <c r="A79"/>
      <c r="B79" s="2">
        <f>1057.5-500</f>
        <v>557.5</v>
      </c>
      <c r="C79" s="2">
        <v>498504.70699999999</v>
      </c>
    </row>
    <row r="80" spans="1:3" x14ac:dyDescent="0.35">
      <c r="A80"/>
      <c r="B80" s="3">
        <f>1057.5-400</f>
        <v>657.5</v>
      </c>
      <c r="C80" s="3">
        <v>498504.70699999999</v>
      </c>
    </row>
    <row r="81" spans="1:3" x14ac:dyDescent="0.35">
      <c r="A81"/>
      <c r="B81" s="3">
        <f>1057.5-300</f>
        <v>757.5</v>
      </c>
      <c r="C81" s="3">
        <v>498504.70699999999</v>
      </c>
    </row>
    <row r="82" spans="1:3" x14ac:dyDescent="0.35">
      <c r="A82"/>
      <c r="B82" s="3">
        <f>1057.5-200</f>
        <v>857.5</v>
      </c>
      <c r="C82" s="3">
        <v>498504.70699999999</v>
      </c>
    </row>
    <row r="83" spans="1:3" x14ac:dyDescent="0.35">
      <c r="A83"/>
      <c r="B83" s="3">
        <f>1057.5-100</f>
        <v>957.5</v>
      </c>
      <c r="C83" s="3">
        <v>498504.70699999999</v>
      </c>
    </row>
    <row r="84" spans="1:3" x14ac:dyDescent="0.35">
      <c r="A84"/>
      <c r="B84" s="3">
        <f>1057.5-0</f>
        <v>1057.5</v>
      </c>
      <c r="C84" s="3">
        <v>498504.70699999999</v>
      </c>
    </row>
    <row r="85" spans="1:3" x14ac:dyDescent="0.35">
      <c r="A85"/>
      <c r="B85" s="3">
        <f>1057.5+100</f>
        <v>1157.5</v>
      </c>
      <c r="C85" s="3">
        <v>498504.70699999999</v>
      </c>
    </row>
    <row r="86" spans="1:3" x14ac:dyDescent="0.35">
      <c r="A86"/>
      <c r="B86" s="3">
        <f>1057.5+200</f>
        <v>1257.5</v>
      </c>
      <c r="C86" s="3">
        <v>498504.70699999999</v>
      </c>
    </row>
    <row r="87" spans="1:3" x14ac:dyDescent="0.35">
      <c r="A87"/>
      <c r="B87" s="3">
        <f>1057.5+300</f>
        <v>1357.5</v>
      </c>
      <c r="C87" s="3">
        <v>498504.70699999999</v>
      </c>
    </row>
    <row r="88" spans="1:3" x14ac:dyDescent="0.35">
      <c r="A88"/>
      <c r="B88" s="4">
        <f>1057.5+400</f>
        <v>1457.5</v>
      </c>
      <c r="C88" s="4">
        <v>498504.70699999999</v>
      </c>
    </row>
    <row r="89" spans="1:3" x14ac:dyDescent="0.35">
      <c r="A89"/>
    </row>
    <row r="90" spans="1:3" x14ac:dyDescent="0.35">
      <c r="A90"/>
    </row>
    <row r="91" spans="1:3" x14ac:dyDescent="0.35">
      <c r="A91"/>
    </row>
    <row r="92" spans="1:3" x14ac:dyDescent="0.35">
      <c r="A92"/>
    </row>
    <row r="93" spans="1:3" x14ac:dyDescent="0.35">
      <c r="A93"/>
      <c r="B93" s="5" t="s">
        <v>6</v>
      </c>
      <c r="C93" s="5"/>
    </row>
    <row r="94" spans="1:3" x14ac:dyDescent="0.35">
      <c r="A94"/>
      <c r="B94" s="2">
        <f>705-500</f>
        <v>205</v>
      </c>
      <c r="C94" s="2">
        <v>498504.70699999999</v>
      </c>
    </row>
    <row r="95" spans="1:3" x14ac:dyDescent="0.35">
      <c r="A95"/>
      <c r="B95" s="3">
        <f>705-400</f>
        <v>305</v>
      </c>
      <c r="C95" s="3">
        <v>498504.70699999999</v>
      </c>
    </row>
    <row r="96" spans="1:3" x14ac:dyDescent="0.35">
      <c r="A96"/>
      <c r="B96" s="3">
        <f>705-300</f>
        <v>405</v>
      </c>
      <c r="C96" s="3">
        <v>498504.70699999999</v>
      </c>
    </row>
    <row r="97" spans="1:3" x14ac:dyDescent="0.35">
      <c r="A97"/>
      <c r="B97" s="3">
        <f>705-200</f>
        <v>505</v>
      </c>
      <c r="C97" s="3">
        <v>498504.70699999999</v>
      </c>
    </row>
    <row r="98" spans="1:3" x14ac:dyDescent="0.35">
      <c r="A98"/>
      <c r="B98" s="3">
        <f>705-100</f>
        <v>605</v>
      </c>
      <c r="C98" s="3">
        <v>498504.70699999999</v>
      </c>
    </row>
    <row r="99" spans="1:3" x14ac:dyDescent="0.35">
      <c r="A99"/>
      <c r="B99" s="3">
        <f>705-0</f>
        <v>705</v>
      </c>
      <c r="C99" s="3">
        <v>498504.70699999999</v>
      </c>
    </row>
    <row r="100" spans="1:3" x14ac:dyDescent="0.35">
      <c r="A100"/>
      <c r="B100" s="3">
        <f>705+100</f>
        <v>805</v>
      </c>
      <c r="C100" s="3">
        <v>498504.70699999999</v>
      </c>
    </row>
    <row r="101" spans="1:3" x14ac:dyDescent="0.35">
      <c r="A101"/>
      <c r="B101" s="3">
        <f>705+200</f>
        <v>905</v>
      </c>
      <c r="C101" s="3">
        <v>498504.70699999999</v>
      </c>
    </row>
    <row r="102" spans="1:3" x14ac:dyDescent="0.35">
      <c r="A102"/>
      <c r="B102" s="3">
        <f>705+300</f>
        <v>1005</v>
      </c>
      <c r="C102" s="3">
        <v>498504.70699999999</v>
      </c>
    </row>
    <row r="103" spans="1:3" x14ac:dyDescent="0.35">
      <c r="A103"/>
      <c r="B103" s="4">
        <f>705+400</f>
        <v>1105</v>
      </c>
      <c r="C103" s="4">
        <v>498504.70699999999</v>
      </c>
    </row>
    <row r="104" spans="1:3" x14ac:dyDescent="0.35">
      <c r="A104"/>
    </row>
    <row r="105" spans="1:3" x14ac:dyDescent="0.35">
      <c r="A105"/>
    </row>
    <row r="106" spans="1:3" x14ac:dyDescent="0.35">
      <c r="A106"/>
    </row>
    <row r="107" spans="1:3" x14ac:dyDescent="0.35">
      <c r="A107"/>
    </row>
    <row r="108" spans="1:3" x14ac:dyDescent="0.35">
      <c r="A108"/>
      <c r="B108" s="5" t="s">
        <v>7</v>
      </c>
      <c r="C108" s="5"/>
    </row>
    <row r="109" spans="1:3" x14ac:dyDescent="0.35">
      <c r="A109"/>
      <c r="B109" s="2">
        <v>0</v>
      </c>
      <c r="C109" s="1">
        <v>32101.028300000002</v>
      </c>
    </row>
    <row r="110" spans="1:3" x14ac:dyDescent="0.35">
      <c r="A110"/>
      <c r="B110" s="3">
        <f>587.5-500</f>
        <v>87.5</v>
      </c>
      <c r="C110" s="3">
        <v>102093.58199999999</v>
      </c>
    </row>
    <row r="111" spans="1:3" x14ac:dyDescent="0.35">
      <c r="A111"/>
      <c r="B111" s="3">
        <f>587.5-400</f>
        <v>187.5</v>
      </c>
      <c r="C111" s="3">
        <v>182085.07199999999</v>
      </c>
    </row>
    <row r="112" spans="1:3" x14ac:dyDescent="0.35">
      <c r="A112"/>
      <c r="B112" s="3">
        <f>587.5-300</f>
        <v>287.5</v>
      </c>
      <c r="C112" s="3">
        <v>262076.56200000001</v>
      </c>
    </row>
    <row r="113" spans="2:3" x14ac:dyDescent="0.35">
      <c r="B113" s="3">
        <f>587.5-200</f>
        <v>387.5</v>
      </c>
      <c r="C113" s="3">
        <v>342068.05200000003</v>
      </c>
    </row>
    <row r="114" spans="2:3" x14ac:dyDescent="0.35">
      <c r="B114" s="3">
        <f>587.5-100</f>
        <v>487.5</v>
      </c>
      <c r="C114" s="3">
        <v>422059.54</v>
      </c>
    </row>
    <row r="115" spans="2:3" x14ac:dyDescent="0.35">
      <c r="B115" s="3">
        <f>587.5-0</f>
        <v>587.5</v>
      </c>
      <c r="C115" s="3">
        <v>498504.70699999999</v>
      </c>
    </row>
    <row r="116" spans="2:3" x14ac:dyDescent="0.35">
      <c r="B116" s="3">
        <f>587.5+100</f>
        <v>687.5</v>
      </c>
      <c r="C116" s="3">
        <v>508144.57650000002</v>
      </c>
    </row>
    <row r="117" spans="2:3" x14ac:dyDescent="0.35">
      <c r="B117" s="3">
        <f>587.5+200</f>
        <v>787.5</v>
      </c>
      <c r="C117" s="3">
        <v>508144.57650000002</v>
      </c>
    </row>
    <row r="118" spans="2:3" x14ac:dyDescent="0.35">
      <c r="B118" s="3">
        <f>587.5+300</f>
        <v>887.5</v>
      </c>
      <c r="C118" s="3">
        <v>508144.57650000002</v>
      </c>
    </row>
    <row r="119" spans="2:3" x14ac:dyDescent="0.35">
      <c r="B119" s="4">
        <f>587.5+400</f>
        <v>987.5</v>
      </c>
      <c r="C119" s="4">
        <v>508144.57650000002</v>
      </c>
    </row>
  </sheetData>
  <mergeCells count="8">
    <mergeCell ref="B93:C93"/>
    <mergeCell ref="B108:C108"/>
    <mergeCell ref="B1:C1"/>
    <mergeCell ref="B16:C16"/>
    <mergeCell ref="B32:C32"/>
    <mergeCell ref="B47:C47"/>
    <mergeCell ref="B62:C62"/>
    <mergeCell ref="B78:C7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Se7eN.CO</cp:lastModifiedBy>
  <dcterms:created xsi:type="dcterms:W3CDTF">2022-06-21T14:33:23Z</dcterms:created>
  <dcterms:modified xsi:type="dcterms:W3CDTF">2022-06-21T18:11:04Z</dcterms:modified>
</cp:coreProperties>
</file>