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Xsu1023\Desktop\"/>
    </mc:Choice>
  </mc:AlternateContent>
  <xr:revisionPtr revIDLastSave="0" documentId="13_ncr:1_{38DE6871-014A-4F0F-87F1-55A9E1AF55C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K38" i="1"/>
  <c r="K37" i="1"/>
  <c r="J37" i="1"/>
  <c r="A56" i="1"/>
  <c r="J38" i="1"/>
  <c r="A54" i="1"/>
  <c r="A55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2" i="1"/>
  <c r="O20" i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L24" i="1"/>
  <c r="L23" i="1"/>
  <c r="L22" i="1"/>
  <c r="L21" i="1"/>
  <c r="L20" i="1"/>
  <c r="L19" i="1"/>
  <c r="L18" i="1"/>
  <c r="L17" i="1"/>
  <c r="L16" i="1"/>
  <c r="J16" i="1"/>
  <c r="J17" i="1" s="1"/>
  <c r="J18" i="1" s="1"/>
  <c r="J19" i="1" s="1"/>
  <c r="J20" i="1" s="1"/>
  <c r="J21" i="1" s="1"/>
  <c r="J22" i="1" s="1"/>
  <c r="J23" i="1" s="1"/>
  <c r="J24" i="1" s="1"/>
  <c r="L15" i="1"/>
  <c r="L7" i="1"/>
  <c r="L8" i="1"/>
  <c r="L9" i="1"/>
  <c r="L10" i="1"/>
  <c r="L11" i="1"/>
  <c r="L6" i="1"/>
  <c r="L5" i="1"/>
  <c r="L4" i="1"/>
  <c r="L3" i="1"/>
  <c r="L2" i="1"/>
  <c r="J3" i="1"/>
  <c r="J4" i="1" s="1"/>
  <c r="J5" i="1" s="1"/>
  <c r="J6" i="1" s="1"/>
  <c r="J7" i="1" s="1"/>
  <c r="J8" i="1" s="1"/>
  <c r="J9" i="1" s="1"/>
  <c r="J10" i="1" s="1"/>
  <c r="J1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</calcChain>
</file>

<file path=xl/sharedStrings.xml><?xml version="1.0" encoding="utf-8"?>
<sst xmlns="http://schemas.openxmlformats.org/spreadsheetml/2006/main" count="36" uniqueCount="17">
  <si>
    <t>A)阻尼振动</t>
    <phoneticPr fontId="1" type="noConversion"/>
  </si>
  <si>
    <t>n</t>
    <phoneticPr fontId="1" type="noConversion"/>
  </si>
  <si>
    <t>角度/度</t>
    <phoneticPr fontId="1" type="noConversion"/>
  </si>
  <si>
    <t>10Td/s</t>
    <phoneticPr fontId="1" type="noConversion"/>
  </si>
  <si>
    <t>Td/s</t>
    <phoneticPr fontId="1" type="noConversion"/>
  </si>
  <si>
    <t>ln(角度)</t>
    <phoneticPr fontId="1" type="noConversion"/>
  </si>
  <si>
    <t>阻尼三挡</t>
    <phoneticPr fontId="1" type="noConversion"/>
  </si>
  <si>
    <t>阻尼零档</t>
    <phoneticPr fontId="1" type="noConversion"/>
  </si>
  <si>
    <t>次数</t>
    <phoneticPr fontId="1" type="noConversion"/>
  </si>
  <si>
    <t>幅度/度</t>
    <phoneticPr fontId="1" type="noConversion"/>
  </si>
  <si>
    <t>相位差1/度</t>
    <phoneticPr fontId="1" type="noConversion"/>
  </si>
  <si>
    <t>相位差2/度</t>
    <phoneticPr fontId="1" type="noConversion"/>
  </si>
  <si>
    <t>平均相位差/度</t>
    <phoneticPr fontId="1" type="noConversion"/>
  </si>
  <si>
    <t>阻尼二档</t>
    <phoneticPr fontId="1" type="noConversion"/>
  </si>
  <si>
    <t>ln角度</t>
    <phoneticPr fontId="1" type="noConversion"/>
  </si>
  <si>
    <t>s</t>
    <phoneticPr fontId="1" type="noConversion"/>
  </si>
  <si>
    <t>omega/度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</si>
</sst>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_ "/>
    <numFmt numFmtId="178" formatCode="0.000_);\(0.000\)"/>
    <numFmt numFmtId="179" formatCode="0.0000_ "/>
    <numFmt numFmtId="180" formatCode="0_);[Red]\(0\)"/>
    <numFmt numFmtId="181" formatCode="0.0_);[Red]\(0.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7" fontId="0" fillId="0" borderId="7" xfId="0" applyNumberFormat="1" applyBorder="1" applyAlignment="1">
      <alignment horizontal="center"/>
    </xf>
    <xf numFmtId="178" fontId="0" fillId="0" borderId="7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9" fontId="0" fillId="0" borderId="2" xfId="0" applyNumberFormat="1" applyBorder="1" applyAlignment="1">
      <alignment horizontal="center"/>
    </xf>
    <xf numFmtId="180" fontId="0" fillId="0" borderId="2" xfId="0" applyNumberFormat="1" applyBorder="1" applyAlignment="1">
      <alignment horizontal="center"/>
    </xf>
    <xf numFmtId="181" fontId="0" fillId="0" borderId="2" xfId="0" applyNumberFormat="1" applyBorder="1" applyAlignment="1">
      <alignment horizontal="center"/>
    </xf>
    <xf numFmtId="179" fontId="0" fillId="0" borderId="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80" fontId="2" fillId="0" borderId="0" xfId="0" applyNumberFormat="1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181" fontId="2" fillId="0" borderId="0" xfId="0" applyNumberFormat="1" applyFon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9" fontId="0" fillId="0" borderId="7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1" fontId="0" fillId="0" borderId="7" xfId="0" applyNumberForma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zoomScale="73" zoomScaleNormal="115" workbookViewId="0">
      <selection activeCell="O50" sqref="O49:O50"/>
    </sheetView>
  </sheetViews>
  <sheetFormatPr defaultColWidth="13.21875" defaultRowHeight="11.4" customHeight="1" x14ac:dyDescent="0.25"/>
  <cols>
    <col min="1" max="1" width="13.21875" style="1"/>
    <col min="2" max="3" width="13.21875" style="2"/>
    <col min="4" max="4" width="13.21875" style="3"/>
    <col min="5" max="8" width="13.21875" style="1"/>
    <col min="9" max="9" width="13.21875" style="2"/>
    <col min="10" max="10" width="13.21875" style="4"/>
    <col min="11" max="12" width="13.21875" style="1"/>
    <col min="13" max="13" width="13.21875" style="5"/>
    <col min="14" max="14" width="13.21875" style="1"/>
    <col min="15" max="15" width="13.21875" style="5"/>
    <col min="16" max="17" width="13.21875" style="6"/>
    <col min="18" max="16384" width="13.21875" style="1"/>
  </cols>
  <sheetData>
    <row r="1" spans="1:21" ht="11.4" customHeight="1" x14ac:dyDescent="0.25">
      <c r="A1" s="7" t="s">
        <v>0</v>
      </c>
      <c r="B1" s="8" t="s">
        <v>1</v>
      </c>
      <c r="C1" s="8" t="s">
        <v>2</v>
      </c>
      <c r="D1" s="9" t="s">
        <v>5</v>
      </c>
      <c r="E1" s="10" t="s">
        <v>3</v>
      </c>
      <c r="F1" s="24" t="s">
        <v>6</v>
      </c>
      <c r="G1" s="1" t="s">
        <v>8</v>
      </c>
      <c r="H1" s="1" t="s">
        <v>2</v>
      </c>
      <c r="I1" s="7" t="s">
        <v>6</v>
      </c>
      <c r="J1" s="19" t="s">
        <v>1</v>
      </c>
      <c r="K1" s="8" t="s">
        <v>2</v>
      </c>
      <c r="L1" s="20" t="s">
        <v>14</v>
      </c>
      <c r="M1" s="19" t="s">
        <v>4</v>
      </c>
      <c r="N1" s="19" t="s">
        <v>6</v>
      </c>
      <c r="O1" s="21" t="s">
        <v>8</v>
      </c>
      <c r="P1" s="19" t="s">
        <v>4</v>
      </c>
      <c r="Q1" s="21" t="s">
        <v>16</v>
      </c>
      <c r="R1" s="22" t="s">
        <v>9</v>
      </c>
      <c r="S1" s="22" t="s">
        <v>10</v>
      </c>
      <c r="T1" s="22" t="s">
        <v>11</v>
      </c>
      <c r="U1" s="10" t="s">
        <v>12</v>
      </c>
    </row>
    <row r="2" spans="1:21" ht="11.4" customHeight="1" x14ac:dyDescent="0.25">
      <c r="A2" s="11" t="s">
        <v>7</v>
      </c>
      <c r="B2" s="12">
        <v>1</v>
      </c>
      <c r="C2" s="12">
        <v>161</v>
      </c>
      <c r="D2" s="13">
        <f>LN(C2/180*PI())</f>
        <v>1.0331773999436529</v>
      </c>
      <c r="E2" s="14">
        <v>14.526999999999999</v>
      </c>
      <c r="F2" s="24"/>
      <c r="G2" s="12">
        <v>1</v>
      </c>
      <c r="H2" s="2">
        <v>11</v>
      </c>
      <c r="I2" s="11"/>
      <c r="J2" s="12">
        <v>1</v>
      </c>
      <c r="K2" s="12">
        <v>158</v>
      </c>
      <c r="L2" s="23">
        <f>LN(K2/180*PI())</f>
        <v>1.0143680679861564</v>
      </c>
      <c r="M2" s="24">
        <v>1.4530000000000001</v>
      </c>
      <c r="N2" s="24"/>
      <c r="O2" s="25">
        <v>1</v>
      </c>
      <c r="P2" s="24">
        <v>1.3720000000000001</v>
      </c>
      <c r="Q2" s="24">
        <f>2*PI()/P2</f>
        <v>4.5795811276819141</v>
      </c>
      <c r="R2" s="25">
        <v>27</v>
      </c>
      <c r="S2" s="26">
        <v>161</v>
      </c>
      <c r="T2" s="26">
        <v>164</v>
      </c>
      <c r="U2" s="14">
        <f>(S2+T2)/2</f>
        <v>162.5</v>
      </c>
    </row>
    <row r="3" spans="1:21" ht="11.4" customHeight="1" x14ac:dyDescent="0.25">
      <c r="A3" s="11"/>
      <c r="B3" s="12">
        <f>B2+1</f>
        <v>2</v>
      </c>
      <c r="C3" s="12">
        <v>159</v>
      </c>
      <c r="D3" s="13">
        <f t="shared" ref="D3:D51" si="0">LN(C3/180*PI())</f>
        <v>1.0206772371794213</v>
      </c>
      <c r="E3" s="14">
        <v>14.55</v>
      </c>
      <c r="F3" s="24"/>
      <c r="G3" s="12">
        <f>G2+1</f>
        <v>2</v>
      </c>
      <c r="H3" s="2">
        <v>21</v>
      </c>
      <c r="I3" s="11"/>
      <c r="J3" s="12">
        <f>J2+1</f>
        <v>2</v>
      </c>
      <c r="K3" s="12">
        <v>139</v>
      </c>
      <c r="L3" s="23">
        <f t="shared" ref="L3:L11" si="1">LN(K3/180*PI())</f>
        <v>0.88624696808988157</v>
      </c>
      <c r="M3" s="24">
        <v>1.4550000000000001</v>
      </c>
      <c r="N3" s="24"/>
      <c r="O3" s="25">
        <f>O2+1</f>
        <v>2</v>
      </c>
      <c r="P3" s="24">
        <v>1.4019999999999999</v>
      </c>
      <c r="Q3" s="24">
        <f t="shared" ref="Q3:Q34" si="2">2*PI()/P3</f>
        <v>4.4815872376459245</v>
      </c>
      <c r="R3" s="25">
        <v>40</v>
      </c>
      <c r="S3" s="26">
        <v>154</v>
      </c>
      <c r="T3" s="26">
        <v>155.5</v>
      </c>
      <c r="U3" s="14">
        <f t="shared" ref="U3:U34" si="3">(S3+T3)/2</f>
        <v>154.75</v>
      </c>
    </row>
    <row r="4" spans="1:21" ht="11.4" customHeight="1" x14ac:dyDescent="0.25">
      <c r="A4" s="11"/>
      <c r="B4" s="12">
        <f t="shared" ref="B4:B51" si="4">B3+1</f>
        <v>3</v>
      </c>
      <c r="C4" s="12">
        <v>158</v>
      </c>
      <c r="D4" s="13">
        <f t="shared" si="0"/>
        <v>1.0143680679861564</v>
      </c>
      <c r="E4" s="14">
        <v>14.57</v>
      </c>
      <c r="F4" s="24"/>
      <c r="G4" s="12">
        <f t="shared" ref="G4:G61" si="5">G3+1</f>
        <v>3</v>
      </c>
      <c r="H4" s="2">
        <v>30</v>
      </c>
      <c r="I4" s="11"/>
      <c r="J4" s="12">
        <f t="shared" ref="J4:J11" si="6">J3+1</f>
        <v>3</v>
      </c>
      <c r="K4" s="12">
        <v>123</v>
      </c>
      <c r="L4" s="23">
        <f t="shared" si="1"/>
        <v>0.76395739033160737</v>
      </c>
      <c r="M4" s="24">
        <v>1.4570000000000001</v>
      </c>
      <c r="N4" s="24"/>
      <c r="O4" s="25">
        <f t="shared" ref="O4:O16" si="7">O3+1</f>
        <v>3</v>
      </c>
      <c r="P4" s="24">
        <v>1.4219999999999999</v>
      </c>
      <c r="Q4" s="24">
        <f t="shared" si="2"/>
        <v>4.4185550683400745</v>
      </c>
      <c r="R4" s="25">
        <v>60</v>
      </c>
      <c r="S4" s="26">
        <v>145</v>
      </c>
      <c r="T4" s="26">
        <v>146.80000000000001</v>
      </c>
      <c r="U4" s="14">
        <f t="shared" si="3"/>
        <v>145.9</v>
      </c>
    </row>
    <row r="5" spans="1:21" ht="11.4" customHeight="1" x14ac:dyDescent="0.25">
      <c r="A5" s="11"/>
      <c r="B5" s="12">
        <f t="shared" si="4"/>
        <v>4</v>
      </c>
      <c r="C5" s="12">
        <v>157</v>
      </c>
      <c r="D5" s="13">
        <f t="shared" si="0"/>
        <v>1.0080188403074979</v>
      </c>
      <c r="E5" s="14">
        <v>14.587999999999999</v>
      </c>
      <c r="F5" s="24"/>
      <c r="G5" s="12">
        <f t="shared" si="5"/>
        <v>4</v>
      </c>
      <c r="H5" s="2">
        <v>39</v>
      </c>
      <c r="I5" s="11"/>
      <c r="J5" s="12">
        <f t="shared" si="6"/>
        <v>4</v>
      </c>
      <c r="K5" s="12">
        <v>108</v>
      </c>
      <c r="L5" s="23">
        <f t="shared" si="1"/>
        <v>0.63390426208340944</v>
      </c>
      <c r="M5" s="24">
        <v>1.4570000000000001</v>
      </c>
      <c r="N5" s="24"/>
      <c r="O5" s="25">
        <f t="shared" si="7"/>
        <v>4</v>
      </c>
      <c r="P5" s="24">
        <v>1.4319999999999999</v>
      </c>
      <c r="Q5" s="24">
        <f t="shared" si="2"/>
        <v>4.3876992368572534</v>
      </c>
      <c r="R5" s="25">
        <v>68</v>
      </c>
      <c r="S5" s="26">
        <v>136</v>
      </c>
      <c r="T5" s="26">
        <v>137.5</v>
      </c>
      <c r="U5" s="14">
        <f t="shared" si="3"/>
        <v>136.75</v>
      </c>
    </row>
    <row r="6" spans="1:21" ht="11.4" customHeight="1" x14ac:dyDescent="0.25">
      <c r="A6" s="11"/>
      <c r="B6" s="12">
        <f t="shared" si="4"/>
        <v>5</v>
      </c>
      <c r="C6" s="12">
        <v>155</v>
      </c>
      <c r="D6" s="13">
        <f t="shared" si="0"/>
        <v>0.99519815187843641</v>
      </c>
      <c r="E6" s="14">
        <v>14.605</v>
      </c>
      <c r="F6" s="24"/>
      <c r="G6" s="12">
        <f t="shared" si="5"/>
        <v>5</v>
      </c>
      <c r="H6" s="2">
        <v>47</v>
      </c>
      <c r="I6" s="11"/>
      <c r="J6" s="12">
        <f t="shared" si="6"/>
        <v>5</v>
      </c>
      <c r="K6" s="12">
        <v>95</v>
      </c>
      <c r="L6" s="23">
        <f t="shared" si="1"/>
        <v>0.50564992655973062</v>
      </c>
      <c r="M6" s="24">
        <v>1.46</v>
      </c>
      <c r="N6" s="24"/>
      <c r="O6" s="25">
        <f t="shared" si="7"/>
        <v>5</v>
      </c>
      <c r="P6" s="24">
        <v>1.4419999999999999</v>
      </c>
      <c r="Q6" s="24">
        <f t="shared" si="2"/>
        <v>4.3572713642022096</v>
      </c>
      <c r="R6" s="25">
        <v>83</v>
      </c>
      <c r="S6" s="26">
        <v>123.8</v>
      </c>
      <c r="T6" s="26">
        <v>125</v>
      </c>
      <c r="U6" s="14">
        <f t="shared" si="3"/>
        <v>124.4</v>
      </c>
    </row>
    <row r="7" spans="1:21" ht="11.4" customHeight="1" x14ac:dyDescent="0.25">
      <c r="A7" s="11"/>
      <c r="B7" s="12">
        <f t="shared" si="4"/>
        <v>6</v>
      </c>
      <c r="C7" s="12">
        <v>155</v>
      </c>
      <c r="D7" s="13">
        <f t="shared" si="0"/>
        <v>0.99519815187843641</v>
      </c>
      <c r="E7" s="14"/>
      <c r="F7" s="24"/>
      <c r="G7" s="12">
        <f t="shared" si="5"/>
        <v>6</v>
      </c>
      <c r="H7" s="2">
        <v>53</v>
      </c>
      <c r="I7" s="11"/>
      <c r="J7" s="12">
        <f t="shared" si="6"/>
        <v>6</v>
      </c>
      <c r="K7" s="12">
        <v>83</v>
      </c>
      <c r="L7" s="23">
        <f t="shared" si="1"/>
        <v>0.37061364275578773</v>
      </c>
      <c r="M7" s="24"/>
      <c r="N7" s="24"/>
      <c r="O7" s="25">
        <f t="shared" si="7"/>
        <v>6</v>
      </c>
      <c r="P7" s="24">
        <v>1.4470000000000001</v>
      </c>
      <c r="Q7" s="24">
        <f t="shared" si="2"/>
        <v>4.3422151397232795</v>
      </c>
      <c r="R7" s="25">
        <v>94</v>
      </c>
      <c r="S7" s="26">
        <v>116</v>
      </c>
      <c r="T7" s="26">
        <v>117</v>
      </c>
      <c r="U7" s="14">
        <f t="shared" si="3"/>
        <v>116.5</v>
      </c>
    </row>
    <row r="8" spans="1:21" ht="11.4" customHeight="1" x14ac:dyDescent="0.25">
      <c r="A8" s="11"/>
      <c r="B8" s="12">
        <f t="shared" si="4"/>
        <v>7</v>
      </c>
      <c r="C8" s="12">
        <v>153</v>
      </c>
      <c r="D8" s="13">
        <f t="shared" si="0"/>
        <v>0.98221095635162525</v>
      </c>
      <c r="E8" s="14"/>
      <c r="F8" s="24"/>
      <c r="G8" s="12">
        <f t="shared" si="5"/>
        <v>7</v>
      </c>
      <c r="H8" s="2">
        <v>59</v>
      </c>
      <c r="I8" s="11"/>
      <c r="J8" s="12">
        <f t="shared" si="6"/>
        <v>7</v>
      </c>
      <c r="K8" s="12">
        <v>73</v>
      </c>
      <c r="L8" s="23">
        <f t="shared" si="1"/>
        <v>0.24223247610758092</v>
      </c>
      <c r="M8" s="24"/>
      <c r="N8" s="24"/>
      <c r="O8" s="25">
        <f t="shared" si="7"/>
        <v>7</v>
      </c>
      <c r="P8" s="24">
        <v>1.452</v>
      </c>
      <c r="Q8" s="24">
        <f t="shared" si="2"/>
        <v>4.327262608250404</v>
      </c>
      <c r="R8" s="25">
        <v>100</v>
      </c>
      <c r="S8" s="26">
        <v>105.5</v>
      </c>
      <c r="T8" s="26">
        <v>106.5</v>
      </c>
      <c r="U8" s="14">
        <f t="shared" si="3"/>
        <v>106</v>
      </c>
    </row>
    <row r="9" spans="1:21" ht="11.4" customHeight="1" x14ac:dyDescent="0.25">
      <c r="A9" s="11"/>
      <c r="B9" s="12">
        <f t="shared" si="4"/>
        <v>8</v>
      </c>
      <c r="C9" s="12">
        <v>152</v>
      </c>
      <c r="D9" s="13">
        <f t="shared" si="0"/>
        <v>0.9756535558054662</v>
      </c>
      <c r="E9" s="14"/>
      <c r="F9" s="24"/>
      <c r="G9" s="12">
        <f t="shared" si="5"/>
        <v>8</v>
      </c>
      <c r="H9" s="2">
        <v>64</v>
      </c>
      <c r="I9" s="11"/>
      <c r="J9" s="12">
        <f t="shared" si="6"/>
        <v>8</v>
      </c>
      <c r="K9" s="12">
        <v>64</v>
      </c>
      <c r="L9" s="23">
        <f t="shared" si="1"/>
        <v>0.11065611831886164</v>
      </c>
      <c r="M9" s="24"/>
      <c r="N9" s="24"/>
      <c r="O9" s="27">
        <f t="shared" si="7"/>
        <v>8</v>
      </c>
      <c r="P9" s="28">
        <v>1.4570000000000001</v>
      </c>
      <c r="Q9" s="24">
        <f t="shared" si="2"/>
        <v>4.3124127022509171</v>
      </c>
      <c r="R9" s="27">
        <v>107</v>
      </c>
      <c r="S9" s="29">
        <v>94</v>
      </c>
      <c r="T9" s="29">
        <v>94.5</v>
      </c>
      <c r="U9" s="14">
        <f t="shared" si="3"/>
        <v>94.25</v>
      </c>
    </row>
    <row r="10" spans="1:21" ht="11.4" customHeight="1" x14ac:dyDescent="0.25">
      <c r="A10" s="11"/>
      <c r="B10" s="12">
        <f t="shared" si="4"/>
        <v>9</v>
      </c>
      <c r="C10" s="12">
        <v>151</v>
      </c>
      <c r="D10" s="13">
        <f t="shared" si="0"/>
        <v>0.96905287177411403</v>
      </c>
      <c r="E10" s="14"/>
      <c r="F10" s="24"/>
      <c r="G10" s="12">
        <f t="shared" si="5"/>
        <v>9</v>
      </c>
      <c r="H10" s="2">
        <v>69</v>
      </c>
      <c r="I10" s="11"/>
      <c r="J10" s="12">
        <f t="shared" si="6"/>
        <v>9</v>
      </c>
      <c r="K10" s="12">
        <v>56</v>
      </c>
      <c r="L10" s="23">
        <f t="shared" si="1"/>
        <v>-2.2875274305660956E-2</v>
      </c>
      <c r="M10" s="24"/>
      <c r="N10" s="24"/>
      <c r="O10" s="25">
        <f t="shared" si="7"/>
        <v>9</v>
      </c>
      <c r="P10" s="24">
        <v>1.462</v>
      </c>
      <c r="Q10" s="24">
        <f t="shared" si="2"/>
        <v>4.2976643687958864</v>
      </c>
      <c r="R10" s="25">
        <v>106</v>
      </c>
      <c r="S10" s="26">
        <v>86.5</v>
      </c>
      <c r="T10" s="26">
        <v>88</v>
      </c>
      <c r="U10" s="14">
        <f t="shared" si="3"/>
        <v>87.25</v>
      </c>
    </row>
    <row r="11" spans="1:21" ht="11.4" customHeight="1" x14ac:dyDescent="0.25">
      <c r="A11" s="11"/>
      <c r="B11" s="12">
        <f t="shared" si="4"/>
        <v>10</v>
      </c>
      <c r="C11" s="12">
        <v>149</v>
      </c>
      <c r="D11" s="13">
        <f t="shared" si="0"/>
        <v>0.95571934090464883</v>
      </c>
      <c r="E11" s="14"/>
      <c r="F11" s="24"/>
      <c r="G11" s="12">
        <f t="shared" si="5"/>
        <v>10</v>
      </c>
      <c r="H11" s="2">
        <v>73</v>
      </c>
      <c r="I11" s="11"/>
      <c r="J11" s="12">
        <f t="shared" si="6"/>
        <v>10</v>
      </c>
      <c r="K11" s="12">
        <v>49</v>
      </c>
      <c r="L11" s="23">
        <f t="shared" si="1"/>
        <v>-0.15640666693018376</v>
      </c>
      <c r="M11" s="24"/>
      <c r="N11" s="24"/>
      <c r="O11" s="25">
        <f t="shared" si="7"/>
        <v>10</v>
      </c>
      <c r="P11" s="24">
        <v>1.4670000000000001</v>
      </c>
      <c r="Q11" s="24">
        <f t="shared" si="2"/>
        <v>4.2830165693112381</v>
      </c>
      <c r="R11" s="25">
        <v>104</v>
      </c>
      <c r="S11" s="26">
        <v>78</v>
      </c>
      <c r="T11" s="26">
        <v>79</v>
      </c>
      <c r="U11" s="14">
        <f t="shared" si="3"/>
        <v>78.5</v>
      </c>
    </row>
    <row r="12" spans="1:21" ht="11.4" customHeight="1" x14ac:dyDescent="0.25">
      <c r="A12" s="11"/>
      <c r="B12" s="12">
        <f t="shared" si="4"/>
        <v>11</v>
      </c>
      <c r="C12" s="12">
        <v>148</v>
      </c>
      <c r="D12" s="13">
        <f t="shared" si="0"/>
        <v>0.94898530872330489</v>
      </c>
      <c r="E12" s="14"/>
      <c r="F12" s="24"/>
      <c r="G12" s="12">
        <f t="shared" si="5"/>
        <v>11</v>
      </c>
      <c r="H12" s="2">
        <v>76</v>
      </c>
      <c r="I12" s="11"/>
      <c r="J12" s="24"/>
      <c r="K12" s="12"/>
      <c r="L12" s="23"/>
      <c r="M12" s="24"/>
      <c r="N12" s="24"/>
      <c r="O12" s="25">
        <f t="shared" si="7"/>
        <v>11</v>
      </c>
      <c r="P12" s="24">
        <v>1.472</v>
      </c>
      <c r="Q12" s="24">
        <f t="shared" si="2"/>
        <v>4.2684682793339581</v>
      </c>
      <c r="R12" s="25">
        <v>98</v>
      </c>
      <c r="S12" s="26">
        <v>68</v>
      </c>
      <c r="T12" s="26">
        <v>69.5</v>
      </c>
      <c r="U12" s="14">
        <f t="shared" si="3"/>
        <v>68.75</v>
      </c>
    </row>
    <row r="13" spans="1:21" ht="11.4" customHeight="1" x14ac:dyDescent="0.25">
      <c r="A13" s="11"/>
      <c r="B13" s="12">
        <f t="shared" si="4"/>
        <v>12</v>
      </c>
      <c r="C13" s="12">
        <v>147</v>
      </c>
      <c r="D13" s="13">
        <f t="shared" si="0"/>
        <v>0.94220562173792599</v>
      </c>
      <c r="E13" s="14"/>
      <c r="F13" s="24"/>
      <c r="G13" s="12">
        <f t="shared" si="5"/>
        <v>12</v>
      </c>
      <c r="H13" s="2">
        <v>79</v>
      </c>
      <c r="I13" s="11"/>
      <c r="J13" s="24"/>
      <c r="K13" s="12"/>
      <c r="L13" s="23"/>
      <c r="M13" s="24"/>
      <c r="N13" s="24"/>
      <c r="O13" s="25">
        <f t="shared" si="7"/>
        <v>12</v>
      </c>
      <c r="P13" s="24">
        <v>1.482</v>
      </c>
      <c r="Q13" s="24">
        <f t="shared" si="2"/>
        <v>4.2396661991765088</v>
      </c>
      <c r="R13" s="25">
        <v>87</v>
      </c>
      <c r="S13" s="26">
        <v>54</v>
      </c>
      <c r="T13" s="26">
        <v>55</v>
      </c>
      <c r="U13" s="14">
        <f t="shared" si="3"/>
        <v>54.5</v>
      </c>
    </row>
    <row r="14" spans="1:21" ht="11.4" customHeight="1" x14ac:dyDescent="0.25">
      <c r="A14" s="11"/>
      <c r="B14" s="12">
        <f t="shared" si="4"/>
        <v>13</v>
      </c>
      <c r="C14" s="12">
        <v>146</v>
      </c>
      <c r="D14" s="13">
        <f t="shared" si="0"/>
        <v>0.9353796566675262</v>
      </c>
      <c r="E14" s="14"/>
      <c r="F14" s="24"/>
      <c r="G14" s="12">
        <f t="shared" si="5"/>
        <v>13</v>
      </c>
      <c r="H14" s="2">
        <v>81</v>
      </c>
      <c r="I14" s="11" t="s">
        <v>13</v>
      </c>
      <c r="J14" s="24" t="s">
        <v>1</v>
      </c>
      <c r="K14" s="12" t="s">
        <v>5</v>
      </c>
      <c r="L14" s="23" t="s">
        <v>14</v>
      </c>
      <c r="M14" s="24" t="s">
        <v>4</v>
      </c>
      <c r="N14" s="24"/>
      <c r="O14" s="25">
        <f t="shared" si="7"/>
        <v>13</v>
      </c>
      <c r="P14" s="24">
        <v>1.492</v>
      </c>
      <c r="Q14" s="24">
        <f t="shared" si="2"/>
        <v>4.2112502058844408</v>
      </c>
      <c r="R14" s="25">
        <v>78</v>
      </c>
      <c r="S14" s="26">
        <v>46</v>
      </c>
      <c r="T14" s="26">
        <v>47.5</v>
      </c>
      <c r="U14" s="14">
        <f t="shared" si="3"/>
        <v>46.75</v>
      </c>
    </row>
    <row r="15" spans="1:21" ht="11.4" customHeight="1" x14ac:dyDescent="0.25">
      <c r="A15" s="11"/>
      <c r="B15" s="12">
        <f t="shared" si="4"/>
        <v>14</v>
      </c>
      <c r="C15" s="12">
        <v>145</v>
      </c>
      <c r="D15" s="13">
        <f t="shared" si="0"/>
        <v>0.92850677737976428</v>
      </c>
      <c r="E15" s="14"/>
      <c r="F15" s="24"/>
      <c r="G15" s="12">
        <f t="shared" si="5"/>
        <v>14</v>
      </c>
      <c r="H15" s="2">
        <v>84</v>
      </c>
      <c r="I15" s="11"/>
      <c r="J15" s="12">
        <v>1</v>
      </c>
      <c r="K15" s="12">
        <v>171</v>
      </c>
      <c r="L15" s="23">
        <f>LN(K15/180*PI())</f>
        <v>1.0934365914618496</v>
      </c>
      <c r="M15" s="24">
        <v>1.456</v>
      </c>
      <c r="N15" s="24"/>
      <c r="O15" s="25">
        <f t="shared" si="7"/>
        <v>14</v>
      </c>
      <c r="P15" s="24">
        <v>1.512</v>
      </c>
      <c r="Q15" s="24">
        <f t="shared" si="2"/>
        <v>4.1555458380817365</v>
      </c>
      <c r="R15" s="25">
        <v>61</v>
      </c>
      <c r="S15" s="26">
        <v>30</v>
      </c>
      <c r="T15" s="26">
        <v>31.5</v>
      </c>
      <c r="U15" s="14">
        <f t="shared" si="3"/>
        <v>30.75</v>
      </c>
    </row>
    <row r="16" spans="1:21" ht="11.4" customHeight="1" x14ac:dyDescent="0.25">
      <c r="A16" s="11"/>
      <c r="B16" s="12">
        <f t="shared" si="4"/>
        <v>15</v>
      </c>
      <c r="C16" s="12">
        <v>143</v>
      </c>
      <c r="D16" s="13">
        <f t="shared" si="0"/>
        <v>0.91461766521909693</v>
      </c>
      <c r="E16" s="14"/>
      <c r="F16" s="24"/>
      <c r="G16" s="12">
        <f t="shared" si="5"/>
        <v>15</v>
      </c>
      <c r="H16" s="2">
        <v>86</v>
      </c>
      <c r="I16" s="11"/>
      <c r="J16" s="12">
        <f>J15+1</f>
        <v>2</v>
      </c>
      <c r="K16" s="12">
        <v>154</v>
      </c>
      <c r="L16" s="23">
        <f t="shared" ref="L16:L24" si="8">LN(K16/180*PI())</f>
        <v>0.98872563737281882</v>
      </c>
      <c r="M16" s="24">
        <v>1.4570000000000001</v>
      </c>
      <c r="N16" s="24"/>
      <c r="O16" s="25">
        <f t="shared" si="7"/>
        <v>15</v>
      </c>
      <c r="P16" s="24">
        <v>1.532</v>
      </c>
      <c r="Q16" s="24">
        <f t="shared" si="2"/>
        <v>4.101295892414873</v>
      </c>
      <c r="R16" s="25">
        <v>47</v>
      </c>
      <c r="S16" s="26">
        <v>22</v>
      </c>
      <c r="T16" s="26">
        <v>24.5</v>
      </c>
      <c r="U16" s="14">
        <f t="shared" si="3"/>
        <v>23.25</v>
      </c>
    </row>
    <row r="17" spans="1:21" ht="11.4" customHeight="1" x14ac:dyDescent="0.25">
      <c r="A17" s="11"/>
      <c r="B17" s="12">
        <f t="shared" si="4"/>
        <v>16</v>
      </c>
      <c r="C17" s="12">
        <v>142</v>
      </c>
      <c r="D17" s="13">
        <f t="shared" si="0"/>
        <v>0.90760009256045049</v>
      </c>
      <c r="E17" s="14"/>
      <c r="F17" s="24"/>
      <c r="G17" s="12">
        <f t="shared" si="5"/>
        <v>16</v>
      </c>
      <c r="H17" s="2">
        <v>88</v>
      </c>
      <c r="I17" s="11"/>
      <c r="J17" s="12">
        <f t="shared" ref="J17:J24" si="9">J16+1</f>
        <v>3</v>
      </c>
      <c r="K17" s="12">
        <v>141</v>
      </c>
      <c r="L17" s="23">
        <f t="shared" si="8"/>
        <v>0.90053292533735807</v>
      </c>
      <c r="M17" s="24">
        <v>1.4590000000000001</v>
      </c>
      <c r="N17" s="24"/>
      <c r="O17" s="25">
        <v>16</v>
      </c>
      <c r="P17" s="24">
        <v>1.552</v>
      </c>
      <c r="Q17" s="24">
        <f t="shared" si="2"/>
        <v>4.0484441412239605</v>
      </c>
      <c r="R17" s="25">
        <v>34</v>
      </c>
      <c r="S17" s="26">
        <v>16</v>
      </c>
      <c r="T17" s="26">
        <v>18.5</v>
      </c>
      <c r="U17" s="14">
        <f t="shared" si="3"/>
        <v>17.25</v>
      </c>
    </row>
    <row r="18" spans="1:21" ht="11.4" customHeight="1" x14ac:dyDescent="0.25">
      <c r="A18" s="11"/>
      <c r="B18" s="12">
        <f t="shared" si="4"/>
        <v>17</v>
      </c>
      <c r="C18" s="12">
        <v>141</v>
      </c>
      <c r="D18" s="13">
        <f t="shared" si="0"/>
        <v>0.90053292533735807</v>
      </c>
      <c r="E18" s="14"/>
      <c r="F18" s="24"/>
      <c r="G18" s="12">
        <f t="shared" si="5"/>
        <v>17</v>
      </c>
      <c r="H18" s="2">
        <v>89</v>
      </c>
      <c r="I18" s="11"/>
      <c r="J18" s="12">
        <f t="shared" si="9"/>
        <v>4</v>
      </c>
      <c r="K18" s="12">
        <v>129</v>
      </c>
      <c r="L18" s="23">
        <f t="shared" si="8"/>
        <v>0.8115854393208618</v>
      </c>
      <c r="M18" s="24">
        <v>1.46</v>
      </c>
      <c r="N18" s="24" t="s">
        <v>13</v>
      </c>
      <c r="O18" s="25" t="s">
        <v>8</v>
      </c>
      <c r="P18" s="24" t="s">
        <v>4</v>
      </c>
      <c r="Q18" s="24" t="s">
        <v>16</v>
      </c>
      <c r="R18" s="26" t="s">
        <v>9</v>
      </c>
      <c r="S18" s="26" t="s">
        <v>10</v>
      </c>
      <c r="T18" s="26" t="s">
        <v>11</v>
      </c>
      <c r="U18" s="14" t="s">
        <v>12</v>
      </c>
    </row>
    <row r="19" spans="1:21" ht="11.4" customHeight="1" x14ac:dyDescent="0.25">
      <c r="A19" s="11"/>
      <c r="B19" s="12">
        <f t="shared" si="4"/>
        <v>18</v>
      </c>
      <c r="C19" s="12">
        <v>140</v>
      </c>
      <c r="D19" s="13">
        <f t="shared" si="0"/>
        <v>0.89341545756849405</v>
      </c>
      <c r="E19" s="14"/>
      <c r="F19" s="24"/>
      <c r="G19" s="12">
        <f t="shared" si="5"/>
        <v>18</v>
      </c>
      <c r="H19" s="2">
        <v>91</v>
      </c>
      <c r="I19" s="11"/>
      <c r="J19" s="12">
        <f t="shared" si="9"/>
        <v>5</v>
      </c>
      <c r="K19" s="12">
        <v>118</v>
      </c>
      <c r="L19" s="23">
        <f t="shared" si="8"/>
        <v>0.7224576594248544</v>
      </c>
      <c r="M19" s="24">
        <v>1.46</v>
      </c>
      <c r="N19" s="24"/>
      <c r="O19" s="25">
        <v>1</v>
      </c>
      <c r="P19" s="24">
        <v>1.37</v>
      </c>
      <c r="Q19" s="24">
        <f t="shared" si="2"/>
        <v>4.5862666475763403</v>
      </c>
      <c r="R19" s="25">
        <v>31</v>
      </c>
      <c r="S19" s="26">
        <v>164.5</v>
      </c>
      <c r="T19" s="26">
        <v>167</v>
      </c>
      <c r="U19" s="14">
        <f t="shared" si="3"/>
        <v>165.75</v>
      </c>
    </row>
    <row r="20" spans="1:21" ht="11.4" customHeight="1" x14ac:dyDescent="0.25">
      <c r="A20" s="11"/>
      <c r="B20" s="12">
        <f t="shared" si="4"/>
        <v>19</v>
      </c>
      <c r="C20" s="12">
        <v>139</v>
      </c>
      <c r="D20" s="13">
        <f t="shared" si="0"/>
        <v>0.88624696808988157</v>
      </c>
      <c r="E20" s="14"/>
      <c r="F20" s="24"/>
      <c r="G20" s="12">
        <f t="shared" si="5"/>
        <v>19</v>
      </c>
      <c r="H20" s="2">
        <v>92</v>
      </c>
      <c r="I20" s="11"/>
      <c r="J20" s="12">
        <f t="shared" si="9"/>
        <v>6</v>
      </c>
      <c r="K20" s="12">
        <v>108</v>
      </c>
      <c r="L20" s="23">
        <f t="shared" si="8"/>
        <v>0.63390426208340944</v>
      </c>
      <c r="M20" s="24"/>
      <c r="N20" s="24"/>
      <c r="O20" s="25">
        <f>O19+1</f>
        <v>2</v>
      </c>
      <c r="P20" s="24">
        <v>1.39</v>
      </c>
      <c r="Q20" s="24">
        <f t="shared" si="2"/>
        <v>4.520277199409775</v>
      </c>
      <c r="R20" s="25">
        <v>39</v>
      </c>
      <c r="S20" s="26">
        <v>162</v>
      </c>
      <c r="T20" s="26">
        <v>163</v>
      </c>
      <c r="U20" s="14">
        <f t="shared" si="3"/>
        <v>162.5</v>
      </c>
    </row>
    <row r="21" spans="1:21" ht="11.4" customHeight="1" x14ac:dyDescent="0.25">
      <c r="A21" s="11"/>
      <c r="B21" s="12">
        <f t="shared" si="4"/>
        <v>20</v>
      </c>
      <c r="C21" s="12">
        <v>138</v>
      </c>
      <c r="D21" s="13">
        <f t="shared" si="0"/>
        <v>0.8790267201163946</v>
      </c>
      <c r="E21" s="14"/>
      <c r="F21" s="24"/>
      <c r="G21" s="12">
        <f t="shared" si="5"/>
        <v>20</v>
      </c>
      <c r="H21" s="2">
        <v>93</v>
      </c>
      <c r="I21" s="11"/>
      <c r="J21" s="12">
        <f t="shared" si="9"/>
        <v>7</v>
      </c>
      <c r="K21" s="12">
        <v>99</v>
      </c>
      <c r="L21" s="23">
        <f t="shared" si="8"/>
        <v>0.54689288509377987</v>
      </c>
      <c r="M21" s="24"/>
      <c r="N21" s="24"/>
      <c r="O21" s="25">
        <f t="shared" ref="O21:O33" si="10">O20+1</f>
        <v>3</v>
      </c>
      <c r="P21" s="24">
        <v>1.41</v>
      </c>
      <c r="Q21" s="24">
        <f t="shared" si="2"/>
        <v>4.4561597923259475</v>
      </c>
      <c r="R21" s="25">
        <v>50</v>
      </c>
      <c r="S21" s="26">
        <v>158</v>
      </c>
      <c r="T21" s="26">
        <v>160.5</v>
      </c>
      <c r="U21" s="14">
        <f t="shared" si="3"/>
        <v>159.25</v>
      </c>
    </row>
    <row r="22" spans="1:21" ht="11.4" customHeight="1" x14ac:dyDescent="0.25">
      <c r="A22" s="11"/>
      <c r="B22" s="12">
        <f t="shared" si="4"/>
        <v>21</v>
      </c>
      <c r="C22" s="12">
        <v>137</v>
      </c>
      <c r="D22" s="13">
        <f t="shared" si="0"/>
        <v>0.87175396078731471</v>
      </c>
      <c r="E22" s="14"/>
      <c r="F22" s="24"/>
      <c r="G22" s="12">
        <f t="shared" si="5"/>
        <v>21</v>
      </c>
      <c r="H22" s="2">
        <v>94</v>
      </c>
      <c r="I22" s="11"/>
      <c r="J22" s="12">
        <f t="shared" si="9"/>
        <v>8</v>
      </c>
      <c r="K22" s="12">
        <v>91</v>
      </c>
      <c r="L22" s="23">
        <f t="shared" si="8"/>
        <v>0.46263254147603983</v>
      </c>
      <c r="M22" s="24"/>
      <c r="N22" s="24"/>
      <c r="O22" s="25">
        <f t="shared" si="10"/>
        <v>4</v>
      </c>
      <c r="P22" s="24">
        <v>1.43</v>
      </c>
      <c r="Q22" s="24">
        <f t="shared" si="2"/>
        <v>4.3938358791465637</v>
      </c>
      <c r="R22" s="25">
        <v>77</v>
      </c>
      <c r="S22" s="26">
        <v>147</v>
      </c>
      <c r="T22" s="26">
        <v>148.5</v>
      </c>
      <c r="U22" s="14">
        <f t="shared" si="3"/>
        <v>147.75</v>
      </c>
    </row>
    <row r="23" spans="1:21" ht="11.4" customHeight="1" x14ac:dyDescent="0.25">
      <c r="A23" s="11"/>
      <c r="B23" s="12">
        <f t="shared" si="4"/>
        <v>22</v>
      </c>
      <c r="C23" s="12">
        <v>135</v>
      </c>
      <c r="D23" s="13">
        <f t="shared" si="0"/>
        <v>0.85704781339761926</v>
      </c>
      <c r="E23" s="14"/>
      <c r="F23" s="24"/>
      <c r="G23" s="12">
        <f t="shared" si="5"/>
        <v>22</v>
      </c>
      <c r="H23" s="2">
        <v>95</v>
      </c>
      <c r="I23" s="11"/>
      <c r="J23" s="12">
        <f t="shared" si="9"/>
        <v>9</v>
      </c>
      <c r="K23" s="12">
        <v>83</v>
      </c>
      <c r="L23" s="23">
        <f t="shared" si="8"/>
        <v>0.37061364275578773</v>
      </c>
      <c r="M23" s="24"/>
      <c r="N23" s="24"/>
      <c r="O23" s="25">
        <f t="shared" si="10"/>
        <v>5</v>
      </c>
      <c r="P23" s="24">
        <v>1.44</v>
      </c>
      <c r="Q23" s="24">
        <f t="shared" si="2"/>
        <v>4.3633231299858242</v>
      </c>
      <c r="R23" s="25">
        <v>108</v>
      </c>
      <c r="S23" s="26">
        <v>132</v>
      </c>
      <c r="T23" s="26">
        <v>133.5</v>
      </c>
      <c r="U23" s="14">
        <f t="shared" si="3"/>
        <v>132.75</v>
      </c>
    </row>
    <row r="24" spans="1:21" ht="11.4" customHeight="1" x14ac:dyDescent="0.25">
      <c r="A24" s="11"/>
      <c r="B24" s="12">
        <f t="shared" si="4"/>
        <v>23</v>
      </c>
      <c r="C24" s="12">
        <v>134</v>
      </c>
      <c r="D24" s="13">
        <f t="shared" si="0"/>
        <v>0.8496128349101012</v>
      </c>
      <c r="E24" s="14"/>
      <c r="F24" s="24"/>
      <c r="G24" s="12">
        <f t="shared" si="5"/>
        <v>23</v>
      </c>
      <c r="H24" s="2">
        <v>96</v>
      </c>
      <c r="I24" s="11"/>
      <c r="J24" s="12">
        <f t="shared" si="9"/>
        <v>10</v>
      </c>
      <c r="K24" s="12">
        <v>76</v>
      </c>
      <c r="L24" s="23">
        <f t="shared" si="8"/>
        <v>0.28250637524552091</v>
      </c>
      <c r="M24" s="24"/>
      <c r="N24" s="24"/>
      <c r="O24" s="25">
        <f t="shared" si="10"/>
        <v>6</v>
      </c>
      <c r="P24" s="24">
        <v>1.4450000000000001</v>
      </c>
      <c r="Q24" s="24">
        <f t="shared" si="2"/>
        <v>4.348225126075838</v>
      </c>
      <c r="R24" s="25">
        <v>130</v>
      </c>
      <c r="S24" s="26">
        <v>117</v>
      </c>
      <c r="T24" s="26">
        <v>118</v>
      </c>
      <c r="U24" s="14">
        <f t="shared" si="3"/>
        <v>117.5</v>
      </c>
    </row>
    <row r="25" spans="1:21" ht="11.4" customHeight="1" x14ac:dyDescent="0.25">
      <c r="A25" s="11"/>
      <c r="B25" s="12">
        <f t="shared" si="4"/>
        <v>24</v>
      </c>
      <c r="C25" s="12">
        <v>133</v>
      </c>
      <c r="D25" s="13">
        <f t="shared" si="0"/>
        <v>0.84212216318094346</v>
      </c>
      <c r="E25" s="14"/>
      <c r="F25" s="24"/>
      <c r="G25" s="12">
        <f t="shared" si="5"/>
        <v>24</v>
      </c>
      <c r="H25" s="2">
        <v>97</v>
      </c>
      <c r="I25" s="11"/>
      <c r="J25" s="24"/>
      <c r="K25" s="12"/>
      <c r="L25" s="23"/>
      <c r="M25" s="24"/>
      <c r="N25" s="24"/>
      <c r="O25" s="25">
        <f t="shared" si="10"/>
        <v>7</v>
      </c>
      <c r="P25" s="24">
        <v>1.45</v>
      </c>
      <c r="Q25" s="24">
        <f t="shared" si="2"/>
        <v>4.3332312463307492</v>
      </c>
      <c r="R25" s="25">
        <v>142</v>
      </c>
      <c r="S25" s="26">
        <v>102</v>
      </c>
      <c r="T25" s="26">
        <v>102.5</v>
      </c>
      <c r="U25" s="14">
        <f t="shared" si="3"/>
        <v>102.25</v>
      </c>
    </row>
    <row r="26" spans="1:21" ht="11.4" customHeight="1" x14ac:dyDescent="0.25">
      <c r="A26" s="11"/>
      <c r="B26" s="12">
        <f t="shared" si="4"/>
        <v>25</v>
      </c>
      <c r="C26" s="12">
        <v>132</v>
      </c>
      <c r="D26" s="13">
        <f t="shared" si="0"/>
        <v>0.83457495754556044</v>
      </c>
      <c r="E26" s="14"/>
      <c r="F26" s="24"/>
      <c r="G26" s="12">
        <f t="shared" si="5"/>
        <v>25</v>
      </c>
      <c r="H26" s="2">
        <v>97</v>
      </c>
      <c r="I26" s="11"/>
      <c r="J26" s="24"/>
      <c r="K26" s="12"/>
      <c r="L26" s="23"/>
      <c r="M26" s="24"/>
      <c r="N26" s="24"/>
      <c r="O26" s="27">
        <f t="shared" si="10"/>
        <v>8</v>
      </c>
      <c r="P26" s="28">
        <v>1.4550000000000001</v>
      </c>
      <c r="Q26" s="24">
        <f t="shared" si="2"/>
        <v>4.3183404173055573</v>
      </c>
      <c r="R26" s="27">
        <v>146</v>
      </c>
      <c r="S26" s="29">
        <v>88</v>
      </c>
      <c r="T26" s="29">
        <v>88.5</v>
      </c>
      <c r="U26" s="14">
        <f t="shared" si="3"/>
        <v>88.25</v>
      </c>
    </row>
    <row r="27" spans="1:21" ht="11.4" customHeight="1" x14ac:dyDescent="0.25">
      <c r="A27" s="11"/>
      <c r="B27" s="12">
        <f t="shared" si="4"/>
        <v>26</v>
      </c>
      <c r="C27" s="12">
        <v>131</v>
      </c>
      <c r="D27" s="13">
        <f t="shared" si="0"/>
        <v>0.82697035816034126</v>
      </c>
      <c r="E27" s="14"/>
      <c r="F27" s="24"/>
      <c r="G27" s="12">
        <f t="shared" si="5"/>
        <v>26</v>
      </c>
      <c r="H27" s="2">
        <v>98</v>
      </c>
      <c r="I27" s="11"/>
      <c r="J27" s="24"/>
      <c r="K27" s="12"/>
      <c r="L27" s="23"/>
      <c r="M27" s="24"/>
      <c r="N27" s="24"/>
      <c r="O27" s="25">
        <f t="shared" si="10"/>
        <v>9</v>
      </c>
      <c r="P27" s="24">
        <v>1.46</v>
      </c>
      <c r="Q27" s="24">
        <f t="shared" si="2"/>
        <v>4.3035515802599908</v>
      </c>
      <c r="R27" s="25">
        <v>144</v>
      </c>
      <c r="S27" s="26">
        <v>74</v>
      </c>
      <c r="T27" s="26">
        <v>74.5</v>
      </c>
      <c r="U27" s="14">
        <f t="shared" si="3"/>
        <v>74.25</v>
      </c>
    </row>
    <row r="28" spans="1:21" ht="11.4" customHeight="1" x14ac:dyDescent="0.25">
      <c r="A28" s="11"/>
      <c r="B28" s="12">
        <f t="shared" si="4"/>
        <v>27</v>
      </c>
      <c r="C28" s="12">
        <v>130</v>
      </c>
      <c r="D28" s="13">
        <f t="shared" si="0"/>
        <v>0.81930748541477227</v>
      </c>
      <c r="E28" s="14"/>
      <c r="F28" s="24"/>
      <c r="G28" s="12">
        <f t="shared" si="5"/>
        <v>27</v>
      </c>
      <c r="H28" s="2">
        <v>98</v>
      </c>
      <c r="I28" s="11"/>
      <c r="J28" s="24"/>
      <c r="K28" s="12"/>
      <c r="L28" s="23"/>
      <c r="M28" s="24"/>
      <c r="N28" s="24"/>
      <c r="O28" s="25">
        <f t="shared" si="10"/>
        <v>10</v>
      </c>
      <c r="P28" s="24">
        <v>1.4650000000000001</v>
      </c>
      <c r="Q28" s="24">
        <f t="shared" si="2"/>
        <v>4.2888636909075668</v>
      </c>
      <c r="R28" s="25">
        <v>133</v>
      </c>
      <c r="S28" s="26">
        <v>66</v>
      </c>
      <c r="T28" s="26">
        <v>66.5</v>
      </c>
      <c r="U28" s="14">
        <f t="shared" si="3"/>
        <v>66.25</v>
      </c>
    </row>
    <row r="29" spans="1:21" ht="11.4" customHeight="1" x14ac:dyDescent="0.25">
      <c r="A29" s="11"/>
      <c r="B29" s="12">
        <f t="shared" si="4"/>
        <v>28</v>
      </c>
      <c r="C29" s="12">
        <v>129</v>
      </c>
      <c r="D29" s="13">
        <f t="shared" si="0"/>
        <v>0.8115854393208618</v>
      </c>
      <c r="E29" s="14"/>
      <c r="F29" s="24"/>
      <c r="G29" s="12">
        <f t="shared" si="5"/>
        <v>28</v>
      </c>
      <c r="H29" s="2">
        <v>99</v>
      </c>
      <c r="I29" s="11"/>
      <c r="J29" s="24"/>
      <c r="K29" s="12"/>
      <c r="L29" s="24"/>
      <c r="M29" s="12"/>
      <c r="N29" s="26"/>
      <c r="O29" s="25">
        <f t="shared" si="10"/>
        <v>11</v>
      </c>
      <c r="P29" s="24">
        <v>1.47</v>
      </c>
      <c r="Q29" s="24">
        <f t="shared" si="2"/>
        <v>4.2742757191697862</v>
      </c>
      <c r="R29" s="25">
        <v>123</v>
      </c>
      <c r="S29" s="26">
        <v>56</v>
      </c>
      <c r="T29" s="26">
        <v>57</v>
      </c>
      <c r="U29" s="14">
        <f t="shared" si="3"/>
        <v>56.5</v>
      </c>
    </row>
    <row r="30" spans="1:21" ht="11.4" customHeight="1" x14ac:dyDescent="0.25">
      <c r="A30" s="11"/>
      <c r="B30" s="12">
        <f t="shared" si="4"/>
        <v>29</v>
      </c>
      <c r="C30" s="12">
        <v>128</v>
      </c>
      <c r="D30" s="13">
        <f t="shared" si="0"/>
        <v>0.80380329887880697</v>
      </c>
      <c r="E30" s="14"/>
      <c r="F30" s="24"/>
      <c r="G30" s="12">
        <f t="shared" si="5"/>
        <v>29</v>
      </c>
      <c r="H30" s="2">
        <v>99</v>
      </c>
      <c r="I30" s="11"/>
      <c r="J30" s="24"/>
      <c r="K30" s="12"/>
      <c r="L30" s="23"/>
      <c r="M30" s="24"/>
      <c r="N30" s="24"/>
      <c r="O30" s="25">
        <f t="shared" si="10"/>
        <v>12</v>
      </c>
      <c r="P30" s="24">
        <v>1.48</v>
      </c>
      <c r="Q30" s="24">
        <f t="shared" si="2"/>
        <v>4.2453954778240446</v>
      </c>
      <c r="R30" s="25">
        <v>109</v>
      </c>
      <c r="S30" s="26">
        <v>45</v>
      </c>
      <c r="T30" s="26">
        <v>46</v>
      </c>
      <c r="U30" s="14">
        <f t="shared" si="3"/>
        <v>45.5</v>
      </c>
    </row>
    <row r="31" spans="1:21" ht="11.4" customHeight="1" x14ac:dyDescent="0.25">
      <c r="A31" s="11"/>
      <c r="B31" s="12">
        <f t="shared" si="4"/>
        <v>30</v>
      </c>
      <c r="C31" s="12">
        <v>127</v>
      </c>
      <c r="D31" s="13">
        <f t="shared" si="0"/>
        <v>0.79596012141778116</v>
      </c>
      <c r="E31" s="14"/>
      <c r="F31" s="24"/>
      <c r="G31" s="12">
        <f t="shared" si="5"/>
        <v>30</v>
      </c>
      <c r="H31" s="2">
        <v>99</v>
      </c>
      <c r="I31" s="11"/>
      <c r="J31" s="24"/>
      <c r="K31" s="12"/>
      <c r="L31" s="23"/>
      <c r="M31" s="24"/>
      <c r="N31" s="24"/>
      <c r="O31" s="25">
        <f t="shared" si="10"/>
        <v>13</v>
      </c>
      <c r="P31" s="24">
        <v>1.49</v>
      </c>
      <c r="Q31" s="24">
        <f t="shared" si="2"/>
        <v>4.2169028907245547</v>
      </c>
      <c r="R31" s="25">
        <v>93</v>
      </c>
      <c r="S31" s="26">
        <v>35</v>
      </c>
      <c r="T31" s="26">
        <v>36.5</v>
      </c>
      <c r="U31" s="14">
        <f t="shared" si="3"/>
        <v>35.75</v>
      </c>
    </row>
    <row r="32" spans="1:21" ht="11.4" customHeight="1" x14ac:dyDescent="0.25">
      <c r="A32" s="11"/>
      <c r="B32" s="12">
        <f t="shared" si="4"/>
        <v>31</v>
      </c>
      <c r="C32" s="12">
        <v>125</v>
      </c>
      <c r="D32" s="13">
        <f t="shared" si="0"/>
        <v>0.78008677226149081</v>
      </c>
      <c r="E32" s="14"/>
      <c r="F32" s="24"/>
      <c r="G32" s="12">
        <f t="shared" si="5"/>
        <v>31</v>
      </c>
      <c r="H32" s="2">
        <v>100</v>
      </c>
      <c r="I32" s="11"/>
      <c r="J32" s="24"/>
      <c r="K32" s="12"/>
      <c r="L32" s="23"/>
      <c r="M32" s="24"/>
      <c r="N32" s="24"/>
      <c r="O32" s="25">
        <f t="shared" si="10"/>
        <v>14</v>
      </c>
      <c r="P32" s="24">
        <v>1.51</v>
      </c>
      <c r="Q32" s="24">
        <f t="shared" si="2"/>
        <v>4.1610498723043614</v>
      </c>
      <c r="R32" s="25">
        <v>67</v>
      </c>
      <c r="S32" s="26">
        <v>23.5</v>
      </c>
      <c r="T32" s="26">
        <v>25.5</v>
      </c>
      <c r="U32" s="14">
        <f t="shared" si="3"/>
        <v>24.5</v>
      </c>
    </row>
    <row r="33" spans="1:21" ht="11.4" customHeight="1" x14ac:dyDescent="0.25">
      <c r="A33" s="11"/>
      <c r="B33" s="12">
        <f t="shared" si="4"/>
        <v>32</v>
      </c>
      <c r="C33" s="12">
        <v>125</v>
      </c>
      <c r="D33" s="13">
        <f t="shared" si="0"/>
        <v>0.78008677226149081</v>
      </c>
      <c r="E33" s="14"/>
      <c r="F33" s="24"/>
      <c r="G33" s="12">
        <f t="shared" si="5"/>
        <v>32</v>
      </c>
      <c r="H33" s="2">
        <v>100</v>
      </c>
      <c r="I33" s="11"/>
      <c r="J33" s="24"/>
      <c r="K33" s="12"/>
      <c r="L33" s="23"/>
      <c r="M33" s="24"/>
      <c r="N33" s="24"/>
      <c r="O33" s="25">
        <f t="shared" si="10"/>
        <v>15</v>
      </c>
      <c r="P33" s="24">
        <v>1.53</v>
      </c>
      <c r="Q33" s="24">
        <f t="shared" si="2"/>
        <v>4.1066570635160691</v>
      </c>
      <c r="R33" s="25">
        <v>50</v>
      </c>
      <c r="S33" s="26">
        <v>16</v>
      </c>
      <c r="T33" s="26">
        <v>18.5</v>
      </c>
      <c r="U33" s="14">
        <f t="shared" si="3"/>
        <v>17.25</v>
      </c>
    </row>
    <row r="34" spans="1:21" ht="11.4" customHeight="1" thickBot="1" x14ac:dyDescent="0.3">
      <c r="A34" s="11"/>
      <c r="B34" s="12">
        <f t="shared" si="4"/>
        <v>33</v>
      </c>
      <c r="C34" s="12">
        <v>123</v>
      </c>
      <c r="D34" s="13">
        <f t="shared" si="0"/>
        <v>0.76395739033160737</v>
      </c>
      <c r="E34" s="14"/>
      <c r="F34" s="24"/>
      <c r="G34" s="12">
        <f t="shared" si="5"/>
        <v>33</v>
      </c>
      <c r="H34" s="2">
        <v>101</v>
      </c>
      <c r="I34" s="15"/>
      <c r="J34" s="30"/>
      <c r="K34" s="16"/>
      <c r="L34" s="31"/>
      <c r="M34" s="30"/>
      <c r="N34" s="30"/>
      <c r="O34" s="32">
        <v>16</v>
      </c>
      <c r="P34" s="30">
        <v>1.55</v>
      </c>
      <c r="Q34" s="24">
        <f t="shared" si="2"/>
        <v>4.0536679401158624</v>
      </c>
      <c r="R34" s="32">
        <v>35</v>
      </c>
      <c r="S34" s="33">
        <v>12</v>
      </c>
      <c r="T34" s="33">
        <v>15.5</v>
      </c>
      <c r="U34" s="18">
        <f t="shared" si="3"/>
        <v>13.75</v>
      </c>
    </row>
    <row r="35" spans="1:21" ht="11.4" customHeight="1" x14ac:dyDescent="0.25">
      <c r="A35" s="11"/>
      <c r="B35" s="12">
        <f t="shared" si="4"/>
        <v>34</v>
      </c>
      <c r="C35" s="12">
        <v>122</v>
      </c>
      <c r="D35" s="13">
        <f t="shared" si="0"/>
        <v>0.75579407969244627</v>
      </c>
      <c r="E35" s="14"/>
      <c r="F35" s="24"/>
      <c r="G35" s="12">
        <f t="shared" si="5"/>
        <v>34</v>
      </c>
      <c r="H35" s="2">
        <v>101</v>
      </c>
    </row>
    <row r="36" spans="1:21" ht="11.4" customHeight="1" x14ac:dyDescent="0.25">
      <c r="A36" s="11"/>
      <c r="B36" s="12">
        <f t="shared" si="4"/>
        <v>35</v>
      </c>
      <c r="C36" s="12">
        <v>121</v>
      </c>
      <c r="D36" s="13">
        <f t="shared" si="0"/>
        <v>0.74756358055593086</v>
      </c>
      <c r="E36" s="14"/>
      <c r="F36" s="24"/>
      <c r="G36" s="12">
        <f t="shared" si="5"/>
        <v>35</v>
      </c>
      <c r="H36" s="2">
        <v>101</v>
      </c>
      <c r="I36" s="34"/>
      <c r="J36" s="34"/>
      <c r="K36" s="34"/>
      <c r="L36" s="34"/>
      <c r="M36" s="34"/>
      <c r="N36" s="34"/>
    </row>
    <row r="37" spans="1:21" ht="11.4" customHeight="1" x14ac:dyDescent="0.25">
      <c r="A37" s="11"/>
      <c r="B37" s="12">
        <f t="shared" si="4"/>
        <v>36</v>
      </c>
      <c r="C37" s="12">
        <v>120</v>
      </c>
      <c r="D37" s="13">
        <f t="shared" si="0"/>
        <v>0.73926477774123567</v>
      </c>
      <c r="E37" s="14"/>
      <c r="F37" s="24"/>
      <c r="G37" s="12">
        <f t="shared" si="5"/>
        <v>36</v>
      </c>
      <c r="H37" s="2">
        <v>101</v>
      </c>
      <c r="I37" s="34"/>
      <c r="J37" s="34">
        <f>INDEX(LINEST(L2:L11,J2:J11,1,1),1,1)</f>
        <v>-0.13016597765340007</v>
      </c>
      <c r="K37" s="34">
        <f>INDEX(LINEST(L15:L24,J15:J24,1,1),1,1)</f>
        <v>-8.9074478106639168E-2</v>
      </c>
      <c r="L37" s="34"/>
      <c r="M37" s="34"/>
      <c r="N37" s="34"/>
    </row>
    <row r="38" spans="1:21" ht="11.4" customHeight="1" x14ac:dyDescent="0.25">
      <c r="A38" s="11"/>
      <c r="B38" s="12">
        <f t="shared" si="4"/>
        <v>37</v>
      </c>
      <c r="C38" s="12">
        <v>119</v>
      </c>
      <c r="D38" s="13">
        <f t="shared" si="0"/>
        <v>0.73089652807071914</v>
      </c>
      <c r="E38" s="14"/>
      <c r="F38" s="24"/>
      <c r="G38" s="12">
        <f t="shared" si="5"/>
        <v>37</v>
      </c>
      <c r="H38" s="2">
        <v>101</v>
      </c>
      <c r="I38" s="34"/>
      <c r="J38" s="34">
        <f>INDEX(LINEST(L2:L11,J2:J11,1,1),2,1)</f>
        <v>4.941894664193101E-4</v>
      </c>
      <c r="K38" s="34">
        <f>INDEX(LINEST(L15:L24,J15:J24,1,1),2,1)</f>
        <v>5.6567665501624077E-4</v>
      </c>
      <c r="L38" s="34"/>
      <c r="M38" s="34"/>
      <c r="N38" s="34"/>
    </row>
    <row r="39" spans="1:21" ht="11.4" customHeight="1" x14ac:dyDescent="0.25">
      <c r="A39" s="11"/>
      <c r="B39" s="12">
        <f t="shared" si="4"/>
        <v>38</v>
      </c>
      <c r="C39" s="12">
        <v>118</v>
      </c>
      <c r="D39" s="13">
        <f t="shared" si="0"/>
        <v>0.7224576594248544</v>
      </c>
      <c r="E39" s="14"/>
      <c r="F39" s="24"/>
      <c r="G39" s="12">
        <f t="shared" si="5"/>
        <v>38</v>
      </c>
      <c r="H39" s="2">
        <v>101</v>
      </c>
      <c r="I39" s="34"/>
      <c r="J39" s="34"/>
      <c r="K39" s="34"/>
      <c r="L39" s="34"/>
      <c r="M39" s="34"/>
      <c r="N39" s="34"/>
    </row>
    <row r="40" spans="1:21" ht="11.4" customHeight="1" x14ac:dyDescent="0.25">
      <c r="A40" s="11"/>
      <c r="B40" s="12">
        <f t="shared" si="4"/>
        <v>39</v>
      </c>
      <c r="C40" s="12">
        <v>117</v>
      </c>
      <c r="D40" s="13">
        <f t="shared" si="0"/>
        <v>0.71394696975694583</v>
      </c>
      <c r="E40" s="14"/>
      <c r="F40" s="24"/>
      <c r="G40" s="12">
        <f t="shared" si="5"/>
        <v>39</v>
      </c>
      <c r="H40" s="2">
        <v>101</v>
      </c>
      <c r="I40" s="34"/>
      <c r="J40" s="34"/>
      <c r="K40" s="34"/>
      <c r="L40" s="34"/>
      <c r="M40" s="34"/>
      <c r="N40" s="34"/>
    </row>
    <row r="41" spans="1:21" ht="11.4" customHeight="1" x14ac:dyDescent="0.25">
      <c r="A41" s="11"/>
      <c r="B41" s="12">
        <f t="shared" si="4"/>
        <v>40</v>
      </c>
      <c r="C41" s="12">
        <v>116</v>
      </c>
      <c r="D41" s="13">
        <f t="shared" si="0"/>
        <v>0.70536322606555446</v>
      </c>
      <c r="E41" s="14"/>
      <c r="F41" s="24"/>
      <c r="G41" s="12">
        <f t="shared" si="5"/>
        <v>40</v>
      </c>
      <c r="H41" s="2">
        <v>102</v>
      </c>
      <c r="I41" s="34"/>
      <c r="J41" s="34"/>
      <c r="K41" s="34"/>
      <c r="L41" s="34"/>
      <c r="M41" s="34"/>
      <c r="N41" s="34"/>
    </row>
    <row r="42" spans="1:21" ht="11.4" customHeight="1" x14ac:dyDescent="0.25">
      <c r="A42" s="11"/>
      <c r="B42" s="12">
        <f t="shared" si="4"/>
        <v>41</v>
      </c>
      <c r="C42" s="12">
        <v>115</v>
      </c>
      <c r="D42" s="13">
        <f t="shared" si="0"/>
        <v>0.69670516332243981</v>
      </c>
      <c r="E42" s="14"/>
      <c r="F42" s="24"/>
      <c r="G42" s="12">
        <f t="shared" si="5"/>
        <v>41</v>
      </c>
      <c r="H42" s="2">
        <v>102</v>
      </c>
      <c r="I42" s="34"/>
      <c r="J42" s="34"/>
      <c r="K42" s="34"/>
      <c r="L42" s="34"/>
      <c r="M42" s="34"/>
      <c r="N42" s="34"/>
    </row>
    <row r="43" spans="1:21" ht="11.4" customHeight="1" x14ac:dyDescent="0.25">
      <c r="A43" s="11"/>
      <c r="B43" s="12">
        <f t="shared" si="4"/>
        <v>42</v>
      </c>
      <c r="C43" s="12">
        <v>114</v>
      </c>
      <c r="D43" s="13">
        <f t="shared" si="0"/>
        <v>0.68797148335368519</v>
      </c>
      <c r="E43" s="14"/>
      <c r="F43" s="24"/>
      <c r="G43" s="12">
        <f t="shared" si="5"/>
        <v>42</v>
      </c>
      <c r="H43" s="2">
        <v>102</v>
      </c>
      <c r="I43" s="34"/>
      <c r="J43" s="34"/>
      <c r="K43" s="34"/>
      <c r="L43" s="34"/>
      <c r="M43" s="34"/>
      <c r="N43" s="34"/>
    </row>
    <row r="44" spans="1:21" ht="11.4" customHeight="1" x14ac:dyDescent="0.25">
      <c r="A44" s="11"/>
      <c r="B44" s="12">
        <f t="shared" si="4"/>
        <v>43</v>
      </c>
      <c r="C44" s="12">
        <v>113</v>
      </c>
      <c r="D44" s="13">
        <f t="shared" si="0"/>
        <v>0.67916085367153023</v>
      </c>
      <c r="E44" s="14"/>
      <c r="F44" s="24"/>
      <c r="G44" s="12">
        <f t="shared" si="5"/>
        <v>43</v>
      </c>
      <c r="H44" s="2">
        <v>102</v>
      </c>
      <c r="I44" s="34"/>
      <c r="J44" s="34"/>
      <c r="K44" s="34"/>
      <c r="L44" s="34"/>
      <c r="M44" s="34"/>
      <c r="N44" s="34"/>
    </row>
    <row r="45" spans="1:21" ht="11.4" customHeight="1" x14ac:dyDescent="0.25">
      <c r="A45" s="11"/>
      <c r="B45" s="12">
        <f t="shared" si="4"/>
        <v>44</v>
      </c>
      <c r="C45" s="12">
        <v>112</v>
      </c>
      <c r="D45" s="13">
        <f t="shared" si="0"/>
        <v>0.67027190625428434</v>
      </c>
      <c r="E45" s="14"/>
      <c r="F45" s="24"/>
      <c r="G45" s="12">
        <f t="shared" si="5"/>
        <v>44</v>
      </c>
      <c r="H45" s="2">
        <v>102</v>
      </c>
      <c r="I45" s="34"/>
      <c r="J45" s="34"/>
      <c r="K45" s="34"/>
      <c r="L45" s="34"/>
      <c r="M45" s="34"/>
      <c r="N45" s="34"/>
    </row>
    <row r="46" spans="1:21" ht="11.4" customHeight="1" x14ac:dyDescent="0.25">
      <c r="A46" s="11"/>
      <c r="B46" s="12">
        <f t="shared" si="4"/>
        <v>45</v>
      </c>
      <c r="C46" s="12">
        <v>111</v>
      </c>
      <c r="D46" s="13">
        <f t="shared" si="0"/>
        <v>0.66130323627152399</v>
      </c>
      <c r="E46" s="14"/>
      <c r="F46" s="24"/>
      <c r="G46" s="12">
        <f t="shared" si="5"/>
        <v>45</v>
      </c>
      <c r="H46" s="2">
        <v>102</v>
      </c>
      <c r="I46" s="34"/>
      <c r="J46" s="34"/>
      <c r="K46" s="34"/>
      <c r="L46" s="34"/>
      <c r="M46" s="34"/>
      <c r="N46" s="34"/>
    </row>
    <row r="47" spans="1:21" ht="11.4" customHeight="1" x14ac:dyDescent="0.25">
      <c r="A47" s="11"/>
      <c r="B47" s="12">
        <f t="shared" si="4"/>
        <v>46</v>
      </c>
      <c r="C47" s="12">
        <v>110</v>
      </c>
      <c r="D47" s="13">
        <f t="shared" si="0"/>
        <v>0.65225340075160598</v>
      </c>
      <c r="E47" s="14"/>
      <c r="F47" s="24"/>
      <c r="G47" s="12">
        <f t="shared" si="5"/>
        <v>46</v>
      </c>
      <c r="H47" s="2">
        <v>102</v>
      </c>
    </row>
    <row r="48" spans="1:21" ht="11.4" customHeight="1" x14ac:dyDescent="0.25">
      <c r="A48" s="11"/>
      <c r="B48" s="12">
        <f t="shared" si="4"/>
        <v>47</v>
      </c>
      <c r="C48" s="12">
        <v>109</v>
      </c>
      <c r="D48" s="13">
        <f t="shared" si="0"/>
        <v>0.64312091718833331</v>
      </c>
      <c r="E48" s="14"/>
      <c r="F48" s="24"/>
      <c r="G48" s="12">
        <f t="shared" si="5"/>
        <v>47</v>
      </c>
      <c r="H48" s="2">
        <v>102</v>
      </c>
    </row>
    <row r="49" spans="1:8" ht="11.4" customHeight="1" x14ac:dyDescent="0.25">
      <c r="A49" s="11"/>
      <c r="B49" s="12">
        <f t="shared" si="4"/>
        <v>48</v>
      </c>
      <c r="C49" s="12">
        <v>109</v>
      </c>
      <c r="D49" s="13">
        <f t="shared" si="0"/>
        <v>0.64312091718833331</v>
      </c>
      <c r="E49" s="14"/>
      <c r="F49" s="24"/>
      <c r="G49" s="12">
        <f t="shared" si="5"/>
        <v>48</v>
      </c>
      <c r="H49" s="2">
        <v>103</v>
      </c>
    </row>
    <row r="50" spans="1:8" ht="11.4" customHeight="1" x14ac:dyDescent="0.25">
      <c r="A50" s="11"/>
      <c r="B50" s="12">
        <f t="shared" si="4"/>
        <v>49</v>
      </c>
      <c r="C50" s="12">
        <v>107</v>
      </c>
      <c r="D50" s="13">
        <f t="shared" si="0"/>
        <v>0.62460186942109597</v>
      </c>
      <c r="E50" s="14"/>
      <c r="F50" s="24"/>
      <c r="G50" s="12">
        <f t="shared" si="5"/>
        <v>49</v>
      </c>
      <c r="H50" s="2">
        <v>103</v>
      </c>
    </row>
    <row r="51" spans="1:8" ht="11.4" customHeight="1" thickBot="1" x14ac:dyDescent="0.3">
      <c r="A51" s="15"/>
      <c r="B51" s="16">
        <f t="shared" si="4"/>
        <v>50</v>
      </c>
      <c r="C51" s="16">
        <v>107</v>
      </c>
      <c r="D51" s="17">
        <f t="shared" si="0"/>
        <v>0.62460186942109597</v>
      </c>
      <c r="E51" s="18"/>
      <c r="F51" s="24"/>
      <c r="G51" s="12">
        <f t="shared" si="5"/>
        <v>50</v>
      </c>
      <c r="H51" s="2">
        <v>103</v>
      </c>
    </row>
    <row r="52" spans="1:8" ht="11.4" customHeight="1" x14ac:dyDescent="0.25">
      <c r="A52" s="34"/>
      <c r="B52" s="34"/>
      <c r="C52" s="34"/>
      <c r="D52" s="34"/>
      <c r="E52" s="34"/>
      <c r="G52" s="12">
        <f t="shared" si="5"/>
        <v>51</v>
      </c>
      <c r="H52" s="2">
        <v>103</v>
      </c>
    </row>
    <row r="53" spans="1:8" ht="11.4" customHeight="1" x14ac:dyDescent="0.25">
      <c r="A53" s="34"/>
      <c r="B53" s="34"/>
      <c r="C53" s="34"/>
      <c r="D53" s="34"/>
      <c r="E53" s="34"/>
      <c r="G53" s="12">
        <f t="shared" si="5"/>
        <v>52</v>
      </c>
      <c r="H53" s="2">
        <v>103</v>
      </c>
    </row>
    <row r="54" spans="1:8" ht="11.4" customHeight="1" x14ac:dyDescent="0.25">
      <c r="A54" s="34">
        <f>INDEX(LINEST(D2:D51,B2:B51,1,1),1,1)</f>
        <v>-8.4201842098673985E-3</v>
      </c>
      <c r="B54" s="34"/>
      <c r="C54" s="34"/>
      <c r="D54" s="34"/>
      <c r="E54" s="34"/>
      <c r="G54" s="12">
        <f t="shared" si="5"/>
        <v>53</v>
      </c>
      <c r="H54" s="2">
        <v>103</v>
      </c>
    </row>
    <row r="55" spans="1:8" ht="11.4" customHeight="1" x14ac:dyDescent="0.25">
      <c r="A55" s="34">
        <f>INDEX(LINEST(D2:D51,B2:B51,1,1),2,1)</f>
        <v>2.9946807385758789E-5</v>
      </c>
      <c r="B55" s="34"/>
      <c r="C55" s="34"/>
      <c r="D55" s="34"/>
      <c r="E55" s="34"/>
      <c r="G55" s="12">
        <f t="shared" si="5"/>
        <v>54</v>
      </c>
      <c r="H55" s="2">
        <v>103</v>
      </c>
    </row>
    <row r="56" spans="1:8" ht="11.4" customHeight="1" x14ac:dyDescent="0.25">
      <c r="A56" s="34">
        <f>TINV(0.05,8)</f>
        <v>2.3060041352041671</v>
      </c>
      <c r="B56" s="34"/>
      <c r="C56" s="34"/>
      <c r="D56" s="34"/>
      <c r="E56" s="34"/>
      <c r="G56" s="12">
        <f t="shared" si="5"/>
        <v>55</v>
      </c>
      <c r="H56" s="2">
        <v>103</v>
      </c>
    </row>
    <row r="57" spans="1:8" ht="11.4" customHeight="1" x14ac:dyDescent="0.25">
      <c r="A57" s="34" t="s">
        <v>15</v>
      </c>
      <c r="B57" s="34"/>
      <c r="C57" s="34"/>
      <c r="D57" s="34"/>
      <c r="E57" s="34"/>
      <c r="G57" s="12">
        <f t="shared" si="5"/>
        <v>56</v>
      </c>
      <c r="H57" s="2">
        <v>103</v>
      </c>
    </row>
    <row r="58" spans="1:8" ht="11.4" customHeight="1" x14ac:dyDescent="0.25">
      <c r="A58" s="34"/>
      <c r="B58" s="34"/>
      <c r="C58" s="34"/>
      <c r="D58" s="34"/>
      <c r="E58" s="34"/>
      <c r="G58" s="12">
        <f t="shared" si="5"/>
        <v>57</v>
      </c>
      <c r="H58" s="2">
        <v>103</v>
      </c>
    </row>
    <row r="59" spans="1:8" ht="11.4" customHeight="1" x14ac:dyDescent="0.25">
      <c r="A59" s="34"/>
      <c r="B59" s="34"/>
      <c r="C59" s="34"/>
      <c r="D59" s="34"/>
      <c r="E59" s="34"/>
      <c r="G59" s="12">
        <f t="shared" si="5"/>
        <v>58</v>
      </c>
      <c r="H59" s="2">
        <v>103</v>
      </c>
    </row>
    <row r="60" spans="1:8" ht="11.4" customHeight="1" x14ac:dyDescent="0.25">
      <c r="A60" s="34"/>
      <c r="B60" s="34"/>
      <c r="C60" s="34"/>
      <c r="D60" s="34"/>
      <c r="E60" s="34"/>
      <c r="G60" s="12">
        <f t="shared" si="5"/>
        <v>59</v>
      </c>
      <c r="H60" s="2">
        <v>103</v>
      </c>
    </row>
    <row r="61" spans="1:8" ht="11.4" customHeight="1" x14ac:dyDescent="0.25">
      <c r="A61" s="34"/>
      <c r="B61" s="34"/>
      <c r="C61" s="34"/>
      <c r="D61" s="34"/>
      <c r="E61" s="34"/>
      <c r="G61" s="12">
        <f t="shared" si="5"/>
        <v>60</v>
      </c>
      <c r="H61" s="2">
        <v>103</v>
      </c>
    </row>
    <row r="62" spans="1:8" ht="11.4" customHeight="1" x14ac:dyDescent="0.25">
      <c r="A62" s="34"/>
      <c r="B62" s="34"/>
      <c r="C62" s="34"/>
      <c r="D62" s="34"/>
      <c r="E62" s="34"/>
    </row>
    <row r="63" spans="1:8" ht="11.4" customHeight="1" x14ac:dyDescent="0.25">
      <c r="A63" s="34"/>
      <c r="B63" s="34"/>
      <c r="C63" s="34"/>
      <c r="D63" s="34"/>
      <c r="E63" s="3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Xsu1023</dc:creator>
  <cp:lastModifiedBy>Xsu1023</cp:lastModifiedBy>
  <dcterms:created xsi:type="dcterms:W3CDTF">2015-06-05T18:19:34Z</dcterms:created>
  <dcterms:modified xsi:type="dcterms:W3CDTF">2021-03-28T18:23:04Z</dcterms:modified>
</cp:coreProperties>
</file>